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tudk-my.sharepoint.com/personal/hdpeng_dtu_dk/Documents/Work at ICL/AAA-SeMeCo project/AA Submission 1 _ Nature Microbiology/3rd submission/Submission - Copy/"/>
    </mc:Choice>
  </mc:AlternateContent>
  <xr:revisionPtr revIDLastSave="79" documentId="8_{949E07AB-DAE6-44B0-A51C-BCCC0C39DE3F}" xr6:coauthVersionLast="47" xr6:coauthVersionMax="47" xr10:uidLastSave="{C12EE9DF-A638-44CB-AF51-88E594E58382}"/>
  <bookViews>
    <workbookView xWindow="-120" yWindow="-120" windowWidth="29040" windowHeight="15840" tabRatio="932" activeTab="1" xr2:uid="{DE62A083-F7C6-402E-A16C-BB4DDB45686A}"/>
  </bookViews>
  <sheets>
    <sheet name="Outline" sheetId="5" r:id="rId1"/>
    <sheet name="Tab.S1" sheetId="1" r:id="rId2"/>
    <sheet name="Tab.S2 " sheetId="3" r:id="rId3"/>
    <sheet name="Tab.S3" sheetId="10" r:id="rId4"/>
    <sheet name="Tab.S4" sheetId="2" r:id="rId5"/>
    <sheet name="Tab.S5" sheetId="9" r:id="rId6"/>
    <sheet name="Tab.S6 " sheetId="6" r:id="rId7"/>
    <sheet name="Tab.S7" sheetId="7" r:id="rId8"/>
    <sheet name="Tab.S8" sheetId="8" r:id="rId9"/>
    <sheet name="Tab.S9" sheetId="12" r:id="rId10"/>
  </sheets>
  <definedNames>
    <definedName name="MethodPointer" localSheetId="3">8283112</definedName>
    <definedName name="MethodPointer">8292688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2" i="12" l="1"/>
  <c r="H72" i="12"/>
  <c r="G72" i="12"/>
  <c r="F72" i="12"/>
  <c r="E72" i="12"/>
  <c r="D72" i="12"/>
  <c r="C72" i="12"/>
  <c r="I71" i="12"/>
  <c r="H71" i="12"/>
  <c r="G71" i="12"/>
  <c r="F71" i="12"/>
  <c r="E71" i="12"/>
  <c r="D71" i="12"/>
  <c r="C71" i="12"/>
  <c r="I70" i="12"/>
  <c r="H70" i="12"/>
  <c r="G70" i="12"/>
  <c r="F70" i="12"/>
  <c r="E70" i="12"/>
  <c r="D70" i="12"/>
  <c r="C70" i="12"/>
  <c r="I69" i="12"/>
  <c r="H69" i="12"/>
  <c r="G69" i="12"/>
  <c r="F69" i="12"/>
  <c r="E69" i="12"/>
  <c r="D69" i="12"/>
  <c r="C69" i="12"/>
  <c r="I68" i="12"/>
  <c r="H68" i="12"/>
  <c r="G68" i="12"/>
  <c r="F68" i="12"/>
  <c r="E68" i="12"/>
  <c r="D68" i="12"/>
  <c r="C68" i="12"/>
  <c r="I67" i="12"/>
  <c r="H67" i="12"/>
  <c r="G67" i="12"/>
  <c r="F67" i="12"/>
  <c r="E67" i="12"/>
  <c r="D67" i="12"/>
  <c r="C67" i="12"/>
  <c r="I66" i="12"/>
  <c r="H66" i="12"/>
  <c r="G66" i="12"/>
  <c r="F66" i="12"/>
  <c r="E66" i="12"/>
  <c r="D66" i="12"/>
  <c r="C66" i="12"/>
  <c r="I65" i="12"/>
  <c r="H65" i="12"/>
  <c r="G65" i="12"/>
  <c r="F65" i="12"/>
  <c r="E65" i="12"/>
  <c r="D65" i="12"/>
  <c r="C65" i="12"/>
  <c r="J6" i="12" l="1"/>
  <c r="J7" i="12" s="1"/>
  <c r="I6" i="12"/>
  <c r="I7" i="12" s="1"/>
  <c r="H6" i="12"/>
  <c r="H7" i="12" s="1"/>
  <c r="G6" i="12"/>
  <c r="G7" i="12" s="1"/>
  <c r="F6" i="12"/>
  <c r="F7" i="12" s="1"/>
  <c r="E6" i="12"/>
  <c r="E7" i="12" s="1"/>
  <c r="D6" i="12"/>
  <c r="D7" i="12" s="1"/>
  <c r="C6" i="12"/>
  <c r="C7" i="12" s="1"/>
  <c r="T585" i="10"/>
  <c r="S585" i="10"/>
  <c r="R585" i="10"/>
  <c r="V585" i="10" s="1"/>
  <c r="Q585" i="10"/>
  <c r="U585" i="10" s="1"/>
  <c r="Y147" i="10" s="1"/>
  <c r="T584" i="10"/>
  <c r="S584" i="10"/>
  <c r="W584" i="10" s="1"/>
  <c r="R584" i="10"/>
  <c r="V584" i="10" s="1"/>
  <c r="Q584" i="10"/>
  <c r="U584" i="10" s="1"/>
  <c r="T583" i="10"/>
  <c r="S583" i="10"/>
  <c r="W583" i="10" s="1"/>
  <c r="R583" i="10"/>
  <c r="V583" i="10" s="1"/>
  <c r="Q583" i="10"/>
  <c r="U583" i="10" s="1"/>
  <c r="T582" i="10"/>
  <c r="S582" i="10"/>
  <c r="W582" i="10" s="1"/>
  <c r="R582" i="10"/>
  <c r="V582" i="10" s="1"/>
  <c r="Q582" i="10"/>
  <c r="U582" i="10" s="1"/>
  <c r="Y144" i="10" s="1"/>
  <c r="T581" i="10"/>
  <c r="S581" i="10"/>
  <c r="R581" i="10"/>
  <c r="Q581" i="10"/>
  <c r="W580" i="10"/>
  <c r="T580" i="10"/>
  <c r="S580" i="10"/>
  <c r="R580" i="10"/>
  <c r="V580" i="10" s="1"/>
  <c r="Q580" i="10"/>
  <c r="U580" i="10" s="1"/>
  <c r="T579" i="10"/>
  <c r="S579" i="10"/>
  <c r="W579" i="10" s="1"/>
  <c r="R579" i="10"/>
  <c r="V579" i="10" s="1"/>
  <c r="Q579" i="10"/>
  <c r="U579" i="10" s="1"/>
  <c r="T578" i="10"/>
  <c r="S578" i="10"/>
  <c r="W578" i="10" s="1"/>
  <c r="R578" i="10"/>
  <c r="V578" i="10" s="1"/>
  <c r="Q578" i="10"/>
  <c r="U578" i="10" s="1"/>
  <c r="T577" i="10"/>
  <c r="S577" i="10"/>
  <c r="W577" i="10" s="1"/>
  <c r="R577" i="10"/>
  <c r="Q577" i="10"/>
  <c r="U577" i="10" s="1"/>
  <c r="T576" i="10"/>
  <c r="S576" i="10"/>
  <c r="W576" i="10" s="1"/>
  <c r="R576" i="10"/>
  <c r="V576" i="10" s="1"/>
  <c r="Q576" i="10"/>
  <c r="U576" i="10" s="1"/>
  <c r="V575" i="10"/>
  <c r="T575" i="10"/>
  <c r="S575" i="10"/>
  <c r="W575" i="10" s="1"/>
  <c r="R575" i="10"/>
  <c r="Q575" i="10"/>
  <c r="U575" i="10" s="1"/>
  <c r="T574" i="10"/>
  <c r="S574" i="10"/>
  <c r="W574" i="10" s="1"/>
  <c r="R574" i="10"/>
  <c r="V574" i="10" s="1"/>
  <c r="Q574" i="10"/>
  <c r="U574" i="10" s="1"/>
  <c r="T573" i="10"/>
  <c r="S573" i="10"/>
  <c r="R573" i="10"/>
  <c r="V573" i="10" s="1"/>
  <c r="Q573" i="10"/>
  <c r="T572" i="10"/>
  <c r="S572" i="10"/>
  <c r="W572" i="10" s="1"/>
  <c r="R572" i="10"/>
  <c r="V572" i="10" s="1"/>
  <c r="Q572" i="10"/>
  <c r="U572" i="10" s="1"/>
  <c r="T571" i="10"/>
  <c r="S571" i="10"/>
  <c r="W571" i="10" s="1"/>
  <c r="R571" i="10"/>
  <c r="V571" i="10" s="1"/>
  <c r="Q571" i="10"/>
  <c r="U571" i="10" s="1"/>
  <c r="T570" i="10"/>
  <c r="S570" i="10"/>
  <c r="W570" i="10" s="1"/>
  <c r="R570" i="10"/>
  <c r="V570" i="10" s="1"/>
  <c r="Q570" i="10"/>
  <c r="U570" i="10" s="1"/>
  <c r="T569" i="10"/>
  <c r="S569" i="10"/>
  <c r="W569" i="10" s="1"/>
  <c r="R569" i="10"/>
  <c r="V569" i="10" s="1"/>
  <c r="Q569" i="10"/>
  <c r="U569" i="10" s="1"/>
  <c r="T568" i="10"/>
  <c r="S568" i="10"/>
  <c r="W568" i="10" s="1"/>
  <c r="R568" i="10"/>
  <c r="V568" i="10" s="1"/>
  <c r="Q568" i="10"/>
  <c r="U568" i="10" s="1"/>
  <c r="V567" i="10"/>
  <c r="T567" i="10"/>
  <c r="S567" i="10"/>
  <c r="W567" i="10" s="1"/>
  <c r="R567" i="10"/>
  <c r="Q567" i="10"/>
  <c r="U567" i="10" s="1"/>
  <c r="T566" i="10"/>
  <c r="S566" i="10"/>
  <c r="W566" i="10" s="1"/>
  <c r="R566" i="10"/>
  <c r="V566" i="10" s="1"/>
  <c r="Q566" i="10"/>
  <c r="U566" i="10" s="1"/>
  <c r="T565" i="10"/>
  <c r="S565" i="10"/>
  <c r="R565" i="10"/>
  <c r="Q565" i="10"/>
  <c r="W564" i="10"/>
  <c r="T564" i="10"/>
  <c r="S564" i="10"/>
  <c r="R564" i="10"/>
  <c r="V564" i="10" s="1"/>
  <c r="Q564" i="10"/>
  <c r="U564" i="10" s="1"/>
  <c r="T563" i="10"/>
  <c r="S563" i="10"/>
  <c r="W563" i="10" s="1"/>
  <c r="R563" i="10"/>
  <c r="V563" i="10" s="1"/>
  <c r="Q563" i="10"/>
  <c r="U563" i="10" s="1"/>
  <c r="T562" i="10"/>
  <c r="S562" i="10"/>
  <c r="W562" i="10" s="1"/>
  <c r="R562" i="10"/>
  <c r="V562" i="10" s="1"/>
  <c r="Q562" i="10"/>
  <c r="U562" i="10" s="1"/>
  <c r="T561" i="10"/>
  <c r="S561" i="10"/>
  <c r="W561" i="10" s="1"/>
  <c r="R561" i="10"/>
  <c r="Q561" i="10"/>
  <c r="U561" i="10" s="1"/>
  <c r="T560" i="10"/>
  <c r="S560" i="10"/>
  <c r="W560" i="10" s="1"/>
  <c r="R560" i="10"/>
  <c r="V560" i="10" s="1"/>
  <c r="Q560" i="10"/>
  <c r="U560" i="10" s="1"/>
  <c r="V559" i="10"/>
  <c r="T559" i="10"/>
  <c r="S559" i="10"/>
  <c r="W559" i="10" s="1"/>
  <c r="R559" i="10"/>
  <c r="Q559" i="10"/>
  <c r="U559" i="10" s="1"/>
  <c r="T558" i="10"/>
  <c r="S558" i="10"/>
  <c r="W558" i="10" s="1"/>
  <c r="R558" i="10"/>
  <c r="V558" i="10" s="1"/>
  <c r="Q558" i="10"/>
  <c r="U558" i="10" s="1"/>
  <c r="T557" i="10"/>
  <c r="S557" i="10"/>
  <c r="R557" i="10"/>
  <c r="V557" i="10" s="1"/>
  <c r="Q557" i="10"/>
  <c r="T556" i="10"/>
  <c r="S556" i="10"/>
  <c r="W556" i="10" s="1"/>
  <c r="R556" i="10"/>
  <c r="V556" i="10" s="1"/>
  <c r="Q556" i="10"/>
  <c r="U556" i="10" s="1"/>
  <c r="T555" i="10"/>
  <c r="S555" i="10"/>
  <c r="W555" i="10" s="1"/>
  <c r="R555" i="10"/>
  <c r="V555" i="10" s="1"/>
  <c r="Q555" i="10"/>
  <c r="U555" i="10" s="1"/>
  <c r="T554" i="10"/>
  <c r="S554" i="10"/>
  <c r="W554" i="10" s="1"/>
  <c r="R554" i="10"/>
  <c r="V554" i="10" s="1"/>
  <c r="Q554" i="10"/>
  <c r="U554" i="10" s="1"/>
  <c r="T553" i="10"/>
  <c r="S553" i="10"/>
  <c r="W553" i="10" s="1"/>
  <c r="R553" i="10"/>
  <c r="Q553" i="10"/>
  <c r="U553" i="10" s="1"/>
  <c r="T552" i="10"/>
  <c r="S552" i="10"/>
  <c r="W552" i="10" s="1"/>
  <c r="R552" i="10"/>
  <c r="V552" i="10" s="1"/>
  <c r="Q552" i="10"/>
  <c r="U552" i="10" s="1"/>
  <c r="V551" i="10"/>
  <c r="T551" i="10"/>
  <c r="S551" i="10"/>
  <c r="W551" i="10" s="1"/>
  <c r="R551" i="10"/>
  <c r="Q551" i="10"/>
  <c r="U551" i="10" s="1"/>
  <c r="T550" i="10"/>
  <c r="S550" i="10"/>
  <c r="W550" i="10" s="1"/>
  <c r="R550" i="10"/>
  <c r="V550" i="10" s="1"/>
  <c r="Q550" i="10"/>
  <c r="U550" i="10" s="1"/>
  <c r="T549" i="10"/>
  <c r="S549" i="10"/>
  <c r="R549" i="10"/>
  <c r="Q549" i="10"/>
  <c r="W548" i="10"/>
  <c r="T548" i="10"/>
  <c r="S548" i="10"/>
  <c r="R548" i="10"/>
  <c r="V548" i="10" s="1"/>
  <c r="Q548" i="10"/>
  <c r="U548" i="10" s="1"/>
  <c r="T547" i="10"/>
  <c r="S547" i="10"/>
  <c r="W547" i="10" s="1"/>
  <c r="R547" i="10"/>
  <c r="V547" i="10" s="1"/>
  <c r="Q547" i="10"/>
  <c r="U547" i="10" s="1"/>
  <c r="T546" i="10"/>
  <c r="S546" i="10"/>
  <c r="W546" i="10" s="1"/>
  <c r="R546" i="10"/>
  <c r="V546" i="10" s="1"/>
  <c r="Q546" i="10"/>
  <c r="U546" i="10" s="1"/>
  <c r="T545" i="10"/>
  <c r="S545" i="10"/>
  <c r="W545" i="10" s="1"/>
  <c r="R545" i="10"/>
  <c r="V545" i="10" s="1"/>
  <c r="Q545" i="10"/>
  <c r="U545" i="10" s="1"/>
  <c r="T544" i="10"/>
  <c r="S544" i="10"/>
  <c r="W544" i="10" s="1"/>
  <c r="R544" i="10"/>
  <c r="V544" i="10" s="1"/>
  <c r="Q544" i="10"/>
  <c r="U544" i="10" s="1"/>
  <c r="V543" i="10"/>
  <c r="T543" i="10"/>
  <c r="S543" i="10"/>
  <c r="W543" i="10" s="1"/>
  <c r="R543" i="10"/>
  <c r="Q543" i="10"/>
  <c r="U543" i="10" s="1"/>
  <c r="T542" i="10"/>
  <c r="S542" i="10"/>
  <c r="W542" i="10" s="1"/>
  <c r="R542" i="10"/>
  <c r="V542" i="10" s="1"/>
  <c r="Q542" i="10"/>
  <c r="U542" i="10" s="1"/>
  <c r="T541" i="10"/>
  <c r="S541" i="10"/>
  <c r="R541" i="10"/>
  <c r="V541" i="10" s="1"/>
  <c r="Q541" i="10"/>
  <c r="T540" i="10"/>
  <c r="S540" i="10"/>
  <c r="W540" i="10" s="1"/>
  <c r="R540" i="10"/>
  <c r="V540" i="10" s="1"/>
  <c r="Q540" i="10"/>
  <c r="U540" i="10" s="1"/>
  <c r="T539" i="10"/>
  <c r="S539" i="10"/>
  <c r="W539" i="10" s="1"/>
  <c r="R539" i="10"/>
  <c r="V539" i="10" s="1"/>
  <c r="Q539" i="10"/>
  <c r="U539" i="10" s="1"/>
  <c r="T538" i="10"/>
  <c r="S538" i="10"/>
  <c r="W538" i="10" s="1"/>
  <c r="R538" i="10"/>
  <c r="V538" i="10" s="1"/>
  <c r="Q538" i="10"/>
  <c r="U538" i="10" s="1"/>
  <c r="Y100" i="10" s="1"/>
  <c r="T537" i="10"/>
  <c r="S537" i="10"/>
  <c r="W537" i="10" s="1"/>
  <c r="R537" i="10"/>
  <c r="Q537" i="10"/>
  <c r="U537" i="10" s="1"/>
  <c r="T536" i="10"/>
  <c r="S536" i="10"/>
  <c r="W536" i="10" s="1"/>
  <c r="R536" i="10"/>
  <c r="V536" i="10" s="1"/>
  <c r="Q536" i="10"/>
  <c r="U536" i="10" s="1"/>
  <c r="V535" i="10"/>
  <c r="T535" i="10"/>
  <c r="S535" i="10"/>
  <c r="W535" i="10" s="1"/>
  <c r="R535" i="10"/>
  <c r="Q535" i="10"/>
  <c r="U535" i="10" s="1"/>
  <c r="T534" i="10"/>
  <c r="S534" i="10"/>
  <c r="W534" i="10" s="1"/>
  <c r="R534" i="10"/>
  <c r="V534" i="10" s="1"/>
  <c r="Q534" i="10"/>
  <c r="U534" i="10" s="1"/>
  <c r="T533" i="10"/>
  <c r="S533" i="10"/>
  <c r="R533" i="10"/>
  <c r="Q533" i="10"/>
  <c r="W532" i="10"/>
  <c r="T532" i="10"/>
  <c r="S532" i="10"/>
  <c r="R532" i="10"/>
  <c r="V532" i="10" s="1"/>
  <c r="Q532" i="10"/>
  <c r="U532" i="10" s="1"/>
  <c r="T531" i="10"/>
  <c r="S531" i="10"/>
  <c r="W531" i="10" s="1"/>
  <c r="R531" i="10"/>
  <c r="V531" i="10" s="1"/>
  <c r="Q531" i="10"/>
  <c r="U531" i="10" s="1"/>
  <c r="T530" i="10"/>
  <c r="S530" i="10"/>
  <c r="W530" i="10" s="1"/>
  <c r="R530" i="10"/>
  <c r="V530" i="10" s="1"/>
  <c r="Q530" i="10"/>
  <c r="U530" i="10" s="1"/>
  <c r="T529" i="10"/>
  <c r="S529" i="10"/>
  <c r="W529" i="10" s="1"/>
  <c r="R529" i="10"/>
  <c r="Q529" i="10"/>
  <c r="U529" i="10" s="1"/>
  <c r="T528" i="10"/>
  <c r="S528" i="10"/>
  <c r="W528" i="10" s="1"/>
  <c r="R528" i="10"/>
  <c r="V528" i="10" s="1"/>
  <c r="Q528" i="10"/>
  <c r="U528" i="10" s="1"/>
  <c r="V527" i="10"/>
  <c r="T527" i="10"/>
  <c r="S527" i="10"/>
  <c r="W527" i="10" s="1"/>
  <c r="R527" i="10"/>
  <c r="Q527" i="10"/>
  <c r="U527" i="10" s="1"/>
  <c r="T526" i="10"/>
  <c r="S526" i="10"/>
  <c r="W526" i="10" s="1"/>
  <c r="R526" i="10"/>
  <c r="V526" i="10" s="1"/>
  <c r="Q526" i="10"/>
  <c r="U526" i="10" s="1"/>
  <c r="T525" i="10"/>
  <c r="S525" i="10"/>
  <c r="R525" i="10"/>
  <c r="V525" i="10" s="1"/>
  <c r="Q525" i="10"/>
  <c r="T524" i="10"/>
  <c r="S524" i="10"/>
  <c r="W524" i="10" s="1"/>
  <c r="R524" i="10"/>
  <c r="V524" i="10" s="1"/>
  <c r="Q524" i="10"/>
  <c r="U524" i="10" s="1"/>
  <c r="T523" i="10"/>
  <c r="S523" i="10"/>
  <c r="W523" i="10" s="1"/>
  <c r="R523" i="10"/>
  <c r="V523" i="10" s="1"/>
  <c r="Q523" i="10"/>
  <c r="U523" i="10" s="1"/>
  <c r="T522" i="10"/>
  <c r="S522" i="10"/>
  <c r="W522" i="10" s="1"/>
  <c r="R522" i="10"/>
  <c r="V522" i="10" s="1"/>
  <c r="Q522" i="10"/>
  <c r="U522" i="10" s="1"/>
  <c r="T521" i="10"/>
  <c r="S521" i="10"/>
  <c r="W521" i="10" s="1"/>
  <c r="R521" i="10"/>
  <c r="V521" i="10" s="1"/>
  <c r="Q521" i="10"/>
  <c r="U521" i="10" s="1"/>
  <c r="T520" i="10"/>
  <c r="S520" i="10"/>
  <c r="W520" i="10" s="1"/>
  <c r="R520" i="10"/>
  <c r="V520" i="10" s="1"/>
  <c r="Q520" i="10"/>
  <c r="U520" i="10" s="1"/>
  <c r="V519" i="10"/>
  <c r="T519" i="10"/>
  <c r="S519" i="10"/>
  <c r="W519" i="10" s="1"/>
  <c r="R519" i="10"/>
  <c r="Q519" i="10"/>
  <c r="U519" i="10" s="1"/>
  <c r="T518" i="10"/>
  <c r="S518" i="10"/>
  <c r="W518" i="10" s="1"/>
  <c r="R518" i="10"/>
  <c r="V518" i="10" s="1"/>
  <c r="Q518" i="10"/>
  <c r="U518" i="10" s="1"/>
  <c r="Y80" i="10" s="1"/>
  <c r="T517" i="10"/>
  <c r="S517" i="10"/>
  <c r="R517" i="10"/>
  <c r="Q517" i="10"/>
  <c r="W516" i="10"/>
  <c r="T516" i="10"/>
  <c r="S516" i="10"/>
  <c r="R516" i="10"/>
  <c r="V516" i="10" s="1"/>
  <c r="Q516" i="10"/>
  <c r="U516" i="10" s="1"/>
  <c r="T515" i="10"/>
  <c r="S515" i="10"/>
  <c r="W515" i="10" s="1"/>
  <c r="R515" i="10"/>
  <c r="V515" i="10" s="1"/>
  <c r="Q515" i="10"/>
  <c r="U515" i="10" s="1"/>
  <c r="T514" i="10"/>
  <c r="S514" i="10"/>
  <c r="W514" i="10" s="1"/>
  <c r="R514" i="10"/>
  <c r="V514" i="10" s="1"/>
  <c r="Q514" i="10"/>
  <c r="U514" i="10" s="1"/>
  <c r="T513" i="10"/>
  <c r="S513" i="10"/>
  <c r="W513" i="10" s="1"/>
  <c r="R513" i="10"/>
  <c r="Q513" i="10"/>
  <c r="U513" i="10" s="1"/>
  <c r="W512" i="10"/>
  <c r="T512" i="10"/>
  <c r="S512" i="10"/>
  <c r="R512" i="10"/>
  <c r="V512" i="10" s="1"/>
  <c r="Q512" i="10"/>
  <c r="U512" i="10" s="1"/>
  <c r="V511" i="10"/>
  <c r="T511" i="10"/>
  <c r="S511" i="10"/>
  <c r="W511" i="10" s="1"/>
  <c r="R511" i="10"/>
  <c r="Q511" i="10"/>
  <c r="U511" i="10" s="1"/>
  <c r="T510" i="10"/>
  <c r="S510" i="10"/>
  <c r="W510" i="10" s="1"/>
  <c r="R510" i="10"/>
  <c r="V510" i="10" s="1"/>
  <c r="Q510" i="10"/>
  <c r="U510" i="10" s="1"/>
  <c r="T509" i="10"/>
  <c r="S509" i="10"/>
  <c r="R509" i="10"/>
  <c r="V509" i="10" s="1"/>
  <c r="Q509" i="10"/>
  <c r="T508" i="10"/>
  <c r="S508" i="10"/>
  <c r="W508" i="10" s="1"/>
  <c r="R508" i="10"/>
  <c r="V508" i="10" s="1"/>
  <c r="Q508" i="10"/>
  <c r="U508" i="10" s="1"/>
  <c r="T507" i="10"/>
  <c r="S507" i="10"/>
  <c r="W507" i="10" s="1"/>
  <c r="R507" i="10"/>
  <c r="V507" i="10" s="1"/>
  <c r="Q507" i="10"/>
  <c r="U507" i="10" s="1"/>
  <c r="U506" i="10"/>
  <c r="Y68" i="10" s="1"/>
  <c r="T506" i="10"/>
  <c r="S506" i="10"/>
  <c r="W506" i="10" s="1"/>
  <c r="R506" i="10"/>
  <c r="V506" i="10" s="1"/>
  <c r="Q506" i="10"/>
  <c r="T505" i="10"/>
  <c r="S505" i="10"/>
  <c r="W505" i="10" s="1"/>
  <c r="R505" i="10"/>
  <c r="V505" i="10" s="1"/>
  <c r="Q505" i="10"/>
  <c r="U505" i="10" s="1"/>
  <c r="T504" i="10"/>
  <c r="S504" i="10"/>
  <c r="W504" i="10" s="1"/>
  <c r="R504" i="10"/>
  <c r="V504" i="10" s="1"/>
  <c r="Q504" i="10"/>
  <c r="U504" i="10" s="1"/>
  <c r="V503" i="10"/>
  <c r="T503" i="10"/>
  <c r="S503" i="10"/>
  <c r="W503" i="10" s="1"/>
  <c r="R503" i="10"/>
  <c r="Q503" i="10"/>
  <c r="U503" i="10" s="1"/>
  <c r="T502" i="10"/>
  <c r="S502" i="10"/>
  <c r="W502" i="10" s="1"/>
  <c r="R502" i="10"/>
  <c r="V502" i="10" s="1"/>
  <c r="Q502" i="10"/>
  <c r="U502" i="10" s="1"/>
  <c r="T501" i="10"/>
  <c r="S501" i="10"/>
  <c r="R501" i="10"/>
  <c r="Q501" i="10"/>
  <c r="W500" i="10"/>
  <c r="T500" i="10"/>
  <c r="S500" i="10"/>
  <c r="R500" i="10"/>
  <c r="V500" i="10" s="1"/>
  <c r="Q500" i="10"/>
  <c r="U500" i="10" s="1"/>
  <c r="T499" i="10"/>
  <c r="S499" i="10"/>
  <c r="W499" i="10" s="1"/>
  <c r="R499" i="10"/>
  <c r="V499" i="10" s="1"/>
  <c r="Q499" i="10"/>
  <c r="U499" i="10" s="1"/>
  <c r="T498" i="10"/>
  <c r="S498" i="10"/>
  <c r="W498" i="10" s="1"/>
  <c r="R498" i="10"/>
  <c r="V498" i="10" s="1"/>
  <c r="Q498" i="10"/>
  <c r="U498" i="10" s="1"/>
  <c r="T497" i="10"/>
  <c r="S497" i="10"/>
  <c r="W497" i="10" s="1"/>
  <c r="R497" i="10"/>
  <c r="Q497" i="10"/>
  <c r="U497" i="10" s="1"/>
  <c r="T496" i="10"/>
  <c r="S496" i="10"/>
  <c r="W496" i="10" s="1"/>
  <c r="R496" i="10"/>
  <c r="V496" i="10" s="1"/>
  <c r="Q496" i="10"/>
  <c r="U496" i="10" s="1"/>
  <c r="V495" i="10"/>
  <c r="T495" i="10"/>
  <c r="S495" i="10"/>
  <c r="W495" i="10" s="1"/>
  <c r="R495" i="10"/>
  <c r="Q495" i="10"/>
  <c r="U495" i="10" s="1"/>
  <c r="T494" i="10"/>
  <c r="S494" i="10"/>
  <c r="W494" i="10" s="1"/>
  <c r="R494" i="10"/>
  <c r="V494" i="10" s="1"/>
  <c r="Q494" i="10"/>
  <c r="U494" i="10" s="1"/>
  <c r="T493" i="10"/>
  <c r="S493" i="10"/>
  <c r="R493" i="10"/>
  <c r="V493" i="10" s="1"/>
  <c r="Q493" i="10"/>
  <c r="T492" i="10"/>
  <c r="S492" i="10"/>
  <c r="W492" i="10" s="1"/>
  <c r="R492" i="10"/>
  <c r="V492" i="10" s="1"/>
  <c r="Q492" i="10"/>
  <c r="U492" i="10" s="1"/>
  <c r="T491" i="10"/>
  <c r="S491" i="10"/>
  <c r="W491" i="10" s="1"/>
  <c r="R491" i="10"/>
  <c r="V491" i="10" s="1"/>
  <c r="Q491" i="10"/>
  <c r="U491" i="10" s="1"/>
  <c r="T490" i="10"/>
  <c r="S490" i="10"/>
  <c r="W490" i="10" s="1"/>
  <c r="R490" i="10"/>
  <c r="V490" i="10" s="1"/>
  <c r="Q490" i="10"/>
  <c r="U490" i="10" s="1"/>
  <c r="Y52" i="10" s="1"/>
  <c r="T489" i="10"/>
  <c r="S489" i="10"/>
  <c r="W489" i="10" s="1"/>
  <c r="R489" i="10"/>
  <c r="V489" i="10" s="1"/>
  <c r="Q489" i="10"/>
  <c r="U489" i="10" s="1"/>
  <c r="T488" i="10"/>
  <c r="S488" i="10"/>
  <c r="W488" i="10" s="1"/>
  <c r="R488" i="10"/>
  <c r="V488" i="10" s="1"/>
  <c r="Q488" i="10"/>
  <c r="U488" i="10" s="1"/>
  <c r="V487" i="10"/>
  <c r="T487" i="10"/>
  <c r="S487" i="10"/>
  <c r="W487" i="10" s="1"/>
  <c r="R487" i="10"/>
  <c r="Q487" i="10"/>
  <c r="U487" i="10" s="1"/>
  <c r="T486" i="10"/>
  <c r="S486" i="10"/>
  <c r="W486" i="10" s="1"/>
  <c r="R486" i="10"/>
  <c r="V486" i="10" s="1"/>
  <c r="Q486" i="10"/>
  <c r="U486" i="10" s="1"/>
  <c r="T485" i="10"/>
  <c r="S485" i="10"/>
  <c r="R485" i="10"/>
  <c r="Q485" i="10"/>
  <c r="W484" i="10"/>
  <c r="T484" i="10"/>
  <c r="S484" i="10"/>
  <c r="R484" i="10"/>
  <c r="V484" i="10" s="1"/>
  <c r="Q484" i="10"/>
  <c r="U484" i="10" s="1"/>
  <c r="T483" i="10"/>
  <c r="S483" i="10"/>
  <c r="W483" i="10" s="1"/>
  <c r="R483" i="10"/>
  <c r="V483" i="10" s="1"/>
  <c r="Q483" i="10"/>
  <c r="U483" i="10" s="1"/>
  <c r="T482" i="10"/>
  <c r="S482" i="10"/>
  <c r="W482" i="10" s="1"/>
  <c r="R482" i="10"/>
  <c r="V482" i="10" s="1"/>
  <c r="Q482" i="10"/>
  <c r="U482" i="10" s="1"/>
  <c r="T481" i="10"/>
  <c r="S481" i="10"/>
  <c r="W481" i="10" s="1"/>
  <c r="R481" i="10"/>
  <c r="Q481" i="10"/>
  <c r="U481" i="10" s="1"/>
  <c r="T480" i="10"/>
  <c r="S480" i="10"/>
  <c r="W480" i="10" s="1"/>
  <c r="R480" i="10"/>
  <c r="V480" i="10" s="1"/>
  <c r="Q480" i="10"/>
  <c r="U480" i="10" s="1"/>
  <c r="V479" i="10"/>
  <c r="T479" i="10"/>
  <c r="S479" i="10"/>
  <c r="W479" i="10" s="1"/>
  <c r="R479" i="10"/>
  <c r="Q479" i="10"/>
  <c r="U479" i="10" s="1"/>
  <c r="T478" i="10"/>
  <c r="S478" i="10"/>
  <c r="W478" i="10" s="1"/>
  <c r="R478" i="10"/>
  <c r="V478" i="10" s="1"/>
  <c r="Q478" i="10"/>
  <c r="U478" i="10" s="1"/>
  <c r="T477" i="10"/>
  <c r="S477" i="10"/>
  <c r="R477" i="10"/>
  <c r="V477" i="10" s="1"/>
  <c r="Q477" i="10"/>
  <c r="W476" i="10"/>
  <c r="T476" i="10"/>
  <c r="S476" i="10"/>
  <c r="R476" i="10"/>
  <c r="V476" i="10" s="1"/>
  <c r="Q476" i="10"/>
  <c r="U476" i="10" s="1"/>
  <c r="Y38" i="10" s="1"/>
  <c r="V475" i="10"/>
  <c r="T475" i="10"/>
  <c r="S475" i="10"/>
  <c r="W475" i="10" s="1"/>
  <c r="R475" i="10"/>
  <c r="Q475" i="10"/>
  <c r="U475" i="10" s="1"/>
  <c r="T474" i="10"/>
  <c r="S474" i="10"/>
  <c r="W474" i="10" s="1"/>
  <c r="R474" i="10"/>
  <c r="V474" i="10" s="1"/>
  <c r="Q474" i="10"/>
  <c r="U474" i="10" s="1"/>
  <c r="T473" i="10"/>
  <c r="S473" i="10"/>
  <c r="R473" i="10"/>
  <c r="V473" i="10" s="1"/>
  <c r="Q473" i="10"/>
  <c r="T472" i="10"/>
  <c r="S472" i="10"/>
  <c r="W472" i="10" s="1"/>
  <c r="R472" i="10"/>
  <c r="V472" i="10" s="1"/>
  <c r="Q472" i="10"/>
  <c r="U472" i="10" s="1"/>
  <c r="T471" i="10"/>
  <c r="S471" i="10"/>
  <c r="W471" i="10" s="1"/>
  <c r="R471" i="10"/>
  <c r="V471" i="10" s="1"/>
  <c r="Q471" i="10"/>
  <c r="U471" i="10" s="1"/>
  <c r="T470" i="10"/>
  <c r="S470" i="10"/>
  <c r="W470" i="10" s="1"/>
  <c r="R470" i="10"/>
  <c r="V470" i="10" s="1"/>
  <c r="Q470" i="10"/>
  <c r="U470" i="10" s="1"/>
  <c r="T469" i="10"/>
  <c r="S469" i="10"/>
  <c r="R469" i="10"/>
  <c r="Q469" i="10"/>
  <c r="U469" i="10" s="1"/>
  <c r="W468" i="10"/>
  <c r="T468" i="10"/>
  <c r="S468" i="10"/>
  <c r="R468" i="10"/>
  <c r="V468" i="10" s="1"/>
  <c r="Q468" i="10"/>
  <c r="U468" i="10" s="1"/>
  <c r="T467" i="10"/>
  <c r="S467" i="10"/>
  <c r="W467" i="10" s="1"/>
  <c r="R467" i="10"/>
  <c r="V467" i="10" s="1"/>
  <c r="Q467" i="10"/>
  <c r="U467" i="10" s="1"/>
  <c r="T466" i="10"/>
  <c r="S466" i="10"/>
  <c r="W466" i="10" s="1"/>
  <c r="R466" i="10"/>
  <c r="V466" i="10" s="1"/>
  <c r="Q466" i="10"/>
  <c r="U466" i="10" s="1"/>
  <c r="T465" i="10"/>
  <c r="S465" i="10"/>
  <c r="R465" i="10"/>
  <c r="Q465" i="10"/>
  <c r="W464" i="10"/>
  <c r="T464" i="10"/>
  <c r="S464" i="10"/>
  <c r="R464" i="10"/>
  <c r="V464" i="10" s="1"/>
  <c r="Q464" i="10"/>
  <c r="U464" i="10" s="1"/>
  <c r="T463" i="10"/>
  <c r="S463" i="10"/>
  <c r="W463" i="10" s="1"/>
  <c r="R463" i="10"/>
  <c r="V463" i="10" s="1"/>
  <c r="Q463" i="10"/>
  <c r="U463" i="10" s="1"/>
  <c r="T462" i="10"/>
  <c r="S462" i="10"/>
  <c r="W462" i="10" s="1"/>
  <c r="R462" i="10"/>
  <c r="V462" i="10" s="1"/>
  <c r="Q462" i="10"/>
  <c r="U462" i="10" s="1"/>
  <c r="T461" i="10"/>
  <c r="S461" i="10"/>
  <c r="W461" i="10" s="1"/>
  <c r="R461" i="10"/>
  <c r="V461" i="10" s="1"/>
  <c r="Q461" i="10"/>
  <c r="U461" i="10" s="1"/>
  <c r="T460" i="10"/>
  <c r="S460" i="10"/>
  <c r="W460" i="10" s="1"/>
  <c r="R460" i="10"/>
  <c r="V460" i="10" s="1"/>
  <c r="Q460" i="10"/>
  <c r="U460" i="10" s="1"/>
  <c r="V459" i="10"/>
  <c r="T459" i="10"/>
  <c r="S459" i="10"/>
  <c r="W459" i="10" s="1"/>
  <c r="R459" i="10"/>
  <c r="Q459" i="10"/>
  <c r="U459" i="10" s="1"/>
  <c r="T458" i="10"/>
  <c r="S458" i="10"/>
  <c r="W458" i="10" s="1"/>
  <c r="R458" i="10"/>
  <c r="V458" i="10" s="1"/>
  <c r="Q458" i="10"/>
  <c r="U458" i="10" s="1"/>
  <c r="T457" i="10"/>
  <c r="S457" i="10"/>
  <c r="R457" i="10"/>
  <c r="V457" i="10" s="1"/>
  <c r="Q457" i="10"/>
  <c r="U457" i="10" s="1"/>
  <c r="T456" i="10"/>
  <c r="S456" i="10"/>
  <c r="W456" i="10" s="1"/>
  <c r="R456" i="10"/>
  <c r="V456" i="10" s="1"/>
  <c r="Q456" i="10"/>
  <c r="U456" i="10" s="1"/>
  <c r="T455" i="10"/>
  <c r="S455" i="10"/>
  <c r="W455" i="10" s="1"/>
  <c r="R455" i="10"/>
  <c r="V455" i="10" s="1"/>
  <c r="Q455" i="10"/>
  <c r="U455" i="10" s="1"/>
  <c r="T454" i="10"/>
  <c r="S454" i="10"/>
  <c r="W454" i="10" s="1"/>
  <c r="R454" i="10"/>
  <c r="V454" i="10" s="1"/>
  <c r="Q454" i="10"/>
  <c r="U454" i="10" s="1"/>
  <c r="Y16" i="10" s="1"/>
  <c r="T453" i="10"/>
  <c r="S453" i="10"/>
  <c r="R453" i="10"/>
  <c r="Q453" i="10"/>
  <c r="U453" i="10" s="1"/>
  <c r="W452" i="10"/>
  <c r="T452" i="10"/>
  <c r="S452" i="10"/>
  <c r="R452" i="10"/>
  <c r="V452" i="10" s="1"/>
  <c r="Q452" i="10"/>
  <c r="U452" i="10" s="1"/>
  <c r="T451" i="10"/>
  <c r="S451" i="10"/>
  <c r="W451" i="10" s="1"/>
  <c r="R451" i="10"/>
  <c r="V451" i="10" s="1"/>
  <c r="Q451" i="10"/>
  <c r="U451" i="10" s="1"/>
  <c r="T450" i="10"/>
  <c r="S450" i="10"/>
  <c r="W450" i="10" s="1"/>
  <c r="R450" i="10"/>
  <c r="V450" i="10" s="1"/>
  <c r="Q450" i="10"/>
  <c r="U450" i="10" s="1"/>
  <c r="T449" i="10"/>
  <c r="S449" i="10"/>
  <c r="R449" i="10"/>
  <c r="Q449" i="10"/>
  <c r="U449" i="10" s="1"/>
  <c r="Y11" i="10" s="1"/>
  <c r="W448" i="10"/>
  <c r="T448" i="10"/>
  <c r="S448" i="10"/>
  <c r="R448" i="10"/>
  <c r="V448" i="10" s="1"/>
  <c r="Q448" i="10"/>
  <c r="U448" i="10" s="1"/>
  <c r="T447" i="10"/>
  <c r="S447" i="10"/>
  <c r="W447" i="10" s="1"/>
  <c r="R447" i="10"/>
  <c r="V447" i="10" s="1"/>
  <c r="Q447" i="10"/>
  <c r="U447" i="10" s="1"/>
  <c r="V446" i="10"/>
  <c r="T446" i="10"/>
  <c r="S446" i="10"/>
  <c r="W446" i="10" s="1"/>
  <c r="R446" i="10"/>
  <c r="Q446" i="10"/>
  <c r="U446" i="10" s="1"/>
  <c r="T445" i="10"/>
  <c r="S445" i="10"/>
  <c r="W445" i="10" s="1"/>
  <c r="R445" i="10"/>
  <c r="V445" i="10" s="1"/>
  <c r="Q445" i="10"/>
  <c r="U445" i="10" s="1"/>
  <c r="T444" i="10"/>
  <c r="S444" i="10"/>
  <c r="W444" i="10" s="1"/>
  <c r="R444" i="10"/>
  <c r="Q444" i="10"/>
  <c r="W443" i="10"/>
  <c r="T443" i="10"/>
  <c r="S443" i="10"/>
  <c r="R443" i="10"/>
  <c r="V443" i="10" s="1"/>
  <c r="Q443" i="10"/>
  <c r="U443" i="10" s="1"/>
  <c r="T442" i="10"/>
  <c r="S442" i="10"/>
  <c r="W442" i="10" s="1"/>
  <c r="R442" i="10"/>
  <c r="V442" i="10" s="1"/>
  <c r="Q442" i="10"/>
  <c r="U442" i="10" s="1"/>
  <c r="T439" i="10"/>
  <c r="S439" i="10"/>
  <c r="R439" i="10"/>
  <c r="Q439" i="10"/>
  <c r="U439" i="10" s="1"/>
  <c r="W438" i="10"/>
  <c r="T438" i="10"/>
  <c r="S438" i="10"/>
  <c r="R438" i="10"/>
  <c r="V438" i="10" s="1"/>
  <c r="Q438" i="10"/>
  <c r="U438" i="10" s="1"/>
  <c r="T437" i="10"/>
  <c r="S437" i="10"/>
  <c r="W437" i="10" s="1"/>
  <c r="R437" i="10"/>
  <c r="V437" i="10" s="1"/>
  <c r="Q437" i="10"/>
  <c r="U437" i="10" s="1"/>
  <c r="V436" i="10"/>
  <c r="T436" i="10"/>
  <c r="S436" i="10"/>
  <c r="W436" i="10" s="1"/>
  <c r="R436" i="10"/>
  <c r="Q436" i="10"/>
  <c r="U436" i="10" s="1"/>
  <c r="T435" i="10"/>
  <c r="S435" i="10"/>
  <c r="W435" i="10" s="1"/>
  <c r="AA143" i="10" s="1"/>
  <c r="R435" i="10"/>
  <c r="V435" i="10" s="1"/>
  <c r="Q435" i="10"/>
  <c r="U435" i="10" s="1"/>
  <c r="T434" i="10"/>
  <c r="S434" i="10"/>
  <c r="W434" i="10" s="1"/>
  <c r="AA142" i="10" s="1"/>
  <c r="R434" i="10"/>
  <c r="Q434" i="10"/>
  <c r="W433" i="10"/>
  <c r="T433" i="10"/>
  <c r="S433" i="10"/>
  <c r="R433" i="10"/>
  <c r="V433" i="10" s="1"/>
  <c r="Q433" i="10"/>
  <c r="U433" i="10" s="1"/>
  <c r="T432" i="10"/>
  <c r="S432" i="10"/>
  <c r="W432" i="10" s="1"/>
  <c r="R432" i="10"/>
  <c r="V432" i="10" s="1"/>
  <c r="Q432" i="10"/>
  <c r="U432" i="10" s="1"/>
  <c r="T431" i="10"/>
  <c r="S431" i="10"/>
  <c r="R431" i="10"/>
  <c r="Q431" i="10"/>
  <c r="U431" i="10" s="1"/>
  <c r="W430" i="10"/>
  <c r="T430" i="10"/>
  <c r="S430" i="10"/>
  <c r="R430" i="10"/>
  <c r="V430" i="10" s="1"/>
  <c r="Q430" i="10"/>
  <c r="U430" i="10" s="1"/>
  <c r="T429" i="10"/>
  <c r="S429" i="10"/>
  <c r="W429" i="10" s="1"/>
  <c r="R429" i="10"/>
  <c r="V429" i="10" s="1"/>
  <c r="Q429" i="10"/>
  <c r="U429" i="10" s="1"/>
  <c r="V428" i="10"/>
  <c r="T428" i="10"/>
  <c r="S428" i="10"/>
  <c r="W428" i="10" s="1"/>
  <c r="R428" i="10"/>
  <c r="Q428" i="10"/>
  <c r="U428" i="10" s="1"/>
  <c r="T427" i="10"/>
  <c r="S427" i="10"/>
  <c r="W427" i="10" s="1"/>
  <c r="AA135" i="10" s="1"/>
  <c r="R427" i="10"/>
  <c r="V427" i="10" s="1"/>
  <c r="Q427" i="10"/>
  <c r="U427" i="10" s="1"/>
  <c r="T426" i="10"/>
  <c r="S426" i="10"/>
  <c r="W426" i="10" s="1"/>
  <c r="AA134" i="10" s="1"/>
  <c r="R426" i="10"/>
  <c r="Q426" i="10"/>
  <c r="W425" i="10"/>
  <c r="T425" i="10"/>
  <c r="S425" i="10"/>
  <c r="R425" i="10"/>
  <c r="V425" i="10" s="1"/>
  <c r="Q425" i="10"/>
  <c r="U425" i="10" s="1"/>
  <c r="T424" i="10"/>
  <c r="S424" i="10"/>
  <c r="W424" i="10" s="1"/>
  <c r="R424" i="10"/>
  <c r="V424" i="10" s="1"/>
  <c r="Q424" i="10"/>
  <c r="U424" i="10" s="1"/>
  <c r="T423" i="10"/>
  <c r="S423" i="10"/>
  <c r="R423" i="10"/>
  <c r="Q423" i="10"/>
  <c r="U423" i="10" s="1"/>
  <c r="W422" i="10"/>
  <c r="T422" i="10"/>
  <c r="S422" i="10"/>
  <c r="R422" i="10"/>
  <c r="V422" i="10" s="1"/>
  <c r="Q422" i="10"/>
  <c r="U422" i="10" s="1"/>
  <c r="T421" i="10"/>
  <c r="S421" i="10"/>
  <c r="W421" i="10" s="1"/>
  <c r="R421" i="10"/>
  <c r="V421" i="10" s="1"/>
  <c r="Q421" i="10"/>
  <c r="U421" i="10" s="1"/>
  <c r="V420" i="10"/>
  <c r="T420" i="10"/>
  <c r="S420" i="10"/>
  <c r="W420" i="10" s="1"/>
  <c r="R420" i="10"/>
  <c r="Q420" i="10"/>
  <c r="U420" i="10" s="1"/>
  <c r="T419" i="10"/>
  <c r="S419" i="10"/>
  <c r="W419" i="10" s="1"/>
  <c r="AA127" i="10" s="1"/>
  <c r="R419" i="10"/>
  <c r="V419" i="10" s="1"/>
  <c r="Q419" i="10"/>
  <c r="U419" i="10" s="1"/>
  <c r="T418" i="10"/>
  <c r="S418" i="10"/>
  <c r="W418" i="10" s="1"/>
  <c r="AA126" i="10" s="1"/>
  <c r="R418" i="10"/>
  <c r="Q418" i="10"/>
  <c r="W417" i="10"/>
  <c r="T417" i="10"/>
  <c r="S417" i="10"/>
  <c r="R417" i="10"/>
  <c r="V417" i="10" s="1"/>
  <c r="Q417" i="10"/>
  <c r="U417" i="10" s="1"/>
  <c r="T416" i="10"/>
  <c r="S416" i="10"/>
  <c r="W416" i="10" s="1"/>
  <c r="R416" i="10"/>
  <c r="V416" i="10" s="1"/>
  <c r="Q416" i="10"/>
  <c r="U416" i="10" s="1"/>
  <c r="T415" i="10"/>
  <c r="S415" i="10"/>
  <c r="R415" i="10"/>
  <c r="Q415" i="10"/>
  <c r="U415" i="10" s="1"/>
  <c r="W414" i="10"/>
  <c r="T414" i="10"/>
  <c r="S414" i="10"/>
  <c r="R414" i="10"/>
  <c r="V414" i="10" s="1"/>
  <c r="Q414" i="10"/>
  <c r="U414" i="10" s="1"/>
  <c r="T413" i="10"/>
  <c r="S413" i="10"/>
  <c r="W413" i="10" s="1"/>
  <c r="R413" i="10"/>
  <c r="V413" i="10" s="1"/>
  <c r="Q413" i="10"/>
  <c r="U413" i="10" s="1"/>
  <c r="V412" i="10"/>
  <c r="T412" i="10"/>
  <c r="S412" i="10"/>
  <c r="W412" i="10" s="1"/>
  <c r="R412" i="10"/>
  <c r="Q412" i="10"/>
  <c r="U412" i="10" s="1"/>
  <c r="T411" i="10"/>
  <c r="S411" i="10"/>
  <c r="W411" i="10" s="1"/>
  <c r="AA119" i="10" s="1"/>
  <c r="R411" i="10"/>
  <c r="V411" i="10" s="1"/>
  <c r="Q411" i="10"/>
  <c r="U411" i="10" s="1"/>
  <c r="T410" i="10"/>
  <c r="S410" i="10"/>
  <c r="W410" i="10" s="1"/>
  <c r="AA118" i="10" s="1"/>
  <c r="R410" i="10"/>
  <c r="Q410" i="10"/>
  <c r="W409" i="10"/>
  <c r="T409" i="10"/>
  <c r="S409" i="10"/>
  <c r="R409" i="10"/>
  <c r="V409" i="10" s="1"/>
  <c r="Q409" i="10"/>
  <c r="U409" i="10" s="1"/>
  <c r="T408" i="10"/>
  <c r="S408" i="10"/>
  <c r="W408" i="10" s="1"/>
  <c r="R408" i="10"/>
  <c r="V408" i="10" s="1"/>
  <c r="Q408" i="10"/>
  <c r="U408" i="10" s="1"/>
  <c r="T407" i="10"/>
  <c r="S407" i="10"/>
  <c r="R407" i="10"/>
  <c r="Q407" i="10"/>
  <c r="U407" i="10" s="1"/>
  <c r="W406" i="10"/>
  <c r="T406" i="10"/>
  <c r="S406" i="10"/>
  <c r="R406" i="10"/>
  <c r="V406" i="10" s="1"/>
  <c r="Q406" i="10"/>
  <c r="U406" i="10" s="1"/>
  <c r="T405" i="10"/>
  <c r="S405" i="10"/>
  <c r="W405" i="10" s="1"/>
  <c r="R405" i="10"/>
  <c r="V405" i="10" s="1"/>
  <c r="Q405" i="10"/>
  <c r="U405" i="10" s="1"/>
  <c r="V404" i="10"/>
  <c r="T404" i="10"/>
  <c r="S404" i="10"/>
  <c r="W404" i="10" s="1"/>
  <c r="R404" i="10"/>
  <c r="Q404" i="10"/>
  <c r="U404" i="10" s="1"/>
  <c r="T403" i="10"/>
  <c r="S403" i="10"/>
  <c r="W403" i="10" s="1"/>
  <c r="AA111" i="10" s="1"/>
  <c r="R403" i="10"/>
  <c r="V403" i="10" s="1"/>
  <c r="Q403" i="10"/>
  <c r="U403" i="10" s="1"/>
  <c r="T402" i="10"/>
  <c r="S402" i="10"/>
  <c r="W402" i="10" s="1"/>
  <c r="AA110" i="10" s="1"/>
  <c r="R402" i="10"/>
  <c r="Q402" i="10"/>
  <c r="W401" i="10"/>
  <c r="T401" i="10"/>
  <c r="S401" i="10"/>
  <c r="R401" i="10"/>
  <c r="V401" i="10" s="1"/>
  <c r="Q401" i="10"/>
  <c r="U401" i="10" s="1"/>
  <c r="T400" i="10"/>
  <c r="S400" i="10"/>
  <c r="W400" i="10" s="1"/>
  <c r="R400" i="10"/>
  <c r="V400" i="10" s="1"/>
  <c r="Q400" i="10"/>
  <c r="U400" i="10" s="1"/>
  <c r="T399" i="10"/>
  <c r="S399" i="10"/>
  <c r="R399" i="10"/>
  <c r="Q399" i="10"/>
  <c r="U399" i="10" s="1"/>
  <c r="W398" i="10"/>
  <c r="T398" i="10"/>
  <c r="S398" i="10"/>
  <c r="R398" i="10"/>
  <c r="V398" i="10" s="1"/>
  <c r="Q398" i="10"/>
  <c r="U398" i="10" s="1"/>
  <c r="T397" i="10"/>
  <c r="S397" i="10"/>
  <c r="W397" i="10" s="1"/>
  <c r="R397" i="10"/>
  <c r="V397" i="10" s="1"/>
  <c r="Q397" i="10"/>
  <c r="U397" i="10" s="1"/>
  <c r="V396" i="10"/>
  <c r="T396" i="10"/>
  <c r="S396" i="10"/>
  <c r="W396" i="10" s="1"/>
  <c r="R396" i="10"/>
  <c r="Q396" i="10"/>
  <c r="U396" i="10" s="1"/>
  <c r="T395" i="10"/>
  <c r="S395" i="10"/>
  <c r="W395" i="10" s="1"/>
  <c r="AA103" i="10" s="1"/>
  <c r="R395" i="10"/>
  <c r="V395" i="10" s="1"/>
  <c r="Q395" i="10"/>
  <c r="U395" i="10" s="1"/>
  <c r="T394" i="10"/>
  <c r="S394" i="10"/>
  <c r="W394" i="10" s="1"/>
  <c r="AA102" i="10" s="1"/>
  <c r="R394" i="10"/>
  <c r="Q394" i="10"/>
  <c r="W393" i="10"/>
  <c r="T393" i="10"/>
  <c r="S393" i="10"/>
  <c r="R393" i="10"/>
  <c r="V393" i="10" s="1"/>
  <c r="Q393" i="10"/>
  <c r="U393" i="10" s="1"/>
  <c r="T392" i="10"/>
  <c r="S392" i="10"/>
  <c r="W392" i="10" s="1"/>
  <c r="R392" i="10"/>
  <c r="V392" i="10" s="1"/>
  <c r="Q392" i="10"/>
  <c r="U392" i="10" s="1"/>
  <c r="T391" i="10"/>
  <c r="S391" i="10"/>
  <c r="R391" i="10"/>
  <c r="Q391" i="10"/>
  <c r="U391" i="10" s="1"/>
  <c r="W390" i="10"/>
  <c r="T390" i="10"/>
  <c r="S390" i="10"/>
  <c r="R390" i="10"/>
  <c r="V390" i="10" s="1"/>
  <c r="Q390" i="10"/>
  <c r="U390" i="10" s="1"/>
  <c r="T389" i="10"/>
  <c r="S389" i="10"/>
  <c r="W389" i="10" s="1"/>
  <c r="R389" i="10"/>
  <c r="V389" i="10" s="1"/>
  <c r="Q389" i="10"/>
  <c r="U389" i="10" s="1"/>
  <c r="V388" i="10"/>
  <c r="T388" i="10"/>
  <c r="S388" i="10"/>
  <c r="W388" i="10" s="1"/>
  <c r="R388" i="10"/>
  <c r="Q388" i="10"/>
  <c r="U388" i="10" s="1"/>
  <c r="T387" i="10"/>
  <c r="S387" i="10"/>
  <c r="R387" i="10"/>
  <c r="Q387" i="10"/>
  <c r="U387" i="10" s="1"/>
  <c r="W386" i="10"/>
  <c r="T386" i="10"/>
  <c r="S386" i="10"/>
  <c r="R386" i="10"/>
  <c r="V386" i="10" s="1"/>
  <c r="Q386" i="10"/>
  <c r="U386" i="10" s="1"/>
  <c r="V385" i="10"/>
  <c r="T385" i="10"/>
  <c r="S385" i="10"/>
  <c r="W385" i="10" s="1"/>
  <c r="R385" i="10"/>
  <c r="Q385" i="10"/>
  <c r="U385" i="10" s="1"/>
  <c r="T384" i="10"/>
  <c r="S384" i="10"/>
  <c r="W384" i="10" s="1"/>
  <c r="R384" i="10"/>
  <c r="V384" i="10" s="1"/>
  <c r="Q384" i="10"/>
  <c r="U384" i="10" s="1"/>
  <c r="T383" i="10"/>
  <c r="S383" i="10"/>
  <c r="R383" i="10"/>
  <c r="V383" i="10" s="1"/>
  <c r="Q383" i="10"/>
  <c r="T382" i="10"/>
  <c r="S382" i="10"/>
  <c r="W382" i="10" s="1"/>
  <c r="AA90" i="10" s="1"/>
  <c r="R382" i="10"/>
  <c r="V382" i="10" s="1"/>
  <c r="Q382" i="10"/>
  <c r="U382" i="10" s="1"/>
  <c r="T381" i="10"/>
  <c r="S381" i="10"/>
  <c r="W381" i="10" s="1"/>
  <c r="R381" i="10"/>
  <c r="V381" i="10" s="1"/>
  <c r="Q381" i="10"/>
  <c r="U381" i="10" s="1"/>
  <c r="T380" i="10"/>
  <c r="S380" i="10"/>
  <c r="W380" i="10" s="1"/>
  <c r="R380" i="10"/>
  <c r="V380" i="10" s="1"/>
  <c r="Q380" i="10"/>
  <c r="U380" i="10" s="1"/>
  <c r="T379" i="10"/>
  <c r="S379" i="10"/>
  <c r="W379" i="10" s="1"/>
  <c r="R379" i="10"/>
  <c r="V379" i="10" s="1"/>
  <c r="Q379" i="10"/>
  <c r="U379" i="10" s="1"/>
  <c r="T378" i="10"/>
  <c r="S378" i="10"/>
  <c r="W378" i="10" s="1"/>
  <c r="AA86" i="10" s="1"/>
  <c r="R378" i="10"/>
  <c r="V378" i="10" s="1"/>
  <c r="Q378" i="10"/>
  <c r="U378" i="10" s="1"/>
  <c r="V377" i="10"/>
  <c r="T377" i="10"/>
  <c r="S377" i="10"/>
  <c r="W377" i="10" s="1"/>
  <c r="AA85" i="10" s="1"/>
  <c r="R377" i="10"/>
  <c r="Q377" i="10"/>
  <c r="U377" i="10" s="1"/>
  <c r="T376" i="10"/>
  <c r="S376" i="10"/>
  <c r="W376" i="10" s="1"/>
  <c r="R376" i="10"/>
  <c r="V376" i="10" s="1"/>
  <c r="Q376" i="10"/>
  <c r="U376" i="10" s="1"/>
  <c r="T375" i="10"/>
  <c r="S375" i="10"/>
  <c r="R375" i="10"/>
  <c r="Q375" i="10"/>
  <c r="W374" i="10"/>
  <c r="AA82" i="10" s="1"/>
  <c r="T374" i="10"/>
  <c r="S374" i="10"/>
  <c r="R374" i="10"/>
  <c r="V374" i="10" s="1"/>
  <c r="Q374" i="10"/>
  <c r="U374" i="10" s="1"/>
  <c r="T373" i="10"/>
  <c r="S373" i="10"/>
  <c r="W373" i="10" s="1"/>
  <c r="R373" i="10"/>
  <c r="V373" i="10" s="1"/>
  <c r="Q373" i="10"/>
  <c r="U373" i="10" s="1"/>
  <c r="T372" i="10"/>
  <c r="S372" i="10"/>
  <c r="W372" i="10" s="1"/>
  <c r="R372" i="10"/>
  <c r="V372" i="10" s="1"/>
  <c r="Q372" i="10"/>
  <c r="U372" i="10" s="1"/>
  <c r="T371" i="10"/>
  <c r="S371" i="10"/>
  <c r="W371" i="10" s="1"/>
  <c r="R371" i="10"/>
  <c r="Q371" i="10"/>
  <c r="U371" i="10" s="1"/>
  <c r="W370" i="10"/>
  <c r="T370" i="10"/>
  <c r="S370" i="10"/>
  <c r="R370" i="10"/>
  <c r="V370" i="10" s="1"/>
  <c r="Q370" i="10"/>
  <c r="U370" i="10" s="1"/>
  <c r="V369" i="10"/>
  <c r="T369" i="10"/>
  <c r="S369" i="10"/>
  <c r="W369" i="10" s="1"/>
  <c r="R369" i="10"/>
  <c r="Q369" i="10"/>
  <c r="U369" i="10" s="1"/>
  <c r="T368" i="10"/>
  <c r="S368" i="10"/>
  <c r="W368" i="10" s="1"/>
  <c r="R368" i="10"/>
  <c r="V368" i="10" s="1"/>
  <c r="Q368" i="10"/>
  <c r="U368" i="10" s="1"/>
  <c r="T367" i="10"/>
  <c r="S367" i="10"/>
  <c r="R367" i="10"/>
  <c r="V367" i="10" s="1"/>
  <c r="Q367" i="10"/>
  <c r="T366" i="10"/>
  <c r="S366" i="10"/>
  <c r="W366" i="10" s="1"/>
  <c r="R366" i="10"/>
  <c r="V366" i="10" s="1"/>
  <c r="Q366" i="10"/>
  <c r="U366" i="10" s="1"/>
  <c r="T365" i="10"/>
  <c r="S365" i="10"/>
  <c r="W365" i="10" s="1"/>
  <c r="R365" i="10"/>
  <c r="V365" i="10" s="1"/>
  <c r="Q365" i="10"/>
  <c r="U365" i="10" s="1"/>
  <c r="T364" i="10"/>
  <c r="S364" i="10"/>
  <c r="W364" i="10" s="1"/>
  <c r="R364" i="10"/>
  <c r="V364" i="10" s="1"/>
  <c r="Q364" i="10"/>
  <c r="U364" i="10" s="1"/>
  <c r="T363" i="10"/>
  <c r="S363" i="10"/>
  <c r="W363" i="10" s="1"/>
  <c r="R363" i="10"/>
  <c r="V363" i="10" s="1"/>
  <c r="Q363" i="10"/>
  <c r="U363" i="10" s="1"/>
  <c r="T362" i="10"/>
  <c r="S362" i="10"/>
  <c r="W362" i="10" s="1"/>
  <c r="R362" i="10"/>
  <c r="V362" i="10" s="1"/>
  <c r="Q362" i="10"/>
  <c r="U362" i="10" s="1"/>
  <c r="V361" i="10"/>
  <c r="T361" i="10"/>
  <c r="S361" i="10"/>
  <c r="W361" i="10" s="1"/>
  <c r="R361" i="10"/>
  <c r="Q361" i="10"/>
  <c r="U361" i="10" s="1"/>
  <c r="T360" i="10"/>
  <c r="S360" i="10"/>
  <c r="W360" i="10" s="1"/>
  <c r="R360" i="10"/>
  <c r="V360" i="10" s="1"/>
  <c r="Q360" i="10"/>
  <c r="U360" i="10" s="1"/>
  <c r="T359" i="10"/>
  <c r="S359" i="10"/>
  <c r="R359" i="10"/>
  <c r="Q359" i="10"/>
  <c r="W358" i="10"/>
  <c r="T358" i="10"/>
  <c r="S358" i="10"/>
  <c r="R358" i="10"/>
  <c r="V358" i="10" s="1"/>
  <c r="Q358" i="10"/>
  <c r="U358" i="10" s="1"/>
  <c r="T357" i="10"/>
  <c r="S357" i="10"/>
  <c r="W357" i="10" s="1"/>
  <c r="R357" i="10"/>
  <c r="V357" i="10" s="1"/>
  <c r="Q357" i="10"/>
  <c r="U357" i="10" s="1"/>
  <c r="T356" i="10"/>
  <c r="S356" i="10"/>
  <c r="W356" i="10" s="1"/>
  <c r="R356" i="10"/>
  <c r="V356" i="10" s="1"/>
  <c r="Q356" i="10"/>
  <c r="U356" i="10" s="1"/>
  <c r="T355" i="10"/>
  <c r="S355" i="10"/>
  <c r="W355" i="10" s="1"/>
  <c r="AA63" i="10" s="1"/>
  <c r="R355" i="10"/>
  <c r="Q355" i="10"/>
  <c r="U355" i="10" s="1"/>
  <c r="W354" i="10"/>
  <c r="T354" i="10"/>
  <c r="S354" i="10"/>
  <c r="R354" i="10"/>
  <c r="V354" i="10" s="1"/>
  <c r="Q354" i="10"/>
  <c r="U354" i="10" s="1"/>
  <c r="V353" i="10"/>
  <c r="T353" i="10"/>
  <c r="S353" i="10"/>
  <c r="W353" i="10" s="1"/>
  <c r="R353" i="10"/>
  <c r="Q353" i="10"/>
  <c r="U353" i="10" s="1"/>
  <c r="T352" i="10"/>
  <c r="S352" i="10"/>
  <c r="W352" i="10" s="1"/>
  <c r="R352" i="10"/>
  <c r="V352" i="10" s="1"/>
  <c r="Q352" i="10"/>
  <c r="U352" i="10" s="1"/>
  <c r="T351" i="10"/>
  <c r="S351" i="10"/>
  <c r="R351" i="10"/>
  <c r="V351" i="10" s="1"/>
  <c r="Q351" i="10"/>
  <c r="T350" i="10"/>
  <c r="S350" i="10"/>
  <c r="W350" i="10" s="1"/>
  <c r="R350" i="10"/>
  <c r="V350" i="10" s="1"/>
  <c r="Q350" i="10"/>
  <c r="U350" i="10" s="1"/>
  <c r="T349" i="10"/>
  <c r="S349" i="10"/>
  <c r="W349" i="10" s="1"/>
  <c r="R349" i="10"/>
  <c r="V349" i="10" s="1"/>
  <c r="Q349" i="10"/>
  <c r="U349" i="10" s="1"/>
  <c r="T348" i="10"/>
  <c r="S348" i="10"/>
  <c r="W348" i="10" s="1"/>
  <c r="R348" i="10"/>
  <c r="V348" i="10" s="1"/>
  <c r="Q348" i="10"/>
  <c r="U348" i="10" s="1"/>
  <c r="T347" i="10"/>
  <c r="S347" i="10"/>
  <c r="W347" i="10" s="1"/>
  <c r="R347" i="10"/>
  <c r="V347" i="10" s="1"/>
  <c r="Q347" i="10"/>
  <c r="U347" i="10" s="1"/>
  <c r="T346" i="10"/>
  <c r="S346" i="10"/>
  <c r="W346" i="10" s="1"/>
  <c r="R346" i="10"/>
  <c r="V346" i="10" s="1"/>
  <c r="Q346" i="10"/>
  <c r="U346" i="10" s="1"/>
  <c r="V345" i="10"/>
  <c r="T345" i="10"/>
  <c r="S345" i="10"/>
  <c r="W345" i="10" s="1"/>
  <c r="AA53" i="10" s="1"/>
  <c r="R345" i="10"/>
  <c r="Q345" i="10"/>
  <c r="U345" i="10" s="1"/>
  <c r="T344" i="10"/>
  <c r="S344" i="10"/>
  <c r="W344" i="10" s="1"/>
  <c r="R344" i="10"/>
  <c r="V344" i="10" s="1"/>
  <c r="Q344" i="10"/>
  <c r="U344" i="10" s="1"/>
  <c r="T343" i="10"/>
  <c r="S343" i="10"/>
  <c r="R343" i="10"/>
  <c r="Q343" i="10"/>
  <c r="W342" i="10"/>
  <c r="T342" i="10"/>
  <c r="S342" i="10"/>
  <c r="R342" i="10"/>
  <c r="V342" i="10" s="1"/>
  <c r="Q342" i="10"/>
  <c r="U342" i="10" s="1"/>
  <c r="T341" i="10"/>
  <c r="S341" i="10"/>
  <c r="W341" i="10" s="1"/>
  <c r="R341" i="10"/>
  <c r="V341" i="10" s="1"/>
  <c r="Q341" i="10"/>
  <c r="U341" i="10" s="1"/>
  <c r="T340" i="10"/>
  <c r="S340" i="10"/>
  <c r="W340" i="10" s="1"/>
  <c r="R340" i="10"/>
  <c r="V340" i="10" s="1"/>
  <c r="Q340" i="10"/>
  <c r="U340" i="10" s="1"/>
  <c r="T339" i="10"/>
  <c r="S339" i="10"/>
  <c r="W339" i="10" s="1"/>
  <c r="R339" i="10"/>
  <c r="Q339" i="10"/>
  <c r="U339" i="10" s="1"/>
  <c r="W338" i="10"/>
  <c r="T338" i="10"/>
  <c r="S338" i="10"/>
  <c r="R338" i="10"/>
  <c r="V338" i="10" s="1"/>
  <c r="Q338" i="10"/>
  <c r="U338" i="10" s="1"/>
  <c r="V337" i="10"/>
  <c r="T337" i="10"/>
  <c r="S337" i="10"/>
  <c r="W337" i="10" s="1"/>
  <c r="R337" i="10"/>
  <c r="Q337" i="10"/>
  <c r="U337" i="10" s="1"/>
  <c r="T336" i="10"/>
  <c r="S336" i="10"/>
  <c r="W336" i="10" s="1"/>
  <c r="R336" i="10"/>
  <c r="V336" i="10" s="1"/>
  <c r="Q336" i="10"/>
  <c r="U336" i="10" s="1"/>
  <c r="T335" i="10"/>
  <c r="S335" i="10"/>
  <c r="R335" i="10"/>
  <c r="V335" i="10" s="1"/>
  <c r="Q335" i="10"/>
  <c r="T334" i="10"/>
  <c r="S334" i="10"/>
  <c r="W334" i="10" s="1"/>
  <c r="R334" i="10"/>
  <c r="V334" i="10" s="1"/>
  <c r="Q334" i="10"/>
  <c r="U334" i="10" s="1"/>
  <c r="T333" i="10"/>
  <c r="S333" i="10"/>
  <c r="W333" i="10" s="1"/>
  <c r="R333" i="10"/>
  <c r="V333" i="10" s="1"/>
  <c r="Q333" i="10"/>
  <c r="U333" i="10" s="1"/>
  <c r="T332" i="10"/>
  <c r="S332" i="10"/>
  <c r="W332" i="10" s="1"/>
  <c r="R332" i="10"/>
  <c r="V332" i="10" s="1"/>
  <c r="Q332" i="10"/>
  <c r="U332" i="10" s="1"/>
  <c r="T331" i="10"/>
  <c r="S331" i="10"/>
  <c r="W331" i="10" s="1"/>
  <c r="R331" i="10"/>
  <c r="V331" i="10" s="1"/>
  <c r="Q331" i="10"/>
  <c r="U331" i="10" s="1"/>
  <c r="T330" i="10"/>
  <c r="S330" i="10"/>
  <c r="W330" i="10" s="1"/>
  <c r="R330" i="10"/>
  <c r="V330" i="10" s="1"/>
  <c r="Q330" i="10"/>
  <c r="U330" i="10" s="1"/>
  <c r="V329" i="10"/>
  <c r="T329" i="10"/>
  <c r="S329" i="10"/>
  <c r="W329" i="10" s="1"/>
  <c r="R329" i="10"/>
  <c r="Q329" i="10"/>
  <c r="U329" i="10" s="1"/>
  <c r="T328" i="10"/>
  <c r="S328" i="10"/>
  <c r="W328" i="10" s="1"/>
  <c r="R328" i="10"/>
  <c r="V328" i="10" s="1"/>
  <c r="Q328" i="10"/>
  <c r="U328" i="10" s="1"/>
  <c r="T327" i="10"/>
  <c r="S327" i="10"/>
  <c r="R327" i="10"/>
  <c r="Q327" i="10"/>
  <c r="W326" i="10"/>
  <c r="T326" i="10"/>
  <c r="S326" i="10"/>
  <c r="R326" i="10"/>
  <c r="V326" i="10" s="1"/>
  <c r="Q326" i="10"/>
  <c r="U326" i="10" s="1"/>
  <c r="T325" i="10"/>
  <c r="S325" i="10"/>
  <c r="W325" i="10" s="1"/>
  <c r="R325" i="10"/>
  <c r="V325" i="10" s="1"/>
  <c r="Q325" i="10"/>
  <c r="U325" i="10" s="1"/>
  <c r="T324" i="10"/>
  <c r="S324" i="10"/>
  <c r="W324" i="10" s="1"/>
  <c r="R324" i="10"/>
  <c r="V324" i="10" s="1"/>
  <c r="Q324" i="10"/>
  <c r="U324" i="10" s="1"/>
  <c r="T323" i="10"/>
  <c r="S323" i="10"/>
  <c r="W323" i="10" s="1"/>
  <c r="R323" i="10"/>
  <c r="Q323" i="10"/>
  <c r="U323" i="10" s="1"/>
  <c r="W322" i="10"/>
  <c r="T322" i="10"/>
  <c r="S322" i="10"/>
  <c r="R322" i="10"/>
  <c r="V322" i="10" s="1"/>
  <c r="Q322" i="10"/>
  <c r="U322" i="10" s="1"/>
  <c r="V321" i="10"/>
  <c r="T321" i="10"/>
  <c r="S321" i="10"/>
  <c r="W321" i="10" s="1"/>
  <c r="R321" i="10"/>
  <c r="Q321" i="10"/>
  <c r="U321" i="10" s="1"/>
  <c r="T320" i="10"/>
  <c r="S320" i="10"/>
  <c r="W320" i="10" s="1"/>
  <c r="R320" i="10"/>
  <c r="V320" i="10" s="1"/>
  <c r="Q320" i="10"/>
  <c r="U320" i="10" s="1"/>
  <c r="T319" i="10"/>
  <c r="S319" i="10"/>
  <c r="R319" i="10"/>
  <c r="V319" i="10" s="1"/>
  <c r="Q319" i="10"/>
  <c r="T318" i="10"/>
  <c r="S318" i="10"/>
  <c r="W318" i="10" s="1"/>
  <c r="R318" i="10"/>
  <c r="V318" i="10" s="1"/>
  <c r="Q318" i="10"/>
  <c r="U318" i="10" s="1"/>
  <c r="T317" i="10"/>
  <c r="S317" i="10"/>
  <c r="W317" i="10" s="1"/>
  <c r="R317" i="10"/>
  <c r="V317" i="10" s="1"/>
  <c r="Q317" i="10"/>
  <c r="U317" i="10" s="1"/>
  <c r="T316" i="10"/>
  <c r="S316" i="10"/>
  <c r="W316" i="10" s="1"/>
  <c r="R316" i="10"/>
  <c r="V316" i="10" s="1"/>
  <c r="Q316" i="10"/>
  <c r="U316" i="10" s="1"/>
  <c r="T315" i="10"/>
  <c r="S315" i="10"/>
  <c r="W315" i="10" s="1"/>
  <c r="R315" i="10"/>
  <c r="V315" i="10" s="1"/>
  <c r="Q315" i="10"/>
  <c r="U315" i="10" s="1"/>
  <c r="T314" i="10"/>
  <c r="S314" i="10"/>
  <c r="W314" i="10" s="1"/>
  <c r="R314" i="10"/>
  <c r="V314" i="10" s="1"/>
  <c r="Q314" i="10"/>
  <c r="U314" i="10" s="1"/>
  <c r="V313" i="10"/>
  <c r="T313" i="10"/>
  <c r="S313" i="10"/>
  <c r="W313" i="10" s="1"/>
  <c r="R313" i="10"/>
  <c r="Q313" i="10"/>
  <c r="U313" i="10" s="1"/>
  <c r="T312" i="10"/>
  <c r="S312" i="10"/>
  <c r="W312" i="10" s="1"/>
  <c r="R312" i="10"/>
  <c r="V312" i="10" s="1"/>
  <c r="Q312" i="10"/>
  <c r="U312" i="10" s="1"/>
  <c r="T311" i="10"/>
  <c r="S311" i="10"/>
  <c r="R311" i="10"/>
  <c r="Q311" i="10"/>
  <c r="W310" i="10"/>
  <c r="T310" i="10"/>
  <c r="S310" i="10"/>
  <c r="R310" i="10"/>
  <c r="V310" i="10" s="1"/>
  <c r="Q310" i="10"/>
  <c r="U310" i="10" s="1"/>
  <c r="T309" i="10"/>
  <c r="S309" i="10"/>
  <c r="W309" i="10" s="1"/>
  <c r="R309" i="10"/>
  <c r="V309" i="10" s="1"/>
  <c r="Q309" i="10"/>
  <c r="U309" i="10" s="1"/>
  <c r="T308" i="10"/>
  <c r="S308" i="10"/>
  <c r="W308" i="10" s="1"/>
  <c r="R308" i="10"/>
  <c r="V308" i="10" s="1"/>
  <c r="Q308" i="10"/>
  <c r="U308" i="10" s="1"/>
  <c r="T307" i="10"/>
  <c r="S307" i="10"/>
  <c r="W307" i="10" s="1"/>
  <c r="R307" i="10"/>
  <c r="Q307" i="10"/>
  <c r="U307" i="10" s="1"/>
  <c r="W306" i="10"/>
  <c r="T306" i="10"/>
  <c r="S306" i="10"/>
  <c r="R306" i="10"/>
  <c r="V306" i="10" s="1"/>
  <c r="Q306" i="10"/>
  <c r="U306" i="10" s="1"/>
  <c r="V305" i="10"/>
  <c r="T305" i="10"/>
  <c r="S305" i="10"/>
  <c r="W305" i="10" s="1"/>
  <c r="R305" i="10"/>
  <c r="Q305" i="10"/>
  <c r="U305" i="10" s="1"/>
  <c r="T304" i="10"/>
  <c r="S304" i="10"/>
  <c r="W304" i="10" s="1"/>
  <c r="R304" i="10"/>
  <c r="V304" i="10" s="1"/>
  <c r="Q304" i="10"/>
  <c r="U304" i="10" s="1"/>
  <c r="T303" i="10"/>
  <c r="S303" i="10"/>
  <c r="R303" i="10"/>
  <c r="V303" i="10" s="1"/>
  <c r="Q303" i="10"/>
  <c r="T302" i="10"/>
  <c r="S302" i="10"/>
  <c r="W302" i="10" s="1"/>
  <c r="R302" i="10"/>
  <c r="V302" i="10" s="1"/>
  <c r="Q302" i="10"/>
  <c r="U302" i="10" s="1"/>
  <c r="T301" i="10"/>
  <c r="S301" i="10"/>
  <c r="W301" i="10" s="1"/>
  <c r="R301" i="10"/>
  <c r="V301" i="10" s="1"/>
  <c r="Q301" i="10"/>
  <c r="U301" i="10" s="1"/>
  <c r="T300" i="10"/>
  <c r="S300" i="10"/>
  <c r="W300" i="10" s="1"/>
  <c r="R300" i="10"/>
  <c r="V300" i="10" s="1"/>
  <c r="Q300" i="10"/>
  <c r="U300" i="10" s="1"/>
  <c r="T299" i="10"/>
  <c r="S299" i="10"/>
  <c r="W299" i="10" s="1"/>
  <c r="R299" i="10"/>
  <c r="V299" i="10" s="1"/>
  <c r="Q299" i="10"/>
  <c r="U299" i="10" s="1"/>
  <c r="T298" i="10"/>
  <c r="S298" i="10"/>
  <c r="W298" i="10" s="1"/>
  <c r="R298" i="10"/>
  <c r="V298" i="10" s="1"/>
  <c r="Q298" i="10"/>
  <c r="U298" i="10" s="1"/>
  <c r="V297" i="10"/>
  <c r="T297" i="10"/>
  <c r="S297" i="10"/>
  <c r="W297" i="10" s="1"/>
  <c r="R297" i="10"/>
  <c r="Q297" i="10"/>
  <c r="U297" i="10" s="1"/>
  <c r="T296" i="10"/>
  <c r="S296" i="10"/>
  <c r="W296" i="10" s="1"/>
  <c r="R296" i="10"/>
  <c r="V296" i="10" s="1"/>
  <c r="Q296" i="10"/>
  <c r="U296" i="10" s="1"/>
  <c r="T293" i="10"/>
  <c r="S293" i="10"/>
  <c r="R293" i="10"/>
  <c r="Q293" i="10"/>
  <c r="W292" i="10"/>
  <c r="T292" i="10"/>
  <c r="S292" i="10"/>
  <c r="R292" i="10"/>
  <c r="V292" i="10" s="1"/>
  <c r="Q292" i="10"/>
  <c r="U292" i="10" s="1"/>
  <c r="T291" i="10"/>
  <c r="S291" i="10"/>
  <c r="W291" i="10" s="1"/>
  <c r="R291" i="10"/>
  <c r="V291" i="10" s="1"/>
  <c r="Q291" i="10"/>
  <c r="U291" i="10" s="1"/>
  <c r="T290" i="10"/>
  <c r="S290" i="10"/>
  <c r="W290" i="10" s="1"/>
  <c r="R290" i="10"/>
  <c r="V290" i="10" s="1"/>
  <c r="Q290" i="10"/>
  <c r="U290" i="10" s="1"/>
  <c r="T289" i="10"/>
  <c r="S289" i="10"/>
  <c r="W289" i="10" s="1"/>
  <c r="R289" i="10"/>
  <c r="Q289" i="10"/>
  <c r="U289" i="10" s="1"/>
  <c r="W288" i="10"/>
  <c r="T288" i="10"/>
  <c r="S288" i="10"/>
  <c r="R288" i="10"/>
  <c r="V288" i="10" s="1"/>
  <c r="Q288" i="10"/>
  <c r="U288" i="10" s="1"/>
  <c r="V287" i="10"/>
  <c r="T287" i="10"/>
  <c r="S287" i="10"/>
  <c r="W287" i="10" s="1"/>
  <c r="R287" i="10"/>
  <c r="Q287" i="10"/>
  <c r="U287" i="10" s="1"/>
  <c r="T286" i="10"/>
  <c r="S286" i="10"/>
  <c r="W286" i="10" s="1"/>
  <c r="R286" i="10"/>
  <c r="V286" i="10" s="1"/>
  <c r="Z140" i="10" s="1"/>
  <c r="Q286" i="10"/>
  <c r="U286" i="10" s="1"/>
  <c r="T285" i="10"/>
  <c r="S285" i="10"/>
  <c r="R285" i="10"/>
  <c r="V285" i="10" s="1"/>
  <c r="Q285" i="10"/>
  <c r="T284" i="10"/>
  <c r="S284" i="10"/>
  <c r="W284" i="10" s="1"/>
  <c r="R284" i="10"/>
  <c r="V284" i="10" s="1"/>
  <c r="Q284" i="10"/>
  <c r="U284" i="10" s="1"/>
  <c r="T283" i="10"/>
  <c r="S283" i="10"/>
  <c r="W283" i="10" s="1"/>
  <c r="R283" i="10"/>
  <c r="V283" i="10" s="1"/>
  <c r="Q283" i="10"/>
  <c r="U283" i="10" s="1"/>
  <c r="T282" i="10"/>
  <c r="S282" i="10"/>
  <c r="W282" i="10" s="1"/>
  <c r="R282" i="10"/>
  <c r="V282" i="10" s="1"/>
  <c r="Q282" i="10"/>
  <c r="U282" i="10" s="1"/>
  <c r="T281" i="10"/>
  <c r="S281" i="10"/>
  <c r="W281" i="10" s="1"/>
  <c r="R281" i="10"/>
  <c r="V281" i="10" s="1"/>
  <c r="Q281" i="10"/>
  <c r="U281" i="10" s="1"/>
  <c r="T280" i="10"/>
  <c r="S280" i="10"/>
  <c r="W280" i="10" s="1"/>
  <c r="R280" i="10"/>
  <c r="V280" i="10" s="1"/>
  <c r="Z134" i="10" s="1"/>
  <c r="Q280" i="10"/>
  <c r="U280" i="10" s="1"/>
  <c r="V279" i="10"/>
  <c r="T279" i="10"/>
  <c r="S279" i="10"/>
  <c r="W279" i="10" s="1"/>
  <c r="R279" i="10"/>
  <c r="Q279" i="10"/>
  <c r="U279" i="10" s="1"/>
  <c r="T278" i="10"/>
  <c r="S278" i="10"/>
  <c r="W278" i="10" s="1"/>
  <c r="R278" i="10"/>
  <c r="V278" i="10" s="1"/>
  <c r="Q278" i="10"/>
  <c r="U278" i="10" s="1"/>
  <c r="T277" i="10"/>
  <c r="S277" i="10"/>
  <c r="R277" i="10"/>
  <c r="Q277" i="10"/>
  <c r="W276" i="10"/>
  <c r="T276" i="10"/>
  <c r="S276" i="10"/>
  <c r="R276" i="10"/>
  <c r="V276" i="10" s="1"/>
  <c r="Q276" i="10"/>
  <c r="U276" i="10" s="1"/>
  <c r="T275" i="10"/>
  <c r="S275" i="10"/>
  <c r="W275" i="10" s="1"/>
  <c r="R275" i="10"/>
  <c r="V275" i="10" s="1"/>
  <c r="Q275" i="10"/>
  <c r="U275" i="10" s="1"/>
  <c r="T274" i="10"/>
  <c r="S274" i="10"/>
  <c r="W274" i="10" s="1"/>
  <c r="R274" i="10"/>
  <c r="V274" i="10" s="1"/>
  <c r="Q274" i="10"/>
  <c r="U274" i="10" s="1"/>
  <c r="T273" i="10"/>
  <c r="S273" i="10"/>
  <c r="W273" i="10" s="1"/>
  <c r="R273" i="10"/>
  <c r="Q273" i="10"/>
  <c r="U273" i="10" s="1"/>
  <c r="W272" i="10"/>
  <c r="T272" i="10"/>
  <c r="S272" i="10"/>
  <c r="R272" i="10"/>
  <c r="V272" i="10" s="1"/>
  <c r="Q272" i="10"/>
  <c r="U272" i="10" s="1"/>
  <c r="V271" i="10"/>
  <c r="T271" i="10"/>
  <c r="S271" i="10"/>
  <c r="W271" i="10" s="1"/>
  <c r="R271" i="10"/>
  <c r="Q271" i="10"/>
  <c r="U271" i="10" s="1"/>
  <c r="T270" i="10"/>
  <c r="S270" i="10"/>
  <c r="W270" i="10" s="1"/>
  <c r="R270" i="10"/>
  <c r="V270" i="10" s="1"/>
  <c r="Z124" i="10" s="1"/>
  <c r="Q270" i="10"/>
  <c r="U270" i="10" s="1"/>
  <c r="T269" i="10"/>
  <c r="S269" i="10"/>
  <c r="R269" i="10"/>
  <c r="V269" i="10" s="1"/>
  <c r="Q269" i="10"/>
  <c r="T268" i="10"/>
  <c r="S268" i="10"/>
  <c r="W268" i="10" s="1"/>
  <c r="R268" i="10"/>
  <c r="V268" i="10" s="1"/>
  <c r="Q268" i="10"/>
  <c r="U268" i="10" s="1"/>
  <c r="T267" i="10"/>
  <c r="S267" i="10"/>
  <c r="W267" i="10" s="1"/>
  <c r="R267" i="10"/>
  <c r="V267" i="10" s="1"/>
  <c r="Q267" i="10"/>
  <c r="U267" i="10" s="1"/>
  <c r="T266" i="10"/>
  <c r="S266" i="10"/>
  <c r="W266" i="10" s="1"/>
  <c r="R266" i="10"/>
  <c r="V266" i="10" s="1"/>
  <c r="Q266" i="10"/>
  <c r="U266" i="10" s="1"/>
  <c r="T265" i="10"/>
  <c r="S265" i="10"/>
  <c r="W265" i="10" s="1"/>
  <c r="R265" i="10"/>
  <c r="V265" i="10" s="1"/>
  <c r="Q265" i="10"/>
  <c r="U265" i="10" s="1"/>
  <c r="T264" i="10"/>
  <c r="S264" i="10"/>
  <c r="W264" i="10" s="1"/>
  <c r="R264" i="10"/>
  <c r="V264" i="10" s="1"/>
  <c r="Z118" i="10" s="1"/>
  <c r="Q264" i="10"/>
  <c r="U264" i="10" s="1"/>
  <c r="V263" i="10"/>
  <c r="T263" i="10"/>
  <c r="S263" i="10"/>
  <c r="W263" i="10" s="1"/>
  <c r="R263" i="10"/>
  <c r="Q263" i="10"/>
  <c r="U263" i="10" s="1"/>
  <c r="T262" i="10"/>
  <c r="S262" i="10"/>
  <c r="W262" i="10" s="1"/>
  <c r="R262" i="10"/>
  <c r="V262" i="10" s="1"/>
  <c r="Q262" i="10"/>
  <c r="U262" i="10" s="1"/>
  <c r="T261" i="10"/>
  <c r="S261" i="10"/>
  <c r="R261" i="10"/>
  <c r="Q261" i="10"/>
  <c r="W260" i="10"/>
  <c r="T260" i="10"/>
  <c r="S260" i="10"/>
  <c r="R260" i="10"/>
  <c r="V260" i="10" s="1"/>
  <c r="Q260" i="10"/>
  <c r="U260" i="10" s="1"/>
  <c r="T259" i="10"/>
  <c r="S259" i="10"/>
  <c r="W259" i="10" s="1"/>
  <c r="R259" i="10"/>
  <c r="V259" i="10" s="1"/>
  <c r="Q259" i="10"/>
  <c r="U259" i="10" s="1"/>
  <c r="T258" i="10"/>
  <c r="S258" i="10"/>
  <c r="W258" i="10" s="1"/>
  <c r="R258" i="10"/>
  <c r="V258" i="10" s="1"/>
  <c r="Q258" i="10"/>
  <c r="U258" i="10" s="1"/>
  <c r="T257" i="10"/>
  <c r="S257" i="10"/>
  <c r="W257" i="10" s="1"/>
  <c r="R257" i="10"/>
  <c r="Q257" i="10"/>
  <c r="U257" i="10" s="1"/>
  <c r="W256" i="10"/>
  <c r="T256" i="10"/>
  <c r="S256" i="10"/>
  <c r="R256" i="10"/>
  <c r="V256" i="10" s="1"/>
  <c r="Q256" i="10"/>
  <c r="U256" i="10" s="1"/>
  <c r="V255" i="10"/>
  <c r="T255" i="10"/>
  <c r="S255" i="10"/>
  <c r="W255" i="10" s="1"/>
  <c r="R255" i="10"/>
  <c r="Q255" i="10"/>
  <c r="U255" i="10" s="1"/>
  <c r="T254" i="10"/>
  <c r="S254" i="10"/>
  <c r="W254" i="10" s="1"/>
  <c r="R254" i="10"/>
  <c r="V254" i="10" s="1"/>
  <c r="Z108" i="10" s="1"/>
  <c r="Q254" i="10"/>
  <c r="U254" i="10" s="1"/>
  <c r="T253" i="10"/>
  <c r="S253" i="10"/>
  <c r="R253" i="10"/>
  <c r="V253" i="10" s="1"/>
  <c r="Q253" i="10"/>
  <c r="T252" i="10"/>
  <c r="S252" i="10"/>
  <c r="W252" i="10" s="1"/>
  <c r="R252" i="10"/>
  <c r="V252" i="10" s="1"/>
  <c r="Q252" i="10"/>
  <c r="U252" i="10" s="1"/>
  <c r="T251" i="10"/>
  <c r="S251" i="10"/>
  <c r="W251" i="10" s="1"/>
  <c r="R251" i="10"/>
  <c r="V251" i="10" s="1"/>
  <c r="Q251" i="10"/>
  <c r="U251" i="10" s="1"/>
  <c r="T250" i="10"/>
  <c r="S250" i="10"/>
  <c r="W250" i="10" s="1"/>
  <c r="R250" i="10"/>
  <c r="V250" i="10" s="1"/>
  <c r="Q250" i="10"/>
  <c r="U250" i="10" s="1"/>
  <c r="T249" i="10"/>
  <c r="S249" i="10"/>
  <c r="W249" i="10" s="1"/>
  <c r="R249" i="10"/>
  <c r="V249" i="10" s="1"/>
  <c r="Q249" i="10"/>
  <c r="U249" i="10" s="1"/>
  <c r="T248" i="10"/>
  <c r="S248" i="10"/>
  <c r="W248" i="10" s="1"/>
  <c r="R248" i="10"/>
  <c r="V248" i="10" s="1"/>
  <c r="Z102" i="10" s="1"/>
  <c r="Q248" i="10"/>
  <c r="U248" i="10" s="1"/>
  <c r="V247" i="10"/>
  <c r="T247" i="10"/>
  <c r="S247" i="10"/>
  <c r="W247" i="10" s="1"/>
  <c r="R247" i="10"/>
  <c r="Q247" i="10"/>
  <c r="U247" i="10" s="1"/>
  <c r="T246" i="10"/>
  <c r="S246" i="10"/>
  <c r="W246" i="10" s="1"/>
  <c r="R246" i="10"/>
  <c r="V246" i="10" s="1"/>
  <c r="Q246" i="10"/>
  <c r="U246" i="10" s="1"/>
  <c r="T245" i="10"/>
  <c r="S245" i="10"/>
  <c r="R245" i="10"/>
  <c r="Q245" i="10"/>
  <c r="W244" i="10"/>
  <c r="T244" i="10"/>
  <c r="S244" i="10"/>
  <c r="R244" i="10"/>
  <c r="V244" i="10" s="1"/>
  <c r="Q244" i="10"/>
  <c r="U244" i="10" s="1"/>
  <c r="T243" i="10"/>
  <c r="S243" i="10"/>
  <c r="W243" i="10" s="1"/>
  <c r="R243" i="10"/>
  <c r="V243" i="10" s="1"/>
  <c r="Q243" i="10"/>
  <c r="U243" i="10" s="1"/>
  <c r="T242" i="10"/>
  <c r="S242" i="10"/>
  <c r="W242" i="10" s="1"/>
  <c r="R242" i="10"/>
  <c r="V242" i="10" s="1"/>
  <c r="Q242" i="10"/>
  <c r="U242" i="10" s="1"/>
  <c r="T241" i="10"/>
  <c r="S241" i="10"/>
  <c r="W241" i="10" s="1"/>
  <c r="R241" i="10"/>
  <c r="Q241" i="10"/>
  <c r="U241" i="10" s="1"/>
  <c r="W240" i="10"/>
  <c r="T240" i="10"/>
  <c r="S240" i="10"/>
  <c r="R240" i="10"/>
  <c r="V240" i="10" s="1"/>
  <c r="Q240" i="10"/>
  <c r="U240" i="10" s="1"/>
  <c r="V239" i="10"/>
  <c r="T239" i="10"/>
  <c r="S239" i="10"/>
  <c r="W239" i="10" s="1"/>
  <c r="R239" i="10"/>
  <c r="Q239" i="10"/>
  <c r="U239" i="10" s="1"/>
  <c r="T238" i="10"/>
  <c r="S238" i="10"/>
  <c r="W238" i="10" s="1"/>
  <c r="R238" i="10"/>
  <c r="V238" i="10" s="1"/>
  <c r="Z92" i="10" s="1"/>
  <c r="Q238" i="10"/>
  <c r="U238" i="10" s="1"/>
  <c r="T237" i="10"/>
  <c r="S237" i="10"/>
  <c r="R237" i="10"/>
  <c r="V237" i="10" s="1"/>
  <c r="Q237" i="10"/>
  <c r="T236" i="10"/>
  <c r="S236" i="10"/>
  <c r="W236" i="10" s="1"/>
  <c r="R236" i="10"/>
  <c r="V236" i="10" s="1"/>
  <c r="Q236" i="10"/>
  <c r="U236" i="10" s="1"/>
  <c r="T235" i="10"/>
  <c r="S235" i="10"/>
  <c r="W235" i="10" s="1"/>
  <c r="R235" i="10"/>
  <c r="V235" i="10" s="1"/>
  <c r="Q235" i="10"/>
  <c r="U235" i="10" s="1"/>
  <c r="T234" i="10"/>
  <c r="S234" i="10"/>
  <c r="W234" i="10" s="1"/>
  <c r="R234" i="10"/>
  <c r="V234" i="10" s="1"/>
  <c r="Q234" i="10"/>
  <c r="U234" i="10" s="1"/>
  <c r="T233" i="10"/>
  <c r="S233" i="10"/>
  <c r="W233" i="10" s="1"/>
  <c r="R233" i="10"/>
  <c r="V233" i="10" s="1"/>
  <c r="Q233" i="10"/>
  <c r="U233" i="10" s="1"/>
  <c r="T232" i="10"/>
  <c r="S232" i="10"/>
  <c r="W232" i="10" s="1"/>
  <c r="R232" i="10"/>
  <c r="V232" i="10" s="1"/>
  <c r="Z86" i="10" s="1"/>
  <c r="Q232" i="10"/>
  <c r="U232" i="10" s="1"/>
  <c r="V231" i="10"/>
  <c r="T231" i="10"/>
  <c r="S231" i="10"/>
  <c r="W231" i="10" s="1"/>
  <c r="R231" i="10"/>
  <c r="Q231" i="10"/>
  <c r="U231" i="10" s="1"/>
  <c r="T230" i="10"/>
  <c r="S230" i="10"/>
  <c r="W230" i="10" s="1"/>
  <c r="R230" i="10"/>
  <c r="V230" i="10" s="1"/>
  <c r="Q230" i="10"/>
  <c r="U230" i="10" s="1"/>
  <c r="T229" i="10"/>
  <c r="S229" i="10"/>
  <c r="R229" i="10"/>
  <c r="Q229" i="10"/>
  <c r="T228" i="10"/>
  <c r="S228" i="10"/>
  <c r="W228" i="10" s="1"/>
  <c r="R228" i="10"/>
  <c r="V228" i="10" s="1"/>
  <c r="Q228" i="10"/>
  <c r="U228" i="10" s="1"/>
  <c r="T227" i="10"/>
  <c r="S227" i="10"/>
  <c r="W227" i="10" s="1"/>
  <c r="R227" i="10"/>
  <c r="V227" i="10" s="1"/>
  <c r="Q227" i="10"/>
  <c r="U227" i="10" s="1"/>
  <c r="T226" i="10"/>
  <c r="S226" i="10"/>
  <c r="W226" i="10" s="1"/>
  <c r="R226" i="10"/>
  <c r="Q226" i="10"/>
  <c r="U226" i="10" s="1"/>
  <c r="V225" i="10"/>
  <c r="Z79" i="10" s="1"/>
  <c r="T225" i="10"/>
  <c r="S225" i="10"/>
  <c r="W225" i="10" s="1"/>
  <c r="R225" i="10"/>
  <c r="Q225" i="10"/>
  <c r="U225" i="10" s="1"/>
  <c r="T224" i="10"/>
  <c r="S224" i="10"/>
  <c r="W224" i="10" s="1"/>
  <c r="R224" i="10"/>
  <c r="V224" i="10" s="1"/>
  <c r="Z78" i="10" s="1"/>
  <c r="Q224" i="10"/>
  <c r="U224" i="10" s="1"/>
  <c r="T223" i="10"/>
  <c r="S223" i="10"/>
  <c r="R223" i="10"/>
  <c r="V223" i="10" s="1"/>
  <c r="Z77" i="10" s="1"/>
  <c r="Q223" i="10"/>
  <c r="U223" i="10" s="1"/>
  <c r="T222" i="10"/>
  <c r="S222" i="10"/>
  <c r="W222" i="10" s="1"/>
  <c r="R222" i="10"/>
  <c r="V222" i="10" s="1"/>
  <c r="Q222" i="10"/>
  <c r="U222" i="10" s="1"/>
  <c r="T221" i="10"/>
  <c r="S221" i="10"/>
  <c r="W221" i="10" s="1"/>
  <c r="R221" i="10"/>
  <c r="V221" i="10" s="1"/>
  <c r="Z75" i="10" s="1"/>
  <c r="Q221" i="10"/>
  <c r="U221" i="10" s="1"/>
  <c r="T220" i="10"/>
  <c r="S220" i="10"/>
  <c r="W220" i="10" s="1"/>
  <c r="R220" i="10"/>
  <c r="V220" i="10" s="1"/>
  <c r="Q220" i="10"/>
  <c r="U220" i="10" s="1"/>
  <c r="T219" i="10"/>
  <c r="S219" i="10"/>
  <c r="R219" i="10"/>
  <c r="Q219" i="10"/>
  <c r="U219" i="10" s="1"/>
  <c r="W218" i="10"/>
  <c r="T218" i="10"/>
  <c r="S218" i="10"/>
  <c r="R218" i="10"/>
  <c r="V218" i="10" s="1"/>
  <c r="Z72" i="10" s="1"/>
  <c r="Q218" i="10"/>
  <c r="U218" i="10" s="1"/>
  <c r="T217" i="10"/>
  <c r="S217" i="10"/>
  <c r="W217" i="10" s="1"/>
  <c r="R217" i="10"/>
  <c r="V217" i="10" s="1"/>
  <c r="Z71" i="10" s="1"/>
  <c r="Q217" i="10"/>
  <c r="U217" i="10" s="1"/>
  <c r="T216" i="10"/>
  <c r="S216" i="10"/>
  <c r="W216" i="10" s="1"/>
  <c r="R216" i="10"/>
  <c r="V216" i="10" s="1"/>
  <c r="Q216" i="10"/>
  <c r="U216" i="10" s="1"/>
  <c r="T215" i="10"/>
  <c r="S215" i="10"/>
  <c r="R215" i="10"/>
  <c r="Q215" i="10"/>
  <c r="W214" i="10"/>
  <c r="T214" i="10"/>
  <c r="S214" i="10"/>
  <c r="R214" i="10"/>
  <c r="V214" i="10" s="1"/>
  <c r="Q214" i="10"/>
  <c r="U214" i="10" s="1"/>
  <c r="T213" i="10"/>
  <c r="S213" i="10"/>
  <c r="W213" i="10" s="1"/>
  <c r="R213" i="10"/>
  <c r="V213" i="10" s="1"/>
  <c r="Z67" i="10" s="1"/>
  <c r="Q213" i="10"/>
  <c r="U213" i="10" s="1"/>
  <c r="T212" i="10"/>
  <c r="S212" i="10"/>
  <c r="W212" i="10" s="1"/>
  <c r="R212" i="10"/>
  <c r="V212" i="10" s="1"/>
  <c r="Q212" i="10"/>
  <c r="U212" i="10" s="1"/>
  <c r="T211" i="10"/>
  <c r="S211" i="10"/>
  <c r="W211" i="10" s="1"/>
  <c r="R211" i="10"/>
  <c r="V211" i="10" s="1"/>
  <c r="Q211" i="10"/>
  <c r="U211" i="10" s="1"/>
  <c r="T210" i="10"/>
  <c r="S210" i="10"/>
  <c r="W210" i="10" s="1"/>
  <c r="R210" i="10"/>
  <c r="V210" i="10" s="1"/>
  <c r="Q210" i="10"/>
  <c r="U210" i="10" s="1"/>
  <c r="V209" i="10"/>
  <c r="Z63" i="10" s="1"/>
  <c r="T209" i="10"/>
  <c r="S209" i="10"/>
  <c r="W209" i="10" s="1"/>
  <c r="R209" i="10"/>
  <c r="Q209" i="10"/>
  <c r="U209" i="10" s="1"/>
  <c r="T208" i="10"/>
  <c r="S208" i="10"/>
  <c r="W208" i="10" s="1"/>
  <c r="R208" i="10"/>
  <c r="V208" i="10" s="1"/>
  <c r="Z62" i="10" s="1"/>
  <c r="Q208" i="10"/>
  <c r="U208" i="10" s="1"/>
  <c r="T207" i="10"/>
  <c r="S207" i="10"/>
  <c r="R207" i="10"/>
  <c r="V207" i="10" s="1"/>
  <c r="Z61" i="10" s="1"/>
  <c r="Q207" i="10"/>
  <c r="U207" i="10" s="1"/>
  <c r="T206" i="10"/>
  <c r="S206" i="10"/>
  <c r="W206" i="10" s="1"/>
  <c r="R206" i="10"/>
  <c r="V206" i="10" s="1"/>
  <c r="Q206" i="10"/>
  <c r="U206" i="10" s="1"/>
  <c r="T205" i="10"/>
  <c r="S205" i="10"/>
  <c r="W205" i="10" s="1"/>
  <c r="R205" i="10"/>
  <c r="V205" i="10" s="1"/>
  <c r="Z59" i="10" s="1"/>
  <c r="Q205" i="10"/>
  <c r="U205" i="10" s="1"/>
  <c r="T204" i="10"/>
  <c r="S204" i="10"/>
  <c r="W204" i="10" s="1"/>
  <c r="R204" i="10"/>
  <c r="V204" i="10" s="1"/>
  <c r="Q204" i="10"/>
  <c r="U204" i="10" s="1"/>
  <c r="T203" i="10"/>
  <c r="S203" i="10"/>
  <c r="R203" i="10"/>
  <c r="Q203" i="10"/>
  <c r="U203" i="10" s="1"/>
  <c r="W202" i="10"/>
  <c r="T202" i="10"/>
  <c r="S202" i="10"/>
  <c r="R202" i="10"/>
  <c r="V202" i="10" s="1"/>
  <c r="Z56" i="10" s="1"/>
  <c r="Q202" i="10"/>
  <c r="U202" i="10" s="1"/>
  <c r="T201" i="10"/>
  <c r="S201" i="10"/>
  <c r="W201" i="10" s="1"/>
  <c r="R201" i="10"/>
  <c r="V201" i="10" s="1"/>
  <c r="Z55" i="10" s="1"/>
  <c r="Q201" i="10"/>
  <c r="U201" i="10" s="1"/>
  <c r="T200" i="10"/>
  <c r="S200" i="10"/>
  <c r="W200" i="10" s="1"/>
  <c r="R200" i="10"/>
  <c r="V200" i="10" s="1"/>
  <c r="Q200" i="10"/>
  <c r="U200" i="10" s="1"/>
  <c r="T199" i="10"/>
  <c r="S199" i="10"/>
  <c r="R199" i="10"/>
  <c r="Q199" i="10"/>
  <c r="W198" i="10"/>
  <c r="T198" i="10"/>
  <c r="S198" i="10"/>
  <c r="R198" i="10"/>
  <c r="V198" i="10" s="1"/>
  <c r="Q198" i="10"/>
  <c r="U198" i="10" s="1"/>
  <c r="T197" i="10"/>
  <c r="S197" i="10"/>
  <c r="W197" i="10" s="1"/>
  <c r="R197" i="10"/>
  <c r="V197" i="10" s="1"/>
  <c r="Z51" i="10" s="1"/>
  <c r="Q197" i="10"/>
  <c r="U197" i="10" s="1"/>
  <c r="T196" i="10"/>
  <c r="S196" i="10"/>
  <c r="W196" i="10" s="1"/>
  <c r="R196" i="10"/>
  <c r="V196" i="10" s="1"/>
  <c r="Q196" i="10"/>
  <c r="U196" i="10" s="1"/>
  <c r="T195" i="10"/>
  <c r="S195" i="10"/>
  <c r="W195" i="10" s="1"/>
  <c r="R195" i="10"/>
  <c r="V195" i="10" s="1"/>
  <c r="Q195" i="10"/>
  <c r="U195" i="10" s="1"/>
  <c r="T194" i="10"/>
  <c r="S194" i="10"/>
  <c r="W194" i="10" s="1"/>
  <c r="R194" i="10"/>
  <c r="V194" i="10" s="1"/>
  <c r="Q194" i="10"/>
  <c r="U194" i="10" s="1"/>
  <c r="V193" i="10"/>
  <c r="Z47" i="10" s="1"/>
  <c r="T193" i="10"/>
  <c r="S193" i="10"/>
  <c r="W193" i="10" s="1"/>
  <c r="R193" i="10"/>
  <c r="Q193" i="10"/>
  <c r="U193" i="10" s="1"/>
  <c r="T192" i="10"/>
  <c r="S192" i="10"/>
  <c r="W192" i="10" s="1"/>
  <c r="R192" i="10"/>
  <c r="V192" i="10" s="1"/>
  <c r="Z46" i="10" s="1"/>
  <c r="Q192" i="10"/>
  <c r="U192" i="10" s="1"/>
  <c r="T191" i="10"/>
  <c r="S191" i="10"/>
  <c r="R191" i="10"/>
  <c r="V191" i="10" s="1"/>
  <c r="Z45" i="10" s="1"/>
  <c r="Q191" i="10"/>
  <c r="U191" i="10" s="1"/>
  <c r="T190" i="10"/>
  <c r="S190" i="10"/>
  <c r="W190" i="10" s="1"/>
  <c r="R190" i="10"/>
  <c r="V190" i="10" s="1"/>
  <c r="Q190" i="10"/>
  <c r="U190" i="10" s="1"/>
  <c r="T189" i="10"/>
  <c r="S189" i="10"/>
  <c r="W189" i="10" s="1"/>
  <c r="R189" i="10"/>
  <c r="V189" i="10" s="1"/>
  <c r="Z43" i="10" s="1"/>
  <c r="Q189" i="10"/>
  <c r="U189" i="10" s="1"/>
  <c r="T188" i="10"/>
  <c r="S188" i="10"/>
  <c r="W188" i="10" s="1"/>
  <c r="R188" i="10"/>
  <c r="V188" i="10" s="1"/>
  <c r="Q188" i="10"/>
  <c r="U188" i="10" s="1"/>
  <c r="T187" i="10"/>
  <c r="S187" i="10"/>
  <c r="R187" i="10"/>
  <c r="Q187" i="10"/>
  <c r="U187" i="10" s="1"/>
  <c r="W186" i="10"/>
  <c r="T186" i="10"/>
  <c r="S186" i="10"/>
  <c r="R186" i="10"/>
  <c r="V186" i="10" s="1"/>
  <c r="Z40" i="10" s="1"/>
  <c r="Q186" i="10"/>
  <c r="U186" i="10" s="1"/>
  <c r="T185" i="10"/>
  <c r="S185" i="10"/>
  <c r="W185" i="10" s="1"/>
  <c r="R185" i="10"/>
  <c r="V185" i="10" s="1"/>
  <c r="Z39" i="10" s="1"/>
  <c r="Q185" i="10"/>
  <c r="U185" i="10" s="1"/>
  <c r="T184" i="10"/>
  <c r="S184" i="10"/>
  <c r="W184" i="10" s="1"/>
  <c r="R184" i="10"/>
  <c r="V184" i="10" s="1"/>
  <c r="Q184" i="10"/>
  <c r="U184" i="10" s="1"/>
  <c r="T183" i="10"/>
  <c r="S183" i="10"/>
  <c r="R183" i="10"/>
  <c r="Q183" i="10"/>
  <c r="W182" i="10"/>
  <c r="T182" i="10"/>
  <c r="S182" i="10"/>
  <c r="R182" i="10"/>
  <c r="V182" i="10" s="1"/>
  <c r="Q182" i="10"/>
  <c r="U182" i="10" s="1"/>
  <c r="T181" i="10"/>
  <c r="S181" i="10"/>
  <c r="W181" i="10" s="1"/>
  <c r="R181" i="10"/>
  <c r="V181" i="10" s="1"/>
  <c r="Z35" i="10" s="1"/>
  <c r="Q181" i="10"/>
  <c r="U181" i="10" s="1"/>
  <c r="T180" i="10"/>
  <c r="S180" i="10"/>
  <c r="W180" i="10" s="1"/>
  <c r="R180" i="10"/>
  <c r="V180" i="10" s="1"/>
  <c r="Q180" i="10"/>
  <c r="U180" i="10" s="1"/>
  <c r="T179" i="10"/>
  <c r="S179" i="10"/>
  <c r="W179" i="10" s="1"/>
  <c r="R179" i="10"/>
  <c r="V179" i="10" s="1"/>
  <c r="Q179" i="10"/>
  <c r="U179" i="10" s="1"/>
  <c r="T178" i="10"/>
  <c r="S178" i="10"/>
  <c r="W178" i="10" s="1"/>
  <c r="R178" i="10"/>
  <c r="V178" i="10" s="1"/>
  <c r="Q178" i="10"/>
  <c r="U178" i="10" s="1"/>
  <c r="V177" i="10"/>
  <c r="Z31" i="10" s="1"/>
  <c r="T177" i="10"/>
  <c r="S177" i="10"/>
  <c r="W177" i="10" s="1"/>
  <c r="R177" i="10"/>
  <c r="Q177" i="10"/>
  <c r="U177" i="10" s="1"/>
  <c r="T176" i="10"/>
  <c r="S176" i="10"/>
  <c r="W176" i="10" s="1"/>
  <c r="R176" i="10"/>
  <c r="V176" i="10" s="1"/>
  <c r="Z30" i="10" s="1"/>
  <c r="Q176" i="10"/>
  <c r="U176" i="10" s="1"/>
  <c r="T175" i="10"/>
  <c r="S175" i="10"/>
  <c r="R175" i="10"/>
  <c r="V175" i="10" s="1"/>
  <c r="Z29" i="10" s="1"/>
  <c r="Q175" i="10"/>
  <c r="U175" i="10" s="1"/>
  <c r="T174" i="10"/>
  <c r="S174" i="10"/>
  <c r="W174" i="10" s="1"/>
  <c r="R174" i="10"/>
  <c r="V174" i="10" s="1"/>
  <c r="Q174" i="10"/>
  <c r="U174" i="10" s="1"/>
  <c r="T173" i="10"/>
  <c r="S173" i="10"/>
  <c r="W173" i="10" s="1"/>
  <c r="R173" i="10"/>
  <c r="V173" i="10" s="1"/>
  <c r="Z27" i="10" s="1"/>
  <c r="Q173" i="10"/>
  <c r="U173" i="10" s="1"/>
  <c r="T172" i="10"/>
  <c r="S172" i="10"/>
  <c r="W172" i="10" s="1"/>
  <c r="R172" i="10"/>
  <c r="V172" i="10" s="1"/>
  <c r="Q172" i="10"/>
  <c r="U172" i="10" s="1"/>
  <c r="T171" i="10"/>
  <c r="S171" i="10"/>
  <c r="R171" i="10"/>
  <c r="Q171" i="10"/>
  <c r="U171" i="10" s="1"/>
  <c r="W170" i="10"/>
  <c r="T170" i="10"/>
  <c r="S170" i="10"/>
  <c r="R170" i="10"/>
  <c r="V170" i="10" s="1"/>
  <c r="Z24" i="10" s="1"/>
  <c r="Q170" i="10"/>
  <c r="U170" i="10" s="1"/>
  <c r="T169" i="10"/>
  <c r="S169" i="10"/>
  <c r="W169" i="10" s="1"/>
  <c r="R169" i="10"/>
  <c r="V169" i="10" s="1"/>
  <c r="Z23" i="10" s="1"/>
  <c r="Q169" i="10"/>
  <c r="U169" i="10" s="1"/>
  <c r="T168" i="10"/>
  <c r="S168" i="10"/>
  <c r="W168" i="10" s="1"/>
  <c r="R168" i="10"/>
  <c r="V168" i="10" s="1"/>
  <c r="Q168" i="10"/>
  <c r="U168" i="10" s="1"/>
  <c r="T167" i="10"/>
  <c r="S167" i="10"/>
  <c r="R167" i="10"/>
  <c r="Q167" i="10"/>
  <c r="W166" i="10"/>
  <c r="T166" i="10"/>
  <c r="S166" i="10"/>
  <c r="R166" i="10"/>
  <c r="V166" i="10" s="1"/>
  <c r="Q166" i="10"/>
  <c r="U166" i="10" s="1"/>
  <c r="T165" i="10"/>
  <c r="S165" i="10"/>
  <c r="W165" i="10" s="1"/>
  <c r="R165" i="10"/>
  <c r="V165" i="10" s="1"/>
  <c r="Z19" i="10" s="1"/>
  <c r="Q165" i="10"/>
  <c r="U165" i="10" s="1"/>
  <c r="T164" i="10"/>
  <c r="S164" i="10"/>
  <c r="W164" i="10" s="1"/>
  <c r="R164" i="10"/>
  <c r="V164" i="10" s="1"/>
  <c r="Q164" i="10"/>
  <c r="U164" i="10" s="1"/>
  <c r="T163" i="10"/>
  <c r="S163" i="10"/>
  <c r="W163" i="10" s="1"/>
  <c r="R163" i="10"/>
  <c r="V163" i="10" s="1"/>
  <c r="Q163" i="10"/>
  <c r="U163" i="10" s="1"/>
  <c r="T162" i="10"/>
  <c r="S162" i="10"/>
  <c r="W162" i="10" s="1"/>
  <c r="R162" i="10"/>
  <c r="V162" i="10" s="1"/>
  <c r="Q162" i="10"/>
  <c r="U162" i="10" s="1"/>
  <c r="V161" i="10"/>
  <c r="Z15" i="10" s="1"/>
  <c r="T161" i="10"/>
  <c r="S161" i="10"/>
  <c r="W161" i="10" s="1"/>
  <c r="R161" i="10"/>
  <c r="Q161" i="10"/>
  <c r="U161" i="10" s="1"/>
  <c r="T160" i="10"/>
  <c r="S160" i="10"/>
  <c r="W160" i="10" s="1"/>
  <c r="R160" i="10"/>
  <c r="V160" i="10" s="1"/>
  <c r="Z14" i="10" s="1"/>
  <c r="Q160" i="10"/>
  <c r="U160" i="10" s="1"/>
  <c r="T159" i="10"/>
  <c r="S159" i="10"/>
  <c r="R159" i="10"/>
  <c r="V159" i="10" s="1"/>
  <c r="Z13" i="10" s="1"/>
  <c r="Q159" i="10"/>
  <c r="U159" i="10" s="1"/>
  <c r="T158" i="10"/>
  <c r="S158" i="10"/>
  <c r="W158" i="10" s="1"/>
  <c r="R158" i="10"/>
  <c r="V158" i="10" s="1"/>
  <c r="Q158" i="10"/>
  <c r="U158" i="10" s="1"/>
  <c r="T157" i="10"/>
  <c r="S157" i="10"/>
  <c r="W157" i="10" s="1"/>
  <c r="R157" i="10"/>
  <c r="V157" i="10" s="1"/>
  <c r="Z11" i="10" s="1"/>
  <c r="Q157" i="10"/>
  <c r="U157" i="10" s="1"/>
  <c r="T156" i="10"/>
  <c r="S156" i="10"/>
  <c r="W156" i="10" s="1"/>
  <c r="R156" i="10"/>
  <c r="V156" i="10" s="1"/>
  <c r="Q156" i="10"/>
  <c r="U156" i="10" s="1"/>
  <c r="T155" i="10"/>
  <c r="S155" i="10"/>
  <c r="R155" i="10"/>
  <c r="Q155" i="10"/>
  <c r="U155" i="10" s="1"/>
  <c r="W154" i="10"/>
  <c r="T154" i="10"/>
  <c r="S154" i="10"/>
  <c r="R154" i="10"/>
  <c r="V154" i="10" s="1"/>
  <c r="Z8" i="10" s="1"/>
  <c r="Q154" i="10"/>
  <c r="U154" i="10" s="1"/>
  <c r="T153" i="10"/>
  <c r="S153" i="10"/>
  <c r="W153" i="10" s="1"/>
  <c r="R153" i="10"/>
  <c r="V153" i="10" s="1"/>
  <c r="Z7" i="10" s="1"/>
  <c r="Q153" i="10"/>
  <c r="U153" i="10" s="1"/>
  <c r="T152" i="10"/>
  <c r="S152" i="10"/>
  <c r="W152" i="10" s="1"/>
  <c r="R152" i="10"/>
  <c r="V152" i="10" s="1"/>
  <c r="Q152" i="10"/>
  <c r="U152" i="10" s="1"/>
  <c r="T151" i="10"/>
  <c r="S151" i="10"/>
  <c r="R151" i="10"/>
  <c r="Q151" i="10"/>
  <c r="W150" i="10"/>
  <c r="T150" i="10"/>
  <c r="S150" i="10"/>
  <c r="R150" i="10"/>
  <c r="V150" i="10" s="1"/>
  <c r="Q150" i="10"/>
  <c r="U150" i="10" s="1"/>
  <c r="T147" i="10"/>
  <c r="S147" i="10"/>
  <c r="W147" i="10" s="1"/>
  <c r="R147" i="10"/>
  <c r="V147" i="10" s="1"/>
  <c r="Q147" i="10"/>
  <c r="U147" i="10" s="1"/>
  <c r="AA146" i="10"/>
  <c r="Z146" i="10"/>
  <c r="Y146" i="10"/>
  <c r="T146" i="10"/>
  <c r="S146" i="10"/>
  <c r="W146" i="10" s="1"/>
  <c r="R146" i="10"/>
  <c r="V146" i="10" s="1"/>
  <c r="Q146" i="10"/>
  <c r="U146" i="10" s="1"/>
  <c r="AA145" i="10"/>
  <c r="Z145" i="10"/>
  <c r="Y145" i="10"/>
  <c r="T145" i="10"/>
  <c r="S145" i="10"/>
  <c r="W145" i="10" s="1"/>
  <c r="R145" i="10"/>
  <c r="V145" i="10" s="1"/>
  <c r="Q145" i="10"/>
  <c r="U145" i="10" s="1"/>
  <c r="AA144" i="10"/>
  <c r="Z144" i="10"/>
  <c r="W144" i="10"/>
  <c r="T144" i="10"/>
  <c r="S144" i="10"/>
  <c r="R144" i="10"/>
  <c r="V144" i="10" s="1"/>
  <c r="Q144" i="10"/>
  <c r="U144" i="10" s="1"/>
  <c r="T143" i="10"/>
  <c r="S143" i="10"/>
  <c r="W143" i="10" s="1"/>
  <c r="R143" i="10"/>
  <c r="V143" i="10" s="1"/>
  <c r="Q143" i="10"/>
  <c r="U143" i="10" s="1"/>
  <c r="Z142" i="10"/>
  <c r="Y142" i="10"/>
  <c r="T142" i="10"/>
  <c r="S142" i="10"/>
  <c r="W142" i="10" s="1"/>
  <c r="R142" i="10"/>
  <c r="V142" i="10" s="1"/>
  <c r="Q142" i="10"/>
  <c r="U142" i="10" s="1"/>
  <c r="AA141" i="10"/>
  <c r="Z141" i="10"/>
  <c r="Y141" i="10"/>
  <c r="T141" i="10"/>
  <c r="S141" i="10"/>
  <c r="W141" i="10" s="1"/>
  <c r="R141" i="10"/>
  <c r="V141" i="10" s="1"/>
  <c r="Q141" i="10"/>
  <c r="U141" i="10" s="1"/>
  <c r="AA140" i="10"/>
  <c r="Y140" i="10"/>
  <c r="W140" i="10"/>
  <c r="T140" i="10"/>
  <c r="S140" i="10"/>
  <c r="R140" i="10"/>
  <c r="V140" i="10" s="1"/>
  <c r="Q140" i="10"/>
  <c r="U140" i="10" s="1"/>
  <c r="Z139" i="10"/>
  <c r="Y139" i="10"/>
  <c r="T139" i="10"/>
  <c r="S139" i="10"/>
  <c r="W139" i="10" s="1"/>
  <c r="R139" i="10"/>
  <c r="V139" i="10" s="1"/>
  <c r="Q139" i="10"/>
  <c r="U139" i="10" s="1"/>
  <c r="AA138" i="10"/>
  <c r="Z138" i="10"/>
  <c r="Y138" i="10"/>
  <c r="W138" i="10"/>
  <c r="T138" i="10"/>
  <c r="S138" i="10"/>
  <c r="R138" i="10"/>
  <c r="V138" i="10" s="1"/>
  <c r="Q138" i="10"/>
  <c r="U138" i="10" s="1"/>
  <c r="AA137" i="10"/>
  <c r="Z137" i="10"/>
  <c r="Y137" i="10"/>
  <c r="T137" i="10"/>
  <c r="S137" i="10"/>
  <c r="W137" i="10" s="1"/>
  <c r="R137" i="10"/>
  <c r="V137" i="10" s="1"/>
  <c r="Q137" i="10"/>
  <c r="U137" i="10" s="1"/>
  <c r="AA136" i="10"/>
  <c r="Z136" i="10"/>
  <c r="Y136" i="10"/>
  <c r="W136" i="10"/>
  <c r="T136" i="10"/>
  <c r="S136" i="10"/>
  <c r="R136" i="10"/>
  <c r="V136" i="10" s="1"/>
  <c r="Q136" i="10"/>
  <c r="U136" i="10" s="1"/>
  <c r="Z135" i="10"/>
  <c r="T135" i="10"/>
  <c r="S135" i="10"/>
  <c r="W135" i="10" s="1"/>
  <c r="R135" i="10"/>
  <c r="V135" i="10" s="1"/>
  <c r="Q135" i="10"/>
  <c r="U135" i="10" s="1"/>
  <c r="Y134" i="10"/>
  <c r="W134" i="10"/>
  <c r="T134" i="10"/>
  <c r="S134" i="10"/>
  <c r="R134" i="10"/>
  <c r="V134" i="10" s="1"/>
  <c r="Q134" i="10"/>
  <c r="U134" i="10" s="1"/>
  <c r="AA133" i="10"/>
  <c r="Z133" i="10"/>
  <c r="Y133" i="10"/>
  <c r="T133" i="10"/>
  <c r="S133" i="10"/>
  <c r="W133" i="10" s="1"/>
  <c r="R133" i="10"/>
  <c r="V133" i="10" s="1"/>
  <c r="Q133" i="10"/>
  <c r="U133" i="10" s="1"/>
  <c r="AA132" i="10"/>
  <c r="Z132" i="10"/>
  <c r="Y132" i="10"/>
  <c r="W132" i="10"/>
  <c r="T132" i="10"/>
  <c r="S132" i="10"/>
  <c r="R132" i="10"/>
  <c r="V132" i="10" s="1"/>
  <c r="Q132" i="10"/>
  <c r="U132" i="10" s="1"/>
  <c r="Y131" i="10"/>
  <c r="T131" i="10"/>
  <c r="S131" i="10"/>
  <c r="W131" i="10" s="1"/>
  <c r="R131" i="10"/>
  <c r="V131" i="10" s="1"/>
  <c r="Q131" i="10"/>
  <c r="U131" i="10" s="1"/>
  <c r="AA130" i="10"/>
  <c r="Z130" i="10"/>
  <c r="Y130" i="10"/>
  <c r="T130" i="10"/>
  <c r="S130" i="10"/>
  <c r="W130" i="10" s="1"/>
  <c r="R130" i="10"/>
  <c r="V130" i="10" s="1"/>
  <c r="Q130" i="10"/>
  <c r="U130" i="10" s="1"/>
  <c r="AA129" i="10"/>
  <c r="Z129" i="10"/>
  <c r="Y129" i="10"/>
  <c r="T129" i="10"/>
  <c r="S129" i="10"/>
  <c r="W129" i="10" s="1"/>
  <c r="R129" i="10"/>
  <c r="V129" i="10" s="1"/>
  <c r="Q129" i="10"/>
  <c r="U129" i="10" s="1"/>
  <c r="AA128" i="10"/>
  <c r="Z128" i="10"/>
  <c r="Y128" i="10"/>
  <c r="T128" i="10"/>
  <c r="S128" i="10"/>
  <c r="W128" i="10" s="1"/>
  <c r="R128" i="10"/>
  <c r="V128" i="10" s="1"/>
  <c r="Q128" i="10"/>
  <c r="U128" i="10" s="1"/>
  <c r="T127" i="10"/>
  <c r="S127" i="10"/>
  <c r="W127" i="10" s="1"/>
  <c r="R127" i="10"/>
  <c r="V127" i="10" s="1"/>
  <c r="Q127" i="10"/>
  <c r="U127" i="10" s="1"/>
  <c r="Z126" i="10"/>
  <c r="Y126" i="10"/>
  <c r="W126" i="10"/>
  <c r="T126" i="10"/>
  <c r="S126" i="10"/>
  <c r="R126" i="10"/>
  <c r="V126" i="10" s="1"/>
  <c r="Q126" i="10"/>
  <c r="U126" i="10" s="1"/>
  <c r="AA125" i="10"/>
  <c r="Z125" i="10"/>
  <c r="Y125" i="10"/>
  <c r="T125" i="10"/>
  <c r="S125" i="10"/>
  <c r="W125" i="10" s="1"/>
  <c r="R125" i="10"/>
  <c r="V125" i="10" s="1"/>
  <c r="Q125" i="10"/>
  <c r="U125" i="10" s="1"/>
  <c r="AA124" i="10"/>
  <c r="Y124" i="10"/>
  <c r="T124" i="10"/>
  <c r="S124" i="10"/>
  <c r="W124" i="10" s="1"/>
  <c r="R124" i="10"/>
  <c r="V124" i="10" s="1"/>
  <c r="Q124" i="10"/>
  <c r="U124" i="10" s="1"/>
  <c r="Z123" i="10"/>
  <c r="Y123" i="10"/>
  <c r="T123" i="10"/>
  <c r="S123" i="10"/>
  <c r="W123" i="10" s="1"/>
  <c r="R123" i="10"/>
  <c r="V123" i="10" s="1"/>
  <c r="Q123" i="10"/>
  <c r="U123" i="10" s="1"/>
  <c r="AA122" i="10"/>
  <c r="Z122" i="10"/>
  <c r="Y122" i="10"/>
  <c r="T122" i="10"/>
  <c r="S122" i="10"/>
  <c r="W122" i="10" s="1"/>
  <c r="R122" i="10"/>
  <c r="V122" i="10" s="1"/>
  <c r="Q122" i="10"/>
  <c r="U122" i="10" s="1"/>
  <c r="AA121" i="10"/>
  <c r="Z121" i="10"/>
  <c r="Y121" i="10"/>
  <c r="T121" i="10"/>
  <c r="S121" i="10"/>
  <c r="W121" i="10" s="1"/>
  <c r="R121" i="10"/>
  <c r="V121" i="10" s="1"/>
  <c r="Q121" i="10"/>
  <c r="U121" i="10" s="1"/>
  <c r="AA120" i="10"/>
  <c r="Z120" i="10"/>
  <c r="Y120" i="10"/>
  <c r="T120" i="10"/>
  <c r="S120" i="10"/>
  <c r="W120" i="10" s="1"/>
  <c r="R120" i="10"/>
  <c r="V120" i="10" s="1"/>
  <c r="Q120" i="10"/>
  <c r="U120" i="10" s="1"/>
  <c r="Z119" i="10"/>
  <c r="T119" i="10"/>
  <c r="S119" i="10"/>
  <c r="W119" i="10" s="1"/>
  <c r="R119" i="10"/>
  <c r="V119" i="10" s="1"/>
  <c r="Q119" i="10"/>
  <c r="U119" i="10" s="1"/>
  <c r="Y118" i="10"/>
  <c r="T118" i="10"/>
  <c r="S118" i="10"/>
  <c r="W118" i="10" s="1"/>
  <c r="R118" i="10"/>
  <c r="V118" i="10" s="1"/>
  <c r="Q118" i="10"/>
  <c r="U118" i="10" s="1"/>
  <c r="AA117" i="10"/>
  <c r="Z117" i="10"/>
  <c r="Y117" i="10"/>
  <c r="T117" i="10"/>
  <c r="S117" i="10"/>
  <c r="W117" i="10" s="1"/>
  <c r="R117" i="10"/>
  <c r="V117" i="10" s="1"/>
  <c r="Q117" i="10"/>
  <c r="U117" i="10" s="1"/>
  <c r="AA116" i="10"/>
  <c r="Z116" i="10"/>
  <c r="Y116" i="10"/>
  <c r="T116" i="10"/>
  <c r="S116" i="10"/>
  <c r="W116" i="10" s="1"/>
  <c r="R116" i="10"/>
  <c r="V116" i="10" s="1"/>
  <c r="Q116" i="10"/>
  <c r="U116" i="10" s="1"/>
  <c r="Y115" i="10"/>
  <c r="T115" i="10"/>
  <c r="S115" i="10"/>
  <c r="W115" i="10" s="1"/>
  <c r="R115" i="10"/>
  <c r="V115" i="10" s="1"/>
  <c r="Q115" i="10"/>
  <c r="U115" i="10" s="1"/>
  <c r="AA114" i="10"/>
  <c r="Z114" i="10"/>
  <c r="Y114" i="10"/>
  <c r="W114" i="10"/>
  <c r="T114" i="10"/>
  <c r="S114" i="10"/>
  <c r="R114" i="10"/>
  <c r="V114" i="10" s="1"/>
  <c r="Q114" i="10"/>
  <c r="U114" i="10" s="1"/>
  <c r="AA113" i="10"/>
  <c r="Z113" i="10"/>
  <c r="Y113" i="10"/>
  <c r="T113" i="10"/>
  <c r="S113" i="10"/>
  <c r="W113" i="10" s="1"/>
  <c r="R113" i="10"/>
  <c r="V113" i="10" s="1"/>
  <c r="Q113" i="10"/>
  <c r="U113" i="10" s="1"/>
  <c r="AA112" i="10"/>
  <c r="Z112" i="10"/>
  <c r="Y112" i="10"/>
  <c r="W112" i="10"/>
  <c r="T112" i="10"/>
  <c r="S112" i="10"/>
  <c r="R112" i="10"/>
  <c r="V112" i="10" s="1"/>
  <c r="Q112" i="10"/>
  <c r="U112" i="10" s="1"/>
  <c r="T111" i="10"/>
  <c r="S111" i="10"/>
  <c r="W111" i="10" s="1"/>
  <c r="R111" i="10"/>
  <c r="V111" i="10" s="1"/>
  <c r="Q111" i="10"/>
  <c r="U111" i="10" s="1"/>
  <c r="Z110" i="10"/>
  <c r="Y110" i="10"/>
  <c r="T110" i="10"/>
  <c r="S110" i="10"/>
  <c r="W110" i="10" s="1"/>
  <c r="R110" i="10"/>
  <c r="V110" i="10" s="1"/>
  <c r="Q110" i="10"/>
  <c r="U110" i="10" s="1"/>
  <c r="AA109" i="10"/>
  <c r="Z109" i="10"/>
  <c r="Y109" i="10"/>
  <c r="T109" i="10"/>
  <c r="S109" i="10"/>
  <c r="W109" i="10" s="1"/>
  <c r="R109" i="10"/>
  <c r="V109" i="10" s="1"/>
  <c r="Q109" i="10"/>
  <c r="U109" i="10" s="1"/>
  <c r="AA108" i="10"/>
  <c r="Y108" i="10"/>
  <c r="W108" i="10"/>
  <c r="T108" i="10"/>
  <c r="S108" i="10"/>
  <c r="R108" i="10"/>
  <c r="V108" i="10" s="1"/>
  <c r="Q108" i="10"/>
  <c r="U108" i="10" s="1"/>
  <c r="Z107" i="10"/>
  <c r="Y107" i="10"/>
  <c r="T107" i="10"/>
  <c r="S107" i="10"/>
  <c r="W107" i="10" s="1"/>
  <c r="R107" i="10"/>
  <c r="V107" i="10" s="1"/>
  <c r="Q107" i="10"/>
  <c r="U107" i="10" s="1"/>
  <c r="AA106" i="10"/>
  <c r="Z106" i="10"/>
  <c r="Y106" i="10"/>
  <c r="W106" i="10"/>
  <c r="T106" i="10"/>
  <c r="S106" i="10"/>
  <c r="R106" i="10"/>
  <c r="V106" i="10" s="1"/>
  <c r="Q106" i="10"/>
  <c r="U106" i="10" s="1"/>
  <c r="AA105" i="10"/>
  <c r="Z105" i="10"/>
  <c r="Y105" i="10"/>
  <c r="T105" i="10"/>
  <c r="S105" i="10"/>
  <c r="W105" i="10" s="1"/>
  <c r="R105" i="10"/>
  <c r="V105" i="10" s="1"/>
  <c r="Q105" i="10"/>
  <c r="U105" i="10" s="1"/>
  <c r="AA104" i="10"/>
  <c r="Z104" i="10"/>
  <c r="Y104" i="10"/>
  <c r="W104" i="10"/>
  <c r="T104" i="10"/>
  <c r="S104" i="10"/>
  <c r="R104" i="10"/>
  <c r="V104" i="10" s="1"/>
  <c r="Q104" i="10"/>
  <c r="U104" i="10" s="1"/>
  <c r="Z103" i="10"/>
  <c r="T103" i="10"/>
  <c r="S103" i="10"/>
  <c r="W103" i="10" s="1"/>
  <c r="R103" i="10"/>
  <c r="V103" i="10" s="1"/>
  <c r="Q103" i="10"/>
  <c r="U103" i="10" s="1"/>
  <c r="Y102" i="10"/>
  <c r="W102" i="10"/>
  <c r="T102" i="10"/>
  <c r="S102" i="10"/>
  <c r="R102" i="10"/>
  <c r="V102" i="10" s="1"/>
  <c r="Q102" i="10"/>
  <c r="U102" i="10" s="1"/>
  <c r="AA101" i="10"/>
  <c r="Z101" i="10"/>
  <c r="Y101" i="10"/>
  <c r="T101" i="10"/>
  <c r="S101" i="10"/>
  <c r="W101" i="10" s="1"/>
  <c r="R101" i="10"/>
  <c r="V101" i="10" s="1"/>
  <c r="Q101" i="10"/>
  <c r="U101" i="10" s="1"/>
  <c r="AA100" i="10"/>
  <c r="Z100" i="10"/>
  <c r="T100" i="10"/>
  <c r="S100" i="10"/>
  <c r="W100" i="10" s="1"/>
  <c r="R100" i="10"/>
  <c r="V100" i="10" s="1"/>
  <c r="Q100" i="10"/>
  <c r="U100" i="10" s="1"/>
  <c r="Y99" i="10"/>
  <c r="T99" i="10"/>
  <c r="S99" i="10"/>
  <c r="W99" i="10" s="1"/>
  <c r="R99" i="10"/>
  <c r="V99" i="10" s="1"/>
  <c r="Q99" i="10"/>
  <c r="U99" i="10" s="1"/>
  <c r="AA98" i="10"/>
  <c r="Z98" i="10"/>
  <c r="Y98" i="10"/>
  <c r="T98" i="10"/>
  <c r="S98" i="10"/>
  <c r="W98" i="10" s="1"/>
  <c r="R98" i="10"/>
  <c r="V98" i="10" s="1"/>
  <c r="Q98" i="10"/>
  <c r="U98" i="10" s="1"/>
  <c r="AA97" i="10"/>
  <c r="Z97" i="10"/>
  <c r="Y97" i="10"/>
  <c r="T97" i="10"/>
  <c r="S97" i="10"/>
  <c r="W97" i="10" s="1"/>
  <c r="R97" i="10"/>
  <c r="V97" i="10" s="1"/>
  <c r="Q97" i="10"/>
  <c r="U97" i="10" s="1"/>
  <c r="AA96" i="10"/>
  <c r="Z96" i="10"/>
  <c r="Y96" i="10"/>
  <c r="T96" i="10"/>
  <c r="S96" i="10"/>
  <c r="W96" i="10" s="1"/>
  <c r="R96" i="10"/>
  <c r="V96" i="10" s="1"/>
  <c r="Q96" i="10"/>
  <c r="U96" i="10" s="1"/>
  <c r="T95" i="10"/>
  <c r="S95" i="10"/>
  <c r="W95" i="10" s="1"/>
  <c r="R95" i="10"/>
  <c r="V95" i="10" s="1"/>
  <c r="Q95" i="10"/>
  <c r="U95" i="10" s="1"/>
  <c r="AA94" i="10"/>
  <c r="Z94" i="10"/>
  <c r="Y94" i="10"/>
  <c r="W94" i="10"/>
  <c r="T94" i="10"/>
  <c r="S94" i="10"/>
  <c r="R94" i="10"/>
  <c r="V94" i="10" s="1"/>
  <c r="Q94" i="10"/>
  <c r="U94" i="10" s="1"/>
  <c r="AA93" i="10"/>
  <c r="Z93" i="10"/>
  <c r="Y93" i="10"/>
  <c r="T93" i="10"/>
  <c r="S93" i="10"/>
  <c r="W93" i="10" s="1"/>
  <c r="R93" i="10"/>
  <c r="V93" i="10" s="1"/>
  <c r="Q93" i="10"/>
  <c r="U93" i="10" s="1"/>
  <c r="AA92" i="10"/>
  <c r="Y92" i="10"/>
  <c r="T92" i="10"/>
  <c r="S92" i="10"/>
  <c r="W92" i="10" s="1"/>
  <c r="R92" i="10"/>
  <c r="V92" i="10" s="1"/>
  <c r="Q92" i="10"/>
  <c r="U92" i="10" s="1"/>
  <c r="Z91" i="10"/>
  <c r="Y91" i="10"/>
  <c r="T91" i="10"/>
  <c r="S91" i="10"/>
  <c r="W91" i="10" s="1"/>
  <c r="R91" i="10"/>
  <c r="V91" i="10" s="1"/>
  <c r="Q91" i="10"/>
  <c r="U91" i="10" s="1"/>
  <c r="Z90" i="10"/>
  <c r="Y90" i="10"/>
  <c r="W90" i="10"/>
  <c r="T90" i="10"/>
  <c r="S90" i="10"/>
  <c r="R90" i="10"/>
  <c r="V90" i="10" s="1"/>
  <c r="Q90" i="10"/>
  <c r="U90" i="10" s="1"/>
  <c r="AA89" i="10"/>
  <c r="Z89" i="10"/>
  <c r="Y89" i="10"/>
  <c r="T89" i="10"/>
  <c r="S89" i="10"/>
  <c r="W89" i="10" s="1"/>
  <c r="R89" i="10"/>
  <c r="V89" i="10" s="1"/>
  <c r="Q89" i="10"/>
  <c r="U89" i="10" s="1"/>
  <c r="AA88" i="10"/>
  <c r="Z88" i="10"/>
  <c r="Y88" i="10"/>
  <c r="W88" i="10"/>
  <c r="T88" i="10"/>
  <c r="S88" i="10"/>
  <c r="R88" i="10"/>
  <c r="V88" i="10" s="1"/>
  <c r="Q88" i="10"/>
  <c r="U88" i="10" s="1"/>
  <c r="AA87" i="10"/>
  <c r="Z87" i="10"/>
  <c r="T87" i="10"/>
  <c r="S87" i="10"/>
  <c r="W87" i="10" s="1"/>
  <c r="R87" i="10"/>
  <c r="V87" i="10" s="1"/>
  <c r="Q87" i="10"/>
  <c r="U87" i="10" s="1"/>
  <c r="Y86" i="10"/>
  <c r="T86" i="10"/>
  <c r="S86" i="10"/>
  <c r="W86" i="10" s="1"/>
  <c r="R86" i="10"/>
  <c r="V86" i="10" s="1"/>
  <c r="Q86" i="10"/>
  <c r="U86" i="10" s="1"/>
  <c r="Z85" i="10"/>
  <c r="Y85" i="10"/>
  <c r="T85" i="10"/>
  <c r="S85" i="10"/>
  <c r="W85" i="10" s="1"/>
  <c r="R85" i="10"/>
  <c r="V85" i="10" s="1"/>
  <c r="Q85" i="10"/>
  <c r="U85" i="10" s="1"/>
  <c r="AA84" i="10"/>
  <c r="Z84" i="10"/>
  <c r="Y84" i="10"/>
  <c r="W84" i="10"/>
  <c r="T84" i="10"/>
  <c r="S84" i="10"/>
  <c r="R84" i="10"/>
  <c r="V84" i="10" s="1"/>
  <c r="Q84" i="10"/>
  <c r="U84" i="10" s="1"/>
  <c r="Y83" i="10"/>
  <c r="W83" i="10"/>
  <c r="T83" i="10"/>
  <c r="S83" i="10"/>
  <c r="R83" i="10"/>
  <c r="V83" i="10" s="1"/>
  <c r="Q83" i="10"/>
  <c r="U83" i="10" s="1"/>
  <c r="Z82" i="10"/>
  <c r="Y82" i="10"/>
  <c r="W82" i="10"/>
  <c r="T82" i="10"/>
  <c r="S82" i="10"/>
  <c r="R82" i="10"/>
  <c r="V82" i="10" s="1"/>
  <c r="Q82" i="10"/>
  <c r="U82" i="10" s="1"/>
  <c r="AA81" i="10"/>
  <c r="Z81" i="10"/>
  <c r="Y81" i="10"/>
  <c r="T81" i="10"/>
  <c r="S81" i="10"/>
  <c r="W81" i="10" s="1"/>
  <c r="R81" i="10"/>
  <c r="V81" i="10" s="1"/>
  <c r="Q81" i="10"/>
  <c r="U81" i="10" s="1"/>
  <c r="AA80" i="10"/>
  <c r="T80" i="10"/>
  <c r="S80" i="10"/>
  <c r="W80" i="10" s="1"/>
  <c r="R80" i="10"/>
  <c r="V80" i="10" s="1"/>
  <c r="Q80" i="10"/>
  <c r="U80" i="10" s="1"/>
  <c r="AA79" i="10"/>
  <c r="T79" i="10"/>
  <c r="S79" i="10"/>
  <c r="W79" i="10" s="1"/>
  <c r="R79" i="10"/>
  <c r="V79" i="10" s="1"/>
  <c r="Q79" i="10"/>
  <c r="U79" i="10" s="1"/>
  <c r="AA78" i="10"/>
  <c r="Y78" i="10"/>
  <c r="T78" i="10"/>
  <c r="S78" i="10"/>
  <c r="W78" i="10" s="1"/>
  <c r="R78" i="10"/>
  <c r="V78" i="10" s="1"/>
  <c r="Q78" i="10"/>
  <c r="U78" i="10" s="1"/>
  <c r="AA77" i="10"/>
  <c r="Y77" i="10"/>
  <c r="T77" i="10"/>
  <c r="S77" i="10"/>
  <c r="W77" i="10" s="1"/>
  <c r="R77" i="10"/>
  <c r="V77" i="10" s="1"/>
  <c r="Q77" i="10"/>
  <c r="U77" i="10" s="1"/>
  <c r="AA76" i="10"/>
  <c r="Z76" i="10"/>
  <c r="Y76" i="10"/>
  <c r="T76" i="10"/>
  <c r="S76" i="10"/>
  <c r="W76" i="10" s="1"/>
  <c r="R76" i="10"/>
  <c r="V76" i="10" s="1"/>
  <c r="Q76" i="10"/>
  <c r="U76" i="10" s="1"/>
  <c r="Y75" i="10"/>
  <c r="T75" i="10"/>
  <c r="S75" i="10"/>
  <c r="W75" i="10" s="1"/>
  <c r="R75" i="10"/>
  <c r="V75" i="10" s="1"/>
  <c r="Q75" i="10"/>
  <c r="U75" i="10" s="1"/>
  <c r="AA74" i="10"/>
  <c r="Z74" i="10"/>
  <c r="Y74" i="10"/>
  <c r="T74" i="10"/>
  <c r="S74" i="10"/>
  <c r="W74" i="10" s="1"/>
  <c r="R74" i="10"/>
  <c r="V74" i="10" s="1"/>
  <c r="Q74" i="10"/>
  <c r="U74" i="10" s="1"/>
  <c r="AA73" i="10"/>
  <c r="Y73" i="10"/>
  <c r="T73" i="10"/>
  <c r="S73" i="10"/>
  <c r="W73" i="10" s="1"/>
  <c r="R73" i="10"/>
  <c r="V73" i="10" s="1"/>
  <c r="Q73" i="10"/>
  <c r="U73" i="10" s="1"/>
  <c r="AA72" i="10"/>
  <c r="Y72" i="10"/>
  <c r="T72" i="10"/>
  <c r="S72" i="10"/>
  <c r="W72" i="10" s="1"/>
  <c r="R72" i="10"/>
  <c r="V72" i="10" s="1"/>
  <c r="Q72" i="10"/>
  <c r="U72" i="10" s="1"/>
  <c r="AA71" i="10"/>
  <c r="T71" i="10"/>
  <c r="S71" i="10"/>
  <c r="W71" i="10" s="1"/>
  <c r="R71" i="10"/>
  <c r="V71" i="10" s="1"/>
  <c r="Q71" i="10"/>
  <c r="U71" i="10" s="1"/>
  <c r="AA70" i="10"/>
  <c r="Z70" i="10"/>
  <c r="Y70" i="10"/>
  <c r="T70" i="10"/>
  <c r="S70" i="10"/>
  <c r="W70" i="10" s="1"/>
  <c r="R70" i="10"/>
  <c r="V70" i="10" s="1"/>
  <c r="Q70" i="10"/>
  <c r="U70" i="10" s="1"/>
  <c r="AA69" i="10"/>
  <c r="Y69" i="10"/>
  <c r="T69" i="10"/>
  <c r="S69" i="10"/>
  <c r="W69" i="10" s="1"/>
  <c r="R69" i="10"/>
  <c r="V69" i="10" s="1"/>
  <c r="Q69" i="10"/>
  <c r="U69" i="10" s="1"/>
  <c r="AA68" i="10"/>
  <c r="Z68" i="10"/>
  <c r="T68" i="10"/>
  <c r="S68" i="10"/>
  <c r="W68" i="10" s="1"/>
  <c r="R68" i="10"/>
  <c r="V68" i="10" s="1"/>
  <c r="Q68" i="10"/>
  <c r="U68" i="10" s="1"/>
  <c r="Y67" i="10"/>
  <c r="T67" i="10"/>
  <c r="S67" i="10"/>
  <c r="W67" i="10" s="1"/>
  <c r="R67" i="10"/>
  <c r="V67" i="10" s="1"/>
  <c r="Q67" i="10"/>
  <c r="U67" i="10" s="1"/>
  <c r="AA66" i="10"/>
  <c r="Z66" i="10"/>
  <c r="Y66" i="10"/>
  <c r="T66" i="10"/>
  <c r="S66" i="10"/>
  <c r="W66" i="10" s="1"/>
  <c r="R66" i="10"/>
  <c r="V66" i="10" s="1"/>
  <c r="Q66" i="10"/>
  <c r="U66" i="10" s="1"/>
  <c r="AA65" i="10"/>
  <c r="Z65" i="10"/>
  <c r="Y65" i="10"/>
  <c r="T65" i="10"/>
  <c r="S65" i="10"/>
  <c r="W65" i="10" s="1"/>
  <c r="R65" i="10"/>
  <c r="V65" i="10" s="1"/>
  <c r="Q65" i="10"/>
  <c r="U65" i="10" s="1"/>
  <c r="AA64" i="10"/>
  <c r="Z64" i="10"/>
  <c r="Y64" i="10"/>
  <c r="T64" i="10"/>
  <c r="S64" i="10"/>
  <c r="W64" i="10" s="1"/>
  <c r="R64" i="10"/>
  <c r="V64" i="10" s="1"/>
  <c r="Q64" i="10"/>
  <c r="U64" i="10" s="1"/>
  <c r="T63" i="10"/>
  <c r="S63" i="10"/>
  <c r="W63" i="10" s="1"/>
  <c r="R63" i="10"/>
  <c r="V63" i="10" s="1"/>
  <c r="Q63" i="10"/>
  <c r="U63" i="10" s="1"/>
  <c r="AA62" i="10"/>
  <c r="Y62" i="10"/>
  <c r="T62" i="10"/>
  <c r="S62" i="10"/>
  <c r="W62" i="10" s="1"/>
  <c r="R62" i="10"/>
  <c r="V62" i="10" s="1"/>
  <c r="Q62" i="10"/>
  <c r="U62" i="10" s="1"/>
  <c r="AA61" i="10"/>
  <c r="Y61" i="10"/>
  <c r="T61" i="10"/>
  <c r="S61" i="10"/>
  <c r="W61" i="10" s="1"/>
  <c r="R61" i="10"/>
  <c r="V61" i="10" s="1"/>
  <c r="Q61" i="10"/>
  <c r="U61" i="10" s="1"/>
  <c r="AA60" i="10"/>
  <c r="Z60" i="10"/>
  <c r="Y60" i="10"/>
  <c r="T60" i="10"/>
  <c r="S60" i="10"/>
  <c r="W60" i="10" s="1"/>
  <c r="R60" i="10"/>
  <c r="V60" i="10" s="1"/>
  <c r="Q60" i="10"/>
  <c r="U60" i="10" s="1"/>
  <c r="Y59" i="10"/>
  <c r="T59" i="10"/>
  <c r="S59" i="10"/>
  <c r="W59" i="10" s="1"/>
  <c r="R59" i="10"/>
  <c r="V59" i="10" s="1"/>
  <c r="Q59" i="10"/>
  <c r="U59" i="10" s="1"/>
  <c r="AA58" i="10"/>
  <c r="Z58" i="10"/>
  <c r="Y58" i="10"/>
  <c r="T58" i="10"/>
  <c r="S58" i="10"/>
  <c r="W58" i="10" s="1"/>
  <c r="R58" i="10"/>
  <c r="V58" i="10" s="1"/>
  <c r="Q58" i="10"/>
  <c r="U58" i="10" s="1"/>
  <c r="AA57" i="10"/>
  <c r="Y57" i="10"/>
  <c r="T57" i="10"/>
  <c r="S57" i="10"/>
  <c r="W57" i="10" s="1"/>
  <c r="R57" i="10"/>
  <c r="V57" i="10" s="1"/>
  <c r="Q57" i="10"/>
  <c r="U57" i="10" s="1"/>
  <c r="AA56" i="10"/>
  <c r="Y56" i="10"/>
  <c r="T56" i="10"/>
  <c r="S56" i="10"/>
  <c r="W56" i="10" s="1"/>
  <c r="R56" i="10"/>
  <c r="V56" i="10" s="1"/>
  <c r="Q56" i="10"/>
  <c r="U56" i="10" s="1"/>
  <c r="AA55" i="10"/>
  <c r="T55" i="10"/>
  <c r="S55" i="10"/>
  <c r="W55" i="10" s="1"/>
  <c r="R55" i="10"/>
  <c r="V55" i="10" s="1"/>
  <c r="Q55" i="10"/>
  <c r="U55" i="10" s="1"/>
  <c r="AA54" i="10"/>
  <c r="Z54" i="10"/>
  <c r="Y54" i="10"/>
  <c r="T54" i="10"/>
  <c r="S54" i="10"/>
  <c r="W54" i="10" s="1"/>
  <c r="R54" i="10"/>
  <c r="V54" i="10" s="1"/>
  <c r="Q54" i="10"/>
  <c r="U54" i="10" s="1"/>
  <c r="Y53" i="10"/>
  <c r="T53" i="10"/>
  <c r="S53" i="10"/>
  <c r="W53" i="10" s="1"/>
  <c r="R53" i="10"/>
  <c r="V53" i="10" s="1"/>
  <c r="Q53" i="10"/>
  <c r="U53" i="10" s="1"/>
  <c r="AA52" i="10"/>
  <c r="Z52" i="10"/>
  <c r="T52" i="10"/>
  <c r="S52" i="10"/>
  <c r="W52" i="10" s="1"/>
  <c r="R52" i="10"/>
  <c r="V52" i="10" s="1"/>
  <c r="Q52" i="10"/>
  <c r="U52" i="10" s="1"/>
  <c r="Y51" i="10"/>
  <c r="T51" i="10"/>
  <c r="S51" i="10"/>
  <c r="W51" i="10" s="1"/>
  <c r="R51" i="10"/>
  <c r="V51" i="10" s="1"/>
  <c r="Q51" i="10"/>
  <c r="U51" i="10" s="1"/>
  <c r="AA50" i="10"/>
  <c r="Z50" i="10"/>
  <c r="Y50" i="10"/>
  <c r="T50" i="10"/>
  <c r="S50" i="10"/>
  <c r="W50" i="10" s="1"/>
  <c r="R50" i="10"/>
  <c r="V50" i="10" s="1"/>
  <c r="Q50" i="10"/>
  <c r="U50" i="10" s="1"/>
  <c r="AA49" i="10"/>
  <c r="Z49" i="10"/>
  <c r="Y49" i="10"/>
  <c r="T49" i="10"/>
  <c r="S49" i="10"/>
  <c r="W49" i="10" s="1"/>
  <c r="R49" i="10"/>
  <c r="V49" i="10" s="1"/>
  <c r="Q49" i="10"/>
  <c r="U49" i="10" s="1"/>
  <c r="AA48" i="10"/>
  <c r="Z48" i="10"/>
  <c r="Y48" i="10"/>
  <c r="T48" i="10"/>
  <c r="S48" i="10"/>
  <c r="W48" i="10" s="1"/>
  <c r="R48" i="10"/>
  <c r="V48" i="10" s="1"/>
  <c r="Q48" i="10"/>
  <c r="U48" i="10" s="1"/>
  <c r="AA47" i="10"/>
  <c r="T47" i="10"/>
  <c r="S47" i="10"/>
  <c r="W47" i="10" s="1"/>
  <c r="R47" i="10"/>
  <c r="V47" i="10" s="1"/>
  <c r="Q47" i="10"/>
  <c r="U47" i="10" s="1"/>
  <c r="AA46" i="10"/>
  <c r="Y46" i="10"/>
  <c r="T46" i="10"/>
  <c r="S46" i="10"/>
  <c r="W46" i="10" s="1"/>
  <c r="R46" i="10"/>
  <c r="V46" i="10" s="1"/>
  <c r="Q46" i="10"/>
  <c r="U46" i="10" s="1"/>
  <c r="AA45" i="10"/>
  <c r="Y45" i="10"/>
  <c r="T45" i="10"/>
  <c r="S45" i="10"/>
  <c r="W45" i="10" s="1"/>
  <c r="R45" i="10"/>
  <c r="V45" i="10" s="1"/>
  <c r="Q45" i="10"/>
  <c r="U45" i="10" s="1"/>
  <c r="AA44" i="10"/>
  <c r="Z44" i="10"/>
  <c r="Y44" i="10"/>
  <c r="T44" i="10"/>
  <c r="S44" i="10"/>
  <c r="W44" i="10" s="1"/>
  <c r="R44" i="10"/>
  <c r="V44" i="10" s="1"/>
  <c r="Q44" i="10"/>
  <c r="U44" i="10" s="1"/>
  <c r="Y43" i="10"/>
  <c r="T43" i="10"/>
  <c r="S43" i="10"/>
  <c r="W43" i="10" s="1"/>
  <c r="R43" i="10"/>
  <c r="V43" i="10" s="1"/>
  <c r="Q43" i="10"/>
  <c r="U43" i="10" s="1"/>
  <c r="AA42" i="10"/>
  <c r="Z42" i="10"/>
  <c r="Y42" i="10"/>
  <c r="T42" i="10"/>
  <c r="S42" i="10"/>
  <c r="W42" i="10" s="1"/>
  <c r="R42" i="10"/>
  <c r="V42" i="10" s="1"/>
  <c r="Q42" i="10"/>
  <c r="U42" i="10" s="1"/>
  <c r="AA41" i="10"/>
  <c r="Y41" i="10"/>
  <c r="T41" i="10"/>
  <c r="S41" i="10"/>
  <c r="W41" i="10" s="1"/>
  <c r="R41" i="10"/>
  <c r="V41" i="10" s="1"/>
  <c r="Q41" i="10"/>
  <c r="U41" i="10" s="1"/>
  <c r="AA40" i="10"/>
  <c r="Y40" i="10"/>
  <c r="T40" i="10"/>
  <c r="S40" i="10"/>
  <c r="W40" i="10" s="1"/>
  <c r="R40" i="10"/>
  <c r="V40" i="10" s="1"/>
  <c r="Q40" i="10"/>
  <c r="U40" i="10" s="1"/>
  <c r="AA39" i="10"/>
  <c r="T39" i="10"/>
  <c r="S39" i="10"/>
  <c r="W39" i="10" s="1"/>
  <c r="R39" i="10"/>
  <c r="V39" i="10" s="1"/>
  <c r="Q39" i="10"/>
  <c r="U39" i="10" s="1"/>
  <c r="AA38" i="10"/>
  <c r="Z38" i="10"/>
  <c r="T38" i="10"/>
  <c r="S38" i="10"/>
  <c r="W38" i="10" s="1"/>
  <c r="R38" i="10"/>
  <c r="V38" i="10" s="1"/>
  <c r="Q38" i="10"/>
  <c r="U38" i="10" s="1"/>
  <c r="AA37" i="10"/>
  <c r="Y37" i="10"/>
  <c r="T37" i="10"/>
  <c r="S37" i="10"/>
  <c r="W37" i="10" s="1"/>
  <c r="R37" i="10"/>
  <c r="V37" i="10" s="1"/>
  <c r="Q37" i="10"/>
  <c r="U37" i="10" s="1"/>
  <c r="AA36" i="10"/>
  <c r="Z36" i="10"/>
  <c r="Y36" i="10"/>
  <c r="T36" i="10"/>
  <c r="S36" i="10"/>
  <c r="W36" i="10" s="1"/>
  <c r="R36" i="10"/>
  <c r="V36" i="10" s="1"/>
  <c r="Q36" i="10"/>
  <c r="U36" i="10" s="1"/>
  <c r="T35" i="10"/>
  <c r="S35" i="10"/>
  <c r="W35" i="10" s="1"/>
  <c r="R35" i="10"/>
  <c r="V35" i="10" s="1"/>
  <c r="Q35" i="10"/>
  <c r="U35" i="10" s="1"/>
  <c r="AA34" i="10"/>
  <c r="Z34" i="10"/>
  <c r="Y34" i="10"/>
  <c r="T34" i="10"/>
  <c r="S34" i="10"/>
  <c r="W34" i="10" s="1"/>
  <c r="R34" i="10"/>
  <c r="V34" i="10" s="1"/>
  <c r="Q34" i="10"/>
  <c r="U34" i="10" s="1"/>
  <c r="AA33" i="10"/>
  <c r="Z33" i="10"/>
  <c r="Y33" i="10"/>
  <c r="T33" i="10"/>
  <c r="S33" i="10"/>
  <c r="W33" i="10" s="1"/>
  <c r="R33" i="10"/>
  <c r="V33" i="10" s="1"/>
  <c r="Q33" i="10"/>
  <c r="U33" i="10" s="1"/>
  <c r="AA32" i="10"/>
  <c r="Z32" i="10"/>
  <c r="Y32" i="10"/>
  <c r="T32" i="10"/>
  <c r="S32" i="10"/>
  <c r="W32" i="10" s="1"/>
  <c r="R32" i="10"/>
  <c r="V32" i="10" s="1"/>
  <c r="Q32" i="10"/>
  <c r="U32" i="10" s="1"/>
  <c r="AA31" i="10"/>
  <c r="Y31" i="10"/>
  <c r="T31" i="10"/>
  <c r="S31" i="10"/>
  <c r="W31" i="10" s="1"/>
  <c r="R31" i="10"/>
  <c r="V31" i="10" s="1"/>
  <c r="Q31" i="10"/>
  <c r="U31" i="10" s="1"/>
  <c r="AA30" i="10"/>
  <c r="Y30" i="10"/>
  <c r="T30" i="10"/>
  <c r="S30" i="10"/>
  <c r="W30" i="10" s="1"/>
  <c r="R30" i="10"/>
  <c r="V30" i="10" s="1"/>
  <c r="Q30" i="10"/>
  <c r="U30" i="10" s="1"/>
  <c r="AA29" i="10"/>
  <c r="Y29" i="10"/>
  <c r="T29" i="10"/>
  <c r="S29" i="10"/>
  <c r="W29" i="10" s="1"/>
  <c r="R29" i="10"/>
  <c r="V29" i="10" s="1"/>
  <c r="Q29" i="10"/>
  <c r="U29" i="10" s="1"/>
  <c r="AA28" i="10"/>
  <c r="Z28" i="10"/>
  <c r="Y28" i="10"/>
  <c r="T28" i="10"/>
  <c r="S28" i="10"/>
  <c r="W28" i="10" s="1"/>
  <c r="R28" i="10"/>
  <c r="V28" i="10" s="1"/>
  <c r="Q28" i="10"/>
  <c r="U28" i="10" s="1"/>
  <c r="T27" i="10"/>
  <c r="S27" i="10"/>
  <c r="W27" i="10" s="1"/>
  <c r="R27" i="10"/>
  <c r="V27" i="10" s="1"/>
  <c r="Q27" i="10"/>
  <c r="U27" i="10" s="1"/>
  <c r="AA26" i="10"/>
  <c r="Z26" i="10"/>
  <c r="Y26" i="10"/>
  <c r="T26" i="10"/>
  <c r="S26" i="10"/>
  <c r="W26" i="10" s="1"/>
  <c r="R26" i="10"/>
  <c r="V26" i="10" s="1"/>
  <c r="Q26" i="10"/>
  <c r="U26" i="10" s="1"/>
  <c r="AA25" i="10"/>
  <c r="Y25" i="10"/>
  <c r="T25" i="10"/>
  <c r="S25" i="10"/>
  <c r="W25" i="10" s="1"/>
  <c r="R25" i="10"/>
  <c r="V25" i="10" s="1"/>
  <c r="Q25" i="10"/>
  <c r="U25" i="10" s="1"/>
  <c r="AA24" i="10"/>
  <c r="Y24" i="10"/>
  <c r="T24" i="10"/>
  <c r="S24" i="10"/>
  <c r="W24" i="10" s="1"/>
  <c r="R24" i="10"/>
  <c r="V24" i="10" s="1"/>
  <c r="Q24" i="10"/>
  <c r="U24" i="10" s="1"/>
  <c r="AA23" i="10"/>
  <c r="Y23" i="10"/>
  <c r="T23" i="10"/>
  <c r="S23" i="10"/>
  <c r="W23" i="10" s="1"/>
  <c r="R23" i="10"/>
  <c r="V23" i="10" s="1"/>
  <c r="Q23" i="10"/>
  <c r="U23" i="10" s="1"/>
  <c r="AA22" i="10"/>
  <c r="Z22" i="10"/>
  <c r="Y22" i="10"/>
  <c r="T22" i="10"/>
  <c r="S22" i="10"/>
  <c r="W22" i="10" s="1"/>
  <c r="R22" i="10"/>
  <c r="V22" i="10" s="1"/>
  <c r="Q22" i="10"/>
  <c r="U22" i="10" s="1"/>
  <c r="AA21" i="10"/>
  <c r="Y21" i="10"/>
  <c r="T21" i="10"/>
  <c r="S21" i="10"/>
  <c r="W21" i="10" s="1"/>
  <c r="R21" i="10"/>
  <c r="V21" i="10" s="1"/>
  <c r="Q21" i="10"/>
  <c r="U21" i="10" s="1"/>
  <c r="AA20" i="10"/>
  <c r="Z20" i="10"/>
  <c r="Y20" i="10"/>
  <c r="T20" i="10"/>
  <c r="S20" i="10"/>
  <c r="W20" i="10" s="1"/>
  <c r="R20" i="10"/>
  <c r="V20" i="10" s="1"/>
  <c r="Q20" i="10"/>
  <c r="U20" i="10" s="1"/>
  <c r="Y19" i="10"/>
  <c r="T19" i="10"/>
  <c r="S19" i="10"/>
  <c r="W19" i="10" s="1"/>
  <c r="R19" i="10"/>
  <c r="V19" i="10" s="1"/>
  <c r="Q19" i="10"/>
  <c r="U19" i="10" s="1"/>
  <c r="AA18" i="10"/>
  <c r="Z18" i="10"/>
  <c r="Y18" i="10"/>
  <c r="T18" i="10"/>
  <c r="S18" i="10"/>
  <c r="W18" i="10" s="1"/>
  <c r="R18" i="10"/>
  <c r="V18" i="10" s="1"/>
  <c r="Q18" i="10"/>
  <c r="U18" i="10" s="1"/>
  <c r="AA17" i="10"/>
  <c r="Z17" i="10"/>
  <c r="Y17" i="10"/>
  <c r="T17" i="10"/>
  <c r="S17" i="10"/>
  <c r="W17" i="10" s="1"/>
  <c r="R17" i="10"/>
  <c r="V17" i="10" s="1"/>
  <c r="Q17" i="10"/>
  <c r="U17" i="10" s="1"/>
  <c r="AA16" i="10"/>
  <c r="Z16" i="10"/>
  <c r="T16" i="10"/>
  <c r="S16" i="10"/>
  <c r="W16" i="10" s="1"/>
  <c r="R16" i="10"/>
  <c r="V16" i="10" s="1"/>
  <c r="Q16" i="10"/>
  <c r="U16" i="10" s="1"/>
  <c r="AA15" i="10"/>
  <c r="Y15" i="10"/>
  <c r="T15" i="10"/>
  <c r="S15" i="10"/>
  <c r="W15" i="10" s="1"/>
  <c r="R15" i="10"/>
  <c r="V15" i="10" s="1"/>
  <c r="Q15" i="10"/>
  <c r="U15" i="10" s="1"/>
  <c r="AA14" i="10"/>
  <c r="Y14" i="10"/>
  <c r="T14" i="10"/>
  <c r="S14" i="10"/>
  <c r="W14" i="10" s="1"/>
  <c r="R14" i="10"/>
  <c r="V14" i="10" s="1"/>
  <c r="Q14" i="10"/>
  <c r="U14" i="10" s="1"/>
  <c r="AA13" i="10"/>
  <c r="Y13" i="10"/>
  <c r="T13" i="10"/>
  <c r="S13" i="10"/>
  <c r="W13" i="10" s="1"/>
  <c r="R13" i="10"/>
  <c r="V13" i="10" s="1"/>
  <c r="Q13" i="10"/>
  <c r="U13" i="10" s="1"/>
  <c r="AA12" i="10"/>
  <c r="Z12" i="10"/>
  <c r="Y12" i="10"/>
  <c r="T12" i="10"/>
  <c r="S12" i="10"/>
  <c r="W12" i="10" s="1"/>
  <c r="R12" i="10"/>
  <c r="V12" i="10" s="1"/>
  <c r="Q12" i="10"/>
  <c r="U12" i="10" s="1"/>
  <c r="T11" i="10"/>
  <c r="S11" i="10"/>
  <c r="W11" i="10" s="1"/>
  <c r="R11" i="10"/>
  <c r="V11" i="10" s="1"/>
  <c r="Q11" i="10"/>
  <c r="U11" i="10" s="1"/>
  <c r="AA10" i="10"/>
  <c r="Z10" i="10"/>
  <c r="Y10" i="10"/>
  <c r="T10" i="10"/>
  <c r="S10" i="10"/>
  <c r="W10" i="10" s="1"/>
  <c r="R10" i="10"/>
  <c r="V10" i="10" s="1"/>
  <c r="Q10" i="10"/>
  <c r="U10" i="10" s="1"/>
  <c r="AA9" i="10"/>
  <c r="Y9" i="10"/>
  <c r="T9" i="10"/>
  <c r="S9" i="10"/>
  <c r="W9" i="10" s="1"/>
  <c r="R9" i="10"/>
  <c r="V9" i="10" s="1"/>
  <c r="Q9" i="10"/>
  <c r="U9" i="10" s="1"/>
  <c r="AA8" i="10"/>
  <c r="Y8" i="10"/>
  <c r="T8" i="10"/>
  <c r="S8" i="10"/>
  <c r="W8" i="10" s="1"/>
  <c r="R8" i="10"/>
  <c r="V8" i="10" s="1"/>
  <c r="Q8" i="10"/>
  <c r="U8" i="10" s="1"/>
  <c r="AA7" i="10"/>
  <c r="Y7" i="10"/>
  <c r="T7" i="10"/>
  <c r="S7" i="10"/>
  <c r="W7" i="10" s="1"/>
  <c r="R7" i="10"/>
  <c r="V7" i="10" s="1"/>
  <c r="Q7" i="10"/>
  <c r="U7" i="10" s="1"/>
  <c r="AA6" i="10"/>
  <c r="Z6" i="10"/>
  <c r="V6" i="10"/>
  <c r="T6" i="10"/>
  <c r="S6" i="10"/>
  <c r="W6" i="10" s="1"/>
  <c r="R6" i="10"/>
  <c r="Q6" i="10"/>
  <c r="U6" i="10" s="1"/>
  <c r="AA5" i="10"/>
  <c r="Y5" i="10"/>
  <c r="T5" i="10"/>
  <c r="S5" i="10"/>
  <c r="W5" i="10" s="1"/>
  <c r="R5" i="10"/>
  <c r="V5" i="10" s="1"/>
  <c r="Q5" i="10"/>
  <c r="U5" i="10" s="1"/>
  <c r="AA4" i="10"/>
  <c r="Z4" i="10"/>
  <c r="Y4" i="10"/>
  <c r="T4" i="10"/>
  <c r="S4" i="10"/>
  <c r="W4" i="10" s="1"/>
  <c r="R4" i="10"/>
  <c r="V4" i="10" s="1"/>
  <c r="Q4" i="10"/>
  <c r="U4" i="10" s="1"/>
  <c r="U151" i="10" l="1"/>
  <c r="V155" i="10"/>
  <c r="Z9" i="10" s="1"/>
  <c r="W159" i="10"/>
  <c r="U167" i="10"/>
  <c r="V171" i="10"/>
  <c r="Z25" i="10" s="1"/>
  <c r="W175" i="10"/>
  <c r="U183" i="10"/>
  <c r="V187" i="10"/>
  <c r="Z41" i="10" s="1"/>
  <c r="W191" i="10"/>
  <c r="U199" i="10"/>
  <c r="V203" i="10"/>
  <c r="Z57" i="10" s="1"/>
  <c r="W207" i="10"/>
  <c r="U215" i="10"/>
  <c r="V219" i="10"/>
  <c r="Z73" i="10" s="1"/>
  <c r="W223" i="10"/>
  <c r="V151" i="10"/>
  <c r="Z5" i="10" s="1"/>
  <c r="W155" i="10"/>
  <c r="V167" i="10"/>
  <c r="Z21" i="10" s="1"/>
  <c r="W171" i="10"/>
  <c r="V183" i="10"/>
  <c r="Z37" i="10" s="1"/>
  <c r="W187" i="10"/>
  <c r="V199" i="10"/>
  <c r="Z53" i="10" s="1"/>
  <c r="W203" i="10"/>
  <c r="V215" i="10"/>
  <c r="Z69" i="10" s="1"/>
  <c r="W219" i="10"/>
  <c r="W151" i="10"/>
  <c r="W167" i="10"/>
  <c r="W183" i="10"/>
  <c r="W199" i="10"/>
  <c r="W215" i="10"/>
  <c r="U229" i="10"/>
  <c r="W237" i="10"/>
  <c r="U245" i="10"/>
  <c r="W253" i="10"/>
  <c r="U261" i="10"/>
  <c r="W269" i="10"/>
  <c r="U277" i="10"/>
  <c r="W285" i="10"/>
  <c r="U293" i="10"/>
  <c r="W303" i="10"/>
  <c r="AA11" i="10" s="1"/>
  <c r="U311" i="10"/>
  <c r="W319" i="10"/>
  <c r="AA27" i="10" s="1"/>
  <c r="U327" i="10"/>
  <c r="W335" i="10"/>
  <c r="AA43" i="10" s="1"/>
  <c r="U343" i="10"/>
  <c r="W351" i="10"/>
  <c r="AA59" i="10" s="1"/>
  <c r="U359" i="10"/>
  <c r="W367" i="10"/>
  <c r="AA75" i="10" s="1"/>
  <c r="U375" i="10"/>
  <c r="W383" i="10"/>
  <c r="AA91" i="10" s="1"/>
  <c r="V229" i="10"/>
  <c r="Z83" i="10" s="1"/>
  <c r="V245" i="10"/>
  <c r="Z99" i="10" s="1"/>
  <c r="V261" i="10"/>
  <c r="Z115" i="10" s="1"/>
  <c r="V277" i="10"/>
  <c r="Z131" i="10" s="1"/>
  <c r="V293" i="10"/>
  <c r="Z147" i="10" s="1"/>
  <c r="V311" i="10"/>
  <c r="V327" i="10"/>
  <c r="V343" i="10"/>
  <c r="V359" i="10"/>
  <c r="V375" i="10"/>
  <c r="V226" i="10"/>
  <c r="Z80" i="10" s="1"/>
  <c r="W229" i="10"/>
  <c r="U237" i="10"/>
  <c r="V241" i="10"/>
  <c r="Z95" i="10" s="1"/>
  <c r="W245" i="10"/>
  <c r="U253" i="10"/>
  <c r="V257" i="10"/>
  <c r="Z111" i="10" s="1"/>
  <c r="W261" i="10"/>
  <c r="U269" i="10"/>
  <c r="V273" i="10"/>
  <c r="Z127" i="10" s="1"/>
  <c r="W277" i="10"/>
  <c r="U285" i="10"/>
  <c r="V289" i="10"/>
  <c r="Z143" i="10" s="1"/>
  <c r="W293" i="10"/>
  <c r="U303" i="10"/>
  <c r="V307" i="10"/>
  <c r="W311" i="10"/>
  <c r="AA19" i="10" s="1"/>
  <c r="U319" i="10"/>
  <c r="V323" i="10"/>
  <c r="W327" i="10"/>
  <c r="AA35" i="10" s="1"/>
  <c r="U335" i="10"/>
  <c r="V339" i="10"/>
  <c r="W343" i="10"/>
  <c r="AA51" i="10" s="1"/>
  <c r="U351" i="10"/>
  <c r="V355" i="10"/>
  <c r="W359" i="10"/>
  <c r="AA67" i="10" s="1"/>
  <c r="U367" i="10"/>
  <c r="V371" i="10"/>
  <c r="W375" i="10"/>
  <c r="AA83" i="10" s="1"/>
  <c r="U383" i="10"/>
  <c r="V387" i="10"/>
  <c r="V391" i="10"/>
  <c r="U394" i="10"/>
  <c r="V399" i="10"/>
  <c r="U402" i="10"/>
  <c r="V407" i="10"/>
  <c r="U410" i="10"/>
  <c r="V415" i="10"/>
  <c r="U418" i="10"/>
  <c r="V423" i="10"/>
  <c r="U426" i="10"/>
  <c r="V431" i="10"/>
  <c r="U434" i="10"/>
  <c r="V439" i="10"/>
  <c r="U444" i="10"/>
  <c r="Y6" i="10" s="1"/>
  <c r="V449" i="10"/>
  <c r="V453" i="10"/>
  <c r="W457" i="10"/>
  <c r="U465" i="10"/>
  <c r="Y27" i="10" s="1"/>
  <c r="V469" i="10"/>
  <c r="W391" i="10"/>
  <c r="AA99" i="10" s="1"/>
  <c r="V394" i="10"/>
  <c r="W399" i="10"/>
  <c r="AA107" i="10" s="1"/>
  <c r="V402" i="10"/>
  <c r="W407" i="10"/>
  <c r="AA115" i="10" s="1"/>
  <c r="V410" i="10"/>
  <c r="W415" i="10"/>
  <c r="AA123" i="10" s="1"/>
  <c r="V418" i="10"/>
  <c r="W423" i="10"/>
  <c r="AA131" i="10" s="1"/>
  <c r="V426" i="10"/>
  <c r="W431" i="10"/>
  <c r="AA139" i="10" s="1"/>
  <c r="V434" i="10"/>
  <c r="W439" i="10"/>
  <c r="AA147" i="10" s="1"/>
  <c r="V444" i="10"/>
  <c r="W449" i="10"/>
  <c r="W453" i="10"/>
  <c r="V465" i="10"/>
  <c r="W469" i="10"/>
  <c r="W387" i="10"/>
  <c r="AA95" i="10" s="1"/>
  <c r="W465" i="10"/>
  <c r="U473" i="10"/>
  <c r="Y35" i="10" s="1"/>
  <c r="W477" i="10"/>
  <c r="U485" i="10"/>
  <c r="Y47" i="10" s="1"/>
  <c r="W493" i="10"/>
  <c r="U501" i="10"/>
  <c r="Y63" i="10" s="1"/>
  <c r="W509" i="10"/>
  <c r="U517" i="10"/>
  <c r="Y79" i="10" s="1"/>
  <c r="W525" i="10"/>
  <c r="U533" i="10"/>
  <c r="Y95" i="10" s="1"/>
  <c r="V537" i="10"/>
  <c r="W541" i="10"/>
  <c r="U549" i="10"/>
  <c r="Y111" i="10" s="1"/>
  <c r="V553" i="10"/>
  <c r="W557" i="10"/>
  <c r="U565" i="10"/>
  <c r="Y127" i="10" s="1"/>
  <c r="W573" i="10"/>
  <c r="U581" i="10"/>
  <c r="Y143" i="10" s="1"/>
  <c r="V485" i="10"/>
  <c r="V501" i="10"/>
  <c r="V517" i="10"/>
  <c r="V533" i="10"/>
  <c r="V549" i="10"/>
  <c r="V565" i="10"/>
  <c r="V581" i="10"/>
  <c r="W585" i="10"/>
  <c r="W473" i="10"/>
  <c r="U477" i="10"/>
  <c r="Y39" i="10" s="1"/>
  <c r="V481" i="10"/>
  <c r="W485" i="10"/>
  <c r="U493" i="10"/>
  <c r="Y55" i="10" s="1"/>
  <c r="V497" i="10"/>
  <c r="W501" i="10"/>
  <c r="U509" i="10"/>
  <c r="Y71" i="10" s="1"/>
  <c r="V513" i="10"/>
  <c r="W517" i="10"/>
  <c r="U525" i="10"/>
  <c r="Y87" i="10" s="1"/>
  <c r="V529" i="10"/>
  <c r="W533" i="10"/>
  <c r="U541" i="10"/>
  <c r="Y103" i="10" s="1"/>
  <c r="W549" i="10"/>
  <c r="U557" i="10"/>
  <c r="Y119" i="10" s="1"/>
  <c r="V561" i="10"/>
  <c r="W565" i="10"/>
  <c r="U573" i="10"/>
  <c r="Y135" i="10" s="1"/>
  <c r="V577" i="10"/>
  <c r="W581" i="10"/>
</calcChain>
</file>

<file path=xl/sharedStrings.xml><?xml version="1.0" encoding="utf-8"?>
<sst xmlns="http://schemas.openxmlformats.org/spreadsheetml/2006/main" count="5114" uniqueCount="2741">
  <si>
    <t>No.</t>
  </si>
  <si>
    <t>Categories</t>
  </si>
  <si>
    <t>One letter code</t>
  </si>
  <si>
    <t>Three letter code</t>
  </si>
  <si>
    <t>Name</t>
  </si>
  <si>
    <t xml:space="preserve">Auxotrophic  strain No. </t>
  </si>
  <si>
    <t>Auxotrophic  strain</t>
  </si>
  <si>
    <t>Comments</t>
  </si>
  <si>
    <t>Target genes</t>
  </si>
  <si>
    <t>References</t>
  </si>
  <si>
    <t>Nucleotide</t>
  </si>
  <si>
    <t>NA</t>
  </si>
  <si>
    <t>Ade</t>
  </si>
  <si>
    <t>Adenine</t>
  </si>
  <si>
    <t>RLAs23</t>
  </si>
  <si>
    <t>YKO library</t>
  </si>
  <si>
    <t>Armitt &amp; Woods, 1970; Shou et al., 2007</t>
  </si>
  <si>
    <t>U</t>
  </si>
  <si>
    <t>Ura</t>
  </si>
  <si>
    <t>Uracil</t>
  </si>
  <si>
    <t>RLAs80 (BY4741)</t>
  </si>
  <si>
    <t>N.A.</t>
  </si>
  <si>
    <t>Histidine</t>
  </si>
  <si>
    <t>H</t>
  </si>
  <si>
    <t>His</t>
  </si>
  <si>
    <t xml:space="preserve">Lax, C., et al. 1979; von Borstel, R. C., et al. 1998. </t>
  </si>
  <si>
    <t>Aromatic amino acids</t>
  </si>
  <si>
    <t>W</t>
  </si>
  <si>
    <t>Trp</t>
  </si>
  <si>
    <t>Tryptophan</t>
  </si>
  <si>
    <t>RLAs20</t>
  </si>
  <si>
    <t>Graf et al., 1993</t>
  </si>
  <si>
    <t>Y</t>
  </si>
  <si>
    <t>Tyr</t>
  </si>
  <si>
    <t>Tyrosine</t>
  </si>
  <si>
    <t>RLAs521 (sHP108)</t>
  </si>
  <si>
    <t>CRISPR KO</t>
  </si>
  <si>
    <t>S. Teshiba, et al. 1986; C. Bruckner, et al. 2018</t>
  </si>
  <si>
    <t>ARO4K229L</t>
  </si>
  <si>
    <t>M. Hartmann et al. 2003; M. A. H. Luttik 2008</t>
  </si>
  <si>
    <t>ARO7G141S</t>
  </si>
  <si>
    <t>G. Schnappauf et al. 1998; M. A. H. Luttik 2008</t>
  </si>
  <si>
    <t>F</t>
  </si>
  <si>
    <t>Phe</t>
  </si>
  <si>
    <t>Phenylalanine</t>
  </si>
  <si>
    <t>RLAs522 (sHP109)</t>
  </si>
  <si>
    <t>same as Tyr</t>
  </si>
  <si>
    <t>Branched-chain amino acid</t>
  </si>
  <si>
    <t>L</t>
  </si>
  <si>
    <t>Leu</t>
  </si>
  <si>
    <t>Leucine</t>
  </si>
  <si>
    <t>Casalone et al.1997; Muller et al. 2014</t>
  </si>
  <si>
    <t>I</t>
  </si>
  <si>
    <t>Ile</t>
  </si>
  <si>
    <t>Isoleucine</t>
  </si>
  <si>
    <t>RLAs560 (ILV1KO)</t>
  </si>
  <si>
    <t>same as Val</t>
  </si>
  <si>
    <t>same as val</t>
  </si>
  <si>
    <t>V</t>
  </si>
  <si>
    <t>Val</t>
  </si>
  <si>
    <t>Valine</t>
  </si>
  <si>
    <t>Takpho et al. 2018</t>
  </si>
  <si>
    <t>Glutamate family</t>
  </si>
  <si>
    <t>R</t>
  </si>
  <si>
    <t>Arg</t>
  </si>
  <si>
    <t>Arginine</t>
  </si>
  <si>
    <t>RLAs525 (sHP112)</t>
  </si>
  <si>
    <t>K</t>
  </si>
  <si>
    <t>Lys</t>
  </si>
  <si>
    <t>Lysine</t>
  </si>
  <si>
    <t>RLAs18</t>
  </si>
  <si>
    <t>Gasent-Ramírez et al. 1997</t>
  </si>
  <si>
    <t>Serine family</t>
  </si>
  <si>
    <t>S</t>
  </si>
  <si>
    <t>Ser</t>
  </si>
  <si>
    <t>Serine</t>
  </si>
  <si>
    <t>RLAs526 (sHP113)</t>
  </si>
  <si>
    <t>C</t>
  </si>
  <si>
    <t>Cys</t>
  </si>
  <si>
    <t>Cysteine</t>
  </si>
  <si>
    <t>RLAs527 (sHP114)</t>
  </si>
  <si>
    <t>M</t>
  </si>
  <si>
    <t>Met</t>
  </si>
  <si>
    <t>Methionine</t>
  </si>
  <si>
    <t>Aspartate family &amp; sulfur containing amino acid</t>
  </si>
  <si>
    <t>T</t>
  </si>
  <si>
    <t>Thr</t>
  </si>
  <si>
    <t>Threonine</t>
  </si>
  <si>
    <t>RLAs528 (sHP115)</t>
  </si>
  <si>
    <t>Martin-Rendon, E., et al.1993</t>
  </si>
  <si>
    <t xml:space="preserve">Armitt, S. and R.A. Woods, Purine-excreting mutants of Saccharomyces cerevisiae: I. Isolation and genetic analysis. Genetical Research, 1970. 15(1): p. 7-17.
</t>
  </si>
  <si>
    <t>Shou, W.Y., S. Ram, and J.M.G. Vilar, Synthetic cooperation in engineered yeast populations. Proceedings of the National Academy of Sciences of the United States of America, 2007. 104(6): p. 1877-1882.</t>
  </si>
  <si>
    <t>Lax, C., et al. (1979). "Regulatory mutants at the his1 locus of yeast." Genetics 92(2): 363-382.</t>
  </si>
  <si>
    <t>von Borstel, R. C., et al. (1998). "Topical Reversion at the &lt;em&gt;HIS1&lt;/em&gt; Locus of &lt;em&gt;Saccharomyces cerevisiae&lt;/em&gt; • A Tale of Three Mutants." Genetics 148(4): 1647-1654.</t>
  </si>
  <si>
    <t>Graf, R., B. Mehmann, and G.H. Braus, Analysis of feedback-resistant anthranilate synthases from Saccharomyces cerevisiae. Journal of Bacteriology, 1993. 175(4): p. 1061.</t>
  </si>
  <si>
    <t>S. Teshiba, R. Furter, P. Niederberger, G. Braus, G. Paravicini and R. Hütter, Cloning of the ARO3 gene of Saccharomyces cerevisiae and its regulation. Molecular and General Genetics MGG, 1986, 205, 353-357.</t>
  </si>
  <si>
    <t>G. Schnappauf, S. Krappmann and G. H. Braus, Tyrosine and Tryptophan Act through the Same Binding Site at the Dimer Interface of Yeast Chorismate Mutase. J Biol Chem, 1998, 273, 17012-17017.</t>
  </si>
  <si>
    <t>M. Hartmann, T. R. Schneider, A. Pfeil, G. Heinrich, W. N. Lipscomb and G. H. Braus, Evolution of feedback-inhibited beta /alpha barrel isoenzymes by gene duplication and a single mutation. Proceedings of the National Academy of Sciences, 2003, 100, 862-867.</t>
  </si>
  <si>
    <t>M. A. H. Luttik, Z. Vuralhan, E. Suir, G. H. Braus, J. T. Pronk and J. M. Daran, Alleviation of feedback inhibition in Saccharomyces cerevisiae aromatic amino acid biosynthesis: Quantification of metabolic impact. Metabolic Engineering, 2008, 10, 141-153.</t>
  </si>
  <si>
    <t>C. Bruckner, M. Oreb, G. Kunze, E. Boles and J. Tripp, An expanded enzyme toolbox for production of cis, cis-muconic acid and other shikimate pathway derivatives in Saccharomyces cerevisiae. Fems Yeast Research, 2018, 18.</t>
  </si>
  <si>
    <t>Casalone, E., et al., Genetic and biochemical characterization of Saccharomyces cerevisiae mutants resistant to trifluoroleucine. Res Microbiol, 1997. 148(7): p. 613-623.</t>
  </si>
  <si>
    <t>Muller, M.J.I., et al., Genetic drift opposes mutualism during spatial population expansion. Proceedings of the National Academy of Sciences of the United States of America, 2014. 111(3): p. 1037-1042.</t>
  </si>
  <si>
    <t>Takpho N, Watanabe D, Takagi H: High-level production of valine by expression of the feedback inhibition-insensitive acetohydroxyacid synthase in Saccharomyces cerevisiae. Metab Eng 2018, 46:60-67.</t>
  </si>
  <si>
    <t>Takagi, H., Shichiri, M., Takemura, M., Mohri, M., Nakamori, S. 2000. Saccharomyces cerevisiae sigma 1278b has novel genes of the N-acetyltransferase gene superfamily required for L-proline analogue resistance. J Bacteriol, 182(15), 4249-56.</t>
  </si>
  <si>
    <t>Gasent-Ramírez, J.M., T.J.A. Benitez, and e. microbiology, Lysine-overproducing mutants of Saccharomyces cerevisiae baker's yeast isolated in continuous culture. 1997. 63(12): p. 4800-4806.</t>
  </si>
  <si>
    <t xml:space="preserve">Martin-Rendon, E., et al., Isolation of a mutant allele that deregulates the threonine biosynthesis in Saccharomyces cerevisiae. 1993. 24(6): p. 465-471.      </t>
  </si>
  <si>
    <t>* N.A., not available. YKO library: yeast knockout library; CRISPR KO details can be found in the strain and plasmid list.</t>
  </si>
  <si>
    <t>Strain No.</t>
  </si>
  <si>
    <t>Genotype</t>
  </si>
  <si>
    <t>Supplemented amino acid and nucletoide concentation</t>
  </si>
  <si>
    <t>RLAs80</t>
  </si>
  <si>
    <t>BY4741 (URA3△, HIS3△, MET14△, LEU2△)</t>
  </si>
  <si>
    <t>Histidine, Leucine, Uracil, Methionine (HLUM)</t>
  </si>
  <si>
    <t>20 mg /L uracil in 200µM NaOH Sigma U0750; 20 mg /L histidine Sigma H8000; 60 mg /L leucine Sigma L8000; 20 mg/L L-methionine Sigma M5308</t>
  </si>
  <si>
    <t>easy to dissolve in water at RT</t>
  </si>
  <si>
    <t>BY4741 ADE8△</t>
  </si>
  <si>
    <t>HLUM, Adenine</t>
  </si>
  <si>
    <t>10 mg /L adenine hemisulfate, in 100µM NaOH Sigma A9126</t>
  </si>
  <si>
    <t>BY4741 TRP1△</t>
  </si>
  <si>
    <t>HLUM, Tryptophan</t>
  </si>
  <si>
    <t>40 mg /L tryptophan Sigma T0254</t>
  </si>
  <si>
    <t>BY4741 TYR1△</t>
  </si>
  <si>
    <t>HLUM, Tyrosine</t>
  </si>
  <si>
    <t>50 mg/L L-tyrosine Sigma T8566</t>
  </si>
  <si>
    <t>L-tyrosine is very insoluble in water/saline the maximum solution you can obtain is 2-3mM at 37C, dissolved in 40 uM NaOH at RT</t>
  </si>
  <si>
    <t>BY4741 PHA2△</t>
  </si>
  <si>
    <t>HLUM, Phenylalanine</t>
  </si>
  <si>
    <t>50 mg/L L-phenylalanine Sigma P5482</t>
  </si>
  <si>
    <t>able to dissolve in water at RT</t>
  </si>
  <si>
    <t>RLAs523 (sHP110)</t>
  </si>
  <si>
    <t>BY4741 ILV5△</t>
  </si>
  <si>
    <t>HLUM, Isoleucine, Valine</t>
  </si>
  <si>
    <t>50 mg/L L-isoleucine Sigma I7403, 140 mg/L L-valine Sigma V0513</t>
  </si>
  <si>
    <t>BY4741 ARG4△</t>
  </si>
  <si>
    <t>HLUM, Arginine</t>
  </si>
  <si>
    <t>50 mg/L L-arginine HCl Sigma A6969</t>
  </si>
  <si>
    <t>BY4741 LYS2△</t>
  </si>
  <si>
    <t>HLUM, Lysine</t>
  </si>
  <si>
    <t>50 mg/L L-lysine HCl Sigma L5626</t>
  </si>
  <si>
    <t>BY4741 SER1△</t>
  </si>
  <si>
    <t>HLUM, Serine</t>
  </si>
  <si>
    <t>76 mg/L L-serine Sigma S4311</t>
  </si>
  <si>
    <t>BY4741 CYS4△</t>
  </si>
  <si>
    <t>HLUM, Cysteine</t>
  </si>
  <si>
    <t>76 mg/L L-cysteine Sigma C7352</t>
  </si>
  <si>
    <t>not easy to dissovle at RT, incubate at 60C without shaking, dissolve after 1-2h.</t>
  </si>
  <si>
    <t>RLAs560</t>
  </si>
  <si>
    <t>BY4741 ILV1△</t>
  </si>
  <si>
    <t>BY4741 THR4△</t>
  </si>
  <si>
    <t>HLUM, Threonine</t>
  </si>
  <si>
    <t>100 mg/L L-threonine Sigma T8441</t>
  </si>
  <si>
    <t>* RT, room temperature</t>
  </si>
  <si>
    <t>OD700nm</t>
  </si>
  <si>
    <t>BFP</t>
  </si>
  <si>
    <t>RFP</t>
  </si>
  <si>
    <t>GFP</t>
  </si>
  <si>
    <t>Time (h)</t>
  </si>
  <si>
    <t>Coculture pair No.</t>
  </si>
  <si>
    <t>Strain 1</t>
  </si>
  <si>
    <t>Strain 2</t>
  </si>
  <si>
    <t>strain No.</t>
  </si>
  <si>
    <t>phenotype</t>
  </si>
  <si>
    <t>ade-arg I</t>
  </si>
  <si>
    <t>ade+</t>
  </si>
  <si>
    <t>arg+</t>
  </si>
  <si>
    <t>sHP158</t>
  </si>
  <si>
    <t>sHP228</t>
  </si>
  <si>
    <t>ade-arg II</t>
  </si>
  <si>
    <t>arg</t>
  </si>
  <si>
    <t>sHP060</t>
  </si>
  <si>
    <t>ade-arg III</t>
  </si>
  <si>
    <t>ade</t>
    <phoneticPr fontId="5" type="noConversion"/>
  </si>
  <si>
    <t>sHP376</t>
    <phoneticPr fontId="5" type="noConversion"/>
  </si>
  <si>
    <t>ade-arg IV</t>
  </si>
  <si>
    <t>ade-cys I</t>
  </si>
  <si>
    <t>cys+</t>
  </si>
  <si>
    <t>sHP246</t>
  </si>
  <si>
    <t>ade+cys-</t>
  </si>
  <si>
    <t>sHP235</t>
  </si>
  <si>
    <t>ade-cys II</t>
  </si>
  <si>
    <t>cys</t>
  </si>
  <si>
    <t>ade-cys III</t>
  </si>
  <si>
    <t>sHP377</t>
    <phoneticPr fontId="5" type="noConversion"/>
  </si>
  <si>
    <t>ade-cys IV</t>
  </si>
  <si>
    <t>ade-his I</t>
  </si>
  <si>
    <t>his+</t>
  </si>
  <si>
    <t>sHP237</t>
  </si>
  <si>
    <t>sHP231</t>
  </si>
  <si>
    <t>ade-his II</t>
  </si>
  <si>
    <t>his</t>
  </si>
  <si>
    <t>ade-his III</t>
  </si>
  <si>
    <t>sHP378</t>
    <phoneticPr fontId="5" type="noConversion"/>
  </si>
  <si>
    <t>ade-his IV</t>
  </si>
  <si>
    <t>ade-leu I</t>
  </si>
  <si>
    <t>leu+</t>
  </si>
  <si>
    <t>sHP178</t>
  </si>
  <si>
    <t>sHP223</t>
  </si>
  <si>
    <t>ade-leu II</t>
  </si>
  <si>
    <t>leu</t>
  </si>
  <si>
    <t>ade-leu III</t>
  </si>
  <si>
    <t>sHP379</t>
    <phoneticPr fontId="5" type="noConversion"/>
  </si>
  <si>
    <t>ade-leu IV</t>
  </si>
  <si>
    <t>ade-lys I</t>
  </si>
  <si>
    <t>lys+</t>
  </si>
  <si>
    <t>sHP062</t>
  </si>
  <si>
    <t>sHP066</t>
  </si>
  <si>
    <t>ade-lys II</t>
  </si>
  <si>
    <t>lys</t>
  </si>
  <si>
    <t>ade-lys III</t>
  </si>
  <si>
    <t>sHP054</t>
    <phoneticPr fontId="5" type="noConversion"/>
  </si>
  <si>
    <t>ade-lys IV</t>
  </si>
  <si>
    <t>ade-met I</t>
  </si>
  <si>
    <t>met+</t>
  </si>
  <si>
    <t>sHP241</t>
  </si>
  <si>
    <t>sHP233</t>
  </si>
  <si>
    <t>ade-met II</t>
  </si>
  <si>
    <t>met</t>
  </si>
  <si>
    <t>ade-met III</t>
  </si>
  <si>
    <t>sHP380</t>
    <phoneticPr fontId="5" type="noConversion"/>
  </si>
  <si>
    <t>ade-met IV</t>
  </si>
  <si>
    <t>ade-phe&amp;tyr I</t>
  </si>
  <si>
    <t>phe&amp;tyr+</t>
  </si>
  <si>
    <t>sHP224</t>
  </si>
  <si>
    <t>sHP148</t>
  </si>
  <si>
    <t>ade-phe&amp;tyr II</t>
  </si>
  <si>
    <t>phe&amp;tyr</t>
  </si>
  <si>
    <t>ade-phe&amp;tyr III</t>
  </si>
  <si>
    <t>sHP381</t>
    <phoneticPr fontId="5" type="noConversion"/>
  </si>
  <si>
    <t>ade-phe&amp;tyr IV</t>
  </si>
  <si>
    <t>ade-ser I</t>
  </si>
  <si>
    <t>ser+</t>
  </si>
  <si>
    <t>sHP245</t>
  </si>
  <si>
    <t>sHP234</t>
  </si>
  <si>
    <t>ade-ser II</t>
  </si>
  <si>
    <t>ser</t>
  </si>
  <si>
    <t>ade-ser III</t>
  </si>
  <si>
    <t>sHP382</t>
    <phoneticPr fontId="5" type="noConversion"/>
  </si>
  <si>
    <t>ade-ser IV</t>
  </si>
  <si>
    <t>ade-thr I</t>
  </si>
  <si>
    <t>thr+</t>
  </si>
  <si>
    <t>sHP251</t>
  </si>
  <si>
    <t>sHP152</t>
  </si>
  <si>
    <t>ade-thr II</t>
  </si>
  <si>
    <t>thr</t>
  </si>
  <si>
    <t>ade-thr III</t>
  </si>
  <si>
    <t>sHP383</t>
    <phoneticPr fontId="5" type="noConversion"/>
  </si>
  <si>
    <t>ade-thr IV</t>
  </si>
  <si>
    <t>ade-trp I</t>
  </si>
  <si>
    <t>trp+</t>
  </si>
  <si>
    <t>sHP177</t>
  </si>
  <si>
    <t>sHP179</t>
  </si>
  <si>
    <t>ade-trp II</t>
  </si>
  <si>
    <t>trp</t>
  </si>
  <si>
    <t>ade-trp III</t>
  </si>
  <si>
    <t>sHP384</t>
    <phoneticPr fontId="5" type="noConversion"/>
  </si>
  <si>
    <t>ade-trp IV</t>
  </si>
  <si>
    <t>ade-tyr I</t>
  </si>
  <si>
    <t>tyr+</t>
  </si>
  <si>
    <t>sHP155</t>
  </si>
  <si>
    <t>ade-tyr II</t>
  </si>
  <si>
    <t>tyr</t>
  </si>
  <si>
    <t>ade-tyr III</t>
  </si>
  <si>
    <t>sHP385</t>
    <phoneticPr fontId="5" type="noConversion"/>
  </si>
  <si>
    <t>ade-tyr IV</t>
  </si>
  <si>
    <t>ade-ura I</t>
  </si>
  <si>
    <t>ura+</t>
  </si>
  <si>
    <t>sHP236</t>
  </si>
  <si>
    <t>sHP229</t>
  </si>
  <si>
    <t>ade-ura II</t>
  </si>
  <si>
    <t>ura</t>
  </si>
  <si>
    <t>ade-ura III</t>
  </si>
  <si>
    <t>sHP386</t>
    <phoneticPr fontId="5" type="noConversion"/>
  </si>
  <si>
    <t>ade-ura IV</t>
  </si>
  <si>
    <t>ade-val&amp;ile I</t>
  </si>
  <si>
    <t>val&amp;ile+</t>
  </si>
  <si>
    <t>sHP157</t>
  </si>
  <si>
    <t>sHP150</t>
  </si>
  <si>
    <t>ade-val&amp;ile II</t>
  </si>
  <si>
    <t>val&amp;ile</t>
  </si>
  <si>
    <t>ade-val&amp;ile III</t>
  </si>
  <si>
    <t>RLAs724</t>
    <phoneticPr fontId="5" type="noConversion"/>
  </si>
  <si>
    <t>ade-val&amp;ile IV</t>
  </si>
  <si>
    <t>RLA ID</t>
  </si>
  <si>
    <t>oHP No.</t>
  </si>
  <si>
    <t>Primer name</t>
  </si>
  <si>
    <t>Sequences</t>
  </si>
  <si>
    <t>Notes</t>
  </si>
  <si>
    <t>oHP001</t>
  </si>
  <si>
    <t>pF-Leu4Fbr</t>
  </si>
  <si>
    <t>CTCATCGGTCTCATATGG</t>
  </si>
  <si>
    <t>Verify Leu4Fbr</t>
  </si>
  <si>
    <t>oHP002</t>
  </si>
  <si>
    <t>pR-Leu4Fbr</t>
  </si>
  <si>
    <t>GATCCTGCAGAGCCAGAT</t>
  </si>
  <si>
    <t>oHP003</t>
  </si>
  <si>
    <t>pF-Trp2Fbr</t>
  </si>
  <si>
    <t>CCGCTTCCATCAAAATTC</t>
  </si>
  <si>
    <t>Verify TRP2Fbr</t>
  </si>
  <si>
    <t>oHP004</t>
  </si>
  <si>
    <t>pR-Trp2Fbr</t>
  </si>
  <si>
    <t>CAGCTGATCCTACGATATCG</t>
  </si>
  <si>
    <t>oHP005</t>
  </si>
  <si>
    <t xml:space="preserve">URA3 5’ forward </t>
  </si>
  <si>
    <t>GGGCGGATTACTACCGTT</t>
  </si>
  <si>
    <t>oHP006</t>
  </si>
  <si>
    <t xml:space="preserve">URA3 5’ reverse </t>
  </si>
  <si>
    <t>GTAATGTTATCCATGTGGGC</t>
  </si>
  <si>
    <t>oHP007</t>
  </si>
  <si>
    <t xml:space="preserve">URA3 3’ forward </t>
  </si>
  <si>
    <t>AGAGCACTTGAATCCACTGC</t>
  </si>
  <si>
    <t>oHP008</t>
  </si>
  <si>
    <t xml:space="preserve">URA3 3’ reverse </t>
  </si>
  <si>
    <t>GATTTGGTTAGATTAGATATGGTTTC</t>
  </si>
  <si>
    <t>oHP009</t>
  </si>
  <si>
    <t xml:space="preserve">LEU2 5’ forward </t>
  </si>
  <si>
    <t>CATAAATACCTTTCAAGC</t>
  </si>
  <si>
    <t>oHP010</t>
  </si>
  <si>
    <t xml:space="preserve">LEU2 5’ reverse </t>
  </si>
  <si>
    <t>TACAATCCTTGCCCGTGATG</t>
  </si>
  <si>
    <t>oHP011</t>
  </si>
  <si>
    <t xml:space="preserve">LEU2 3’ forward </t>
  </si>
  <si>
    <t>ACTCGTATCGCATGTCGGTG</t>
  </si>
  <si>
    <t>oHP012</t>
  </si>
  <si>
    <t xml:space="preserve">LEU2 3’ reverse </t>
  </si>
  <si>
    <t>CTTCTTATGTTTTACATG</t>
  </si>
  <si>
    <t>oHP013</t>
  </si>
  <si>
    <t xml:space="preserve">HO 5’ forward </t>
  </si>
  <si>
    <t>CACATCATTTTCGTGGATCC</t>
  </si>
  <si>
    <t>oHP014</t>
  </si>
  <si>
    <t xml:space="preserve">HO 5’ reverse </t>
  </si>
  <si>
    <t>ACAGCGATGGAACTTACGGC</t>
  </si>
  <si>
    <t>oHP015</t>
  </si>
  <si>
    <t xml:space="preserve">HO 3’ forward </t>
  </si>
  <si>
    <t>TATCGTGTTGCATCTGCGGC</t>
  </si>
  <si>
    <t>oHP016</t>
  </si>
  <si>
    <t xml:space="preserve">HO 3’ reverse </t>
  </si>
  <si>
    <t>CTTTGGACTTAAAATGGCGT</t>
  </si>
  <si>
    <t>oHP034</t>
  </si>
  <si>
    <t>oHP034 HOM3-R2 -1</t>
  </si>
  <si>
    <t>GCATCGTCTCATCGGTCTCATATGCCAATGGATTTCCAACCTAC</t>
  </si>
  <si>
    <t>PCR target genes from yeast BY4741 genome</t>
  </si>
  <si>
    <t>oHP035</t>
  </si>
  <si>
    <t>oHP035 HOM3-R2 -2</t>
  </si>
  <si>
    <t>GTACCAGCAATGTCGATGTATTG</t>
  </si>
  <si>
    <t>oHP036</t>
  </si>
  <si>
    <t>oHP036 HOM3-R2 -3</t>
  </si>
  <si>
    <t>CAATACATCGACATTGCTGGTAC</t>
  </si>
  <si>
    <t>oHP037</t>
  </si>
  <si>
    <t>oHP037 HOM3-R2 -4</t>
  </si>
  <si>
    <t>ATGCCGTCTCAGGTCTCAGGATCCAATTCCAAGTCTTTTCAATTGTTCTAAACG</t>
  </si>
  <si>
    <t>oHP038</t>
  </si>
  <si>
    <t>oHP038 ILV6 G89D -1</t>
  </si>
  <si>
    <t>GCATCGTCTCATCGGTCTCATATG CTGAGATCGTTATTGCAAAGC</t>
  </si>
  <si>
    <t>oHP039</t>
  </si>
  <si>
    <t>oHP039 ILV6 G89D -2</t>
  </si>
  <si>
    <t>GACAAGACATCGGGTTCG</t>
  </si>
  <si>
    <t>oHP040</t>
  </si>
  <si>
    <t>oHP040 ILV6 G89D -3</t>
  </si>
  <si>
    <t>CGAACCCGATGTCTTGTC</t>
  </si>
  <si>
    <t>oHP041</t>
  </si>
  <si>
    <t>oHP041 ILV6 G89D -4</t>
  </si>
  <si>
    <t>ATGCCGTCTCAGGTCTCAGGATCCACCAGGTGGTAGTTGGGAAATG</t>
  </si>
  <si>
    <t>oHP042</t>
  </si>
  <si>
    <t>oHP042 ARO3K222L-1</t>
  </si>
  <si>
    <t>GCATCGTCTCATCGGTCTCATAT GTTCATTAAAAACGATCACGCCG</t>
  </si>
  <si>
    <t>oHP043</t>
  </si>
  <si>
    <t>oHP043 ARO3K222L-2</t>
  </si>
  <si>
    <t>GACACCTGGCAATGTGACAGAAAG</t>
  </si>
  <si>
    <t>oHP044</t>
  </si>
  <si>
    <t>oHP044 ARO3K222L-3</t>
  </si>
  <si>
    <t>CTTTCTGTCACATTGCCAGGTGTC</t>
  </si>
  <si>
    <t>oHP045</t>
  </si>
  <si>
    <t>oHP045 ARO3K222L-4</t>
  </si>
  <si>
    <t>ATGCCGTCTCAGGTCTCAGGATCCTTTTTTCAAGGCCTTTCTTCTGTTTCTAACAC</t>
  </si>
  <si>
    <t>oHP046</t>
  </si>
  <si>
    <t>oHP046 ARO7G141S-1</t>
  </si>
  <si>
    <t>GCATCGTCTCATCGGTCTCATATGGATTTCACAAAACCAGAAACTG</t>
  </si>
  <si>
    <t>oHP047</t>
  </si>
  <si>
    <t>oHP047 ARO7G141S-2</t>
  </si>
  <si>
    <t>GTGGCAACAGAAGAGAAGTTATTC</t>
  </si>
  <si>
    <t>oHP048</t>
  </si>
  <si>
    <t>oHP048 ARO7G141S-3</t>
  </si>
  <si>
    <t>GAATAACTTCTCTTCTGTTGCCAC</t>
  </si>
  <si>
    <t>oHP049</t>
  </si>
  <si>
    <t>oHP049 ARO7G141S-4</t>
  </si>
  <si>
    <t>ATGCCGTCTCAGGTCTCAGGATCCCTCTTCCAACCTTCTTAGCAAG</t>
  </si>
  <si>
    <t>oHP050</t>
  </si>
  <si>
    <t>oHP050 ARO4K229L-1</t>
  </si>
  <si>
    <t>GCATCGTCTCATCGGTCTCATATGAGTGAATCTCCAATGTTCGCTGC</t>
  </si>
  <si>
    <t>oHP051</t>
  </si>
  <si>
    <t>oHP051 ARO4K229L-2</t>
  </si>
  <si>
    <t>TTCTTGAAACCAACTGGGAAAGACAAACCGGAGGCCAATTCTCTGTGCAGTTGAGATTCGGTGGTTCTGGCACCAATGGCACCGAAGGAAACCAAATCAG</t>
  </si>
  <si>
    <t>oHP052</t>
  </si>
  <si>
    <t>oHP052 ARO4K229L-3</t>
  </si>
  <si>
    <t>GTTTCAAGAACGGTACCGATGGTACCTTAAATGTTGCTGTGGATGCTTGTCAAGCCGCTGCTCATTCTCACCATTTCATGGGTGTTACTTTGCATGGTG</t>
  </si>
  <si>
    <t>oHP053</t>
  </si>
  <si>
    <t>oHP053 ARO4K229L-4</t>
  </si>
  <si>
    <t>ATGCCGTCTCAGGTCTCAGGATCCTTTCTTGTTAACTTCTCTTCTTTGTCTGACAGCAGC</t>
  </si>
  <si>
    <t>oHP054</t>
  </si>
  <si>
    <t>oHP054 MPR1 G85E -1</t>
  </si>
  <si>
    <t>GATGCTGAGAGTATCGAGTGG</t>
  </si>
  <si>
    <t>oHP055</t>
  </si>
  <si>
    <t>oHP055 MPR1 G85E -2</t>
  </si>
  <si>
    <t>CCATGCTAAGGAATTCTGG</t>
  </si>
  <si>
    <t>oHP056</t>
  </si>
  <si>
    <t xml:space="preserve">oHP056 Part 3 prefix overhang </t>
  </si>
  <si>
    <t>gagcctatggaaaaacgccagc</t>
  </si>
  <si>
    <t>Sequencing verify the part 3 genes sequences in YTK001</t>
  </si>
  <si>
    <t>oHP057</t>
  </si>
  <si>
    <t>oHP057 Part 3 suffix overhang</t>
  </si>
  <si>
    <t>cagtactgcgatgagtggcagg</t>
  </si>
  <si>
    <t>oHP070</t>
  </si>
  <si>
    <t>oHP070 ARG4 (YHR018C) Assembly 1 FWD</t>
  </si>
  <si>
    <t>agatGCACTCAAAAACTATGGGGT</t>
  </si>
  <si>
    <t>gRNA design for KO ARG4</t>
  </si>
  <si>
    <t>oHP071</t>
  </si>
  <si>
    <t>oHP071 ARG4 (YHR018C) Assembly 1 REV</t>
  </si>
  <si>
    <t>aaacACCCCATAGTTTTTGAGTGC</t>
  </si>
  <si>
    <t>oHP072</t>
  </si>
  <si>
    <t>oHP072 ARG4 (YHR018C) Assembly 2 FWD</t>
  </si>
  <si>
    <t>agatATGTGATGAGTCTCTCTGAA</t>
  </si>
  <si>
    <t>oHP073</t>
  </si>
  <si>
    <t>oHP073 ARG4 (YHR018C) Assembly 2 REV</t>
  </si>
  <si>
    <t>aaacTTCAGAGAGACTCATCACAT</t>
  </si>
  <si>
    <t>oHP082</t>
  </si>
  <si>
    <t>oHP082 CYS4 (YGR155W) Assembly 1 FWD</t>
  </si>
  <si>
    <t>agatAGACAGAATTGCCAAGTCTA</t>
  </si>
  <si>
    <t>gRNA design for KO CYS4</t>
  </si>
  <si>
    <t>oHP083</t>
  </si>
  <si>
    <t>oHP083 CYS4 (YGR155W) Assembly 1 REV</t>
  </si>
  <si>
    <t>aaacTAGACTTGGCAATTCTGTCT</t>
  </si>
  <si>
    <t>oHP084</t>
  </si>
  <si>
    <t>oHP084 CYS4 (YGR155W) Assembly 2 FWD</t>
  </si>
  <si>
    <t>agatGGATTTATTTTCGTTGTAAG</t>
  </si>
  <si>
    <t>oHP085</t>
  </si>
  <si>
    <t>oHP085 CYS4 (YGR155W) Assembly 2 REV</t>
  </si>
  <si>
    <t>aaacCTTACAACGAAAATAAATCC</t>
  </si>
  <si>
    <t>oHP090</t>
  </si>
  <si>
    <t>oHP090 PHA2 (YNL316C) Assembly 1 FWD</t>
  </si>
  <si>
    <t>agatGTTCTTTTTCTGGGTCCCAA</t>
  </si>
  <si>
    <t>gRNA design for KO PHA2</t>
  </si>
  <si>
    <t>oHP091</t>
  </si>
  <si>
    <t>oHP091 PHA2 (YNL316C) Assembly 1 REV</t>
  </si>
  <si>
    <t>aaacTTGGGACCCAGAAAAAGAAC</t>
  </si>
  <si>
    <t>oHP092</t>
  </si>
  <si>
    <t>oHP092 PHA2 (YNL316C) Assembly 2 FWD</t>
  </si>
  <si>
    <t>agatGACGAGTAGTAAAGGTGAGT</t>
  </si>
  <si>
    <t>oHP093</t>
  </si>
  <si>
    <t>oHP093 PHA2 (YNL316C) Assembly 2 REV</t>
  </si>
  <si>
    <t>aaacACTCACCTTTACTACTCGTC</t>
  </si>
  <si>
    <t>oHP098</t>
  </si>
  <si>
    <t>oHP098 SER1 (YOR184W) Assembly 1 FWD</t>
  </si>
  <si>
    <t>agatAACCACAACATTTCGGAGCA</t>
  </si>
  <si>
    <t>gRNA design for KO SER1</t>
  </si>
  <si>
    <t>oHP099</t>
  </si>
  <si>
    <t>oHP099 SER1 (YOR184W) Assembly 1 REV</t>
  </si>
  <si>
    <t>aaacTGCTCCGAAATGTTGTGGTT</t>
  </si>
  <si>
    <t>oHP100</t>
  </si>
  <si>
    <t>oHP100 SER1 (YOR184W) Assembly 2 FWD</t>
  </si>
  <si>
    <t>agatTGAAAGCGCGTTATAGATGG</t>
  </si>
  <si>
    <t>oHP101</t>
  </si>
  <si>
    <t>oHP101 SER1 (YOR184W) Assembly 2 REV</t>
  </si>
  <si>
    <t>aaacCCATCTATAACGCGCTTTCA</t>
  </si>
  <si>
    <t>oHP106</t>
  </si>
  <si>
    <t>oHP106 TYR1 (YBR166C) Assembly 1 FWD</t>
  </si>
  <si>
    <t>agatCAGAGGATAAGATTGAGCAA</t>
  </si>
  <si>
    <t>gRNA design for KO TYR1</t>
  </si>
  <si>
    <t>oHP107</t>
  </si>
  <si>
    <t>oHP107 TYR1 (YBR166C) Assembly 1 REV</t>
  </si>
  <si>
    <t>aaacTTGCTCAATCTTATCCTCTG</t>
  </si>
  <si>
    <t>oHP108</t>
  </si>
  <si>
    <t>oHP108 TYR1 (YBR166C) Assembly 2 FWD</t>
  </si>
  <si>
    <t>agatAAAGATATTCGGACACACCC</t>
  </si>
  <si>
    <t>oHP109</t>
  </si>
  <si>
    <t>oHP109 TYR1 (YBR166C) Assembly 2 REV</t>
  </si>
  <si>
    <t>aaacGGGTGTGTCCGAATATCTTT</t>
  </si>
  <si>
    <t>oHP110</t>
  </si>
  <si>
    <t>oHP110 gRNAseq</t>
  </si>
  <si>
    <t>CCCAGATGTTTTATACGGCGAGTC</t>
  </si>
  <si>
    <t>universial primer for gRNA sequencing</t>
  </si>
  <si>
    <t>oHP111</t>
  </si>
  <si>
    <t>oHP111 TYR1 dDNA F</t>
  </si>
  <si>
    <t>ATCATCTCGTTGCCAATGAGATTAGCCTCTGGAAGCATTGAATGCAATCGTAGTCCACCT</t>
  </si>
  <si>
    <t>Donor DNA TYR1</t>
  </si>
  <si>
    <t>oHP112</t>
  </si>
  <si>
    <t>oHP112  TYR1 dDNA R</t>
  </si>
  <si>
    <t>TAGCACTTGAAGGAAAGAGGACAGCATATCCACTTGATAAAGGTGGACTACGATTGCATT</t>
  </si>
  <si>
    <t>oHP113</t>
  </si>
  <si>
    <t>oHP113 PHA2 dDNA F</t>
  </si>
  <si>
    <t>ATGTTCGTCCAAATGGAATGGTCTAGAGTTTATAGAACACGATCGTACTTAGAAATGAGG</t>
  </si>
  <si>
    <t>Donor DNA PHA2</t>
  </si>
  <si>
    <t>oHP114</t>
  </si>
  <si>
    <t>oHP114  PHA2 dDNA R</t>
  </si>
  <si>
    <t>GCAACTTCATTATATTTCCGCATTCATCCTTCAATTATGGCCTCATTTCTAAGTACGATC</t>
  </si>
  <si>
    <t>oHP115</t>
  </si>
  <si>
    <t>oHP115 ILV5 dDNA F</t>
  </si>
  <si>
    <t>CAAGAGAAAAAGTTTCCAGCACTTGATATTATTTTCCTCTAATGGGGTTAGCAAGTCGCA</t>
  </si>
  <si>
    <t>Donor DNA ILV5</t>
  </si>
  <si>
    <t>oHP116</t>
  </si>
  <si>
    <t>oHP116  ILV5 dDNA R</t>
  </si>
  <si>
    <t>AATGGGGTTAGCAAGTCGCAGTTTTATTTTTTACTTATATTGCTGGTAGGGTAAAAAAAT</t>
  </si>
  <si>
    <t>oHP119</t>
  </si>
  <si>
    <t>oHP119 ARG4 dDNA F</t>
  </si>
  <si>
    <t>CCAGACCTGATGAAATTCTTGCGCATAACGTCGCCATCTGTAGCATGGTGACACAAGCAG</t>
  </si>
  <si>
    <t>Donor DNA ARG4</t>
  </si>
  <si>
    <t>oHP120</t>
  </si>
  <si>
    <t>oHP120 ARG4 dDNA R</t>
  </si>
  <si>
    <t>TAGCATGGTGACACAAGCAGGTTTGCCTTAGTCTTGTTATATAGTTACCTGCTTTTGAGC</t>
  </si>
  <si>
    <t>oHP147</t>
  </si>
  <si>
    <t>oHP147 ARG4 Verify F</t>
  </si>
  <si>
    <t>GCTTGGAATCCTGCAGATTG</t>
  </si>
  <si>
    <t>Verify the deletion genes including ARG4, CYS4, ILV5, PHA2, SER1, THR4 and TYR1. Landing pads are used as barcodes, foward, reversed primers are selected at around 500 upstream or downstream bps. So, the correct deletion strains should have around 1000 bp PCR product.</t>
  </si>
  <si>
    <t>oHP148</t>
  </si>
  <si>
    <t>oHP148 ARG4 Verify R</t>
  </si>
  <si>
    <t>GCCATGATCTTTAGTTACTG</t>
  </si>
  <si>
    <t>oHP149</t>
  </si>
  <si>
    <t>oHP149 CYS4 Verify F</t>
  </si>
  <si>
    <t>GCAGTTAGTAAGGGTGTG</t>
  </si>
  <si>
    <t>oHP150</t>
  </si>
  <si>
    <t>oHP150 CYS4 Verify R</t>
  </si>
  <si>
    <t>Ccttcgttcttcgttcttcg</t>
  </si>
  <si>
    <t>oHP151</t>
  </si>
  <si>
    <t>oHP151 ILV5 Verify F</t>
  </si>
  <si>
    <t>GCGCGCGCATGTTAGTATATAC</t>
  </si>
  <si>
    <t>oHP152</t>
  </si>
  <si>
    <t>oHP152 ILV5 Verify R</t>
  </si>
  <si>
    <t>GCAGTTCGCTGTCACTGAAC</t>
  </si>
  <si>
    <t>oHP153</t>
  </si>
  <si>
    <t>oHP153 PHA2 Verify F</t>
  </si>
  <si>
    <t>GAATCTATGTTCACTCTGGC</t>
  </si>
  <si>
    <t>oHP154</t>
  </si>
  <si>
    <t>oHP154 PHA2 Verify R</t>
  </si>
  <si>
    <t>GCAGTTCCATTCTGATTTGG</t>
  </si>
  <si>
    <t>oHP157</t>
  </si>
  <si>
    <t>oHP157 SER1 Verify F</t>
  </si>
  <si>
    <t>GAGGAAGGAGTGCTAATTCAG</t>
  </si>
  <si>
    <t>oHP158</t>
  </si>
  <si>
    <t>oHP158 SER1 Verify R</t>
  </si>
  <si>
    <t>CAGAAGATCGGAAACGAGTTAAG</t>
  </si>
  <si>
    <t>oHP159</t>
  </si>
  <si>
    <t>oHP159 THR4 Verify F</t>
  </si>
  <si>
    <t>GACACAGCAAAACTACGTG</t>
  </si>
  <si>
    <t>oHP160</t>
  </si>
  <si>
    <t>oHP160 THR4 Verify R</t>
  </si>
  <si>
    <t>GGGCTGATAATTTTCCCC</t>
  </si>
  <si>
    <t>oHP161</t>
  </si>
  <si>
    <t>oHP161 TYR1 Verify F</t>
  </si>
  <si>
    <t>CAGCAAGAACCCTTATACTAACAG</t>
  </si>
  <si>
    <t>oHP162</t>
  </si>
  <si>
    <t>oHP162 TYR1 Verify R</t>
  </si>
  <si>
    <t>CCTATGTTGCGGTTTTGG</t>
  </si>
  <si>
    <t>oHP165</t>
  </si>
  <si>
    <t>oHP165 THR4 dDNA R</t>
  </si>
  <si>
    <t xml:space="preserve">GGTTCCTTACTCTCGCAATCATGATTCACTTTGATTAACACTGGTTTTGGGAACTCGTGT </t>
  </si>
  <si>
    <t xml:space="preserve">Donor DNA </t>
  </si>
  <si>
    <t>oHP166</t>
  </si>
  <si>
    <t>oHP166 SER1 dDNA F</t>
  </si>
  <si>
    <t>GTGCCTTCATAAAATAGACAAAGACATTAAGGAGCCTTTGCATCGCTTCCTACTTCCGCT</t>
  </si>
  <si>
    <t>oHP175</t>
  </si>
  <si>
    <t>oHP175 ILV5 upstream dDNA F</t>
  </si>
  <si>
    <t>TCCATGCGTCTCGTCGGGCGGCCGCGTTTTATTTTTTACTTATATTGCTGGTAGGG</t>
  </si>
  <si>
    <t>ILV5 donor DNA</t>
  </si>
  <si>
    <t>oHP176</t>
  </si>
  <si>
    <t>oHP176 ILV5 upstream dDNA R</t>
  </si>
  <si>
    <t>TCCATGCGTCTCGGCTAACCCCATTCGCTGTCACTGAACTAAAAC</t>
  </si>
  <si>
    <t>oHP177</t>
  </si>
  <si>
    <t>oHP177 ILV5 downstream dDNA F</t>
  </si>
  <si>
    <t>TCCATGCGTCTCCTAGCAAGTCGCAGTTAGTATATACGATTCGTTGGAAAGGG</t>
  </si>
  <si>
    <t>oHP178</t>
  </si>
  <si>
    <t>oHP178 ILV5  downstream dDNA R</t>
  </si>
  <si>
    <t>TCCATGCGTCTCCGGTCGCGGCCGCAGAGGAAAATAATATCAAGTGCTGG</t>
  </si>
  <si>
    <t>oHP179</t>
  </si>
  <si>
    <t>oHP179 ILV5 dDNA F</t>
  </si>
  <si>
    <t>GTTTTATTTTTTACTTATATTGCTGGTAGGGTAAAAAAATATAACTCCTAGG</t>
  </si>
  <si>
    <t>oHP180</t>
  </si>
  <si>
    <t>oHP180 ILV5 dDNA R</t>
  </si>
  <si>
    <t>AGAGGAAAATAATATCAAGTGCTGG</t>
  </si>
  <si>
    <t>oHP181</t>
  </si>
  <si>
    <t>oHP181 THR4 upstream dDNA F</t>
  </si>
  <si>
    <t>AAGACCCGTCTCCTCGGGCGGCCGCCACAAAGCTTGCCTTGCAG</t>
  </si>
  <si>
    <t>THR4 donor DNA</t>
  </si>
  <si>
    <t>oHP182</t>
  </si>
  <si>
    <t>oHP182 THR4 upstream dDNA R</t>
  </si>
  <si>
    <t>AAGACCCGTCTCCGGGAACTCGTGTATTGGTGTGAGGGATGGTG</t>
  </si>
  <si>
    <t>oHP183</t>
  </si>
  <si>
    <t>oHP183 THR4 downstream dDNA F</t>
  </si>
  <si>
    <t>AAGACCCGTCTCCTCCCAAAACCAGAAAATGAAATTATAAGATCTTCCTTTTTAATG</t>
  </si>
  <si>
    <t>oHP184</t>
  </si>
  <si>
    <t>oHP184 THR4 downstream dDNA R</t>
  </si>
  <si>
    <t>AAGACCCGTCTCCGGTCGCGGCCGCTTAGTAATAATCGAAATATTGGCATCGTTAGTG</t>
  </si>
  <si>
    <t>oHP185</t>
  </si>
  <si>
    <t>oHP185 THR4 dDNA F</t>
  </si>
  <si>
    <t xml:space="preserve">CACAAAGCTTGCCTTGCAG </t>
  </si>
  <si>
    <t>oHP186</t>
  </si>
  <si>
    <t>oHP186 THR4 dDNA R</t>
  </si>
  <si>
    <t>TTAGTAATAATCGAAATATTGGCATCGTTAGTG</t>
  </si>
  <si>
    <t>oHP225</t>
  </si>
  <si>
    <t>oHP225 ILV5 (YLR355C) Assembly 1 FWD</t>
  </si>
  <si>
    <t>agatGTCTGCTGTAAGCAGCAGCA</t>
  </si>
  <si>
    <t>gRNA design for KO ILV5</t>
  </si>
  <si>
    <t>oHP226</t>
  </si>
  <si>
    <t>oHP226 ILV5 (YLR355C) Assembly 1 REV</t>
  </si>
  <si>
    <t>aaacTGCTGCTGCTTACAGCAGAC</t>
  </si>
  <si>
    <t>oHP227</t>
  </si>
  <si>
    <t>oHP227 ILV5 (YLR355C) Assembly 2 FWD</t>
  </si>
  <si>
    <t>agatTTGTACGAATCTACCAAGAA</t>
  </si>
  <si>
    <t>oHP228</t>
  </si>
  <si>
    <t>oHP228 ILV5 (YLR355C) Assembly 2 REV</t>
  </si>
  <si>
    <t>aaacTTCTTGGTAGATTCGTACAA</t>
  </si>
  <si>
    <t>oHP233</t>
  </si>
  <si>
    <t>oHP233 THR4 (YCR053W) Assembly 1 FWD</t>
  </si>
  <si>
    <t>agatTTAGATCCTCACACAGCTGT</t>
  </si>
  <si>
    <t>gRNA design for KO THR4</t>
  </si>
  <si>
    <t>oHP234</t>
  </si>
  <si>
    <t>oHP234 THR4 (YCR053W) Assembly 1 REV</t>
  </si>
  <si>
    <t>aaacACAGCTGTGTGAGGATCTAA</t>
  </si>
  <si>
    <t>oHP235</t>
  </si>
  <si>
    <t>oHP235 THR4 (YCR053W) Assembly 2 FWD</t>
  </si>
  <si>
    <t>agatTCCACTTGTGGAATAGTTGG</t>
  </si>
  <si>
    <t>oHP236</t>
  </si>
  <si>
    <t>oHP236 THR4 (YCR053W) Assembly 2 REV</t>
  </si>
  <si>
    <t>aaacCCAACTATTCCACAAGTGGA</t>
  </si>
  <si>
    <t>oHP243</t>
  </si>
  <si>
    <t xml:space="preserve">oHP243 HIS3 Fwd </t>
  </si>
  <si>
    <t>atgacagagcagaaagcc</t>
  </si>
  <si>
    <t>To verify H in pHLUM plasmids</t>
  </si>
  <si>
    <t>oHP244</t>
  </si>
  <si>
    <t>oHP244 HIS3 Rev</t>
  </si>
  <si>
    <t>ctacataagaacacctttggtg</t>
  </si>
  <si>
    <t>oHP245</t>
  </si>
  <si>
    <t>oHP245 LEU2 Fwd</t>
  </si>
  <si>
    <t>atgtctgcccctaagaagatcg</t>
  </si>
  <si>
    <t>To verify L in pHLUM plasmids</t>
  </si>
  <si>
    <t>oHP246</t>
  </si>
  <si>
    <t>oHP246 LEU2 Rev</t>
  </si>
  <si>
    <t>ttaagcaaggattttcttaacttcttcg</t>
  </si>
  <si>
    <t>oHP247</t>
  </si>
  <si>
    <t>oHP247 URA3 Fwd</t>
  </si>
  <si>
    <t>atgtcgaaagctacatataaggaacgtg</t>
  </si>
  <si>
    <t>To verify U in pHLUM plasmids</t>
  </si>
  <si>
    <t>oHP248</t>
  </si>
  <si>
    <t>oHP248 URA3 Rev</t>
  </si>
  <si>
    <t>TTAGTTTTGCTGGCCGCATC</t>
  </si>
  <si>
    <t>oHP249</t>
  </si>
  <si>
    <t>oHP249 MET17 (15) Fwd</t>
  </si>
  <si>
    <t>tcatggtttttggccagc</t>
  </si>
  <si>
    <t>To verify M in pHLUM plasmids</t>
  </si>
  <si>
    <t>oHP250</t>
  </si>
  <si>
    <t>oHP250 MET17 (15) Rev</t>
  </si>
  <si>
    <t>atgccatctcatttcgatactg</t>
  </si>
  <si>
    <t>oHP254</t>
  </si>
  <si>
    <t>oHP254 ARG4 LP R</t>
  </si>
  <si>
    <t>CTGCTTGTGTCACCATGCTA</t>
  </si>
  <si>
    <t>Landing pads (20bp barcode) used for knockout the genes ARG4, CYS4, ILV5, PHA2, THR4, SER1, TYR1</t>
  </si>
  <si>
    <t>oHP255</t>
  </si>
  <si>
    <t>oHP255 CYS4 LP R</t>
  </si>
  <si>
    <t>CCGCTTGGACAAGAAACATT</t>
    <phoneticPr fontId="6" type="noConversion"/>
  </si>
  <si>
    <t>oHP256</t>
  </si>
  <si>
    <t>oHP256 ILV5 LP R</t>
  </si>
  <si>
    <t>TGCGACTTGCTAACCCCATT</t>
  </si>
  <si>
    <t>oHP257</t>
  </si>
  <si>
    <t>oHP257 PHA2 LP R</t>
  </si>
  <si>
    <t>CCTCATTTCTAAGTACGATC</t>
  </si>
  <si>
    <t>oHP258</t>
  </si>
  <si>
    <t>oHP258 THR4 LP R</t>
  </si>
  <si>
    <t>CTGGTTTTGGGAACTCGTGT</t>
  </si>
  <si>
    <t>oHP259</t>
  </si>
  <si>
    <t>oHP259 SER1 LP R</t>
  </si>
  <si>
    <t>AGCGGAAGTAGGAAGCGATG</t>
  </si>
  <si>
    <t>oHP260</t>
  </si>
  <si>
    <t>oHP260 TYR1 LP R</t>
    <phoneticPr fontId="6" type="noConversion"/>
  </si>
  <si>
    <t>AGGTGGACTACGATTGCATT</t>
  </si>
  <si>
    <t>oHP268</t>
  </si>
  <si>
    <t>oHP268 ILV5 Verify F</t>
  </si>
  <si>
    <t>GAAAAACCCGCGAGTAAG</t>
  </si>
  <si>
    <t>Verify ILV5</t>
  </si>
  <si>
    <t>oHP270</t>
  </si>
  <si>
    <t>oHP270 THR4 Verify F</t>
  </si>
  <si>
    <t>CTTGGATGTAGATGTGTCGC</t>
  </si>
  <si>
    <t>Verify THR4</t>
  </si>
  <si>
    <t>oHP282</t>
  </si>
  <si>
    <t>oHP282 ILV5 (YLR355C) FWD (1)</t>
  </si>
  <si>
    <t>CTAACCCGTCTCGtcggGCGGCCGCGTTAGTATATACGATTCGTTGGAAAGGG</t>
  </si>
  <si>
    <t>gRNA design, donor DNA and verification primers for knockout ILV5</t>
  </si>
  <si>
    <t>oHP283</t>
  </si>
  <si>
    <t>oHP283 ILV5 (YLR355C) REV (1)</t>
  </si>
  <si>
    <t>CTAACCCGTCTCGGCTAACCCCATTAGAGGAAAATAATATCAAGTGCTGG</t>
  </si>
  <si>
    <t>oHP284</t>
  </si>
  <si>
    <t>oHP284 ILV5 (YLR355C) FWD (2)</t>
  </si>
  <si>
    <t>CTAACCCGTCTCCTAGCAAGTCGCAGTTTTATTTTTTACTTATATTGCTGGTAGGG</t>
  </si>
  <si>
    <t>oHP285</t>
  </si>
  <si>
    <t>oHP285 ILV5 (YLR355C) REV (2)</t>
  </si>
  <si>
    <t>CTAACCCGTCTCCggtcGCGGCCGCCGCTGTCACTGAACTAAAACAATAAG</t>
  </si>
  <si>
    <t>oHP286</t>
  </si>
  <si>
    <t>oHP286 ILV5 dDNA F</t>
  </si>
  <si>
    <t>GTTAGTATATACGATTCGTTGGAAAGGG</t>
  </si>
  <si>
    <t>oHP287</t>
  </si>
  <si>
    <t>oHP287 ILV5 dDNA R</t>
  </si>
  <si>
    <t>CGCTGTCACTGAACTAAAACAATAAG</t>
  </si>
  <si>
    <t>oHP288</t>
  </si>
  <si>
    <t>oHP288 ILV5 verify R</t>
  </si>
  <si>
    <t>CTATGAATAAGAATACTTCAGACGTG</t>
  </si>
  <si>
    <t>oHP305</t>
  </si>
  <si>
    <t>oHP305 Fwd pTDH3</t>
  </si>
  <si>
    <t>gccttttaattctgctgtaacc</t>
  </si>
  <si>
    <t>YTK promoters &amp; terminators</t>
  </si>
  <si>
    <t>oHP306</t>
  </si>
  <si>
    <t>oHP306 Fwd pCCW12</t>
  </si>
  <si>
    <t>GAACCACACGGTTAGTCC</t>
  </si>
  <si>
    <t>oHP307</t>
  </si>
  <si>
    <t>oHP307 Fwd pTEF1</t>
  </si>
  <si>
    <t>caacagggagttcttcagag</t>
  </si>
  <si>
    <t>oHP308</t>
  </si>
  <si>
    <t>oHP308 Fwd pRPL18B</t>
  </si>
  <si>
    <t>ggatacttcaagactagattccc</t>
  </si>
  <si>
    <t>oHP309</t>
  </si>
  <si>
    <t>oHP309 Fwd pPOP6</t>
  </si>
  <si>
    <t>cgtgctttgtgataaagtg</t>
  </si>
  <si>
    <t>oHP310</t>
  </si>
  <si>
    <t>oHP310 Fwd pREV1</t>
  </si>
  <si>
    <t>gtgttgttatccgatacaacc</t>
  </si>
  <si>
    <t>oHP311</t>
  </si>
  <si>
    <t>oHP311 Rev tENO1</t>
    <phoneticPr fontId="6" type="noConversion"/>
  </si>
  <si>
    <t>catgggtgaccaaaagag</t>
    <phoneticPr fontId="6" type="noConversion"/>
  </si>
  <si>
    <t>oHP312</t>
  </si>
  <si>
    <t>oHP312 Rev tSSA1</t>
  </si>
  <si>
    <t>gtagcagtacttcaaccattagtg</t>
  </si>
  <si>
    <t>oHP313</t>
  </si>
  <si>
    <t>oHP313 Rev tPGK1</t>
  </si>
  <si>
    <t>ctgcataaaggcattaaaagag</t>
  </si>
  <si>
    <t>oHP314</t>
  </si>
  <si>
    <t>oHP314 Rev tENO2</t>
  </si>
  <si>
    <t>gcattatgcaatagacagcac</t>
  </si>
  <si>
    <t>oHP315</t>
  </si>
  <si>
    <t>oHP315 Rev tADH1</t>
  </si>
  <si>
    <t>ggtagaggtgtggtcaataag</t>
  </si>
  <si>
    <t>oHP316</t>
  </si>
  <si>
    <t>oHP316 Rev tTDH1</t>
  </si>
  <si>
    <t>cgacgttctcgccataac</t>
  </si>
  <si>
    <t>oHP325</t>
  </si>
  <si>
    <t>oHP325 ADE4 Fwd</t>
  </si>
  <si>
    <t>GTATTAGCAAACCAAACCACTC</t>
  </si>
  <si>
    <t>Verify ADE4op</t>
  </si>
  <si>
    <t>oHP326</t>
  </si>
  <si>
    <t>oHP326 ADE4 Rev</t>
  </si>
  <si>
    <t>CGACTTCAGCCTTCATATCTG</t>
  </si>
  <si>
    <t>oHP331</t>
  </si>
  <si>
    <t>oHP331 ARO7 V Fwd</t>
  </si>
  <si>
    <t>CCTAGCTATATGCATCGAAGG</t>
  </si>
  <si>
    <t>Verify ARO7 KO</t>
  </si>
  <si>
    <t>oHP332</t>
  </si>
  <si>
    <t>oHP332 ARO7 V Rev</t>
  </si>
  <si>
    <t>CGTGGTTTAACACCTACAATATTG</t>
  </si>
  <si>
    <t>oHP339</t>
  </si>
  <si>
    <t>oHP339 URA4 Fwd</t>
  </si>
  <si>
    <t>GCATCGTCTCATCGGTCTCATATGGTACAAGAAATCGATTTAGGTTTG</t>
  </si>
  <si>
    <t xml:space="preserve">PCR URA4 </t>
  </si>
  <si>
    <t>oHP340</t>
  </si>
  <si>
    <t>oHP340 URA4 Rev</t>
  </si>
  <si>
    <t>ATGCCGTCTCAGGTCTCAGGATCCACGAGGTTCCCATCTCAC</t>
  </si>
  <si>
    <t>oHP341</t>
  </si>
  <si>
    <t>oHP341 HIS1 Fwd</t>
  </si>
  <si>
    <t>GCATCGTCTCATCGGTCTCATATGGATTTGGTGAACCATCTAACC</t>
  </si>
  <si>
    <t>PCR HIS1</t>
  </si>
  <si>
    <t>oHP342</t>
  </si>
  <si>
    <t>oHP342 HIS1 Rev</t>
  </si>
  <si>
    <t>ATGCCGTCTCAGGTCTCAGGATCCTACACGACAATTAGAAATTTCG</t>
  </si>
  <si>
    <t>oHP345</t>
  </si>
  <si>
    <t>oHP345 MET6 Fwd</t>
  </si>
  <si>
    <t>GCATCGTCTCATCGGTCTCATATGGTTCAATCTGCTGTCTTAGGG</t>
  </si>
  <si>
    <t>PCR MET6 mutated gene</t>
  </si>
  <si>
    <t>oHP346</t>
  </si>
  <si>
    <t>oHP346 MET6 Rev mut</t>
  </si>
  <si>
    <t>GGTCGACATCATCTCTTGG</t>
  </si>
  <si>
    <t>oHP347</t>
  </si>
  <si>
    <t>oHP347 MET6 Fwd mut</t>
  </si>
  <si>
    <t>CCAAGAGATGATGTCGACC</t>
  </si>
  <si>
    <t>oHP348</t>
  </si>
  <si>
    <t>oHP348 MET6 Rev</t>
  </si>
  <si>
    <t>ATGCCGTCTCAGGTCTCAGGATCCATTCTTGTATTGTTCACGGAAGTAC</t>
  </si>
  <si>
    <t>oHP349</t>
  </si>
  <si>
    <t>oHP349 SER2 Fwd</t>
  </si>
  <si>
    <t>GCATCGTCTCATCGGTCTCATATGTCAAAGTTTGTTATCACCTGC</t>
  </si>
  <si>
    <t>PCR SER2</t>
  </si>
  <si>
    <t>oHP350</t>
  </si>
  <si>
    <t>oHP350 SER2 Rev</t>
  </si>
  <si>
    <t>ATGCCGTCTCAGGTCTCAGGATCCTTGTCTATTGTATATTTCATCATCGGTG</t>
  </si>
  <si>
    <t>oHP351</t>
  </si>
  <si>
    <t>oHP351 CYS3 Fwd</t>
  </si>
  <si>
    <t>GCATCGTCTCATCGGTCTCATATGACTCTACAAGAATCTGATAAATTTGC</t>
  </si>
  <si>
    <t>PCR mutated CYS3</t>
  </si>
  <si>
    <t>oHP352</t>
  </si>
  <si>
    <t>oHP352 CYS3 Rev mut</t>
  </si>
  <si>
    <t>ACCGATAGAAACCGCATG</t>
  </si>
  <si>
    <t>oHP353</t>
  </si>
  <si>
    <t>oHP353 CYS3 Fwd mut</t>
  </si>
  <si>
    <t>ATGCGGTTTCTATCGGTG</t>
  </si>
  <si>
    <t>oHP354</t>
  </si>
  <si>
    <t>oHP354 CYS3 Rev</t>
  </si>
  <si>
    <t>ATGCCGTCTCAGGTCTCAGGATCCGTTGGTGGCTTGTTTCAAG</t>
  </si>
  <si>
    <t>oHP355</t>
  </si>
  <si>
    <t>oHP355 ARG4 Fwd</t>
  </si>
  <si>
    <t>GCATCGTCTCATCGGTCTCATATGTCAGACGGCACTCAAAAAC</t>
  </si>
  <si>
    <t>PCR mutated ARG4</t>
  </si>
  <si>
    <t>oHP356</t>
  </si>
  <si>
    <t>oHP356 ARG4 Rev mut1</t>
  </si>
  <si>
    <t>CGGAAGAGAAGCATTGTAAAG</t>
  </si>
  <si>
    <t>oHP357</t>
  </si>
  <si>
    <t>oHP357 ARG4 Fwd mut1</t>
  </si>
  <si>
    <t>CTTTACAATGCTTCTCTTCCG</t>
  </si>
  <si>
    <t>oHP358</t>
  </si>
  <si>
    <t>oHP358 ARG4 Rev mut2</t>
  </si>
  <si>
    <t xml:space="preserve">CTCAACCAATGTGACCATC </t>
  </si>
  <si>
    <t>oHP359</t>
  </si>
  <si>
    <t>oHP359 ARG4 Fwd mut2</t>
  </si>
  <si>
    <t>GATGGTCACATTGGTTGAG</t>
  </si>
  <si>
    <t>oHP360</t>
  </si>
  <si>
    <t>oHP360 ARG4 Rev</t>
  </si>
  <si>
    <t>ATGCCGTCTCAGGTCTCAGGATCCATTTAATTGGGATTTCAAATTATCCAATTG</t>
  </si>
  <si>
    <t>oHP363</t>
  </si>
  <si>
    <t>oHP363 THR4 v Fwd</t>
  </si>
  <si>
    <t>CGTGAAATCACAAAGCTTG</t>
  </si>
  <si>
    <t>Fwd primer in verify THR4 KO</t>
  </si>
  <si>
    <t>oHP390</t>
  </si>
  <si>
    <t>oHP390 ADE8 gRNA1 Fwd</t>
  </si>
  <si>
    <t>agatAAAGCAGGGCCAATTAGGCG</t>
  </si>
  <si>
    <t>gRNA design, donor DNA and verification primers for ADE8 Knockout</t>
  </si>
  <si>
    <t>oHP391</t>
  </si>
  <si>
    <t>oHP391 ADE8 gRNA1 Rev</t>
  </si>
  <si>
    <t>aaacCGCCTAATTGGCCCTGCTTT</t>
  </si>
  <si>
    <t>oHP392</t>
  </si>
  <si>
    <t>oHP392 ADE8 gRNA2 Fwd</t>
  </si>
  <si>
    <t>agatCATGGTGCACTATGTCATCG</t>
  </si>
  <si>
    <t>oHP393</t>
  </si>
  <si>
    <t>oHP393 ADE8 gRNA2 Rev</t>
  </si>
  <si>
    <t>aaacCGATGACATAGTGCACCATG</t>
  </si>
  <si>
    <t>oHP394</t>
  </si>
  <si>
    <t>oHP394 ADE8 dDNA up Fwd</t>
  </si>
  <si>
    <t>AACAGGCGTCTCGtcggGCGGCCGCTCTTTTCTTGTGAAATATGGATG</t>
  </si>
  <si>
    <t>oHP395</t>
  </si>
  <si>
    <t>oHP395 ADE8 dDNA up Rev</t>
  </si>
  <si>
    <t>AACAGGCGTCTCGACTACGATTGCATTAGCTTTTGGAAAGATTATTGATG</t>
  </si>
  <si>
    <t>oHP396</t>
  </si>
  <si>
    <t>oHP396 ADE8 dDNA dn Fwd</t>
  </si>
  <si>
    <t>AACAGGCGTCTCGTAGTCCACCTCGGGAATAGTTCCCATATTTATACTTTTATATTTGG</t>
  </si>
  <si>
    <t>oHP397</t>
  </si>
  <si>
    <t>oHP397 ADE8 dDNA dn Rev</t>
  </si>
  <si>
    <t>AACAGGCGTCTCGggtcGCGGCCGCTCTATGGTCAAGAAGTCGAAAAATAAC</t>
  </si>
  <si>
    <t>oHP398</t>
  </si>
  <si>
    <t>oHP398 ADE8 dDNA Fwd</t>
  </si>
  <si>
    <t>TCTTTTCTTGTGAAATATGGATGAACTCC</t>
  </si>
  <si>
    <t>oHP399</t>
  </si>
  <si>
    <t>oHP399 ADE8 dDNA Rev</t>
  </si>
  <si>
    <t>TCTATGGTCAAGAAGTCGAAAAATAACTTCCCATGTG</t>
  </si>
  <si>
    <t>oHP400</t>
  </si>
  <si>
    <t>oHP400 ADE8 verify Fwd</t>
  </si>
  <si>
    <t>CGTTTCATCTTCCCAGTAATC</t>
  </si>
  <si>
    <t>oHP401</t>
  </si>
  <si>
    <t>oHP401 LYS2 gRNA1 Fwd</t>
  </si>
  <si>
    <t>agatGTCTGACAATACACCCACGT</t>
  </si>
  <si>
    <t>gRNA design, donor DNA and verification primers for LYS2 Knockout</t>
  </si>
  <si>
    <t>oHP402</t>
  </si>
  <si>
    <t>oHP402 LYS2 gRNA1 Rev</t>
  </si>
  <si>
    <t>aaacACGTGGGTGTATTGTCAGAC</t>
  </si>
  <si>
    <t>oHP403</t>
  </si>
  <si>
    <t>oHP403 LYS2 gRNA2 Fwd</t>
  </si>
  <si>
    <t>agatTGTGGGCGTAAAAAGTCATG</t>
  </si>
  <si>
    <t>oHP404</t>
  </si>
  <si>
    <t>oHP404 LYS2 gRNA2 Rev</t>
  </si>
  <si>
    <t>AAACCATGACTTTTTACGCCCACA</t>
  </si>
  <si>
    <t>oHP405</t>
  </si>
  <si>
    <t>oHP405 LYS2 dDNA up Fwd</t>
  </si>
  <si>
    <t>CGTTCACGTCTCCTCGGGCGGCCGCAGCAGTTGCTTTCTCCTATG</t>
  </si>
  <si>
    <t>oHP406</t>
  </si>
  <si>
    <t>oHP406 LYS2 dDNA up Rev</t>
  </si>
  <si>
    <t>CGTTCACGTCTCCGTGTCACCATGCTATAGTGAGTAACTCTGTGATATCTCTC</t>
  </si>
  <si>
    <t>oHP407</t>
  </si>
  <si>
    <t>oHP407 LYS2 dDNA dn Fwd</t>
  </si>
  <si>
    <t>CGTTCACGTCTCGACACAAGCAGCGGGGTTGAGCATTACGTATGATATG</t>
  </si>
  <si>
    <t>oHP408</t>
  </si>
  <si>
    <t>oHP408 LYS2 dDNA dn Rev</t>
  </si>
  <si>
    <t>CGTTCACGTCTCGGGTCGCGGCCGCTCAGGGTAGTATGTCACCGAC</t>
  </si>
  <si>
    <t>oHP409</t>
  </si>
  <si>
    <t>oHP409 LYS2 dDNA Fwd</t>
  </si>
  <si>
    <t>AGCAGTTGCTTTCTCCTATGG</t>
  </si>
  <si>
    <t>oHP410</t>
  </si>
  <si>
    <t>oHP410 LYS2 dDNA Rev</t>
  </si>
  <si>
    <t>TCAGGGTAGTATGTCACCGAC</t>
  </si>
  <si>
    <t>oHP411</t>
  </si>
  <si>
    <t>oHP411 LYS2 verify Fwd</t>
  </si>
  <si>
    <t>GTTCGGACTCGACGAATTTG</t>
  </si>
  <si>
    <t>oHP412</t>
  </si>
  <si>
    <t>oHP412 LYS2 verify Rev</t>
  </si>
  <si>
    <t>oHP254 ARG4 LP R</t>
    <phoneticPr fontId="6" type="noConversion"/>
  </si>
  <si>
    <t>oHP413</t>
  </si>
  <si>
    <t>oHP413 TRP1 gRNA1 Fwd</t>
  </si>
  <si>
    <t xml:space="preserve">AGATGGACTGACGCCAGAAAATGT </t>
  </si>
  <si>
    <t>gRNA design, donor DNA and verification primers for TRP1 Knockout</t>
  </si>
  <si>
    <t>oHP414</t>
  </si>
  <si>
    <t>oHP414 TRP1 gRNA1 Rev</t>
  </si>
  <si>
    <t>AAACACATTTTCTGGCGTCAGTCC</t>
  </si>
  <si>
    <t>oHP415</t>
  </si>
  <si>
    <t>oHP415 TRP1 gRNA2 Fwd</t>
  </si>
  <si>
    <t>agatGGAATCTAGAGCACATTCTG</t>
  </si>
  <si>
    <t>oHP416</t>
  </si>
  <si>
    <t>oHP416 TRP1 gRNA2 Rev</t>
  </si>
  <si>
    <t>aaacCAGAATGTGCTCTAGATTCC</t>
  </si>
  <si>
    <t>oHP417</t>
  </si>
  <si>
    <t>oHP417 TRP1 dDNA up Fwd</t>
  </si>
  <si>
    <t>GACCTACGTCTCCTCGGGCGGCCGCACACTGAGTAATGGTAGTTATAAGAAAGAG</t>
  </si>
  <si>
    <t>oHP418</t>
  </si>
  <si>
    <t>oHP418 TRP1 dDNA up Rev</t>
  </si>
  <si>
    <t>GACCTACGTCTCCTGGACAAGAAACATTACTCCAAGCTGCCTTTGT</t>
  </si>
  <si>
    <t>oHP419</t>
  </si>
  <si>
    <t>oHP419 TRP1 dDNA dn Fwd</t>
  </si>
  <si>
    <t>GACCTACGTCTCGTCCAAGCGGCGGGTTATTACTGAGTAGTATTTATTTAAGTATTGTTTG</t>
  </si>
  <si>
    <t>oHP420</t>
  </si>
  <si>
    <t>oHP420 TRP1 dDNA dn Rev</t>
  </si>
  <si>
    <t>GACCTACGTCTCGggtcGCGGCCGCTGGTGTTTATGCAAAGAAACC</t>
  </si>
  <si>
    <t>oHP421</t>
  </si>
  <si>
    <t>oHP421 TRP1 dDNA Fwd</t>
  </si>
  <si>
    <t>ACACTGAGTAATGGTAGTTATAAGAAAGAG</t>
  </si>
  <si>
    <t>oHP422</t>
  </si>
  <si>
    <t>oHP422 TRP1 dDNA Rev</t>
  </si>
  <si>
    <t>TGGTGTTTATGCAAAGAAACC</t>
  </si>
  <si>
    <t>oHP423</t>
  </si>
  <si>
    <t>oHP423 TRP1 verify Fwd</t>
  </si>
  <si>
    <t>GGTCCATCTCTATTCTGAAAACGG</t>
  </si>
  <si>
    <t>oHP424</t>
  </si>
  <si>
    <t>oHP424 TRP1 verify Rev</t>
  </si>
  <si>
    <t>oHP436</t>
  </si>
  <si>
    <t>oHP436 MET14 part 3 Fwd</t>
  </si>
  <si>
    <t>GCATCGTCTCATCGGTCTCATATGGCTACTAATATTACTTGGCATCCAAATC</t>
  </si>
  <si>
    <t>Primer for PCR MET14</t>
  </si>
  <si>
    <t>oHP437</t>
  </si>
  <si>
    <t>oHP437 MET14 part 3 Rev</t>
  </si>
  <si>
    <t xml:space="preserve">ATGCCGTCTCAGGTCTCAGGATCCCAAATGCTTACGGATGATTTTTTCAC </t>
  </si>
  <si>
    <t>oHP438</t>
  </si>
  <si>
    <t>oHP438 MET6 gRNA1 Fwd</t>
  </si>
  <si>
    <t>AGATGAGATCTGCTTACTACACCT</t>
  </si>
  <si>
    <t>gRNA design, donor DNA and verification primers for MET6 Knockout</t>
  </si>
  <si>
    <t>oHP439</t>
  </si>
  <si>
    <t>oHP439 MET6 gRNA1 Rev</t>
  </si>
  <si>
    <t>AAACAGGTGTAGTAAGCAGATCTC</t>
  </si>
  <si>
    <t>oHP440</t>
  </si>
  <si>
    <t>oHP440 MET6 gRNA2 Fwd</t>
  </si>
  <si>
    <t>AGATTCCAAACAGAGAATTAAAGA</t>
  </si>
  <si>
    <t>oHP441</t>
  </si>
  <si>
    <t>oHP441 MET6 gRNA2 Rev</t>
  </si>
  <si>
    <t>AAACTCTTTAATTCTCTGTTTGGA</t>
  </si>
  <si>
    <t>oHP442</t>
  </si>
  <si>
    <t>oHP442 MET6 dDNA up Fwd</t>
  </si>
  <si>
    <t>GACTCTCGTCTCCtcggGCGGCCGCTATTTCACGTGACTTACAAACAGAG</t>
  </si>
  <si>
    <t>oHP443</t>
  </si>
  <si>
    <t>oHP443 MET6 dDNA up Rev</t>
  </si>
  <si>
    <t>GACTCTCGTCTCCGCAGGATAACAGCTTTTGATATGTACTTTGAAATTATATTGG</t>
  </si>
  <si>
    <t>oHP444</t>
  </si>
  <si>
    <t>oHP444 MET6 dDNA dn Fwd</t>
  </si>
  <si>
    <t>GACTCTCGTCTCGCTGCATCGGAACGGGTTTTAAAAAGGAAGCAAAGTAATG</t>
  </si>
  <si>
    <t>oHP445</t>
  </si>
  <si>
    <t>oHP445 MET6 dDNA dn Rev</t>
  </si>
  <si>
    <t>GACTCTCGTCTCGggtcGCGGCCGCATTCAGATGAGTACGATGAATATGTC</t>
  </si>
  <si>
    <t>oHP446</t>
  </si>
  <si>
    <t>oHP446 MET6 dDNA Fwd</t>
  </si>
  <si>
    <t>TATTTCACGTGACTTACAAACAGAG</t>
  </si>
  <si>
    <t>oHP447</t>
  </si>
  <si>
    <t>oHP447 MET6 dDNA Rev</t>
  </si>
  <si>
    <t>ATTCAGATGAGTACGATGAATATGTC</t>
  </si>
  <si>
    <t>oHP448</t>
  </si>
  <si>
    <t>oHP448 MET6 verify Fwd</t>
  </si>
  <si>
    <t>CGCTCTCTGGATCTTTACTAGGC</t>
  </si>
  <si>
    <t>oHP449</t>
  </si>
  <si>
    <t>oHP449 MET6 verify Rev</t>
  </si>
  <si>
    <t>oHP251 POX1 LP R</t>
  </si>
  <si>
    <t>oHP449 TRP2 gRNA1 Fwd</t>
  </si>
  <si>
    <t>agatGTAGGTCATTGGTCATACGA</t>
  </si>
  <si>
    <t>gRNA design, donor DNA and verification primers for TRP2 Knockout</t>
  </si>
  <si>
    <t>oHP450</t>
  </si>
  <si>
    <t>oHP450 TRP2 gRNA1 Rev</t>
  </si>
  <si>
    <t>aaacTCGTATGACCAATGACCTAC</t>
  </si>
  <si>
    <t>oHP451</t>
  </si>
  <si>
    <t>oHP451 TRP2 gRNA2 Fwd</t>
  </si>
  <si>
    <t>AGATTGATGGCAAATACGCATACA</t>
  </si>
  <si>
    <t>oHP452</t>
  </si>
  <si>
    <t>oHP452 TRP2 gRNA2 Rev</t>
  </si>
  <si>
    <t>aaacTGTATGCGTATTTGCCATCA</t>
  </si>
  <si>
    <t>oHP453</t>
  </si>
  <si>
    <t>oHP453 TRP2 dDNA up Fwd</t>
  </si>
  <si>
    <t>CGTAACCGTCTCGTCGGGCGGCCGCAATGAAAAAAAAAAAGAGAAAGTAAAAAATGTTACAACAACTAATATACACTAATTGTCCTTG</t>
  </si>
  <si>
    <t>oHP454</t>
  </si>
  <si>
    <t>oHP454 TRP2 dDNA up Rev</t>
  </si>
  <si>
    <t>CGTAACCGTCTCGTTCTAAGTACGATCTTTTTGCCTTTTTTCCAATCAGAATATCAGTGC</t>
  </si>
  <si>
    <t>oHP455</t>
  </si>
  <si>
    <t>oHP455 TRP2 dDNA dn Fwd</t>
  </si>
  <si>
    <t>CGTAACCGTCTCGAGAAATGAGGCGGAAAGGGCATTCTCTGTTTTTTTCC</t>
  </si>
  <si>
    <t>oHP456</t>
  </si>
  <si>
    <t>oHP456 TRP2 dDNA dn Rev</t>
  </si>
  <si>
    <t>CGTAACCGTCTCGGGTCGCGGCCGCGGTTAACCCAGATTGTGGTTTGAAG</t>
  </si>
  <si>
    <t>oHP457</t>
  </si>
  <si>
    <t>oHP457 TRP2 dDNA Fwd</t>
  </si>
  <si>
    <t>AATGAAAAAAAAAAAGAGAAAGTAAAAAATGTTACAACAACTAATATACACTAATTGTCCTTG</t>
  </si>
  <si>
    <t>oHP458</t>
  </si>
  <si>
    <t>oHP458 TRP2 dDNA Rev</t>
  </si>
  <si>
    <t>GGTTAACCCAGATTGTGGTTTG</t>
  </si>
  <si>
    <t>oHP459</t>
  </si>
  <si>
    <t>oHP459 TRP2 verify Fwd</t>
  </si>
  <si>
    <t>CCTTGCATTGCACACAGTC</t>
  </si>
  <si>
    <t>oHP460</t>
  </si>
  <si>
    <t>oHP460 TRP2 verify Rev</t>
  </si>
  <si>
    <t>CCGCCTCATTTCTAAGTACGATC</t>
  </si>
  <si>
    <t>oHP466</t>
  </si>
  <si>
    <t>oHP466 TAL Fwd</t>
    <phoneticPr fontId="6" type="noConversion"/>
  </si>
  <si>
    <t>GCATCGTCTCATCGGTCTCATATGAACACCATCAACGAGTACC</t>
    <phoneticPr fontId="6" type="noConversion"/>
  </si>
  <si>
    <t>Reversatrol synthesis pathway</t>
  </si>
  <si>
    <t>oHP467</t>
  </si>
  <si>
    <t>oHP467 TAL Rev</t>
    <phoneticPr fontId="6" type="noConversion"/>
  </si>
  <si>
    <t>ATGCCGTCTCAGGTCTCAGGATCCGTTGTTAATCAGATGGTCCTTG</t>
    <phoneticPr fontId="6" type="noConversion"/>
  </si>
  <si>
    <t>oHP468</t>
  </si>
  <si>
    <t>oHP468 TAL mid Fwd</t>
    <phoneticPr fontId="6" type="noConversion"/>
  </si>
  <si>
    <t>CTGTCTGACTCTACCCTGATTCG</t>
    <phoneticPr fontId="6" type="noConversion"/>
  </si>
  <si>
    <t>oHP469</t>
  </si>
  <si>
    <t>oHP469 4CL Fwd</t>
    <phoneticPr fontId="6" type="noConversion"/>
  </si>
  <si>
    <t>GCATCGTCTCATCGGTCTCATATGGCTCCCCAAGAGCAG</t>
    <phoneticPr fontId="6" type="noConversion"/>
  </si>
  <si>
    <t>oHP469-2</t>
    <phoneticPr fontId="6" type="noConversion"/>
  </si>
  <si>
    <t>oHP469-2 4CL Fwd</t>
    <phoneticPr fontId="6" type="noConversion"/>
  </si>
  <si>
    <t>GCATCGTCTCATCGGTCTCATATGGCTCCCCAAGAGCAGGCCGTGTCTCAGGTGATGGAAAAG</t>
    <phoneticPr fontId="6" type="noConversion"/>
  </si>
  <si>
    <t>oHP470</t>
  </si>
  <si>
    <t>oHP470 4CL Rev</t>
    <phoneticPr fontId="6" type="noConversion"/>
  </si>
  <si>
    <t>ATGCCGTCTCAGGTCTCAGGATCCCAGGCCGTTAGCCAGCTTGGCTC</t>
    <phoneticPr fontId="6" type="noConversion"/>
  </si>
  <si>
    <t>oHP471</t>
  </si>
  <si>
    <t>oHP471 4CL mid Fwd</t>
    <phoneticPr fontId="6" type="noConversion"/>
  </si>
  <si>
    <t>GCTGATCCAGAGATGCAAGG</t>
    <phoneticPr fontId="6" type="noConversion"/>
  </si>
  <si>
    <t>oHP472</t>
  </si>
  <si>
    <t>oHP472 vvVST1 Fwd</t>
    <phoneticPr fontId="6" type="noConversion"/>
  </si>
  <si>
    <t>GCATCGTCTCATCGGTCTCATATGGCCTCTGTGGAAGAGTTCC</t>
    <phoneticPr fontId="6" type="noConversion"/>
  </si>
  <si>
    <t>oHP473</t>
  </si>
  <si>
    <t>oHP473 vvVST1 Rev</t>
    <phoneticPr fontId="6" type="noConversion"/>
  </si>
  <si>
    <t>ATGCCGTCTCAGGTCTCAGGATCCGTTGGTCACGGTGGGCACAGAGTGCAGCACCACA</t>
    <phoneticPr fontId="6" type="noConversion"/>
  </si>
  <si>
    <t>oHP474</t>
  </si>
  <si>
    <t>oHP474 vvVST1 mid Fwd</t>
    <phoneticPr fontId="6" type="noConversion"/>
  </si>
  <si>
    <t xml:space="preserve">GATCACCGTGGTGACCTTC </t>
    <phoneticPr fontId="6" type="noConversion"/>
  </si>
  <si>
    <t>oHP475</t>
  </si>
  <si>
    <t>oHP475 PAL Fwd</t>
    <phoneticPr fontId="6" type="noConversion"/>
  </si>
  <si>
    <t>GCATCGTCTCATCGGTCTCATATGGACGCCACCAACTGCCACGGTTCCAAC</t>
    <phoneticPr fontId="6" type="noConversion"/>
  </si>
  <si>
    <t>oHP476</t>
  </si>
  <si>
    <t>oHP476 PAL Rev</t>
    <phoneticPr fontId="6" type="noConversion"/>
  </si>
  <si>
    <t>ATGCCGTCTCAGGTCTCAGGATCCgaggaacgcatatacagtaatcatagag</t>
    <phoneticPr fontId="6" type="noConversion"/>
  </si>
  <si>
    <t>oHP477</t>
  </si>
  <si>
    <t>oHP477 PAL mid Fwd 1</t>
    <phoneticPr fontId="6" type="noConversion"/>
  </si>
  <si>
    <t>CTCTCTCTTACATCGCCG</t>
    <phoneticPr fontId="6" type="noConversion"/>
  </si>
  <si>
    <t>oHP478</t>
  </si>
  <si>
    <t>oHP478 PAL mid Fwd 2</t>
    <phoneticPr fontId="6" type="noConversion"/>
  </si>
  <si>
    <t>GGAGCTAACGGCGAGCTC</t>
    <phoneticPr fontId="6" type="noConversion"/>
  </si>
  <si>
    <t>oHP479</t>
  </si>
  <si>
    <t>oHP479 C4H Fwd</t>
    <phoneticPr fontId="6" type="noConversion"/>
  </si>
  <si>
    <t>GCATCGTCTCATCGGTCTCATATGGACCTGCTCCTGCTCGAG</t>
    <phoneticPr fontId="6" type="noConversion"/>
  </si>
  <si>
    <t>oHP480</t>
  </si>
  <si>
    <t>oHP480 C4H Rev</t>
    <phoneticPr fontId="6" type="noConversion"/>
  </si>
  <si>
    <t>oHP481</t>
  </si>
  <si>
    <t>oHP481 C4H mid Fwd</t>
    <phoneticPr fontId="6" type="noConversion"/>
  </si>
  <si>
    <t>GCAGCTCATGATGTACAAC</t>
    <phoneticPr fontId="6" type="noConversion"/>
  </si>
  <si>
    <t>oHP490</t>
  </si>
  <si>
    <t>oHP490 ade4 Fwd</t>
    <phoneticPr fontId="6" type="noConversion"/>
  </si>
  <si>
    <t>CAGTGTCTTGGATGGAATATC</t>
    <phoneticPr fontId="6" type="noConversion"/>
  </si>
  <si>
    <t>oHP491</t>
  </si>
  <si>
    <t>oHP491 Lys21 Fwd</t>
    <phoneticPr fontId="6" type="noConversion"/>
  </si>
  <si>
    <t>GACAAGATCGGTGTAAATAGAGTC</t>
    <phoneticPr fontId="6" type="noConversion"/>
  </si>
  <si>
    <t>oHP526</t>
  </si>
  <si>
    <t>oHP526 VvVST1 Rev</t>
    <phoneticPr fontId="6" type="noConversion"/>
  </si>
  <si>
    <t>CAGAGAAGGGGCCATGTAG</t>
    <phoneticPr fontId="6" type="noConversion"/>
  </si>
  <si>
    <t>oHP527</t>
  </si>
  <si>
    <t>oHP527 4CL Fwd2</t>
    <phoneticPr fontId="6" type="noConversion"/>
  </si>
  <si>
    <t>GACTATCGACAAGGACGGC</t>
    <phoneticPr fontId="6" type="noConversion"/>
  </si>
  <si>
    <t>oHP528</t>
  </si>
  <si>
    <t>oHP528 VvVST1 Rev 2</t>
    <phoneticPr fontId="6" type="noConversion"/>
  </si>
  <si>
    <t>GAAGGTCACCACGGTGATC</t>
    <phoneticPr fontId="6" type="noConversion"/>
  </si>
  <si>
    <t>oHP566</t>
  </si>
  <si>
    <t>oHP566 ARO3 Fwd</t>
    <phoneticPr fontId="6" type="noConversion"/>
  </si>
  <si>
    <t>GTATTTATGACCAGCTGACGG</t>
    <phoneticPr fontId="6" type="noConversion"/>
  </si>
  <si>
    <t>oHP567</t>
  </si>
  <si>
    <t>oHP567 ARO4 Rev</t>
    <phoneticPr fontId="6" type="noConversion"/>
  </si>
  <si>
    <t>CTAGATCATGGATGGAACAAG</t>
    <phoneticPr fontId="6" type="noConversion"/>
  </si>
  <si>
    <t>oHP568</t>
  </si>
  <si>
    <t>oHP568 ARO4 Fwd</t>
    <phoneticPr fontId="6" type="noConversion"/>
  </si>
  <si>
    <t>GTTTGTGAGCAAATCGCTAAC</t>
    <phoneticPr fontId="6" type="noConversion"/>
  </si>
  <si>
    <t>oHP569</t>
  </si>
  <si>
    <t>oHP569 ARO7 Rev</t>
    <phoneticPr fontId="6" type="noConversion"/>
  </si>
  <si>
    <t>CTTCTGATGCGAGAATGC</t>
    <phoneticPr fontId="6" type="noConversion"/>
  </si>
  <si>
    <t>RLA no.</t>
    <phoneticPr fontId="7" type="noConversion"/>
  </si>
  <si>
    <t>pHP no.</t>
  </si>
  <si>
    <t>Description</t>
  </si>
  <si>
    <t>Parts info for Golden Gate assembly</t>
  </si>
  <si>
    <t>Vector</t>
  </si>
  <si>
    <r>
      <rPr>
        <b/>
        <i/>
        <sz val="11"/>
        <color theme="1"/>
        <rFont val="Calibri"/>
        <family val="2"/>
        <scheme val="minor"/>
      </rPr>
      <t>E.coli</t>
    </r>
    <r>
      <rPr>
        <b/>
        <sz val="11"/>
        <color theme="1"/>
        <rFont val="Calibri"/>
        <family val="2"/>
        <scheme val="minor"/>
      </rPr>
      <t xml:space="preserve"> Marker</t>
    </r>
  </si>
  <si>
    <t>E.coli</t>
    <phoneticPr fontId="6" type="noConversion"/>
  </si>
  <si>
    <t>Part 2</t>
  </si>
  <si>
    <t>Part 3</t>
  </si>
  <si>
    <t>Part 4</t>
  </si>
  <si>
    <t>-</t>
  </si>
  <si>
    <t>pHLUM v2</t>
  </si>
  <si>
    <t>pRS313</t>
  </si>
  <si>
    <t>AmpR</t>
  </si>
  <si>
    <t>XL1 Blue</t>
  </si>
  <si>
    <t xml:space="preserve">Prototrophic toolkit pHLUM version 2 from M. Mülleder et al. F1000Research 2016 Vol. 5 </t>
  </si>
  <si>
    <t>pH</t>
  </si>
  <si>
    <t>DH5alpha</t>
  </si>
  <si>
    <t>pHM</t>
  </si>
  <si>
    <t>pLU</t>
  </si>
  <si>
    <t>pL</t>
  </si>
  <si>
    <t>pHLU</t>
  </si>
  <si>
    <t>pHL</t>
  </si>
  <si>
    <t>pHUM</t>
  </si>
  <si>
    <t>pLUM</t>
  </si>
  <si>
    <t>pHLM</t>
  </si>
  <si>
    <t>pHU</t>
  </si>
  <si>
    <t>pLM</t>
  </si>
  <si>
    <t>pM</t>
  </si>
  <si>
    <t>pUM</t>
  </si>
  <si>
    <t>pU</t>
  </si>
  <si>
    <t>pHP002</t>
  </si>
  <si>
    <t>Leu4(Fbr)_pYTK001</t>
    <phoneticPr fontId="6" type="noConversion"/>
  </si>
  <si>
    <t>Leu4(Fbr)_pYTK001</t>
  </si>
  <si>
    <t>entry vector</t>
  </si>
  <si>
    <t>pYTK001</t>
    <phoneticPr fontId="6" type="noConversion"/>
  </si>
  <si>
    <t>CamR</t>
  </si>
  <si>
    <r>
      <t xml:space="preserve">Turbo </t>
    </r>
    <r>
      <rPr>
        <i/>
        <sz val="11"/>
        <color theme="1"/>
        <rFont val="Calibri"/>
        <family val="2"/>
        <scheme val="minor"/>
      </rPr>
      <t>E.coli</t>
    </r>
  </si>
  <si>
    <t>pHP007</t>
    <phoneticPr fontId="6" type="noConversion"/>
  </si>
  <si>
    <t>TRP2(Fbr)_pYTK001</t>
    <phoneticPr fontId="6" type="noConversion"/>
  </si>
  <si>
    <t>Trp2(Fbr)_pYTK001</t>
    <phoneticPr fontId="6" type="noConversion"/>
  </si>
  <si>
    <t>pYTK001</t>
  </si>
  <si>
    <t>pHP012</t>
  </si>
  <si>
    <t>ADE4op_pYTK001</t>
    <phoneticPr fontId="6" type="noConversion"/>
  </si>
  <si>
    <t>ADE4op_pYTK001</t>
  </si>
  <si>
    <t>pHP017</t>
  </si>
  <si>
    <t>LYS21op_pYTK001</t>
    <phoneticPr fontId="6" type="noConversion"/>
  </si>
  <si>
    <t>LYS21op_pYTK001</t>
  </si>
  <si>
    <t>pHP033</t>
    <phoneticPr fontId="6" type="noConversion"/>
  </si>
  <si>
    <t>pTDH3-sfGFP-tADH1-vLEU2</t>
    <phoneticPr fontId="6" type="noConversion"/>
  </si>
  <si>
    <t>pTDH3</t>
  </si>
  <si>
    <t>pYTK009</t>
  </si>
  <si>
    <t>sfGFP</t>
  </si>
  <si>
    <t>pWS033</t>
  </si>
  <si>
    <t>tADH1</t>
  </si>
  <si>
    <t>pYTK053</t>
    <phoneticPr fontId="6" type="noConversion"/>
  </si>
  <si>
    <t>LEU2 Integration vector</t>
  </si>
  <si>
    <t>pWS064</t>
  </si>
  <si>
    <t>KanR</t>
  </si>
  <si>
    <t>pHP035</t>
  </si>
  <si>
    <t>pTDH3-mTagBFP2-tADH1-vLEU2</t>
  </si>
  <si>
    <t>mTagBFP2</t>
  </si>
  <si>
    <t>pWS2547</t>
  </si>
  <si>
    <t>pYTK053</t>
  </si>
  <si>
    <t>pHP036</t>
  </si>
  <si>
    <t>pTDH3-mScarlet-I-tADH1-vLEU2</t>
  </si>
  <si>
    <t>mScarlet-I</t>
  </si>
  <si>
    <t>pWS2546</t>
  </si>
  <si>
    <t>pHP037</t>
  </si>
  <si>
    <t>pCCW12-LEU4Fbr-tENO1-vURA3</t>
    <phoneticPr fontId="6" type="noConversion"/>
  </si>
  <si>
    <t>pCCW12</t>
  </si>
  <si>
    <t>pYTK010</t>
  </si>
  <si>
    <t>LEU4(Fbr)_part 3</t>
  </si>
  <si>
    <t>pHP001</t>
  </si>
  <si>
    <t>tENO1</t>
  </si>
  <si>
    <t>pYTK051</t>
  </si>
  <si>
    <t xml:space="preserve">URA3 Integration vector </t>
  </si>
  <si>
    <t>pYTK096</t>
  </si>
  <si>
    <t>Leu4Fbr under different promoters in Ura3 vector</t>
    <phoneticPr fontId="7" type="noConversion"/>
  </si>
  <si>
    <t>pHP038</t>
  </si>
  <si>
    <t>pTEF1-LEU4Fbr-tENO1-vURA3</t>
  </si>
  <si>
    <t>pTEF1</t>
  </si>
  <si>
    <t>pYTK013</t>
  </si>
  <si>
    <t>pHP039</t>
  </si>
  <si>
    <t>pRPL18B-LEU4Fbr-tENO1-vURA3</t>
  </si>
  <si>
    <t>pRPL18B</t>
  </si>
  <si>
    <t>pYTK017</t>
  </si>
  <si>
    <t>pHP040</t>
  </si>
  <si>
    <t>pPOP6-LEU4Fbr-tENO1-vURA3</t>
  </si>
  <si>
    <t>pPOP6</t>
  </si>
  <si>
    <t>pYTK024</t>
  </si>
  <si>
    <t>pHP041</t>
  </si>
  <si>
    <t>pREV1-LEU4Fbr-tENO1-vURA3</t>
  </si>
  <si>
    <t>pREV1</t>
  </si>
  <si>
    <t>pYTK027</t>
  </si>
  <si>
    <t>pHP042</t>
  </si>
  <si>
    <t>pCCW12-TRP2Fbr-tSSA1-vURA3</t>
    <phoneticPr fontId="6" type="noConversion"/>
  </si>
  <si>
    <t>TRP2(Fbr)_part 3</t>
  </si>
  <si>
    <t>pHP006</t>
  </si>
  <si>
    <t>tSSA1</t>
  </si>
  <si>
    <t>pYTK052</t>
  </si>
  <si>
    <t>TRP2Fbr under different promoters in Ura3 vector</t>
    <phoneticPr fontId="7" type="noConversion"/>
  </si>
  <si>
    <t>pHP043</t>
  </si>
  <si>
    <t>pTEF1-TRP2Fbr-tSSA1-vURA3</t>
    <phoneticPr fontId="6" type="noConversion"/>
  </si>
  <si>
    <t>pHP044</t>
  </si>
  <si>
    <t>pRPL18B-TRP2Fbr-tSSA1-vURA3</t>
    <phoneticPr fontId="6" type="noConversion"/>
  </si>
  <si>
    <t>pHP045</t>
  </si>
  <si>
    <t>pPOP6-TRP2Fbr-tSSA1-vURA3</t>
    <phoneticPr fontId="6" type="noConversion"/>
  </si>
  <si>
    <t>pHP046</t>
  </si>
  <si>
    <t>pREV1-TRP2Fbr-tSSA1-vURA3</t>
    <phoneticPr fontId="6" type="noConversion"/>
  </si>
  <si>
    <t>pHP047</t>
  </si>
  <si>
    <t>pCCW12-ADE4op-tPGK1-vURA3</t>
    <phoneticPr fontId="6" type="noConversion"/>
  </si>
  <si>
    <t>ADE4op_part 3</t>
  </si>
  <si>
    <t>pHP011</t>
  </si>
  <si>
    <t>tPGK1</t>
  </si>
  <si>
    <t>pYTK054</t>
  </si>
  <si>
    <t>ADE4op under different promoters in Ura3 vector</t>
  </si>
  <si>
    <t>pHP048</t>
  </si>
  <si>
    <t>pTEF1-ADE4op-tPGK1-vURA3</t>
    <phoneticPr fontId="6" type="noConversion"/>
  </si>
  <si>
    <t>pHP049</t>
  </si>
  <si>
    <t>pRPL18B-ADE4op-tPGK1-vURA3</t>
    <phoneticPr fontId="6" type="noConversion"/>
  </si>
  <si>
    <t>pHP050</t>
  </si>
  <si>
    <t>pPOP6-ADE4op-tPGK1-vURA3</t>
    <phoneticPr fontId="6" type="noConversion"/>
  </si>
  <si>
    <t>pHP051</t>
  </si>
  <si>
    <t>pREV1-ADE4op-tPGK1-vURA3</t>
    <phoneticPr fontId="6" type="noConversion"/>
  </si>
  <si>
    <t>pHP052</t>
  </si>
  <si>
    <t>pCCW12-LYS21op-tENO2-vURA3</t>
    <phoneticPr fontId="6" type="noConversion"/>
  </si>
  <si>
    <t>LYS21op_part 3</t>
  </si>
  <si>
    <t>pHP016</t>
  </si>
  <si>
    <t>tENO2</t>
  </si>
  <si>
    <t>pYTK055</t>
  </si>
  <si>
    <t>Lys21op under different promoters in Ura3 vector</t>
    <phoneticPr fontId="7" type="noConversion"/>
  </si>
  <si>
    <t>pHP053</t>
  </si>
  <si>
    <t>pTEF1-LYS21op-tENO2-vURA3</t>
    <phoneticPr fontId="7" type="noConversion"/>
  </si>
  <si>
    <t>pHP054</t>
  </si>
  <si>
    <t>pRPL18B-LYS21op-tENO2-vURA3</t>
    <phoneticPr fontId="6" type="noConversion"/>
  </si>
  <si>
    <t>pHP055</t>
  </si>
  <si>
    <t>pPOP6-LYS21op-tENO2-vURA3</t>
    <phoneticPr fontId="7" type="noConversion"/>
  </si>
  <si>
    <t>pHP056</t>
  </si>
  <si>
    <t>pREV1-LYS21op-tENO2-vURA3</t>
    <phoneticPr fontId="7" type="noConversion"/>
  </si>
  <si>
    <t>pHP057</t>
  </si>
  <si>
    <t>pTDH3-mTagBFP2-tADH1-vHIS3</t>
  </si>
  <si>
    <t>His3 Integration vector</t>
  </si>
  <si>
    <t>pWS065</t>
  </si>
  <si>
    <t>pHP058</t>
  </si>
  <si>
    <t>pTDH3-mScarlet-I-tADH1-vHIS3</t>
  </si>
  <si>
    <t>pHP059</t>
  </si>
  <si>
    <t>ARO3 K222L-pYTK001</t>
  </si>
  <si>
    <t>mutated ARO3 in entry vector pYTK001</t>
    <phoneticPr fontId="7" type="noConversion"/>
  </si>
  <si>
    <t>pHP060</t>
  </si>
  <si>
    <t>ARO4K229L-pYTK001</t>
  </si>
  <si>
    <t>mutated ARO4 in entry vector pYTK001</t>
    <phoneticPr fontId="7" type="noConversion"/>
  </si>
  <si>
    <t>pHP061</t>
  </si>
  <si>
    <t>ARO7 G141S-pYTK001</t>
  </si>
  <si>
    <t>mutated ARO7 in entry vector pYTK001</t>
    <phoneticPr fontId="7" type="noConversion"/>
  </si>
  <si>
    <t>pHP062</t>
  </si>
  <si>
    <t>ILV6 G89D-pYTK001</t>
  </si>
  <si>
    <t>mutated ILV6 in entry vector pYTK001</t>
    <phoneticPr fontId="7" type="noConversion"/>
  </si>
  <si>
    <t>pHP064</t>
  </si>
  <si>
    <t>MPR1G85E-pYTK001</t>
  </si>
  <si>
    <t>mutated MPR1 in entry vector pYTK001</t>
    <phoneticPr fontId="7" type="noConversion"/>
  </si>
  <si>
    <t>pHP065</t>
  </si>
  <si>
    <t>HOM3-R2-pYTK001</t>
  </si>
  <si>
    <t>mutated HOM3 in entry vector pYTK001</t>
    <phoneticPr fontId="7" type="noConversion"/>
  </si>
  <si>
    <t>pHP066</t>
  </si>
  <si>
    <t>AQR1-pYTK001</t>
  </si>
  <si>
    <t>mutated AQR1 in entry vector pYTK001</t>
    <phoneticPr fontId="7" type="noConversion"/>
  </si>
  <si>
    <t>pHP071</t>
  </si>
  <si>
    <t>sf05-ARG4 gRNA1</t>
  </si>
  <si>
    <t>pWS2069</t>
  </si>
  <si>
    <t>gRNA ARG4</t>
  </si>
  <si>
    <t>pHP072</t>
  </si>
  <si>
    <t>sf06-ARG4 gRNA2</t>
  </si>
  <si>
    <t>pHP077</t>
  </si>
  <si>
    <t>sf11-CYS4 gRNA1</t>
  </si>
  <si>
    <t>gRNA CYS4</t>
  </si>
  <si>
    <t>pHP078</t>
  </si>
  <si>
    <t>sf12-CYS4 gRNA2</t>
  </si>
  <si>
    <t>pHP079</t>
  </si>
  <si>
    <t>sf13-ILV5 gRNA1</t>
  </si>
  <si>
    <t>gRNA ILV5</t>
  </si>
  <si>
    <t>pHP080</t>
  </si>
  <si>
    <t>sf14-ILV5 gRNA2</t>
  </si>
  <si>
    <t>pHP081</t>
  </si>
  <si>
    <t>sf15-PHA2 gRNA1</t>
  </si>
  <si>
    <t>gRNA PHA2</t>
  </si>
  <si>
    <t>pHP082</t>
  </si>
  <si>
    <t>sf16-PHA2 gRNA2</t>
  </si>
  <si>
    <t>pHP085</t>
  </si>
  <si>
    <t>sf19-SER1 gRNA1</t>
  </si>
  <si>
    <t>gRNA SER1</t>
  </si>
  <si>
    <t>pHP086</t>
  </si>
  <si>
    <t>sf20-SER1 gRNA2</t>
  </si>
  <si>
    <t>pHP087</t>
  </si>
  <si>
    <t>sf21-THR4 gRNA1</t>
  </si>
  <si>
    <t>gRNA THR4</t>
  </si>
  <si>
    <t>pHP088</t>
  </si>
  <si>
    <t>sf22-THR4 gRNA2</t>
  </si>
  <si>
    <t>pHP089</t>
  </si>
  <si>
    <t>sf23-TYR1 gRNA1</t>
  </si>
  <si>
    <t>gRNA TYR1</t>
  </si>
  <si>
    <t>pHP090</t>
  </si>
  <si>
    <t>sf24-TYR1 gRNA2</t>
  </si>
  <si>
    <t>pHP95</t>
  </si>
  <si>
    <t>pCCW12-ILV6 G89D-tENO1-vURA3</t>
    <phoneticPr fontId="6" type="noConversion"/>
  </si>
  <si>
    <t>mutated ILV6 under different promoters in Ura3 vector</t>
    <phoneticPr fontId="7" type="noConversion"/>
  </si>
  <si>
    <t>pHP96</t>
  </si>
  <si>
    <t>pTEF1-ILV6 G89D-tENO1-vURA3</t>
  </si>
  <si>
    <t>pHP97</t>
  </si>
  <si>
    <t>pRPL18B-ILV6 G89D-tENO1-vURA3</t>
  </si>
  <si>
    <t>pHP98</t>
  </si>
  <si>
    <t>pPOP6-ILV6 G89D-tENO1-vURA3</t>
  </si>
  <si>
    <t>pHP99</t>
  </si>
  <si>
    <t>pREV1-ILV6 G89D-tENO1-vURA3</t>
  </si>
  <si>
    <t>pHP105</t>
  </si>
  <si>
    <t>pCCW12-MPR1-tADH1-vURA3</t>
  </si>
  <si>
    <t>MPR1-pYTK001</t>
  </si>
  <si>
    <t>mutated MPR1 under different promoters in Ura3 vector</t>
    <phoneticPr fontId="7" type="noConversion"/>
  </si>
  <si>
    <t>pHP106</t>
  </si>
  <si>
    <t>pTEF1-MPR1-tADH1-vURA3</t>
  </si>
  <si>
    <t>pHP107</t>
  </si>
  <si>
    <t>pRPL18B-MPR1-tADH1-vURA3</t>
  </si>
  <si>
    <t>pHP108</t>
  </si>
  <si>
    <t>pPOP6-MPR1-tADH1-vURA3</t>
  </si>
  <si>
    <t>pHP109</t>
  </si>
  <si>
    <t>pREV1-MPR1-tADH1-vURA3</t>
  </si>
  <si>
    <t>pHP110</t>
  </si>
  <si>
    <t>pCCW12-HOM3-R2-tPGK1-vURA3</t>
  </si>
  <si>
    <t>mutated HOM3 under different promoters in Ura3 vector</t>
    <phoneticPr fontId="7" type="noConversion"/>
  </si>
  <si>
    <t>pHP111</t>
  </si>
  <si>
    <t>pTEF1-HOM3-R2-tPGK1-vURA3</t>
  </si>
  <si>
    <t>pHP112</t>
  </si>
  <si>
    <t>pRPL18B-HOM3-R2-tPGK1-vURA3</t>
  </si>
  <si>
    <t>pHP113</t>
  </si>
  <si>
    <t>pPOP6-HOM3-R2-tPGK1-vURA3</t>
  </si>
  <si>
    <t>pHP114</t>
  </si>
  <si>
    <t>pREV1-HOM3-R2-tPGK1-vURA3</t>
  </si>
  <si>
    <t>pHP115</t>
  </si>
  <si>
    <t>pCCW12-AQR1-tTDH1-vURA3</t>
  </si>
  <si>
    <t>tTDH1</t>
  </si>
  <si>
    <t>pYTK056</t>
  </si>
  <si>
    <t>mutated AQR1 under different promoters in Ura3 vector</t>
    <phoneticPr fontId="7" type="noConversion"/>
  </si>
  <si>
    <t>pHP116</t>
  </si>
  <si>
    <t>pTEF1-AQR1-tTDH1-vURA3</t>
  </si>
  <si>
    <t>pHP117</t>
  </si>
  <si>
    <t>pRPL18B-AQR1-tTDH1-vURA3</t>
  </si>
  <si>
    <t>pHP118</t>
  </si>
  <si>
    <t>pPOP6-AQR1-tTDH1-vURA3</t>
  </si>
  <si>
    <t>pHP119</t>
  </si>
  <si>
    <t>pREV1-AQR1-tTDH1-vURA3</t>
  </si>
  <si>
    <t>pHP120</t>
  </si>
  <si>
    <t>pCCW12-ARO3 K222L-tENO1- S/1 [cas]</t>
  </si>
  <si>
    <t>ARO3 K222L</t>
  </si>
  <si>
    <t>pWS041 - S/1 [cas]</t>
  </si>
  <si>
    <t>pWS041</t>
  </si>
  <si>
    <t>mutated ARO3 in S/1 cassette</t>
    <phoneticPr fontId="7" type="noConversion"/>
  </si>
  <si>
    <t>pHP121</t>
  </si>
  <si>
    <t>pCCW12-ARO4K229L-tSSA1- 1/E [cas]</t>
  </si>
  <si>
    <t>pWS042 - 1/E [cas]</t>
  </si>
  <si>
    <t>pWS042</t>
  </si>
  <si>
    <t>mutated ARO4 in 1/E cassette</t>
    <phoneticPr fontId="7" type="noConversion"/>
  </si>
  <si>
    <t>pHP122</t>
  </si>
  <si>
    <t>pCCW12-ARO3 K222L-tENO1- pCCW12-ARO4K229L-tSSA1-vURA3</t>
    <phoneticPr fontId="7" type="noConversion"/>
  </si>
  <si>
    <t xml:space="preserve">cas pHP120 + cas pHP121 </t>
  </si>
  <si>
    <t>mutated ARO3&amp;4 in Ura3 Vector</t>
    <phoneticPr fontId="7" type="noConversion"/>
  </si>
  <si>
    <t>pHP123</t>
  </si>
  <si>
    <t>pCCW12-ARO4K229L-tSSA1- 1/2 [cas]</t>
  </si>
  <si>
    <t>pWS043 - 1/2 [cas]</t>
    <phoneticPr fontId="6" type="noConversion"/>
  </si>
  <si>
    <t>pWS043</t>
  </si>
  <si>
    <t>mutated ARO4 in 1/2 cassette</t>
    <phoneticPr fontId="7" type="noConversion"/>
  </si>
  <si>
    <t>pHP124</t>
  </si>
  <si>
    <t>pCCW12-ARO7G141S-tADH1- 2/E [cas]</t>
  </si>
  <si>
    <t>pWS044 - 2/E [cas]</t>
  </si>
  <si>
    <t>pWS044</t>
  </si>
  <si>
    <t>mutated ARO7 in 2/E cassette</t>
    <phoneticPr fontId="7" type="noConversion"/>
  </si>
  <si>
    <t>pHP125</t>
  </si>
  <si>
    <t>pCCW12-ARO3 K222L-tENO1- pCCW12-ARO4K229L-tSSA1-pCCW12-ARO7G141S-tADH1-vURA3</t>
  </si>
  <si>
    <t xml:space="preserve">cas pHP120+ cas pHP123 + cas pHP124 </t>
  </si>
  <si>
    <t>mutated ARO3, 4&amp;7 in Ura3 vector</t>
    <phoneticPr fontId="7" type="noConversion"/>
  </si>
  <si>
    <t>pHP135</t>
  </si>
  <si>
    <t>ILV5 gRNA1 v2</t>
  </si>
  <si>
    <t>gRNA ILV5 v2</t>
  </si>
  <si>
    <t>pHP136</t>
  </si>
  <si>
    <t>ILV5 gRNA2 v2</t>
  </si>
  <si>
    <t>pHP139</t>
  </si>
  <si>
    <t>THR4 gRNA1 v2</t>
  </si>
  <si>
    <t>gRNA THR4 v2</t>
  </si>
  <si>
    <t>pHP140</t>
  </si>
  <si>
    <t>THR4 gRNA2 v2</t>
  </si>
  <si>
    <t>pHP144</t>
  </si>
  <si>
    <t>donor DNA ILV5</t>
  </si>
  <si>
    <t>pHP146</t>
  </si>
  <si>
    <t>THR4  donor DNA</t>
  </si>
  <si>
    <t>donor DNA THR4</t>
  </si>
  <si>
    <t>pHP149</t>
  </si>
  <si>
    <t>pTEF1-ARO3 K222L-tENO1- S/1 [cas]</t>
  </si>
  <si>
    <t>ARO3 under different promoter</t>
    <phoneticPr fontId="7" type="noConversion"/>
  </si>
  <si>
    <t>pHP150</t>
  </si>
  <si>
    <t>pRPL18B-ARO3 K222L-tENO1- S/1 [cas]</t>
  </si>
  <si>
    <t>pHP151</t>
  </si>
  <si>
    <t>pPOP6-ARO3 K222L-tENO1- S/1 [cas]</t>
  </si>
  <si>
    <t>pHP152</t>
  </si>
  <si>
    <t>pREV1-ARO3 K222L-tENO1- S/1 [cas]</t>
  </si>
  <si>
    <t>pHP153</t>
  </si>
  <si>
    <t>pTEF1-ARO3 K222L-tENO1- pCCW12-ARO4K229L-tSSA1-vURA3</t>
    <phoneticPr fontId="7" type="noConversion"/>
  </si>
  <si>
    <t xml:space="preserve">cas pHP149+ cas pHP121 </t>
  </si>
  <si>
    <t>ARO3-ARO4 under different promoter</t>
  </si>
  <si>
    <t>pHP154</t>
  </si>
  <si>
    <t>pRPL18B-ARO3 K222L-tENO1- pCCW12-ARO4K229L-tSSA1-vURA3</t>
    <phoneticPr fontId="7" type="noConversion"/>
  </si>
  <si>
    <t xml:space="preserve">cas pHP150+ cas pHP121 </t>
  </si>
  <si>
    <t>pHP155</t>
  </si>
  <si>
    <t>pPOP6-ARO3 K222L-tENO1- pCCW12-ARO4K229L-tSSA1-vURA3</t>
    <phoneticPr fontId="7" type="noConversion"/>
  </si>
  <si>
    <t>cas pHP151+ cas pHP121</t>
  </si>
  <si>
    <t>pHP156</t>
  </si>
  <si>
    <t>pREV1-ARO3 K222L-tENO1- pCCW12-ARO4K229L-tSSA1-vURA3</t>
    <phoneticPr fontId="7" type="noConversion"/>
  </si>
  <si>
    <t xml:space="preserve">cas pHP152+ cas pHP121 </t>
  </si>
  <si>
    <t>pHP157</t>
  </si>
  <si>
    <t>pCCW12-TRP2Fbr-tADH1- 2/E [cas]</t>
  </si>
  <si>
    <t>TRP2 under different promoter</t>
    <phoneticPr fontId="7" type="noConversion"/>
  </si>
  <si>
    <t>pHP158</t>
  </si>
  <si>
    <t>pTEF1-TRP2Fbr-tADH1- 2/E [cas]</t>
  </si>
  <si>
    <t>pHP159</t>
  </si>
  <si>
    <t>pRPL18B-TRP2Fbr-tADH1- 2/E [cas]</t>
  </si>
  <si>
    <t>pHP160</t>
  </si>
  <si>
    <t>pPOP6-TRP2Fbr-tADH1- 2/E [cas]</t>
  </si>
  <si>
    <t>pHP161</t>
  </si>
  <si>
    <t>pREV1-TRP2Fbr-tADH1- 2/E [cas]</t>
  </si>
  <si>
    <t>pWS044 - 2/E [cas]</t>
    <phoneticPr fontId="6" type="noConversion"/>
  </si>
  <si>
    <t>pHP162</t>
  </si>
  <si>
    <t>pCCW12-ARO3,4 +pCCW12-TRP2Fbr</t>
  </si>
  <si>
    <t>cas pHP120+ cas pHP123 + cas pHP157</t>
  </si>
  <si>
    <t>ARO3, 4 plus TRP2 under different promoter</t>
    <phoneticPr fontId="7" type="noConversion"/>
  </si>
  <si>
    <t>pHP163</t>
  </si>
  <si>
    <t>pCCW12-ARO3,4 +pTEF1-TRP2Fbr</t>
  </si>
  <si>
    <t xml:space="preserve">cas pHP120+ cas pHP123 + cas pHP158 </t>
  </si>
  <si>
    <t>pHP164</t>
  </si>
  <si>
    <t>pCCW12-ARO3,4 +pRPL18B-TRP2Fbr</t>
  </si>
  <si>
    <t xml:space="preserve">cas pHP120+ cas pHP123 + cas pHP159 </t>
  </si>
  <si>
    <t>pHP165</t>
  </si>
  <si>
    <t>pCCW12-ARO3,4 +pPOP6-TRP2Fbr</t>
  </si>
  <si>
    <t xml:space="preserve">cas pHP120+ cas pHP123 + cas pHP160 </t>
  </si>
  <si>
    <t>pHP166</t>
  </si>
  <si>
    <t>pCCW12-ARO3,4 +pREV1-TRP2Fbr</t>
  </si>
  <si>
    <t>cas pHP120+ cas pHP123 + cas pHP161</t>
  </si>
  <si>
    <t>pHP167</t>
  </si>
  <si>
    <t>pCCW12-HOM3-R2-tPGK1- S/1 [cas]</t>
  </si>
  <si>
    <t>pWS041 - S/1 [cas]</t>
    <phoneticPr fontId="6" type="noConversion"/>
  </si>
  <si>
    <t>HOM3 under different promoter</t>
    <phoneticPr fontId="7" type="noConversion"/>
  </si>
  <si>
    <t>pHP168</t>
  </si>
  <si>
    <t>pTEF1-HOM3-R2-tPGK1- S/1 [cas]</t>
  </si>
  <si>
    <t>pHP169</t>
  </si>
  <si>
    <t>pRPL18B-HOM3-R2-tPGK1- S/1 [cas]</t>
  </si>
  <si>
    <t>pHP170</t>
  </si>
  <si>
    <t>pPOP6-HOM3-R2-tPGK1- S/1 [cas]</t>
  </si>
  <si>
    <t>pHP171</t>
  </si>
  <si>
    <t>pREV1-HOM3-R2-tPGK1- S/1 [cas]</t>
  </si>
  <si>
    <t>pHP172</t>
  </si>
  <si>
    <t>pCCW12-AQR1-tTDH1- 1/E [cas]</t>
  </si>
  <si>
    <t>pWS042 - 1/E [cas]</t>
    <phoneticPr fontId="6" type="noConversion"/>
  </si>
  <si>
    <t>pHP173</t>
  </si>
  <si>
    <t>pCCW12-HOM3-R2-tPGK1-pCCW12-AQR1-tTDH1-vURA3</t>
  </si>
  <si>
    <t xml:space="preserve">cas pHP167+ cas pHP172 </t>
  </si>
  <si>
    <t>HOM3, AQR1 under different promoter</t>
    <phoneticPr fontId="7" type="noConversion"/>
  </si>
  <si>
    <t>pHP174</t>
  </si>
  <si>
    <t>pTEF1-HOM3-R2-tPGK1-pCCW12-AQR1-tTDH1-vURA3</t>
  </si>
  <si>
    <t xml:space="preserve">cas pHP168+ cas pHP172 </t>
  </si>
  <si>
    <t>pHP175</t>
  </si>
  <si>
    <t>pRPL18B-HOM3-R2-tPGK1-pCCW12-AQR1-tTDH1-vURA3</t>
  </si>
  <si>
    <t xml:space="preserve">cas pHP169+ cas pHP172  </t>
  </si>
  <si>
    <t>pHP176</t>
  </si>
  <si>
    <t>pPOP6-HOM3-R2-tPGK1-pCCW12-AQR1-tTDH1-vURA3</t>
  </si>
  <si>
    <t xml:space="preserve">cas pHP170+ cas pHP172  </t>
  </si>
  <si>
    <t>pHP177</t>
  </si>
  <si>
    <t>pREV1-HOM3-R2-tPGK1-pCCW12-AQR1-tTDH1-vURA3</t>
  </si>
  <si>
    <t xml:space="preserve">cas pHP171+ cas pHP172  </t>
  </si>
  <si>
    <t>pHP178</t>
  </si>
  <si>
    <t>URA4 - part3</t>
  </si>
  <si>
    <t>pHP179</t>
  </si>
  <si>
    <t>HIS1 - part 3</t>
  </si>
  <si>
    <t>pHP180</t>
  </si>
  <si>
    <t>HIS1 mutated - part 3</t>
  </si>
  <si>
    <t>pHP181</t>
  </si>
  <si>
    <t>MET6 mutated - part 3</t>
  </si>
  <si>
    <t>pHP182</t>
  </si>
  <si>
    <t>SER2 - part 3</t>
  </si>
  <si>
    <t>pHP183</t>
  </si>
  <si>
    <t>CYS3 mutated - part 3</t>
  </si>
  <si>
    <t>entry vector</t>
    <phoneticPr fontId="6" type="noConversion"/>
  </si>
  <si>
    <t>pHP184</t>
  </si>
  <si>
    <t>ARG4 mutated - part 3</t>
  </si>
  <si>
    <t>pHP186</t>
  </si>
  <si>
    <t>pCCW12-URA4-tENO1-vURA3</t>
  </si>
  <si>
    <t>URA4-part 3</t>
  </si>
  <si>
    <t xml:space="preserve">URA3 Integration vector </t>
    <phoneticPr fontId="6" type="noConversion"/>
  </si>
  <si>
    <t>pHP188</t>
  </si>
  <si>
    <t>pCCW12-HIS1-tSSA1-vURA3</t>
    <phoneticPr fontId="6" type="noConversion"/>
  </si>
  <si>
    <t>HIS1 part 3</t>
  </si>
  <si>
    <t>pHP190</t>
  </si>
  <si>
    <t>pCCW12-mutated MET6-tADH1-vURA3</t>
  </si>
  <si>
    <t>MET6 mutated part 3</t>
  </si>
  <si>
    <t>pHP191</t>
  </si>
  <si>
    <t>pCCW12-SER2-tPGK1-vURA3</t>
  </si>
  <si>
    <t>SER2 part 3</t>
  </si>
  <si>
    <t>pHP192</t>
  </si>
  <si>
    <t>pCCW12-mutated CYS3-tENO2-vURA3</t>
  </si>
  <si>
    <t>CYS3 mutated part 3</t>
  </si>
  <si>
    <t>pHP193</t>
  </si>
  <si>
    <t>pCCW12-mutated ARG4-tTDH1-vURA3</t>
  </si>
  <si>
    <t>ARG4 mutated part 3</t>
  </si>
  <si>
    <t>pHP194</t>
  </si>
  <si>
    <t>pTEF1-ADE4op-tPGK1-vHIS3</t>
  </si>
  <si>
    <t xml:space="preserve">HIS3 Integration vector </t>
  </si>
  <si>
    <t>pHP197</t>
  </si>
  <si>
    <t>pTEF1-HIS1-tSSA1-vURA3</t>
    <phoneticPr fontId="6" type="noConversion"/>
  </si>
  <si>
    <t>HIS1 under different promoters</t>
  </si>
  <si>
    <t>pHP198</t>
  </si>
  <si>
    <t>pRPL18B-HIS1-tSSA1-vURA3</t>
  </si>
  <si>
    <t>pHP199</t>
  </si>
  <si>
    <t>pPOP6-HIS1-tSSA1-vURA3</t>
  </si>
  <si>
    <t>pHP200</t>
  </si>
  <si>
    <t>pREV1-HIS1-tSSA1-vURA3</t>
  </si>
  <si>
    <t>pHP235</t>
  </si>
  <si>
    <t>FjTAL-pYTK001</t>
  </si>
  <si>
    <t>pYTK001</t>
    <phoneticPr fontId="7" type="noConversion"/>
  </si>
  <si>
    <t>genes/plasmids in resveratrol synthesis pathway</t>
  </si>
  <si>
    <t>pHP236</t>
  </si>
  <si>
    <t>At4CL1-pYTK001</t>
  </si>
  <si>
    <t>pHP237</t>
  </si>
  <si>
    <t>vvVST1-pYTK001</t>
  </si>
  <si>
    <t>pHP238</t>
  </si>
  <si>
    <t>VvPAL-pYTK001</t>
  </si>
  <si>
    <t>pHP239</t>
  </si>
  <si>
    <t>AtC4H-pYTK001</t>
  </si>
  <si>
    <t>pHP240</t>
  </si>
  <si>
    <t>pPGK1-FjTAL-tENO1-vLeu2</t>
    <phoneticPr fontId="6" type="noConversion"/>
  </si>
  <si>
    <t>pPGK1</t>
  </si>
  <si>
    <t>pYTK011</t>
  </si>
  <si>
    <t>FjTAL</t>
  </si>
  <si>
    <t>LEU2 Integration Vector</t>
  </si>
  <si>
    <t>pHP241</t>
  </si>
  <si>
    <t>pTEF1-At4CL-tSSA1-S/1 [cas]</t>
  </si>
  <si>
    <t xml:space="preserve">pYTK013 </t>
  </si>
  <si>
    <t>At4CL</t>
  </si>
  <si>
    <t xml:space="preserve">pYTK052 </t>
  </si>
  <si>
    <t>WS041 - S/1 [cas]</t>
  </si>
  <si>
    <t>pHP242</t>
  </si>
  <si>
    <t>pTDH3-VvVST1-tADH1-1/E [cas]</t>
  </si>
  <si>
    <t xml:space="preserve">pYTK009 </t>
  </si>
  <si>
    <t>vvVST1</t>
  </si>
  <si>
    <t xml:space="preserve">pYTK053 </t>
  </si>
  <si>
    <t>pHP243</t>
  </si>
  <si>
    <t>At4CL-VvVST1-vLeu2</t>
    <phoneticPr fontId="6" type="noConversion"/>
  </si>
  <si>
    <t>cas pHP241 + cas pHP242</t>
  </si>
  <si>
    <t xml:space="preserve">pHP244                                                                                                                                                                           </t>
  </si>
  <si>
    <t>pPGK1-FjTAL-tENO1-S/1 [cas]</t>
    <phoneticPr fontId="6" type="noConversion"/>
  </si>
  <si>
    <t>pHP245</t>
  </si>
  <si>
    <t>pTEF1-At4CL-tSSA1-- 1/2 [cas]</t>
  </si>
  <si>
    <t>pWS043 - 1/2 [cas]</t>
  </si>
  <si>
    <t>pHP246</t>
  </si>
  <si>
    <t>pTDH3-VvVST1-tADH1 - 2/E [cas]</t>
  </si>
  <si>
    <t>pHP247</t>
    <phoneticPr fontId="6" type="noConversion"/>
  </si>
  <si>
    <t>FjTAL-At4Cl-VvVST1-vLeu2</t>
    <phoneticPr fontId="6" type="noConversion"/>
  </si>
  <si>
    <t>cas pHP244 + cas pHP245 + cas pHP246</t>
  </si>
  <si>
    <t>LEU2 Integration Vector</t>
    <phoneticPr fontId="6" type="noConversion"/>
  </si>
  <si>
    <t>gdHP004</t>
  </si>
  <si>
    <t>gRNA1 ADE8KO</t>
  </si>
  <si>
    <t>gRNA and donor DNA to knockout ADE8</t>
  </si>
  <si>
    <t>gdHP005</t>
  </si>
  <si>
    <t>gRNA2 ADE8KO</t>
  </si>
  <si>
    <t>gdHP006</t>
  </si>
  <si>
    <t>ADE8 donor DNA</t>
  </si>
  <si>
    <t>gdHP007</t>
  </si>
  <si>
    <t>gRNA1 LYS2KO</t>
  </si>
  <si>
    <t>gRNA and donor DNA to knockout LYS2</t>
  </si>
  <si>
    <t>gdHP008</t>
  </si>
  <si>
    <t>gRNA2 LYS2KO</t>
  </si>
  <si>
    <t>gdHP009</t>
  </si>
  <si>
    <t>LYS2 donor DNA</t>
  </si>
  <si>
    <t>gdHP010</t>
  </si>
  <si>
    <t>gRNA1 TRP1KO</t>
  </si>
  <si>
    <t>gRNA and donor DNA to knockout TRP1</t>
  </si>
  <si>
    <t>gdHP011</t>
  </si>
  <si>
    <t>gRNA2 TRP1KO</t>
  </si>
  <si>
    <t>gdHP012</t>
  </si>
  <si>
    <t>TRP1 donor DNA</t>
  </si>
  <si>
    <t>gdHP016</t>
  </si>
  <si>
    <t>gRNA1 MET6 KO</t>
  </si>
  <si>
    <t>gRNA and donor DNA to knockout MET6</t>
  </si>
  <si>
    <t>gdHP017</t>
  </si>
  <si>
    <t>gRNA2 MET6 KO</t>
  </si>
  <si>
    <t>gdHP018</t>
  </si>
  <si>
    <t>MET6 donor DNA</t>
  </si>
  <si>
    <t>gdHP019</t>
  </si>
  <si>
    <t>gRNA1 TRP2 KO</t>
  </si>
  <si>
    <t>gRNA and donor DNA to knockout TRP2</t>
  </si>
  <si>
    <t>gdHP020</t>
  </si>
  <si>
    <t>gRNA2 TRP2 KO</t>
  </si>
  <si>
    <t>gdHP021</t>
  </si>
  <si>
    <t>TRP2 donor DNA</t>
  </si>
  <si>
    <t>RLAs no.</t>
  </si>
  <si>
    <t>sHP no.</t>
  </si>
  <si>
    <t>Marker</t>
  </si>
  <si>
    <t>Parent strain+Plasmids</t>
  </si>
  <si>
    <t>BY4741△LYS2</t>
  </si>
  <si>
    <t>-KanMX4</t>
  </si>
  <si>
    <t>BY4741</t>
  </si>
  <si>
    <t>lys-</t>
  </si>
  <si>
    <t>BY4741△TRP1</t>
  </si>
  <si>
    <t>trp-</t>
  </si>
  <si>
    <t>BY4741△ADE8</t>
  </si>
  <si>
    <t>ade-</t>
  </si>
  <si>
    <t>wild type BY4741</t>
  </si>
  <si>
    <t>BY4741△TRP2</t>
  </si>
  <si>
    <t>sHP045</t>
  </si>
  <si>
    <t>BY4741-pTDH3-sfGFP-tADH1-vLEU2</t>
  </si>
  <si>
    <t>-L</t>
  </si>
  <si>
    <t>BY4741-pHP033</t>
  </si>
  <si>
    <t>BY4741 with GFP</t>
  </si>
  <si>
    <t>sHP046</t>
  </si>
  <si>
    <t>BY4741-pTDH3-mRuby2-tADH1-vLEU2</t>
  </si>
  <si>
    <t xml:space="preserve">BY4741-pHP034 </t>
  </si>
  <si>
    <t>BY4741 with RFP</t>
  </si>
  <si>
    <t>sHP047</t>
  </si>
  <si>
    <t>BY4741-pTDH3-mTagBFP2-tADH1-vLEU2</t>
  </si>
  <si>
    <t>BY4741-pHP035</t>
  </si>
  <si>
    <t>BY4741 with BFP</t>
  </si>
  <si>
    <t>sHP048</t>
  </si>
  <si>
    <t>BY4741-pTDH3-mScarlet-I-tADH1-vLEU2</t>
  </si>
  <si>
    <t xml:space="preserve">BY4741-pHP036 </t>
  </si>
  <si>
    <t>sHP049</t>
  </si>
  <si>
    <t>BY4741△LYS2-pCCW12-ADE4op-tPGK1-vURA3-pTDH3-mTagBFP2-tADH1-vLEU2</t>
  </si>
  <si>
    <t>-LU</t>
  </si>
  <si>
    <t>BY4741△LYS2-pHP047-pHP035</t>
  </si>
  <si>
    <r>
      <t xml:space="preserve">ade+lys- BFP, </t>
    </r>
    <r>
      <rPr>
        <i/>
        <sz val="11"/>
        <color theme="1"/>
        <rFont val="Calibri"/>
        <family val="2"/>
        <scheme val="minor"/>
      </rPr>
      <t>ADE4op</t>
    </r>
    <r>
      <rPr>
        <sz val="11"/>
        <color theme="1"/>
        <rFont val="Calibri"/>
        <family val="2"/>
        <scheme val="minor"/>
      </rPr>
      <t xml:space="preserve"> promoter from strong to weak</t>
    </r>
  </si>
  <si>
    <t>sHP050</t>
  </si>
  <si>
    <t>BY4741△LYS2-pTEF1-ADE4op-tPGK1-vURA3-pTDH3-mTagBFP2-tADH1-vLEU2</t>
  </si>
  <si>
    <t>BY4741△LYS2-pHP048-pHP035</t>
  </si>
  <si>
    <t>sHP051</t>
  </si>
  <si>
    <t>BY4741△LYS2-pRPL18B-ADE4op-tPGK1-vURA3-pTDH3-mTagBFP2-tADH1-vLEU2</t>
  </si>
  <si>
    <t>BY4741△LYS2-pHP049-pHP035</t>
  </si>
  <si>
    <t>sHP052</t>
  </si>
  <si>
    <t>BY4741△LYS2-pPOP6-ADE4op-tPGK1-vURA3-pTDH3-mTagBFP2-tADH1-vLEU2</t>
  </si>
  <si>
    <t>BY4741△LYS2-pHP050-pHP035</t>
  </si>
  <si>
    <t>sHP053</t>
  </si>
  <si>
    <t>BY4741△LYS2-pREV1-ADE4op-tPGK1-vURA3-pTDH3-mTagBFP2-tADH1-vLEU2</t>
  </si>
  <si>
    <t>BY4741△LYS2-pHP051-pHP035</t>
  </si>
  <si>
    <t>sHP054</t>
  </si>
  <si>
    <t>BY4741△LYS2-pTDH3-mTagBFP2-tADH1-vLEU2-pHUM</t>
  </si>
  <si>
    <t>-HLUM</t>
  </si>
  <si>
    <t>BY4741△LYS2-pHP035-pHUM</t>
  </si>
  <si>
    <t>sHP055</t>
  </si>
  <si>
    <t>BY4741△ADE8-pCCW12-LYS21op-tENO2-vURA3-pTDH3-mScarlet-I-tADH1-vLEU2</t>
  </si>
  <si>
    <t>BY4741△ADE8-pHP052-pHP036</t>
  </si>
  <si>
    <r>
      <t xml:space="preserve">ade-lys+ RFP, </t>
    </r>
    <r>
      <rPr>
        <i/>
        <sz val="11"/>
        <color theme="1"/>
        <rFont val="Calibri"/>
        <family val="2"/>
        <scheme val="minor"/>
      </rPr>
      <t>LYS21op</t>
    </r>
    <r>
      <rPr>
        <sz val="11"/>
        <color theme="1"/>
        <rFont val="Calibri"/>
        <family val="2"/>
        <scheme val="minor"/>
      </rPr>
      <t xml:space="preserve"> promoter from strong to weak</t>
    </r>
  </si>
  <si>
    <t>sHP056</t>
  </si>
  <si>
    <t>BY4741△ADE8-pTEF1-LYS21op-tENO2-vURA3-pTDH3-mScarlet-I-tADH1-vLEU2</t>
  </si>
  <si>
    <t>BY4741△ADE8-pHP053-pHP036</t>
  </si>
  <si>
    <t>sHP057</t>
  </si>
  <si>
    <t>BY4741△ADE8-pRPL18B-LYS21op-tENO2-vURA3-pTDH3-mScarlet-I-tADH1-vLEU2</t>
  </si>
  <si>
    <t>BY4741△ADE8-pHP054-pHP036</t>
  </si>
  <si>
    <t>sHP058</t>
  </si>
  <si>
    <t>BY4741△ADE8-pPOP6-LYS21op-tENO2-vURA3-pTDH3-mScarlet-I-tADH1-vLEU2</t>
  </si>
  <si>
    <t>BY4741△ADE8-pHP055-pHP036</t>
  </si>
  <si>
    <t>sHP059</t>
  </si>
  <si>
    <t>BY4741△ADE8-pREV1-LYS21op-tENO2-vURA3-pTDH3-mScarlet-I-tADH1-vLEU2</t>
  </si>
  <si>
    <t>BY4741△ADE8-pHP056-pHP036</t>
  </si>
  <si>
    <t>BY4741△ADE8-pTDH3-mScarlet-I-tADH1-vLEU2-pHUM</t>
  </si>
  <si>
    <t>BY4741△ADE8-pHP036-pHUM</t>
  </si>
  <si>
    <t>sHP061</t>
    <phoneticPr fontId="6" type="noConversion"/>
  </si>
  <si>
    <t>BY4741△LYS2-pCCW12-ADE4op-tPGK1-vURA3-pTDH3-mTagBFP2-tADH1-vLEU2-pHM</t>
  </si>
  <si>
    <t>sHP049-pHM</t>
  </si>
  <si>
    <r>
      <t xml:space="preserve">prototrophic ade+lys- BFP, </t>
    </r>
    <r>
      <rPr>
        <i/>
        <sz val="11"/>
        <color theme="1"/>
        <rFont val="Calibri"/>
        <family val="2"/>
        <scheme val="minor"/>
      </rPr>
      <t>ADE4op</t>
    </r>
    <r>
      <rPr>
        <sz val="11"/>
        <color theme="1"/>
        <rFont val="Calibri"/>
        <family val="2"/>
        <scheme val="minor"/>
      </rPr>
      <t xml:space="preserve"> promoter from strong to weak)</t>
    </r>
  </si>
  <si>
    <t>BY4741△LYS2-pTEF1-ADE4op-tPGK1-vURA3-pTDH3-mTagBFP2-tADH1-vLEU2-pHM</t>
  </si>
  <si>
    <t>sHP050-pHM</t>
  </si>
  <si>
    <t>sHP063</t>
  </si>
  <si>
    <t>BY4741△LYS2-pRPL18B-ADE4op-tPGK1-vURA3-pTDH3-mTagBFP2-tADH1-vLEU2-pHM</t>
  </si>
  <si>
    <t>sHP051-pHM</t>
  </si>
  <si>
    <t>sHP064</t>
  </si>
  <si>
    <t>BY4741△LYS2-pPOP6-ADE4op-tPGK1-vURA3-pTDH3-mTagBFP2-tADH1-vLEU2-pHM</t>
  </si>
  <si>
    <t>sHP052-pHM</t>
  </si>
  <si>
    <t>sHP065</t>
  </si>
  <si>
    <t>BY4741△LYS2-pREV1-ADE4op-tPGK1-vURA3-pTDH3-mTagBFP2-tADH1-vLEU2-pHM</t>
  </si>
  <si>
    <t>sHP053-pHM</t>
  </si>
  <si>
    <t>sHP066</t>
    <phoneticPr fontId="6" type="noConversion"/>
  </si>
  <si>
    <t>BY4741△ADE8-pCCW12-LYS21op-tENO2-vURA3-pTDH3-mScarlet-I-tADH1-vLEU2-pHM</t>
  </si>
  <si>
    <t>sHP055-pHM</t>
  </si>
  <si>
    <r>
      <t xml:space="preserve">prototrophic ade-lys+ RFP, </t>
    </r>
    <r>
      <rPr>
        <i/>
        <sz val="11"/>
        <color theme="1"/>
        <rFont val="Calibri"/>
        <family val="2"/>
        <scheme val="minor"/>
      </rPr>
      <t>LYS21op</t>
    </r>
    <r>
      <rPr>
        <sz val="11"/>
        <color theme="1"/>
        <rFont val="Calibri"/>
        <family val="2"/>
        <scheme val="minor"/>
      </rPr>
      <t xml:space="preserve"> promoter from stronger to weak</t>
    </r>
  </si>
  <si>
    <t>sHP067</t>
  </si>
  <si>
    <t>BY4741△ADE8-pTEF1-LYS21op-tENO2-vURA3-pTDH3-mScarlet-I-tADH1-vLEU2-pHM</t>
  </si>
  <si>
    <t>sHP056-pHM</t>
  </si>
  <si>
    <t>sHP068</t>
  </si>
  <si>
    <t>BY4741△ADE8-pRPL18B-LYS21op-tENO2-vURA3-pTDH3-mScarlet-I-tADH1-vLEU2-pHM</t>
  </si>
  <si>
    <t>sHP057-pHM</t>
  </si>
  <si>
    <t>sHP069</t>
  </si>
  <si>
    <t>BY4741△ADE8-pPOP6-LYS21op-tENO2-vURA3-pTDH3-mScarlet-I-tADH1-vLEU2-pHM</t>
  </si>
  <si>
    <t>sHP058-pHM</t>
  </si>
  <si>
    <t>sHP070</t>
  </si>
  <si>
    <t>BY4741△ADE8-pREV1-LYS21op-tENO2-vURA3-pTDH3-mScarlet-I-tADH1-vLEU2-pHM</t>
  </si>
  <si>
    <t>sHP059-pHM</t>
  </si>
  <si>
    <t>sHP093</t>
  </si>
  <si>
    <t xml:space="preserve">BY4741-pHLUM </t>
  </si>
  <si>
    <t>BY4741-pHLUM</t>
  </si>
  <si>
    <t>prototrophic BY4741, as a positive control</t>
  </si>
  <si>
    <t>sHP094</t>
  </si>
  <si>
    <t>BY4741-pTDH3-mTagBFP2-tADH1-vHIS3</t>
  </si>
  <si>
    <t>-H</t>
  </si>
  <si>
    <t>BY4741-pHP057</t>
  </si>
  <si>
    <t>BY4741 with BFP under His marker</t>
    <phoneticPr fontId="7" type="noConversion"/>
  </si>
  <si>
    <t>sHP095</t>
  </si>
  <si>
    <t>BY4741△TRP1-pTDH3-mScarlet-I-tADH1-vHIS3</t>
  </si>
  <si>
    <t>BY4741△TRP1-pHP058</t>
  </si>
  <si>
    <t>BY4741△TRP1 with RFP under His marker</t>
  </si>
  <si>
    <t>sHP096</t>
  </si>
  <si>
    <t>BY4741-pCCW12-TRP2Fbr-tSSA1-vURA3-pTDH3-mTagBFP2-tADH1-vHIS3-pM</t>
    <phoneticPr fontId="6" type="noConversion"/>
  </si>
  <si>
    <t>-HUM</t>
  </si>
  <si>
    <t>sHP094-pHP042-pM</t>
  </si>
  <si>
    <t>prototrophic Leu-Trp+ BFP, TRP2Fbr promoter from strong to weak</t>
  </si>
  <si>
    <t>sHP097</t>
  </si>
  <si>
    <t>BY4741-pTEF1-TRP2Fbr-tSSA1-vURA3-pTDH3-mTagBFP2-tADH1-vHIS3-pM</t>
  </si>
  <si>
    <t>sHP094-pHP043-pM</t>
  </si>
  <si>
    <t>sHP098</t>
  </si>
  <si>
    <t>BY4741-pRPL18B-TRP2Fbr-tSSA1-vURA3-pTDH3-mTagBFP2-tADH1-vHIS3-pM</t>
  </si>
  <si>
    <t>sHP094-pHP044-pM</t>
  </si>
  <si>
    <t>sHP099</t>
  </si>
  <si>
    <t>BY4741-pPOP6-TRP2Fbr-tSSA1-vURA3-pTDH3-mTagBFP2-tADH1-vHIS3-pM</t>
  </si>
  <si>
    <t>sHP094-pHP045-pM</t>
  </si>
  <si>
    <t>sHP100</t>
  </si>
  <si>
    <t>BY4741-pREV1-TRP2Fbr-tSSA1-vURA3-pTDH3-mTagBFP2-tADH1-vHIS3-pM</t>
  </si>
  <si>
    <t>sHP094-pHP046-pM</t>
  </si>
  <si>
    <t>sHP101</t>
  </si>
  <si>
    <t>BY4741-pTDH3-mTagBFP2-tADH1-vHIS3-pUM</t>
  </si>
  <si>
    <t>sHP094-pUM</t>
  </si>
  <si>
    <t>sHP102</t>
  </si>
  <si>
    <t>BY4741△TRP1-pCCW12-LEU4Fbr-tENO1-vURA3-pTDH3-mScarlet-I-tADH1-vHIS3-pLM</t>
  </si>
  <si>
    <t>sHP095-pHP037-pLM</t>
  </si>
  <si>
    <t>prototrophic Leu+trp- RFP, LEU4Fbr promoter from strong to weak</t>
  </si>
  <si>
    <t>sHP103</t>
  </si>
  <si>
    <t>BY4741△TRP1-pTEF1-LEU4Fbr-tENO1-vURA3-pTDH3-mScarlet-I-tADH1-vHIS3-pLM</t>
  </si>
  <si>
    <t>sHP095-pHP038-pLM</t>
  </si>
  <si>
    <t>sHP104</t>
  </si>
  <si>
    <t>BY4741△TRP1-pRPL18B-LEU4Fbr-tENO1-vURA3-pTDH3-mScarlet-I-tADH1-vHIS3-pLM</t>
  </si>
  <si>
    <t>sHP095-pHP039-pLM</t>
  </si>
  <si>
    <t>sHP105</t>
  </si>
  <si>
    <t>BY4741△TRP1-pPOP6-LEU4Fbr-tENO1-vURA3-pTDH3-mScarlet-I-tADH1-vHIS3-pLM</t>
  </si>
  <si>
    <t>sHP095-pHP040-pLM</t>
  </si>
  <si>
    <t>sHP106</t>
  </si>
  <si>
    <t>BY4741△TRP1-pREV1-LEU4Fbr-tENO1-vURA3-pTDH3-mScarlet-I-tADH1-vHIS3-pLM</t>
  </si>
  <si>
    <t>sHP095-pHP041-pLM</t>
  </si>
  <si>
    <t>sHP107</t>
  </si>
  <si>
    <t>BY4741△TRP1-pTDH3-mScarlet-I-tADH1-vHIS3-pLUM</t>
  </si>
  <si>
    <t>sHP095-pLUM</t>
  </si>
  <si>
    <t>sHP119</t>
  </si>
  <si>
    <t>BY4741-pHP033 (pTDH3-sfGFP-tADH1-vLEU2)-pHUM</t>
  </si>
  <si>
    <t>sHP045-pHUM</t>
  </si>
  <si>
    <t>prototrophic BY4741 with GFP</t>
  </si>
  <si>
    <t>sHP120</t>
  </si>
  <si>
    <t>BY4741-pHP035 (pTDH3-mTagBFP2-tADH1-vLEU2)-pHUM</t>
  </si>
  <si>
    <t>sHP047-pHUM</t>
  </si>
  <si>
    <t>prototrophic BY4741 with BFP</t>
    <phoneticPr fontId="7" type="noConversion"/>
  </si>
  <si>
    <t>sHP121</t>
  </si>
  <si>
    <t>BY4741-pHP036 (pTDH3-mScarlet-I-tADH1-vLEU2)-pHUM</t>
  </si>
  <si>
    <t>sHP048-pHUM</t>
  </si>
  <si>
    <t>prototrophic BY4741 with RFP</t>
  </si>
  <si>
    <t>sHP126</t>
  </si>
  <si>
    <t xml:space="preserve">BY4741△ADE8-pHP036(RFP-Leu), pHM </t>
  </si>
  <si>
    <t>-HLM</t>
  </si>
  <si>
    <t>ade- RFP</t>
  </si>
  <si>
    <t>sHP127</t>
  </si>
  <si>
    <t xml:space="preserve">BY4741△LYS2-pHP036(RFP-Leu), pHM </t>
  </si>
  <si>
    <t>lys- RFP</t>
  </si>
  <si>
    <t>sHP128</t>
  </si>
  <si>
    <t xml:space="preserve">BY4741△TRP1-pHP036(RFP-Leu), pHM </t>
  </si>
  <si>
    <t>trp- RFP</t>
  </si>
  <si>
    <t>sHP129</t>
  </si>
  <si>
    <t xml:space="preserve">BY4741(△LEU2)-pHP058(RFP-His), pM </t>
  </si>
  <si>
    <t>-HM</t>
  </si>
  <si>
    <t>leu- RFP</t>
  </si>
  <si>
    <t>sHP130</t>
  </si>
  <si>
    <t xml:space="preserve">BY4741△TYR1-pHP036(RFP-Leu), pHM </t>
  </si>
  <si>
    <t>tyr- RFP</t>
  </si>
  <si>
    <t>sHP131</t>
  </si>
  <si>
    <t xml:space="preserve">BY4741△PHA2-pHP036(RFP-Leu), pHM </t>
  </si>
  <si>
    <t>phe- RFP</t>
  </si>
  <si>
    <t>sHP132</t>
  </si>
  <si>
    <t xml:space="preserve">BY4741△ILV1-pHP036(RFP-Leu), pHM </t>
  </si>
  <si>
    <t>ilv- RFP</t>
  </si>
  <si>
    <t>sHP133</t>
  </si>
  <si>
    <t xml:space="preserve">BY4741△ARG4-pHP036(RFP-Leu), pHM </t>
  </si>
  <si>
    <t>arg- RFP</t>
  </si>
  <si>
    <t>sHP137</t>
  </si>
  <si>
    <t xml:space="preserve">BY4741△ADE8-pHP035(BFP-Leu), pHM  </t>
  </si>
  <si>
    <t>ade- BFP</t>
  </si>
  <si>
    <t>sHP138</t>
  </si>
  <si>
    <t xml:space="preserve">BY4741△LYS2-pHP035(BFP-Leu), pHM </t>
  </si>
  <si>
    <t>lys- BFP</t>
  </si>
  <si>
    <t>sHP139</t>
  </si>
  <si>
    <t xml:space="preserve">BY4741△TRP1-pHP035(BFP-Leu), pHM </t>
  </si>
  <si>
    <t>trp- BFP</t>
  </si>
  <si>
    <t>sHP140</t>
  </si>
  <si>
    <t xml:space="preserve">BY4741(△LEU2)-pHP057(BFP-His), pM </t>
  </si>
  <si>
    <t>lue- BFP</t>
  </si>
  <si>
    <t>sHP141</t>
  </si>
  <si>
    <t xml:space="preserve">BY4741△TYR1-pHP035(BFP-Leu), pHM </t>
  </si>
  <si>
    <t>tyr- BFP</t>
  </si>
  <si>
    <t>sHP142</t>
  </si>
  <si>
    <t xml:space="preserve">BY4741△PHA2-pHP035(BFP-Leu), pHM </t>
  </si>
  <si>
    <t>phe- BFP</t>
  </si>
  <si>
    <t>sHP143</t>
  </si>
  <si>
    <t xml:space="preserve">BY4741△ILV1-pHP035(BFP-Leu), pHM </t>
  </si>
  <si>
    <t>ilv- BFP</t>
  </si>
  <si>
    <t>sHP144</t>
  </si>
  <si>
    <t xml:space="preserve">BY4741△ARG4-pHP035(BFP-Leu), pHM </t>
  </si>
  <si>
    <t>arg- BFP</t>
  </si>
  <si>
    <t xml:space="preserve">BY4741△ADE8-pHP122(-URA), pHP036(RFP-Leu), pHM </t>
  </si>
  <si>
    <t>sHP126-pHP122(-URA)</t>
  </si>
  <si>
    <t>ade-aa+ RFP (aa means tyr, phe, and aro3, 4)</t>
  </si>
  <si>
    <t>sHP149</t>
  </si>
  <si>
    <t xml:space="preserve">BY4741△ADE8-pHP125(-URA), pHP036(RFP-Leu), pHM </t>
  </si>
  <si>
    <t>sHP126-pHP125(-URA)</t>
  </si>
  <si>
    <t>ade-aa+ RFP (aa means tyr, phe and aro3, 4,7)</t>
  </si>
  <si>
    <t xml:space="preserve">BY4741△ADE8-pHP95(-URA), pHP036(RFP-Leu), pHM </t>
  </si>
  <si>
    <t>sHP126-pHP95(-URA)</t>
  </si>
  <si>
    <t>ade-(IIe&amp; val)+ RFP (ILV6 share by isoleucine and valine synthesis pathway</t>
  </si>
  <si>
    <t>sHP151</t>
  </si>
  <si>
    <t xml:space="preserve">BY4741△ADE8-pHP105(-URA), pHP036(RFP-Leu), pHM </t>
  </si>
  <si>
    <t>sHP126-pHP105(-URA)</t>
  </si>
  <si>
    <t>ade-arg+ RFP (MPR1, Arginine)</t>
  </si>
  <si>
    <t xml:space="preserve">BY4741△ADE8-pHP110(-URA), pHP036(RFP-Leu), pHM </t>
  </si>
  <si>
    <t>sHP126-pHP110(-URA)</t>
  </si>
  <si>
    <t>ade-thr+ RFP (HOM3-R2, theronine)</t>
  </si>
  <si>
    <t>sHP153</t>
  </si>
  <si>
    <t xml:space="preserve">BY4741△ADE8-pHP115(-URA), pHP036(RFP-Leu), pHM </t>
  </si>
  <si>
    <t>sHP126-pHP115(-URA)</t>
  </si>
  <si>
    <t>ade-ala+ RFP (AQR1, Alanine)</t>
  </si>
  <si>
    <t xml:space="preserve">BY4741△TYR1-pHP048(-URA), pHP035(BFP-Leu), pHM </t>
  </si>
  <si>
    <t>sHP141-pHP048(-URA)</t>
  </si>
  <si>
    <t>ade+tyr- BFP</t>
  </si>
  <si>
    <t>sHP156</t>
  </si>
  <si>
    <t xml:space="preserve">BY4741△PHA2-pHP048(-URA), pHP035(BFP-Leu), pHM </t>
  </si>
  <si>
    <t>sHP142-pHP048(-URA)</t>
  </si>
  <si>
    <t>ade+phe- BFP</t>
  </si>
  <si>
    <t xml:space="preserve">BY4741△ILV1-pHP048(-URA), pHP035(BFP-Leu), pHM </t>
  </si>
  <si>
    <t>sHP143-pHP048(-URA)</t>
  </si>
  <si>
    <t>ade+(IIe&amp; val)- BFP</t>
  </si>
  <si>
    <t xml:space="preserve">BY4741△ARG4-pHP048(-URA), pHP035(BFP-Leu), pHM </t>
  </si>
  <si>
    <t>sHP144-pHP048(-URA)</t>
  </si>
  <si>
    <t>ade+arg- BFP</t>
  </si>
  <si>
    <t>sHP162</t>
  </si>
  <si>
    <t xml:space="preserve">BY4741△ADE8-pHM  </t>
  </si>
  <si>
    <t>sHP163</t>
  </si>
  <si>
    <t xml:space="preserve">BY4741△LYS2-pHM </t>
  </si>
  <si>
    <t>sHP164</t>
  </si>
  <si>
    <t xml:space="preserve">BY4741△TRP1-pHM </t>
  </si>
  <si>
    <t xml:space="preserve">BY4741△TRP1 -pHM </t>
  </si>
  <si>
    <t>sHP165</t>
  </si>
  <si>
    <t xml:space="preserve">BY4741(△LEU2)-pM </t>
  </si>
  <si>
    <t>-M</t>
  </si>
  <si>
    <t>sHP166</t>
  </si>
  <si>
    <t xml:space="preserve">BY4741△TYR1-pHM </t>
  </si>
  <si>
    <t>sHP167</t>
  </si>
  <si>
    <t xml:space="preserve">BY4741△PHA2- pHM </t>
  </si>
  <si>
    <t>sHP168</t>
  </si>
  <si>
    <t xml:space="preserve">BY4741△ILV1-pHM </t>
  </si>
  <si>
    <t>sHP169</t>
  </si>
  <si>
    <t xml:space="preserve">BY4741△ARG4-pHM </t>
  </si>
  <si>
    <t>sHP175</t>
  </si>
  <si>
    <t>BY4741△THR4-pTEF1-ADE4op-tPGK1-vURA3</t>
  </si>
  <si>
    <t>-U</t>
  </si>
  <si>
    <t>BY4741△THR4-pHP048</t>
  </si>
  <si>
    <t xml:space="preserve">ade+ thr- </t>
  </si>
  <si>
    <t>sHP176</t>
  </si>
  <si>
    <t>BY4741△THR4-pHP048-pHP035 (BFP-Leu)</t>
  </si>
  <si>
    <t>sHP175+pHP035 (BFP-Leu)</t>
  </si>
  <si>
    <t>ade+thr- BFP</t>
  </si>
  <si>
    <t xml:space="preserve">BY4741△TRP1-pTEF1-ADE4op-tPGK1-vURA3-pTDH3-mTagBFP2-tADH1-vLEU2, pHM </t>
  </si>
  <si>
    <t>sHP139-pHP048(-URA)</t>
  </si>
  <si>
    <t>ade+trp- BFP</t>
  </si>
  <si>
    <t>BY4741(△LEU2)-pHP057(BFP-His), pM, -pHP048</t>
  </si>
  <si>
    <t>sH140-pHP048(-URA)</t>
  </si>
  <si>
    <t>ade+leu- BFP</t>
  </si>
  <si>
    <t xml:space="preserve">BY4741△ADE8-pHP42(-URA), pHP036(RFP-Leu), pHM </t>
  </si>
  <si>
    <t>sHP126-pHP42(-URA)</t>
  </si>
  <si>
    <t xml:space="preserve">ade-trp+ RFP (overexpressing TRP2Fbr) </t>
  </si>
  <si>
    <t>sHP180</t>
  </si>
  <si>
    <t xml:space="preserve">BY4741△ADE8-pHP162(-URA), pHP036(RFP-Leu), pHM </t>
  </si>
  <si>
    <t>sHP126-pHP162(-URA)</t>
  </si>
  <si>
    <t xml:space="preserve">ade-trp+ RFP (overexpressing ARO3, 4, plus TRP2Fbr) </t>
  </si>
  <si>
    <t>sHP181</t>
  </si>
  <si>
    <t>BY4741△THR4 v2</t>
  </si>
  <si>
    <t>from crick YKO collection</t>
  </si>
  <si>
    <t>thr-, cPCR and culture verified</t>
  </si>
  <si>
    <t>sHP182</t>
  </si>
  <si>
    <t>BY4741△ILV1-pHP036(RFP-Leu), pHM,pHP052 (pCCW12-LYS21op-tENO2-vURA3)</t>
  </si>
  <si>
    <t>sHP132+pHP052</t>
  </si>
  <si>
    <t xml:space="preserve">val-lys+ RFP, LYS21op promoter from strong to weak </t>
  </si>
  <si>
    <t>sHP183</t>
  </si>
  <si>
    <t>BY4741△ILV1-pHP036(RFP-Leu), pHM,pHP053 (pTEF1-LYS21op-tENO2-vURA3)</t>
  </si>
  <si>
    <t>sHP132+pHP053</t>
  </si>
  <si>
    <t>sHP184</t>
  </si>
  <si>
    <t>BY4741△ILV1-pHP036(RFP-Leu), pHM,pHP054 (pRPL18B-LYS21op-tENO2-vURA3)</t>
  </si>
  <si>
    <t>sHP132+pHP054</t>
  </si>
  <si>
    <t>sHP185</t>
  </si>
  <si>
    <t>BY4741△ILV1-pHP036(RFP-Leu), pHM,pHP055 (pPOP6-LYS21op-tENO2-vURA3)</t>
  </si>
  <si>
    <t>sHP132+pHP055</t>
  </si>
  <si>
    <t>sHP186</t>
  </si>
  <si>
    <t>BY4741△ILV1-pHP036(RFP-Leu), pHM,pHP056 (pREV1-LYS21op-tENO2-vURA3)</t>
  </si>
  <si>
    <t>sHP132+pHP056</t>
  </si>
  <si>
    <t>sHP187</t>
  </si>
  <si>
    <t>BY4741△ILV1+pHP036(RFP-Leu)+pHUM</t>
  </si>
  <si>
    <t>sHP188</t>
  </si>
  <si>
    <t>BY4741△LYS2-pHP035(BFP-Leu), pHM,pHP95(pCCW12-ILV6 G89D-tENO1-vURA3)</t>
  </si>
  <si>
    <t>sHP138+pHP95</t>
    <phoneticPr fontId="6" type="noConversion"/>
  </si>
  <si>
    <t>val+lys- BFP, ILV6G89D promoter from strong to weak</t>
  </si>
  <si>
    <t>sHP189</t>
  </si>
  <si>
    <t>BY4741△LYS2-pHP035(BFP-Leu), pHM,pHP96(pTEF1-ILV6 G89D-tENO1-vURA3)</t>
  </si>
  <si>
    <t>sHP138+pHP96</t>
  </si>
  <si>
    <t>sHP190</t>
  </si>
  <si>
    <t>BY4741△LYS2-pHP035(BFP-Leu), pHM,pHP97(pRPL18B-ILV6 G89D-tENO1-vURA3)</t>
  </si>
  <si>
    <t>sHP138+pHP97</t>
  </si>
  <si>
    <t>sHP191</t>
  </si>
  <si>
    <t>BY4741△LYS2-pHP035(BFP-Leu), pHM,pHP98(pPOP6-ILV6 G89D-tENO1-vURA3)</t>
  </si>
  <si>
    <t>sHP138+pHP98</t>
  </si>
  <si>
    <t>sHP192</t>
  </si>
  <si>
    <t>BY4741△LYS2-pHP035(BFP-Leu), pHM,pHP99(pREV1-ILV6 G89D-tENO1-vURA3)</t>
  </si>
  <si>
    <t>sHP138+pHP99</t>
  </si>
  <si>
    <t>sHP193</t>
  </si>
  <si>
    <t>BY4741△PHA2-pHP036(RFP-Leu), pHM, pHP052 (pCCW12-LYS21op-tENO2-vURA3)</t>
  </si>
  <si>
    <t>sHP131+pHP52</t>
  </si>
  <si>
    <t xml:space="preserve">phe-lys+ RFP, LYS21op promoter from strong to weak </t>
  </si>
  <si>
    <t>sHP194</t>
  </si>
  <si>
    <t>BY4741△PHA2-pHP036(RFP-Leu), pHM, pHP053 (pTEF1-LYS21op-tENO2-vURA3)</t>
  </si>
  <si>
    <t>sHP131+pHP53</t>
  </si>
  <si>
    <t>sHP195</t>
  </si>
  <si>
    <t>BY4741△PHA2-pHP036(RFP-Leu), pHM, pHP054 (pRPL18B-LYS21op-tENO2-vURA3)</t>
  </si>
  <si>
    <t>sHP131+pHP54</t>
  </si>
  <si>
    <t>sHP196</t>
  </si>
  <si>
    <t>BY4741△PHA2-pHP036(RFP-Leu), pHM, pHP055 (pPOP6-LYS21op-tENO2-vURA3)</t>
  </si>
  <si>
    <t>sHP131+pHP55</t>
  </si>
  <si>
    <t>sHP197</t>
  </si>
  <si>
    <t>BY4741△PHA2-pHP036(RFP-Leu), pHM, pHP056 (pREV1-LYS21op-tENO2-vURA3)</t>
  </si>
  <si>
    <t>sHP131+pHP56</t>
  </si>
  <si>
    <t>sHP198</t>
  </si>
  <si>
    <t>BY4741△PHA2+pHP036(RFP-Leu)+pHUM</t>
  </si>
  <si>
    <t>sHP199</t>
  </si>
  <si>
    <t>BY4741△LYS2-pHP035(BFP-Leu), pHM, pHP122 (pCCW12-ARO3 K222L-tENO1- pCCW12-ARO4K229L-tSSA1-vURA3)</t>
  </si>
  <si>
    <t>sHP138+pHP122</t>
  </si>
  <si>
    <t>phe+lys- BFP, ARO3K222L promoter from strong to weak</t>
  </si>
  <si>
    <t>sHP200</t>
  </si>
  <si>
    <t>BY4741△LYS2-pHP035(BFP-Leu), pHM, pHP153 (pTEF1-ARO3 K222L-tENO1- pCCW12-ARO4K229L-tSSA1-vURA3)</t>
  </si>
  <si>
    <t>sHP138+pHP153</t>
  </si>
  <si>
    <t>sHP201</t>
  </si>
  <si>
    <t>BY4741△LYS2-pHP035(BFP-Leu), pHM, pHP154 (pRPL18B-ARO3 K222L-tENO1- pCCW12-ARO4K229L-tSSA1-vURA3)</t>
  </si>
  <si>
    <t>sHP138+pHP154</t>
  </si>
  <si>
    <t>sHP202</t>
  </si>
  <si>
    <t>BY4741△LYS2-pHP035(BFP-Leu), pHM, pHP155 (pPOP6-ARO3 K222L-tENO1- pCCW12-ARO4K229L-tSSA1-vURA3)</t>
  </si>
  <si>
    <t>sHP138+pHP155</t>
  </si>
  <si>
    <t>sHP203</t>
  </si>
  <si>
    <t>BY4741△LYS2-pHP035(BFP-Leu), pHM, pHP156 (pREV1-ARO3 K222L-tENO1- pCCW12-ARO4K229L-tSSA1-vURA3)</t>
  </si>
  <si>
    <t>sHP138+pHP156</t>
  </si>
  <si>
    <t>sHP205</t>
  </si>
  <si>
    <t>BY4741(△LEU2)-pHP058(RFP-His), pM, pHP052 (pCCW12-LYS21op-tENO2-vURA3)</t>
  </si>
  <si>
    <t>sHP129+pHP52</t>
  </si>
  <si>
    <t xml:space="preserve">leu-lys+ RFP, LYS21op promoter from strong to weak </t>
  </si>
  <si>
    <t>sHP206</t>
  </si>
  <si>
    <t>BY4741(△LEU2)-pHP058(RFP-His), pM, pHP053 (pTEF1-LYS21op-tENO2-vURA3)</t>
  </si>
  <si>
    <t>sHP129+pHP53</t>
  </si>
  <si>
    <t>sHP207</t>
  </si>
  <si>
    <t>BY4741(△LEU2)-pHP058(RFP-His), pM, pHP054 (pRPL18B-LYS21op-tENO2-vURA3)</t>
  </si>
  <si>
    <t>sHP129+pHP54</t>
  </si>
  <si>
    <t>sHP208</t>
  </si>
  <si>
    <t>BY4741(△LEU2)-pHP058(RFP-His), pM, pHP055 (pPOP6-LYS21op-tENO2-vURA3)</t>
  </si>
  <si>
    <t>sHP129+pHP55</t>
  </si>
  <si>
    <t>sHP209</t>
  </si>
  <si>
    <t>BY4741(△LEU2)-pHP058(RFP-His), pM, pHP056 (pREV1-LYS21op-tENO2-vURA3)</t>
  </si>
  <si>
    <t>sHP129+pHP56</t>
  </si>
  <si>
    <t>sHP210</t>
  </si>
  <si>
    <t>BY4741+pHP58(RFP-His), pUM</t>
  </si>
  <si>
    <t>sHP211</t>
  </si>
  <si>
    <t>BY4741△LYS2-pHP035(BFP-Leu), pHM,pHP37(pCCW12-LEU4Fbr-tENO1-vURA3)</t>
  </si>
  <si>
    <t>sHP138+pHP37</t>
  </si>
  <si>
    <t>leu+lys- BFP, LEU4Fbr promoter from strong to weak</t>
  </si>
  <si>
    <t>sHP212</t>
  </si>
  <si>
    <t>BY4741△LYS2-pHP035(BFP-Leu), pHM,pHP37(pTEF1-LEU4Fbr-tENO1-vURA3)</t>
  </si>
  <si>
    <t>sHP138+pHP38</t>
  </si>
  <si>
    <t>sHP213</t>
  </si>
  <si>
    <t>BY4741△LYS2-pHP035(BFP-Leu), pHM,pHP37(pRPL18B-LEU4Fbr-tENO1-vURA3)</t>
  </si>
  <si>
    <t>sHP138+pHP39</t>
  </si>
  <si>
    <t>sHP214</t>
  </si>
  <si>
    <t>BY4741△LYS2-pHP035(BFP-Leu), pHM,pHP37(pPOP6-LEU4Fbr-tENO1-vURA3)</t>
  </si>
  <si>
    <t>sHP138+pHP40</t>
  </si>
  <si>
    <t>sHP215</t>
  </si>
  <si>
    <t>BY4741△LYS2-pHP035(BFP-Leu), pHM,pHP37(pREV1-LEU4Fbr-tENO1-vURA3)</t>
  </si>
  <si>
    <t>sHP138+pHP41</t>
  </si>
  <si>
    <t>sHP216</t>
  </si>
  <si>
    <t>BY4741△LYS2+pHP57(BFP-His), pLUM</t>
  </si>
  <si>
    <t>sHP217</t>
  </si>
  <si>
    <t>BY4741-pHM</t>
  </si>
  <si>
    <t>sHP221</t>
  </si>
  <si>
    <t>BY4741△ARO7-pHM</t>
  </si>
  <si>
    <t>BY4741△ARO7-HM</t>
  </si>
  <si>
    <t>aro-</t>
  </si>
  <si>
    <t>sHP222</t>
  </si>
  <si>
    <t>BY4741△ARO7-BFP-pHM</t>
  </si>
  <si>
    <t>BY4741△ARO7-HM-pHP35 (BFP-Leu)</t>
  </si>
  <si>
    <t>aro- BFP</t>
  </si>
  <si>
    <t>BY4741△Ade8-RFP-Leu4Fbr</t>
  </si>
  <si>
    <t>sHP126+pHP037</t>
  </si>
  <si>
    <t>ade-leu+ RFP</t>
  </si>
  <si>
    <t>BY4741△ARO7-BFP-HM-pHP048</t>
  </si>
  <si>
    <t>sHP222-pHP048(-URA)</t>
  </si>
  <si>
    <t>ade+aro7-(phe &amp; tyr-) BFP</t>
  </si>
  <si>
    <t>sHP225</t>
  </si>
  <si>
    <t>BY4741△ARO7-pM</t>
  </si>
  <si>
    <t>sHP226</t>
  </si>
  <si>
    <t>BY4741△TRP1-pM</t>
  </si>
  <si>
    <t xml:space="preserve">BY4741△ADE8-pHP193(-URA), pHP036(RFP-Leu), pHM </t>
  </si>
  <si>
    <t>sHP126-pHP193</t>
  </si>
  <si>
    <t>ade-arg+ RFP</t>
  </si>
  <si>
    <t xml:space="preserve">BY4741△ADE8-pHP186(-URA), pHP036(RFP-Leu), pHM </t>
  </si>
  <si>
    <t>sHP126-pHP186</t>
  </si>
  <si>
    <t>ade-ura+ RFP (overexpressing URA4)</t>
  </si>
  <si>
    <t xml:space="preserve">BY4741△ADE8-pHP188(-URA), pHP036(RFP-Leu), pHM </t>
  </si>
  <si>
    <t>sHP126-pHP188</t>
  </si>
  <si>
    <t>ade-his+ RFP</t>
  </si>
  <si>
    <t>sHP232</t>
  </si>
  <si>
    <t xml:space="preserve">BY4741△ADE8-pHP189(-URA), pHP036(RFP-Leu), pHM </t>
  </si>
  <si>
    <t>sHP126-pHP189</t>
  </si>
  <si>
    <t>ade-his+ RFP (mutated HIS1)</t>
  </si>
  <si>
    <t xml:space="preserve">BY4741△ADE8-pHP190(-URA), pHP036(RFP-Leu), pHM </t>
  </si>
  <si>
    <t>sHP126-pHP190</t>
  </si>
  <si>
    <t>ade-met+ RFP</t>
  </si>
  <si>
    <t xml:space="preserve">BY4741△ADE8-pHP191(-URA), pHP036(RFP-Leu), pHM </t>
  </si>
  <si>
    <t>sHP126-pHP191</t>
  </si>
  <si>
    <t>ade-ser+ RFP</t>
  </si>
  <si>
    <t xml:space="preserve">BY4741△ADE8-pHP192(-URA), pHP036(RFP-Leu), pHM </t>
  </si>
  <si>
    <t>sHP126-pHP192</t>
  </si>
  <si>
    <t>ade-cys+ RFP</t>
  </si>
  <si>
    <t>BY4741-pHP035(BFP-Leu), His(ade4op), pM</t>
    <phoneticPr fontId="6" type="noConversion"/>
  </si>
  <si>
    <t>sHP165+pHP035(BFP-Leu), pHP194 (His(ade4op))</t>
  </si>
  <si>
    <t>ade+ura- BFP</t>
  </si>
  <si>
    <t>BY4741-pHP035(BFP-Leu)-pHP048 (ade-URA),pM</t>
  </si>
  <si>
    <t>-LUM</t>
  </si>
  <si>
    <t>sHP165-pHP035(BFP-Leu)-pHP048 (ade-URA)</t>
  </si>
  <si>
    <t>ade+his- BFP</t>
  </si>
  <si>
    <t>sHP238</t>
  </si>
  <si>
    <t>BY4741-pHP036 (RFP-Leu)-pM</t>
    <phoneticPr fontId="6" type="noConversion"/>
  </si>
  <si>
    <t>-LM</t>
  </si>
  <si>
    <t>sHP165-pHP036</t>
  </si>
  <si>
    <t>BY4741 RFP, pM</t>
  </si>
  <si>
    <t>sHP239</t>
  </si>
  <si>
    <t>BY4741-pHP036 (RFP-Leu)-pH</t>
  </si>
  <si>
    <t>-HL</t>
  </si>
  <si>
    <t>BY4741 RFP, pH</t>
  </si>
  <si>
    <t>BY4741△MET14-pH-pHP048 (ura)-pHP035 (leu)</t>
  </si>
  <si>
    <t>-HLU</t>
  </si>
  <si>
    <t>sHP289-pHP035</t>
  </si>
  <si>
    <t>ade+met- BFP</t>
  </si>
  <si>
    <t>sHP243</t>
  </si>
  <si>
    <t>BY4741△CYS4-pHP035(BFP-Leu)-pHP048 (ade-URA)</t>
  </si>
  <si>
    <t>ade+cys- BFP</t>
  </si>
  <si>
    <t>sHP244</t>
  </si>
  <si>
    <t>BY4741△THR4-pHP048-pHP036 (RFP-Leu)-pHM</t>
  </si>
  <si>
    <t xml:space="preserve">sHP175-pHP36-pHM </t>
  </si>
  <si>
    <t>ade+thr- RFP</t>
  </si>
  <si>
    <t>BY4741△SER1-pHP035(BFP-Leu)-pHP048 (ade-URA)-pHM</t>
  </si>
  <si>
    <t>sHP249-pHP035(BFP-Leu)-pHM</t>
  </si>
  <si>
    <t>ade+ser- BFP</t>
  </si>
  <si>
    <t>BY4741△CYS4-pHP035(BFP-Leu)-pHP048 (ade-URA)-pHM</t>
  </si>
  <si>
    <t>sHP243-pHM</t>
  </si>
  <si>
    <t>sHP249</t>
  </si>
  <si>
    <t>BY4741△SER1-pHP048</t>
  </si>
  <si>
    <t>-U</t>
    <phoneticPr fontId="7" type="noConversion"/>
  </si>
  <si>
    <t xml:space="preserve">ade+ser- </t>
  </si>
  <si>
    <t>sHP250</t>
  </si>
  <si>
    <t>BY4741△CYS4-pHP048</t>
  </si>
  <si>
    <t>BY4741△THR4-pHP048-pHP035 (BFP-Leu)-pHM</t>
  </si>
  <si>
    <t>sHP176-pHM (or pHUM)</t>
  </si>
  <si>
    <t>sHP252</t>
  </si>
  <si>
    <t xml:space="preserve">BY4741△ADE8-pHP173(-URA), pHP036(RFP-Leu), pHM </t>
  </si>
  <si>
    <t>sHP126-pHP173(-URA)</t>
  </si>
  <si>
    <t>ade-thr+  RFP (overxpressing HOM3-R2&amp;AQR, theronine)</t>
  </si>
  <si>
    <t>sHP253</t>
  </si>
  <si>
    <t>BY4741△TRP1-pHP036(RFP-Leu), pHM, pHP052 (pCCW12-LYS21op-tENO2-vURA3)</t>
  </si>
  <si>
    <t>sHP128+pHP52</t>
  </si>
  <si>
    <t>trp-lys+ RFP, LYS21op promoter from strong to weak</t>
  </si>
  <si>
    <t>sHP254</t>
  </si>
  <si>
    <t>BY4741△TRP1-pHP036(RFP-Leu), pHM, pHP053 (pTEF1-LYS21op-tENO2-vURA3)</t>
  </si>
  <si>
    <t>sHP128+pHP53</t>
  </si>
  <si>
    <t>sHP255</t>
  </si>
  <si>
    <t>BY4741△TRP1-pHP036(RFP-Leu), pHM, pHP054 (pRPL18B-LYS21op-tENO2-vURA3)</t>
  </si>
  <si>
    <t>sHP128+pHP54</t>
  </si>
  <si>
    <t>sHP256</t>
  </si>
  <si>
    <t>BY4741△TRP1-pHP036(RFP-Leu), pHM, pHP055 (pPOP6-LYS21op-tENO2-vURA3)</t>
  </si>
  <si>
    <t>sHP128+pHP55</t>
  </si>
  <si>
    <t>sHP257</t>
  </si>
  <si>
    <t>BY4741△TRP1-pHP036(RFP-Leu), pHM, pHP056 (pREV1-LYS21op-tENO2-vURA3)</t>
  </si>
  <si>
    <t>sHP128+pHP56</t>
  </si>
  <si>
    <t>sHP258</t>
  </si>
  <si>
    <t>BY4741△TRP1-pHP036(RFP-Leu)+pHUM</t>
  </si>
  <si>
    <t>sHP259</t>
  </si>
  <si>
    <t>BY4741△LYS2-pHP035(BFP-Leu), pHP042 (pCCW12-TRP2Fbr-tSSA1-vURA3)</t>
  </si>
  <si>
    <t>sHP138+pHP42</t>
  </si>
  <si>
    <t>trp+lys- BFP, TRP2Fbr promoter from strong to weak</t>
  </si>
  <si>
    <t>sHP260</t>
  </si>
  <si>
    <t>BY4741△LYS2-pHP035(BFP-Leu), pHP043 (pTEF1-TRP2Fbr-tSSA1-vURA3)</t>
  </si>
  <si>
    <t>sHP138+pHP43</t>
  </si>
  <si>
    <t>sHP261</t>
  </si>
  <si>
    <t>BY4741△LYS2-pHP035(BFP-Leu), pHP044 (pRPL18B-TRP2Fbr-tSSA1-vURA3)</t>
  </si>
  <si>
    <t>sHP138+pHP44</t>
  </si>
  <si>
    <t>sHP262</t>
  </si>
  <si>
    <t>BY4741△LYS2-pHP035(BFP-Leu), pHP045 (pPOP6-TRP2Fbr-tSSA1-vURA3)</t>
  </si>
  <si>
    <t>sHP138+pHP45</t>
  </si>
  <si>
    <t>sHP263</t>
  </si>
  <si>
    <t>BY4741△LYS2-pHP035(BFP-Leu), pHP046 (pREV1-TRP2Fbr-tSSA1-vURA3)</t>
  </si>
  <si>
    <t>sHP138+pHP46</t>
  </si>
  <si>
    <t>sHP264</t>
  </si>
  <si>
    <t xml:space="preserve">BY4741△TRP1-pTEF1-ADE4op-tPGK1-vURA3-pTDH3-sfGFP-tADH1-vLEU2, pHM </t>
  </si>
  <si>
    <t>sHP164-pHP48-pHP33</t>
  </si>
  <si>
    <t>trp-ade+ GFP</t>
  </si>
  <si>
    <t>sHP265</t>
  </si>
  <si>
    <t xml:space="preserve">BY4741△TRP1-pCCW12-LYS21op-tENO2-vURA3-pTDH3-sfGFP-tADH1-vLEU2, pHM </t>
  </si>
  <si>
    <t>sHP164-pHP52-pHP33</t>
  </si>
  <si>
    <t>trp-lys+ GFP</t>
  </si>
  <si>
    <t>sHP266</t>
  </si>
  <si>
    <t>BY4741-pHP036 (RFP-Leu), pM, pHP52(pCCW12-LYS21op-tENO2-vURA3)</t>
    <phoneticPr fontId="6" type="noConversion"/>
  </si>
  <si>
    <t>sHP238+pHP52</t>
  </si>
  <si>
    <t>his-lys+ RFP, , LYS21op promoter from strong to weak</t>
  </si>
  <si>
    <t>sHP267</t>
  </si>
  <si>
    <t>BY4741-pHP036 (RFP-Leu), pM, pHP053 (pTEF1-LYS21op-tENO2-vURA3)</t>
    <phoneticPr fontId="6" type="noConversion"/>
  </si>
  <si>
    <t>sHP238+pHP53</t>
  </si>
  <si>
    <t>sHP268</t>
  </si>
  <si>
    <t>BY4741-pHP036 (RFP-Leu), pM, pHP054 (pRPL18B-LYS21op-tENO2-vURA3)</t>
    <phoneticPr fontId="6" type="noConversion"/>
  </si>
  <si>
    <t>sHP238+pHP54</t>
  </si>
  <si>
    <t>sHP269</t>
  </si>
  <si>
    <t>BY4741-pHP036 (RFP-Leu), pM, pHP055 (pPOP6-LYS21op-tENO2-vURA3)</t>
    <phoneticPr fontId="6" type="noConversion"/>
  </si>
  <si>
    <t>sHP238+pHP55</t>
  </si>
  <si>
    <t>sHP270</t>
  </si>
  <si>
    <t>BY4741-pHP036 (RFP-Leu), pM, pHP056 (pREV1-LYS21op-tENO2-vURA3)</t>
    <phoneticPr fontId="6" type="noConversion"/>
  </si>
  <si>
    <t>sHP238+pHP56</t>
  </si>
  <si>
    <t>sHP271</t>
  </si>
  <si>
    <t>BY4741-pHP036(RFP-Leu)+pUM</t>
  </si>
  <si>
    <t>sHP272</t>
  </si>
  <si>
    <t>BY4741△LYS2,pHP035(BFP-Leu), pHM, pHP188 (pCCW12-HIS1-tSSA1-vURA3)</t>
  </si>
  <si>
    <t>sHP138+pHP188</t>
  </si>
  <si>
    <t>his+lys- BFP, HIS1 promoter from strong to weak</t>
  </si>
  <si>
    <t>sHP273</t>
  </si>
  <si>
    <t>BY4741△LYS2,pHP035(BFP-Leu), pHM, pHP197 (pTEF1-HIS1-tSSA1-vURA3)</t>
  </si>
  <si>
    <t>sHP138+pHP197</t>
  </si>
  <si>
    <t>sHP274</t>
  </si>
  <si>
    <t>BY4741△LYS2,pHP035(BFP-Leu), pHM, pHP198 (pRPL18B-HIS1-tSSA1-vURA3)</t>
  </si>
  <si>
    <t>sHP138+pHP198</t>
  </si>
  <si>
    <t>sHP275</t>
  </si>
  <si>
    <t>BY4741△LYS2,pHP035(BFP-Leu), pHM, pHP199 (pPOP6-HIS1-tSSA1-vURA3)</t>
  </si>
  <si>
    <t>sHP138+pHP199</t>
  </si>
  <si>
    <t>sHP276</t>
  </si>
  <si>
    <t>BY4741△LYS2,pHP035(BFP-Leu), pHM, pHP200 (pREV1-HIS1-tSSA1-vURA3)</t>
  </si>
  <si>
    <t>sHP138+pHP200</t>
  </si>
  <si>
    <t>sHP288</t>
  </si>
  <si>
    <t>BY4741△MET14-pH</t>
  </si>
  <si>
    <t>met-, pH</t>
  </si>
  <si>
    <t>sHP289</t>
  </si>
  <si>
    <t xml:space="preserve">BY4741△MET14-pH-pHP048 </t>
  </si>
  <si>
    <t>-HU</t>
  </si>
  <si>
    <t>ade+met-, pH</t>
  </si>
  <si>
    <t>sHP290</t>
  </si>
  <si>
    <t>BY4741-pM-pHP48-pHP033</t>
  </si>
  <si>
    <t>sHP165-pHP48 (ura)-pHP033 (leu)</t>
  </si>
  <si>
    <t>ade+his- GFP</t>
  </si>
  <si>
    <t>sHP291</t>
  </si>
  <si>
    <t>BY4741-pM-pHP190-pHP033</t>
  </si>
  <si>
    <t>sHP165-pHP190 (ura)-pHP033 (leu)</t>
  </si>
  <si>
    <t>met+his- GFP</t>
  </si>
  <si>
    <t>sHP292</t>
  </si>
  <si>
    <t xml:space="preserve">BY4741△MET14-pH-pHP048-pHP033 </t>
  </si>
  <si>
    <t>sHP289-pHP033</t>
  </si>
  <si>
    <t>ade+met- GFP</t>
  </si>
  <si>
    <t>sHP293</t>
  </si>
  <si>
    <t>BY4741△MET14-pH-pHP052-pHP036</t>
  </si>
  <si>
    <t>sHP288-pHP052 (ura)-pHP036 (leu)</t>
  </si>
  <si>
    <t>met-lys+ RFP</t>
  </si>
  <si>
    <t>sHP294</t>
  </si>
  <si>
    <t>BY4741△LYS2-pHP035, pHM -pHP190</t>
  </si>
  <si>
    <t>sHP138-pHP190(ura)</t>
  </si>
  <si>
    <t>lys-met+ BFP</t>
  </si>
  <si>
    <t>sHP295</t>
  </si>
  <si>
    <t>BY4741△ADE8△LYS2</t>
  </si>
  <si>
    <t>ade-lys- (generated using CRISPR)</t>
  </si>
  <si>
    <t>sHP296</t>
    <phoneticPr fontId="6" type="noConversion"/>
  </si>
  <si>
    <t>BY4741△ADE8△TRP1</t>
  </si>
  <si>
    <t>ade-trp- (generated using CRISPR)</t>
  </si>
  <si>
    <t>sHP297</t>
  </si>
  <si>
    <t>BY4741△LYS2△TRP1</t>
  </si>
  <si>
    <t>lys-trp- (generated using CRISPR)</t>
  </si>
  <si>
    <t>sHP298</t>
  </si>
  <si>
    <t>BY4741△ADE8△MET14</t>
  </si>
  <si>
    <t>BY4741△MET14</t>
  </si>
  <si>
    <t>ade-met- (generated using CRISPR)</t>
  </si>
  <si>
    <t>sHP299</t>
  </si>
  <si>
    <t>BY4741△LYS2△MET14</t>
  </si>
  <si>
    <t>lys-met- (generated using CRISPR)</t>
  </si>
  <si>
    <t>sHP300</t>
  </si>
  <si>
    <t>BY4741△ADE8△LYS2△TRP1</t>
  </si>
  <si>
    <t>ade-lys-trp- (generated using CRISPR)</t>
  </si>
  <si>
    <t>sHP301</t>
  </si>
  <si>
    <t>BY4741△ADE8△MET14△TRP1</t>
  </si>
  <si>
    <t>ade-met-trp- (generated using CRISPR)</t>
  </si>
  <si>
    <t>sHP302</t>
  </si>
  <si>
    <t>BY4741△LYS2△MET14△TRP1</t>
  </si>
  <si>
    <t>lys-met-trp- (generated using CRISPR)</t>
  </si>
  <si>
    <t>sHP303</t>
  </si>
  <si>
    <t>BY4741△LYS2△MET14△ADE8</t>
  </si>
  <si>
    <t>lys-met-ade- (generated using CRISPR)</t>
  </si>
  <si>
    <t>sHP305</t>
  </si>
  <si>
    <t>sHP296-pHP36(RFP-Leu)+pHM</t>
  </si>
  <si>
    <t>ade-trp-, RFP, pHM</t>
  </si>
  <si>
    <t>sHP306</t>
  </si>
  <si>
    <t>sHP297-pHP33 (GFP, leu)+pHM</t>
  </si>
  <si>
    <t>lys-trp-, GFP, pHM</t>
  </si>
  <si>
    <t>sHP307</t>
  </si>
  <si>
    <t>sHP295-pHP035(BFP-Leu)+pHM</t>
    <phoneticPr fontId="6" type="noConversion"/>
  </si>
  <si>
    <t>ade-lys-, BFP, pHM</t>
  </si>
  <si>
    <t>sHP308</t>
  </si>
  <si>
    <t>BY4741△ADE8△TRP1-pHP52 (lys+, URA)- pHP36(RFP-Leu)+pHM</t>
  </si>
  <si>
    <t>sHP305-pHP52 (lys+, URA)</t>
  </si>
  <si>
    <t>ade-lys+trp- RFP</t>
  </si>
  <si>
    <t>sHP309</t>
  </si>
  <si>
    <t>BY4741△LYS2△TRP1-pHP48(ade+, URA)-pHP33 (GFP, leu)+pHM</t>
  </si>
  <si>
    <t>sHP306-pHP48(ade+, URA)</t>
  </si>
  <si>
    <t>ade+lys-trp- GFP</t>
  </si>
  <si>
    <t>sHP310</t>
  </si>
  <si>
    <t>BY4741△ADE8△LYS2-pHP42 (TRP+, URA)- pHP035(BFP-Leu)+pHM</t>
  </si>
  <si>
    <t>sHP307-pHP42 (TRP+, URA)</t>
  </si>
  <si>
    <t>ade-lys-trp+ BFP</t>
  </si>
  <si>
    <t>sHP311</t>
  </si>
  <si>
    <t>BY4741△ADE8-pM</t>
  </si>
  <si>
    <t>ade-, pM</t>
  </si>
  <si>
    <t>sHP312</t>
  </si>
  <si>
    <t>BY4741△LYS2-pM</t>
  </si>
  <si>
    <t>lys-, pM</t>
  </si>
  <si>
    <t>sHP313</t>
  </si>
  <si>
    <t>BY4741△ADE8-pHP52 (lys+, URA) pHP36(RFP-Leu)+pM</t>
  </si>
  <si>
    <t>sHP311-pHP52 (lys+, URA)-pHP36(RFP-Leu)</t>
  </si>
  <si>
    <t>ade-lys+his- RFP</t>
  </si>
  <si>
    <t>sHP314</t>
  </si>
  <si>
    <t>BY4741△LYS2-pM-pHP48(ade+, URA)-pHP33 (GFP, leu)</t>
  </si>
  <si>
    <t>sHP312-pHP48(ade+, URA)-pHP33 (GFP, leu)</t>
  </si>
  <si>
    <t>ade+lys-his- GFP</t>
  </si>
  <si>
    <t>sHP315</t>
  </si>
  <si>
    <t>sHP307-pHP188 (his+, URA)</t>
  </si>
  <si>
    <t>ade-lys-his+ BFP</t>
  </si>
  <si>
    <t>sHP316</t>
  </si>
  <si>
    <t>sHP298-pHP36(RFP-Leu)+pH</t>
  </si>
  <si>
    <t>ade-met-, RFP, pH</t>
  </si>
  <si>
    <t>sHP317</t>
  </si>
  <si>
    <t>sHP299-pHP33 (GFP, leu)+pH</t>
  </si>
  <si>
    <t>lys-met-, GFP, pH</t>
  </si>
  <si>
    <t>sHP318</t>
  </si>
  <si>
    <t>BY4741△ADE8△MET14-pHP52 (lys+, URA)-pHP36(RFP-Leu)+pH</t>
  </si>
  <si>
    <t>sHP316-pHP52 (lys+, URA)</t>
  </si>
  <si>
    <t>ade-lys+met- RFP</t>
  </si>
  <si>
    <t>sHP319</t>
  </si>
  <si>
    <t>BY4741△LYS2△MET14-pHP48(ade+, URA)-pHP33 (GFP, leu)+pH</t>
  </si>
  <si>
    <t>sHP317-pHP48(ade+, URA)</t>
  </si>
  <si>
    <t>ade+lys-met- GFP</t>
  </si>
  <si>
    <t>sHP320</t>
  </si>
  <si>
    <t>BY4741△ADE8△LYS2-pHP190 (met+, URA)-pHP035(BFP-Leu)+pHM</t>
  </si>
  <si>
    <t>sHP295-pHP035(BFP-Leu)+pHUM</t>
  </si>
  <si>
    <t>ade-lys-met+ BFP</t>
  </si>
  <si>
    <t>sHP321</t>
  </si>
  <si>
    <t>BY4741△MET14-pHP52 (lys+, URA)-pHP36(RFP-Leu)</t>
  </si>
  <si>
    <t>lys+ met-</t>
  </si>
  <si>
    <t>sHP322</t>
  </si>
  <si>
    <t>sHP299-pHP035(BFP-Leu)-pH</t>
    <phoneticPr fontId="7" type="noConversion"/>
  </si>
  <si>
    <t>lys-met-, BFP, pH</t>
  </si>
  <si>
    <t>sHP323</t>
  </si>
  <si>
    <t>BY4741△LYS2-pHP190 (met+, URA)-pHP33 (GFP, leu)+pM</t>
  </si>
  <si>
    <t>BY4741△LYS2-pUM-pHP33 (GFP, leu)</t>
  </si>
  <si>
    <t>lys-his-met+ GFP</t>
  </si>
  <si>
    <t>sHP324</t>
  </si>
  <si>
    <t>BY4741△LYS2-pHP188 (his+, URA)-pHP035(BFP-Leu)-pH</t>
  </si>
  <si>
    <t>sHP322-pHP188 (his+, URA)</t>
  </si>
  <si>
    <t>lys-his+met- BFP</t>
  </si>
  <si>
    <t>sHP325</t>
  </si>
  <si>
    <t>BY4741△LYS2△TRP1-pM</t>
  </si>
  <si>
    <t>sHP297-pM</t>
  </si>
  <si>
    <t>lys-trp-, pM</t>
  </si>
  <si>
    <t>sHP326</t>
  </si>
  <si>
    <t>BY4741△ADE8△TRP1-pM</t>
  </si>
  <si>
    <t>sHP296-pM</t>
  </si>
  <si>
    <t>ade-trp-, pM</t>
  </si>
  <si>
    <t>sHP327</t>
  </si>
  <si>
    <t>BY4741△ADE8△LYS2-pM</t>
  </si>
  <si>
    <t>sHP295-pM</t>
  </si>
  <si>
    <t>ade-lys-, pM</t>
  </si>
  <si>
    <t xml:space="preserve">sHP328  </t>
  </si>
  <si>
    <t>BY4741△LYS2△TRP1-pM-pHP48(ade+, ura)-pHP36(RFP, leu)</t>
  </si>
  <si>
    <t>sHP325-pHP48(ade+, ura)-pHP36(RFP, leu)</t>
    <phoneticPr fontId="6" type="noConversion"/>
  </si>
  <si>
    <t>ade+lys-trp-his- RFP</t>
  </si>
  <si>
    <t>sHP329</t>
  </si>
  <si>
    <t>BY4741△ADE8△TRP1-pM-pHP52 (lys+, ura)-pHP33(GFP, leu)</t>
  </si>
  <si>
    <t>sHP326-pHP52 (lys+, ura)-pHP33(GFP, leu)</t>
    <phoneticPr fontId="6" type="noConversion"/>
  </si>
  <si>
    <t>ade-lys+trp-his- GFP</t>
  </si>
  <si>
    <t>sHP330</t>
  </si>
  <si>
    <t>BY4741△ADE8△LYS2-pM-pHP42 (trp+, Ura)-pHP35 (BFP, leu)</t>
  </si>
  <si>
    <t>sHP327-pHP42 (trp+, Ura)-pHP35 (BFP, leu)</t>
    <phoneticPr fontId="6" type="noConversion"/>
  </si>
  <si>
    <t>ade-lys-trp+his- BFP</t>
  </si>
  <si>
    <t>sHP331</t>
  </si>
  <si>
    <t>BY4741△ADE8△LYS2△TRP1-pHP188 (his+, URA),pHLM</t>
  </si>
  <si>
    <t>sHP300-pHP188 (his+, URA),pHLM</t>
    <phoneticPr fontId="6" type="noConversion"/>
  </si>
  <si>
    <t>ade-lys-trp-his+</t>
  </si>
  <si>
    <t>sHP332</t>
  </si>
  <si>
    <t>BY4741△LYS2△TRP1△MET14-pHP36(RFP, Leu)-pH</t>
  </si>
  <si>
    <t>sHP302-pHP36(RFP, Leu)-pH</t>
  </si>
  <si>
    <t>lys-trp-met-, RFP, pH</t>
  </si>
  <si>
    <t>sHP333</t>
  </si>
  <si>
    <t>BY4741△ADE8△TRP1△MET14-pHP33(GFP, leu)-pH</t>
  </si>
  <si>
    <t>sHP301-pHP33(GFP, leu)-pH</t>
  </si>
  <si>
    <t>ade-trp-met-, GFP, pH</t>
  </si>
  <si>
    <t>sHP334</t>
  </si>
  <si>
    <t>BY4741△LYS2△ADE8△MET14-pHP35 (BFP, leu)-pH</t>
  </si>
  <si>
    <t>sHP303-pHP35 (BFP, leu)-pH</t>
    <phoneticPr fontId="6" type="noConversion"/>
  </si>
  <si>
    <t>lys-ade-met-, BFP, pH</t>
  </si>
  <si>
    <t>sHP335</t>
  </si>
  <si>
    <t>BY4741△LYS2△TRP1△MET14-pHP48(ade+, ura)-pHP36(RFP, Leu)-pH</t>
  </si>
  <si>
    <t>sHP332-pHP48(ade+, ura)</t>
  </si>
  <si>
    <t>ade+lys-trp-met- RFP</t>
  </si>
  <si>
    <t>sHP336</t>
  </si>
  <si>
    <t>BY4741△ADE8△TRP1△MET14-pHP52 (lys+, URA)-pHP33(GFP, leu)-pH</t>
  </si>
  <si>
    <t>sHP333-pHP52 (lys+, URA)</t>
  </si>
  <si>
    <t>ade-lys+trp-met- GFP</t>
  </si>
  <si>
    <t>sHP337</t>
  </si>
  <si>
    <t>BY4741△LYS2△ADE8△MET14-pHP42 (trp+, Ura)-pHP35 (BFP, leu)-pH</t>
  </si>
  <si>
    <t>sHP334-pHP42 (trp+, Ura)</t>
    <phoneticPr fontId="6" type="noConversion"/>
  </si>
  <si>
    <t>ade-lys-trp+met- BFP</t>
  </si>
  <si>
    <t>sHP338</t>
  </si>
  <si>
    <t>BY4741△ADE8△LYS2△TRP1-pHLUM</t>
  </si>
  <si>
    <t>sHP300-pHLUM</t>
  </si>
  <si>
    <t>ade-lys-trp-met+</t>
  </si>
  <si>
    <t>sHP376</t>
  </si>
  <si>
    <t>ΔARG4 (sHP112), pHP035(BFP-Leu)+pHUM</t>
  </si>
  <si>
    <t>-HLUM</t>
    <phoneticPr fontId="6" type="noConversion"/>
  </si>
  <si>
    <t>ΔARG4 (sHP112), pHP035(BFP-Leu)+pHUM</t>
    <phoneticPr fontId="6" type="noConversion"/>
  </si>
  <si>
    <t>arg- BFP, pHUM</t>
  </si>
  <si>
    <t>sHP377</t>
  </si>
  <si>
    <t>△CYS4 (sHP114), pHP035(BFP-Leu)+pHUM</t>
  </si>
  <si>
    <t>cys- BFP, pHUM</t>
  </si>
  <si>
    <t>sHP378</t>
  </si>
  <si>
    <t>BY4741, pHP035(BFP-Leu)+pUM</t>
  </si>
  <si>
    <t>-LUM</t>
    <phoneticPr fontId="6" type="noConversion"/>
  </si>
  <si>
    <t>BY4741, pHP035(BFP-Leu)+pUM</t>
    <phoneticPr fontId="6" type="noConversion"/>
  </si>
  <si>
    <t>His- BFP, pUM</t>
  </si>
  <si>
    <t>sHP379</t>
  </si>
  <si>
    <t>BY4741, pHP057(BFP-his)+pUM</t>
  </si>
  <si>
    <t>-HUM</t>
    <phoneticPr fontId="6" type="noConversion"/>
  </si>
  <si>
    <t>BY4741, pHP057(BFP-his)+pUM</t>
    <phoneticPr fontId="6" type="noConversion"/>
  </si>
  <si>
    <t>Leu- BFP, pUM</t>
  </si>
  <si>
    <t>sHP380</t>
    <phoneticPr fontId="6" type="noConversion"/>
  </si>
  <si>
    <t>BY4741met14ko-pHP035(BFP-Leu)+pHU</t>
  </si>
  <si>
    <t>BY4741met14ko-pHP035(BFP-Leu)+pHU</t>
    <phoneticPr fontId="6" type="noConversion"/>
  </si>
  <si>
    <t>met- BFP, pHU</t>
  </si>
  <si>
    <t>sHP381</t>
  </si>
  <si>
    <t>BY4741△ARO7-pHP035(BFP-Leu)+pHUM</t>
  </si>
  <si>
    <t>phe&amp;tyr- BFP, pHUM</t>
  </si>
  <si>
    <t>sHP382</t>
  </si>
  <si>
    <t>△SER1 (sHP113)-pHP035(BFP-Leu)+pHUM</t>
  </si>
  <si>
    <t>ser- BFP, pHUM</t>
  </si>
  <si>
    <t>sHP383</t>
  </si>
  <si>
    <t>△THR4 (sHP115)-pHP035(BFP-Leu)+pHUM</t>
  </si>
  <si>
    <t>thr- BFP, pHUM</t>
  </si>
  <si>
    <t>sHP384</t>
  </si>
  <si>
    <t>△TRP1 (RLAs20)-pHP035(BFP-Leu)+pHUM</t>
  </si>
  <si>
    <t>trp- BFP, pHUM</t>
  </si>
  <si>
    <t>sHP385</t>
  </si>
  <si>
    <t>△TYR1(sHP108)-pHP035(BFP-Leu)+pHUM</t>
  </si>
  <si>
    <t>tyr- BFP, pHUM</t>
  </si>
  <si>
    <t>sHP386</t>
  </si>
  <si>
    <t>BY4741-pHP035(BFP-Leu)+pHM</t>
  </si>
  <si>
    <t>-HLM</t>
    <phoneticPr fontId="6" type="noConversion"/>
  </si>
  <si>
    <t>BY4741-pHP035(BFP-Leu)+pHM</t>
    <phoneticPr fontId="6" type="noConversion"/>
  </si>
  <si>
    <t>ura- BFP, pHM</t>
  </si>
  <si>
    <t>sHP387</t>
    <phoneticPr fontId="6" type="noConversion"/>
  </si>
  <si>
    <t>BY4741△ADE8△TRP2</t>
  </si>
  <si>
    <t>BY4741△TRP2 (RLAs319)</t>
  </si>
  <si>
    <t>ade-trp-</t>
  </si>
  <si>
    <t>sHP388</t>
  </si>
  <si>
    <t>BY4741△LYS2△TRP2</t>
  </si>
  <si>
    <t>lys-trp-</t>
  </si>
  <si>
    <t>sHP389</t>
  </si>
  <si>
    <t>BY4741△ADE8△LYS2△TRP2</t>
  </si>
  <si>
    <t>ade-lys-trp-</t>
  </si>
  <si>
    <t>sHP390</t>
  </si>
  <si>
    <t xml:space="preserve">BY4741△ADE8△LYS2 (sHP295)- pHP35 (BFP, leu)-pUM </t>
  </si>
  <si>
    <t>LUM</t>
    <phoneticPr fontId="6" type="noConversion"/>
  </si>
  <si>
    <t>sHP391</t>
  </si>
  <si>
    <t>BY4741△LYS2△ADE8△MET14 (sHP303)-pHP35 (BFP, leu)-pHU</t>
  </si>
  <si>
    <t>HLU</t>
    <phoneticPr fontId="6" type="noConversion"/>
  </si>
  <si>
    <t>sHP392</t>
    <phoneticPr fontId="6" type="noConversion"/>
  </si>
  <si>
    <t xml:space="preserve">BY4741△TRP2-pHP035(BFP-Leu), pHM </t>
  </si>
  <si>
    <t>ade trp- BFP</t>
  </si>
  <si>
    <t>sHP393</t>
  </si>
  <si>
    <t xml:space="preserve">BY4741△ADE8△TRP2-pHP035(BFP-Leu), pHM </t>
  </si>
  <si>
    <t xml:space="preserve">sHP387-pHP036(RFP-Leu), pHM </t>
    <phoneticPr fontId="6" type="noConversion"/>
  </si>
  <si>
    <t>ade trp- RFP</t>
  </si>
  <si>
    <t>sHP394</t>
  </si>
  <si>
    <t xml:space="preserve">BY4741△LYS2△TRP2-pHP035(BFP-Leu), pHM </t>
  </si>
  <si>
    <t xml:space="preserve">sHP388-pHP035(BFP-Leu), pHM </t>
    <phoneticPr fontId="6" type="noConversion"/>
  </si>
  <si>
    <t>lys-trp- BFP</t>
  </si>
  <si>
    <t>sHP395</t>
    <phoneticPr fontId="6" type="noConversion"/>
  </si>
  <si>
    <t>BY4741△LYS2△TRP2-pHP035(BFP-Leu), pHM,pCCW12-TRP2Fbr-tSSA1-vURA3</t>
  </si>
  <si>
    <t>sHP394+pHP42</t>
    <phoneticPr fontId="6" type="noConversion"/>
  </si>
  <si>
    <t>trp+lys- BFP (version 2 without native trp synthesis pathway), TRP2Fbr promoter from strong to weak</t>
  </si>
  <si>
    <t>sHP396</t>
  </si>
  <si>
    <t>BY4741△LYS2△TRP2-pHP035(BFP-Leu), pHM,pTEF1-TRP2Fbr-tSSA1-vURA3</t>
  </si>
  <si>
    <t>sHP394+pHP43</t>
    <phoneticPr fontId="6" type="noConversion"/>
  </si>
  <si>
    <t>sHP397</t>
  </si>
  <si>
    <t>BY4741△LYS2△TRP2-pHP035(BFP-Leu), pHM,pRPL18B-TRP2Fbr-tSSA1-vURA3</t>
  </si>
  <si>
    <t>sHP394+pHP44</t>
    <phoneticPr fontId="6" type="noConversion"/>
  </si>
  <si>
    <t>sHP398</t>
  </si>
  <si>
    <t>BY4741△LYS2△TRP2-pHP035(BFP-Leu), pHM,pPOP6-TRP2Fbr-tSSA1-vURA3</t>
  </si>
  <si>
    <t>sHP394+pHP45</t>
    <phoneticPr fontId="6" type="noConversion"/>
  </si>
  <si>
    <t>sHP399</t>
  </si>
  <si>
    <t>BY4741△LYS2△TRP2-pHP035(BFP-Leu), pHM,pREV1-TRP2Fbr-tSSA1-vURA3</t>
  </si>
  <si>
    <t>sHP394+pHP46</t>
    <phoneticPr fontId="6" type="noConversion"/>
  </si>
  <si>
    <t>sHP400</t>
  </si>
  <si>
    <t>BY4741△LYS2△TRP2-pHP035(BFP-Leu), pHUM</t>
  </si>
  <si>
    <t>sHP388-pHP035(BFP-Leu), pHUM</t>
    <phoneticPr fontId="6" type="noConversion"/>
  </si>
  <si>
    <t>trp-lys- BFP</t>
    <phoneticPr fontId="6" type="noConversion"/>
  </si>
  <si>
    <t>sHP401</t>
    <phoneticPr fontId="6" type="noConversion"/>
  </si>
  <si>
    <t>BY4741△ADE8△TRP2-pHP036(RFP-Leu), pHM,pCCW12-TRP2Fbr-tSSA1-vURA3</t>
  </si>
  <si>
    <t>sHP393-pHP042</t>
    <phoneticPr fontId="6" type="noConversion"/>
  </si>
  <si>
    <t>ADE-TRP+ RFP, TRP2Fbr promoter from strong to weak</t>
  </si>
  <si>
    <t>sHP402</t>
  </si>
  <si>
    <t>BY4741△ADE8△TRP2-pHP036(RFP-Leu), pHM,pTEF1-TRP2Fbr-tSSA1-vURA3</t>
  </si>
  <si>
    <t>sHP393-pHP043</t>
    <phoneticPr fontId="6" type="noConversion"/>
  </si>
  <si>
    <t>sHP403</t>
  </si>
  <si>
    <t>BY4741△ADE8△TRP2-pHP036(RFP-Leu), pHM,pRPL18B-TRP2Fbr-tSSA1-vURA3</t>
  </si>
  <si>
    <t>sHP393-pHP044</t>
    <phoneticPr fontId="6" type="noConversion"/>
  </si>
  <si>
    <t>sHP404</t>
  </si>
  <si>
    <t>BY4741△ADE8△TRP2-pHP036(RFP-Leu), pHM,pPOP6-TRP2Fbr-tSSA1-vURA3</t>
  </si>
  <si>
    <t>sHP393-pHP045</t>
    <phoneticPr fontId="6" type="noConversion"/>
  </si>
  <si>
    <t>sHP405</t>
  </si>
  <si>
    <t>BY4741△ADE8△TRP2-pHP036(RFP-Leu), pHM,pREV1-TRP2Fbr-tSSA1-vURA3</t>
  </si>
  <si>
    <t>sHP393-pHP046</t>
    <phoneticPr fontId="6" type="noConversion"/>
  </si>
  <si>
    <t>sHP406</t>
  </si>
  <si>
    <t>BY4741△ADE8△TRP2-pHP036 (RFP-Leu)-pHUM</t>
  </si>
  <si>
    <t>sHP387-pHP036 (RFP-Leu)-pHUM</t>
    <phoneticPr fontId="6" type="noConversion"/>
  </si>
  <si>
    <t>ADE-TRP- RFP</t>
    <phoneticPr fontId="6" type="noConversion"/>
  </si>
  <si>
    <t>sHP407</t>
    <phoneticPr fontId="6" type="noConversion"/>
  </si>
  <si>
    <t>BY4741△TRP2-pHP035(BFP-Leu), pHM, pCCW12-ADE4op-tPGK1-vURA3</t>
  </si>
  <si>
    <t>sHP392-pHP047</t>
    <phoneticPr fontId="6" type="noConversion"/>
  </si>
  <si>
    <t>ADE+TRP- BFP, ADE4op promoter from strong to weak</t>
  </si>
  <si>
    <t>sHP408</t>
  </si>
  <si>
    <t>BY4741△TRP2-pHP035(BFP-Leu), pHM, pTEF1-ADE4op-tPGK1-vURA3</t>
  </si>
  <si>
    <t>sHP392-pHP048</t>
    <phoneticPr fontId="6" type="noConversion"/>
  </si>
  <si>
    <t>sHP409</t>
  </si>
  <si>
    <t>BY4741△TRP2-pHP035(BFP-Leu), pHM, pRPL18B-ADE4op-tPGK1-vURA3</t>
  </si>
  <si>
    <t>sHP392-pHP049</t>
    <phoneticPr fontId="6" type="noConversion"/>
  </si>
  <si>
    <t>sHP410</t>
  </si>
  <si>
    <t>BY4741△TRP2-pHP035(BFP-Leu), pHM, pPOP6-ADE4op-tPGK1-vURA3</t>
  </si>
  <si>
    <t>sHP392-pHP050</t>
    <phoneticPr fontId="6" type="noConversion"/>
  </si>
  <si>
    <t>sHP411</t>
  </si>
  <si>
    <t>BY4741△TRP2-pHP035(BFP-Leu), pHM, pREV1-ADE4op-tPGK1-vURA3</t>
  </si>
  <si>
    <t>sHP392-pHP051</t>
    <phoneticPr fontId="6" type="noConversion"/>
  </si>
  <si>
    <t>sHP412</t>
  </si>
  <si>
    <t>BY4741△TRP2-pHP035(BFP-Leu)-pHUM</t>
  </si>
  <si>
    <t>ADE TRP- BFP</t>
    <phoneticPr fontId="6" type="noConversion"/>
  </si>
  <si>
    <t>sHP414</t>
    <phoneticPr fontId="6" type="noConversion"/>
  </si>
  <si>
    <t>BY4741-pHP247, pHUM</t>
    <phoneticPr fontId="6" type="noConversion"/>
  </si>
  <si>
    <t>Resveratrol full pathway</t>
  </si>
  <si>
    <t>sHP415</t>
  </si>
  <si>
    <t>BY4741△LYS2, pHM, pHP048</t>
  </si>
  <si>
    <t>lys-ade+, pHM</t>
  </si>
  <si>
    <t>sHP416</t>
  </si>
  <si>
    <t>BY4741△ade8, pHM, pHP053</t>
  </si>
  <si>
    <t>lys+ade-, pHM</t>
  </si>
  <si>
    <t>sHP417</t>
  </si>
  <si>
    <t>BY4741△trp1, pHM, pHP048</t>
  </si>
  <si>
    <t>trp-ade+, pHM</t>
  </si>
  <si>
    <t>sHP418</t>
  </si>
  <si>
    <t>BY4741△trp2△ade8, pHM, pHP042</t>
  </si>
  <si>
    <t>sHP387, pHM, pHP042</t>
    <phoneticPr fontId="6" type="noConversion"/>
  </si>
  <si>
    <t>trp+ade-</t>
  </si>
  <si>
    <t>sHP419</t>
  </si>
  <si>
    <t>BY4741△trp2, pHM, pHP052</t>
  </si>
  <si>
    <t>trp-lys+</t>
    <phoneticPr fontId="6" type="noConversion"/>
  </si>
  <si>
    <t>sHP420</t>
  </si>
  <si>
    <t>BY4741△trp2△lys2, pHM, pHP042</t>
  </si>
  <si>
    <t>sHP388, pHM, pHP042</t>
    <phoneticPr fontId="6" type="noConversion"/>
  </si>
  <si>
    <t>trp+lys-</t>
    <phoneticPr fontId="6" type="noConversion"/>
  </si>
  <si>
    <t>sHP421</t>
  </si>
  <si>
    <t>BY4741△ADE8△TRP1, pHM, pHP052</t>
  </si>
  <si>
    <t>sHP296, pHM, pHP052</t>
    <phoneticPr fontId="6" type="noConversion"/>
  </si>
  <si>
    <t>ade-trp-lys+</t>
    <phoneticPr fontId="6" type="noConversion"/>
  </si>
  <si>
    <t>sHP422</t>
  </si>
  <si>
    <t>BY4741△ADE8△LYS2, pHM, pHP042</t>
  </si>
  <si>
    <t>sHP295, pHM, pHP042</t>
    <phoneticPr fontId="6" type="noConversion"/>
  </si>
  <si>
    <t>ade-lys-trp+</t>
    <phoneticPr fontId="6" type="noConversion"/>
  </si>
  <si>
    <t>sHP423</t>
  </si>
  <si>
    <t xml:space="preserve">BY4741△TRP1△LYS2, pHM, pHP047 </t>
  </si>
  <si>
    <t xml:space="preserve">sHP297, pHM, pHP047 </t>
    <phoneticPr fontId="6" type="noConversion"/>
  </si>
  <si>
    <t>trp-lys-ade+</t>
    <phoneticPr fontId="6" type="noConversion"/>
  </si>
  <si>
    <t>sHP447</t>
  </si>
  <si>
    <t xml:space="preserve">BY4741△trp2△ade8, pHM, pHP042, pHP240 </t>
  </si>
  <si>
    <t>sHP418-pHP240</t>
    <phoneticPr fontId="6" type="noConversion"/>
  </si>
  <si>
    <t>sHP448</t>
  </si>
  <si>
    <t xml:space="preserve">BY4741△trp2△ade8, pHM, pHP042, pHP243 </t>
  </si>
  <si>
    <t>sHP418-pHP243</t>
    <phoneticPr fontId="6" type="noConversion"/>
  </si>
  <si>
    <t>trp+ade-, At4CL-VvVST1</t>
    <phoneticPr fontId="6" type="noConversion"/>
  </si>
  <si>
    <t>sHP449</t>
  </si>
  <si>
    <t xml:space="preserve">BY4741△trp2, pHM, pHP052, pHP240 </t>
  </si>
  <si>
    <t>sHP419-pHP240</t>
    <phoneticPr fontId="6" type="noConversion"/>
  </si>
  <si>
    <t>trp-lys+, FjTAL</t>
    <phoneticPr fontId="6" type="noConversion"/>
  </si>
  <si>
    <t>sHP450</t>
  </si>
  <si>
    <t xml:space="preserve">BY4741△trp2, pHM, pHP052, pHP243 </t>
  </si>
  <si>
    <t>sHP419-pHP243</t>
    <phoneticPr fontId="6" type="noConversion"/>
  </si>
  <si>
    <t>trp-lys+, At4CL-VvVST1</t>
    <phoneticPr fontId="6" type="noConversion"/>
  </si>
  <si>
    <t>sHP451</t>
  </si>
  <si>
    <t xml:space="preserve">BY4741△trp2△lys2, pHM, pHP042, pHP240 </t>
  </si>
  <si>
    <t>sHP420-pHP240</t>
    <phoneticPr fontId="6" type="noConversion"/>
  </si>
  <si>
    <t>trp+lys-, FjTAL</t>
    <phoneticPr fontId="6" type="noConversion"/>
  </si>
  <si>
    <t>sHP452</t>
  </si>
  <si>
    <t xml:space="preserve">BY4741△trp2△lys2, pHM, pHP042, pHP243 </t>
  </si>
  <si>
    <t>sHP420-pHP243</t>
    <phoneticPr fontId="6" type="noConversion"/>
  </si>
  <si>
    <t>trp+lys-, At4CL-VvVST1</t>
    <phoneticPr fontId="6" type="noConversion"/>
  </si>
  <si>
    <t>sHP458</t>
  </si>
  <si>
    <t>BY4741-pHP240-pHUM</t>
    <phoneticPr fontId="6" type="noConversion"/>
  </si>
  <si>
    <t>BY4741, FjTAL (resveratrol pathway split in BY4741 cocultures)</t>
  </si>
  <si>
    <t>sHP459</t>
  </si>
  <si>
    <t>BY4741-pHP243-pHUM</t>
    <phoneticPr fontId="6" type="noConversion"/>
  </si>
  <si>
    <t>BY4741, At4CL-VvVST1</t>
    <phoneticPr fontId="6" type="noConversion"/>
  </si>
  <si>
    <t>Reagents and chemicals</t>
  </si>
  <si>
    <t xml:space="preserve">Source/supplier </t>
  </si>
  <si>
    <t>Catalog number</t>
  </si>
  <si>
    <t>Ampicillin sodium salt</t>
  </si>
  <si>
    <t>Sigma-Aldrich</t>
  </si>
  <si>
    <t>A0166-5G</t>
  </si>
  <si>
    <t>Chloramphenicol</t>
  </si>
  <si>
    <t>C3175-100MG</t>
  </si>
  <si>
    <t>Kanamycin disulfate salt</t>
  </si>
  <si>
    <t>K1876-5G</t>
  </si>
  <si>
    <t>Lysogeny Broth (LB)</t>
  </si>
  <si>
    <t>VWR</t>
  </si>
  <si>
    <t>J106-500G</t>
  </si>
  <si>
    <t>Yeast extract</t>
  </si>
  <si>
    <t>Thermo Fisher</t>
  </si>
  <si>
    <t>H26769.36</t>
  </si>
  <si>
    <t>Bacto™ Peptone</t>
  </si>
  <si>
    <t>Glucose</t>
  </si>
  <si>
    <t>Yeast nitrogen base without amino acids</t>
  </si>
  <si>
    <t>Y0626-250g</t>
  </si>
  <si>
    <t>Yeast synthetic drop-out medium supplement without histidine, leucine, tryptophan and uracil</t>
  </si>
  <si>
    <t>Y2001-20G</t>
  </si>
  <si>
    <t>L-Histidine</t>
  </si>
  <si>
    <t>H8000-5G</t>
  </si>
  <si>
    <t>L-Leucine</t>
  </si>
  <si>
    <t>L8912-25G</t>
  </si>
  <si>
    <t>L-Tryptophan</t>
  </si>
  <si>
    <t>T8941-25G</t>
  </si>
  <si>
    <t>U1128-25G</t>
  </si>
  <si>
    <t>L-Amino acids</t>
  </si>
  <si>
    <t>LAA21-1KT</t>
  </si>
  <si>
    <t>Bacteriological agar</t>
  </si>
  <si>
    <t xml:space="preserve">AAA10752-36 </t>
  </si>
  <si>
    <t>Phire Plant Direct PCR Master Mix</t>
  </si>
  <si>
    <t>F160L</t>
  </si>
  <si>
    <t>p-Coumaric acid</t>
  </si>
  <si>
    <t>C9008-5G</t>
  </si>
  <si>
    <t>Resveratrol</t>
  </si>
  <si>
    <t xml:space="preserve">34092-100MG </t>
  </si>
  <si>
    <r>
      <t>Tab. S6</t>
    </r>
    <r>
      <rPr>
        <sz val="11"/>
        <color theme="1"/>
        <rFont val="Calibri"/>
        <family val="2"/>
        <scheme val="minor"/>
      </rPr>
      <t xml:space="preserve"> All Oligos/primers used in this study</t>
    </r>
  </si>
  <si>
    <r>
      <t>Tab. S7</t>
    </r>
    <r>
      <rPr>
        <sz val="11"/>
        <color theme="1"/>
        <rFont val="Calibri"/>
        <family val="2"/>
        <scheme val="minor"/>
      </rPr>
      <t xml:space="preserve"> All plasmids used in this study</t>
    </r>
  </si>
  <si>
    <r>
      <t>Tab. S8</t>
    </r>
    <r>
      <rPr>
        <sz val="11"/>
        <color theme="1"/>
        <rFont val="Calibri"/>
        <family val="2"/>
        <scheme val="minor"/>
      </rPr>
      <t xml:space="preserve"> All strains used in this study</t>
    </r>
  </si>
  <si>
    <t>Notes for preparing 50X or 100X stock solution</t>
  </si>
  <si>
    <t>YTK three selection markers including URA3, LEU2, HIS3</t>
  </si>
  <si>
    <t>pWS2081</t>
  </si>
  <si>
    <t xml:space="preserve"> cas9 plasmid-URA3</t>
  </si>
  <si>
    <t>Ref: Shaw et al Cell 2019</t>
  </si>
  <si>
    <t>SpCas9 gRNA gap repair vector</t>
  </si>
  <si>
    <t>BY4741△TYR1</t>
  </si>
  <si>
    <t>KO by CRISPR-cas9, sequence verified, landing pad AATGCAATCGTAGTCCACCT</t>
  </si>
  <si>
    <t>sHP109</t>
  </si>
  <si>
    <t>BY4741△PHA2</t>
  </si>
  <si>
    <t>sHP108</t>
  </si>
  <si>
    <t>KO by CRISPR-cas9, sequence verified, landing pad GATCGTACTTAGAAATGAGG</t>
  </si>
  <si>
    <t>BY4741△ILV5</t>
  </si>
  <si>
    <t>KO by CRISPR-cas9, sequence verified, landing pad AATGGGGTTAGCAAGTCGCA</t>
  </si>
  <si>
    <t>sHP112</t>
  </si>
  <si>
    <t>BY4741△ARG4</t>
  </si>
  <si>
    <t>sHP113</t>
  </si>
  <si>
    <t>BY4741△SER1</t>
  </si>
  <si>
    <t>sHP114</t>
  </si>
  <si>
    <t>BY4741△CYS4</t>
  </si>
  <si>
    <t>sHP115</t>
  </si>
  <si>
    <t>BY4741△THR4</t>
  </si>
  <si>
    <t>sHP110</t>
  </si>
  <si>
    <t>KO by CRISPR-cas9, sequence verified, landing pad TAGCATGGTGACACAAGCAG</t>
  </si>
  <si>
    <t>KO by CRISPR-cas9, sequence verified, landing pad CATCGCTTCCTACTTCCGCT</t>
  </si>
  <si>
    <t>KO by CRISPR-cas9, sequence verified, landing pad AATGTTTCTTGTCCAAGCGG</t>
  </si>
  <si>
    <t>KO by CRISPR-cas9, sequence verified, landing pad ACACGAGTTCCCAAAACCAG</t>
  </si>
  <si>
    <t>adeΔarg+</t>
  </si>
  <si>
    <t>ade+argΔ</t>
  </si>
  <si>
    <t>adeΔaa</t>
  </si>
  <si>
    <t>ade argΔ</t>
  </si>
  <si>
    <t>ade+cysΔ</t>
  </si>
  <si>
    <t>adeΔcys+</t>
  </si>
  <si>
    <t>ade cysΔ</t>
  </si>
  <si>
    <t>ade+hisΔ</t>
  </si>
  <si>
    <t>adeΔhis+</t>
  </si>
  <si>
    <t>ade hisΔ</t>
  </si>
  <si>
    <t>ade+leuΔ</t>
  </si>
  <si>
    <t>adeΔleu+</t>
  </si>
  <si>
    <t>ade leuΔ</t>
  </si>
  <si>
    <t>ade+lysΔ</t>
  </si>
  <si>
    <t>adeΔlys+</t>
  </si>
  <si>
    <t>ade lysΔ</t>
  </si>
  <si>
    <t>ade+metΔ</t>
  </si>
  <si>
    <t>adeΔmet+</t>
  </si>
  <si>
    <t>ade metΔ</t>
  </si>
  <si>
    <t>ade+phe&amp;tyrΔ</t>
  </si>
  <si>
    <t>adeΔphe&amp;tyr+</t>
  </si>
  <si>
    <t>ade phe&amp;tyrΔ</t>
  </si>
  <si>
    <t>ade+serΔ</t>
  </si>
  <si>
    <t>adeΔser+</t>
  </si>
  <si>
    <t>ade serΔ</t>
  </si>
  <si>
    <t>ade+thrΔ</t>
  </si>
  <si>
    <t>adeΔthr+</t>
  </si>
  <si>
    <t>ade thrΔ</t>
  </si>
  <si>
    <t>ade+trpΔ</t>
  </si>
  <si>
    <t>adeΔtrp+</t>
  </si>
  <si>
    <t>ade trpΔ</t>
  </si>
  <si>
    <t>ade+tyrΔ</t>
  </si>
  <si>
    <t>adeΔtyr+</t>
  </si>
  <si>
    <t>ade tyrΔ</t>
  </si>
  <si>
    <t>ade+uraΔ</t>
  </si>
  <si>
    <t>adeΔura+</t>
  </si>
  <si>
    <t>ade uraΔ</t>
  </si>
  <si>
    <t>ade+val&amp;ileΔ</t>
  </si>
  <si>
    <t>adeΔval&amp;ile+</t>
  </si>
  <si>
    <t>ade val&amp;ileΔ</t>
  </si>
  <si>
    <t>ade vs em</t>
  </si>
  <si>
    <t xml:space="preserve">These ade-em cocultures include ade- arg I, II, III, IV; ade-cys I, II, III, IV; ade -his I, II, III, IV; ade-leu I, II, III, IV; ade-lys I, II, III, IV; ade-met I, II, III, IV; ade-phe&amp;tyr I, II, III, IV; ade-ser I, II, III, IV; ade-thr I, II, III, IV; ade-tyr I, II, III, IV; ade-trp I, II, III, IV; ade-ura I, II, III, IV; ade-val&amp;ile I, II, III, IV. </t>
  </si>
  <si>
    <t xml:space="preserve">Strain </t>
  </si>
  <si>
    <t>sHP308 (RFP_mScarlet-I)</t>
  </si>
  <si>
    <t>sHP309 (GFP_sfGFP)</t>
  </si>
  <si>
    <t>sHP310 (BFP_mTagBFP2)</t>
  </si>
  <si>
    <t>Medium Blank</t>
  </si>
  <si>
    <t>Average the measured values</t>
  </si>
  <si>
    <t>Measured values after blank</t>
  </si>
  <si>
    <t>Fluorescence intensities after blank</t>
  </si>
  <si>
    <t>rep1</t>
  </si>
  <si>
    <t>rep2</t>
  </si>
  <si>
    <t>rep3</t>
  </si>
  <si>
    <t>Blank</t>
  </si>
  <si>
    <t>RFP (sHP308)</t>
  </si>
  <si>
    <t>GFP (sHP309)</t>
  </si>
  <si>
    <t>BFP (sHP310)</t>
  </si>
  <si>
    <t>Nishimura, A., T. Kotani, Y. Sasano and H. Takagi (2010). "An antioxidative mechanism mediated by the yeast N-acetyltransferase Mpr1: oxidative stress-induced arginine synthesis and its physiological role." FEMS Yeast Research 10(6): 687-698.</t>
  </si>
  <si>
    <t>Takagi et a. 2000, Nishimura et al. 2010</t>
  </si>
  <si>
    <t>Four strains, namely sHP093, sHP119, sHP120 and sHP121, are non-fluorescent, expressing sfGFP, mTagBFP2 and mScarlet-I, respectively. The strains were cultured in synthetic complete medium at 30°C, 250 rpm for an overnight incubation period. Subsequently, the cultures were appropriately diluted to various times. Optical density (OD) measurements were then performed at two distinct wavelengths, 600nm and 700nm, utilizing a Tecan Spark plate reader.</t>
  </si>
  <si>
    <t>Dilution times</t>
  </si>
  <si>
    <t>Dilution x</t>
  </si>
  <si>
    <t>sample uL</t>
  </si>
  <si>
    <t>SC uL</t>
  </si>
  <si>
    <t>Sample</t>
  </si>
  <si>
    <t>Strain</t>
  </si>
  <si>
    <t>A</t>
  </si>
  <si>
    <t>sHP093-1</t>
  </si>
  <si>
    <t>non-fluorescent</t>
  </si>
  <si>
    <t>B</t>
  </si>
  <si>
    <t>sHP093-2</t>
  </si>
  <si>
    <t>sHP119-1</t>
  </si>
  <si>
    <t>expressing sfGFP</t>
  </si>
  <si>
    <t>D</t>
  </si>
  <si>
    <t>sHP119-2</t>
  </si>
  <si>
    <t>E</t>
  </si>
  <si>
    <t>sHP120-1</t>
  </si>
  <si>
    <t>expressing mTagBFP2</t>
  </si>
  <si>
    <t>sHP120-2</t>
  </si>
  <si>
    <t>G</t>
  </si>
  <si>
    <t>sHP121-1</t>
  </si>
  <si>
    <t>expressing mScarlet-I</t>
  </si>
  <si>
    <t>sHP121-2</t>
  </si>
  <si>
    <t>The standard curve between OD700nm and OD600nm using Tecan plater reader</t>
  </si>
  <si>
    <t>The standard curve between OD700nm from plate reader and OD600nm from spectrometry</t>
  </si>
  <si>
    <t>OD600nm from Spark plate reader</t>
  </si>
  <si>
    <t>OD700nm from Spark plate reader</t>
  </si>
  <si>
    <t>Rearranged OD600nm data from Spark plate reader</t>
  </si>
  <si>
    <t>Rearranged OD700nm data from Spark plate reader</t>
  </si>
  <si>
    <t xml:space="preserve">OD600nm from Spectrophotometer </t>
  </si>
  <si>
    <t xml:space="preserve">Rearranged OD600nm from spectrophotometer </t>
  </si>
  <si>
    <t>sHP441</t>
  </si>
  <si>
    <t>sHP415-pPGK1-FjTAL-tENO1-vLeu2</t>
  </si>
  <si>
    <t>sHP415-pHP240</t>
  </si>
  <si>
    <t>sHP442</t>
  </si>
  <si>
    <t>sHP415-pTEF1-At4CL-tSSA1-pTDH3-VvVST1-tADH1-vLeu2</t>
  </si>
  <si>
    <t>sHP415-pHP243</t>
  </si>
  <si>
    <t>lys-ade+, At4CL-VvVST1</t>
  </si>
  <si>
    <t>sHP443</t>
  </si>
  <si>
    <t>sHP416-pPGK1-FjTAL-tENO1-vLeu2</t>
  </si>
  <si>
    <t>sHP416-pHP240</t>
  </si>
  <si>
    <t>lys+ade-, FjTAL</t>
  </si>
  <si>
    <t>sHP444</t>
  </si>
  <si>
    <t>sHP416-pTEF1-At4CL-tSSA1-pTDH3-VvVST1-tADH1-vLeu2</t>
  </si>
  <si>
    <t>sHP416-pHP243</t>
  </si>
  <si>
    <t>lys+ade-, At4CL-VvVST1</t>
  </si>
  <si>
    <t>sHP445</t>
  </si>
  <si>
    <t>sHP417-pPGK1-FjTAL-tENO1-vLeu2</t>
  </si>
  <si>
    <t>sHP417-pHP240</t>
  </si>
  <si>
    <t>trp-ade+, FjTAL</t>
  </si>
  <si>
    <t>sHP446</t>
  </si>
  <si>
    <t>sHP417-pTEF1-At4CL-tSSA1-pTDH3-VvVST1-tADH1-vLeu2</t>
  </si>
  <si>
    <t>sHP417-pHP243</t>
  </si>
  <si>
    <t>trp-ade+, At4CL-VvVST1</t>
  </si>
  <si>
    <t xml:space="preserve">trp+ade-, FjTAL </t>
  </si>
  <si>
    <t>lys-ade+, FjTAL (resveratrol pathway split in cross-feeding cocultures)</t>
  </si>
  <si>
    <t>BY4741△ILV1-pTDH3-mTagBFP2-tADH1-vLEU2-pHUM</t>
  </si>
  <si>
    <t>val&amp;ileΔ</t>
  </si>
  <si>
    <t>Supplementary Tables outline</t>
  </si>
  <si>
    <r>
      <t xml:space="preserve">Tab. S1 </t>
    </r>
    <r>
      <rPr>
        <sz val="11"/>
        <color theme="1"/>
        <rFont val="Calibri"/>
        <family val="2"/>
        <scheme val="minor"/>
      </rPr>
      <t>Potential genes for essential metabolite synthesis: targets for enhanced production and auxotrophic yeast construction</t>
    </r>
  </si>
  <si>
    <r>
      <t xml:space="preserve">Tab. S2 </t>
    </r>
    <r>
      <rPr>
        <sz val="11"/>
        <color theme="1"/>
        <rFont val="Calibri"/>
        <family val="2"/>
        <scheme val="minor"/>
      </rPr>
      <t>Supplemented metabolite concentrations for cell growth assays: guidelines for preparing metabolite stock solutions</t>
    </r>
  </si>
  <si>
    <r>
      <t>Tab. S3</t>
    </r>
    <r>
      <rPr>
        <sz val="11"/>
        <color theme="1"/>
        <rFont val="Calibri"/>
        <family val="2"/>
        <scheme val="minor"/>
      </rPr>
      <t xml:space="preserve"> Standardization of fluorescence-to-optical density conversion: calibrating intensities of sfGFP, mTagBFP, and mScarlet-I fluorescent proteins</t>
    </r>
  </si>
  <si>
    <r>
      <t>Tab. S4</t>
    </r>
    <r>
      <rPr>
        <sz val="11"/>
        <color theme="1"/>
        <rFont val="Calibri"/>
        <family val="2"/>
        <scheme val="minor"/>
      </rPr>
      <t xml:space="preserve"> Strain genotypes and combinations of 4 x13 pairs of ade-em cocultures </t>
    </r>
  </si>
  <si>
    <r>
      <t>Tab. S5</t>
    </r>
    <r>
      <rPr>
        <sz val="11"/>
        <color theme="1"/>
        <rFont val="Calibri"/>
        <family val="2"/>
        <scheme val="minor"/>
      </rPr>
      <t xml:space="preserve"> Reagents and chemicals used in this study</t>
    </r>
  </si>
  <si>
    <r>
      <t xml:space="preserve">Tab.S9 </t>
    </r>
    <r>
      <rPr>
        <sz val="11"/>
        <rFont val="Calibri"/>
        <family val="2"/>
        <scheme val="minor"/>
      </rPr>
      <t>Standard correlation curves between OD700nm and OD600nm using Tecan plater reader and spectrophotometer</t>
    </r>
  </si>
  <si>
    <t>ade4op</t>
  </si>
  <si>
    <t>Ura4</t>
  </si>
  <si>
    <t>His1</t>
  </si>
  <si>
    <t>trp2Fbr</t>
  </si>
  <si>
    <r>
      <rPr>
        <i/>
        <sz val="11"/>
        <rFont val="Calibri"/>
        <family val="2"/>
        <scheme val="minor"/>
      </rPr>
      <t>ARO3</t>
    </r>
    <r>
      <rPr>
        <i/>
        <vertAlign val="superscript"/>
        <sz val="11"/>
        <rFont val="Calibri"/>
        <family val="2"/>
        <scheme val="minor"/>
      </rPr>
      <t>K222L</t>
    </r>
  </si>
  <si>
    <r>
      <t>ARO4</t>
    </r>
    <r>
      <rPr>
        <i/>
        <vertAlign val="superscript"/>
        <sz val="11"/>
        <rFont val="Calibri"/>
        <family val="2"/>
        <scheme val="minor"/>
      </rPr>
      <t>K229L</t>
    </r>
  </si>
  <si>
    <r>
      <t>ARO7</t>
    </r>
    <r>
      <rPr>
        <i/>
        <vertAlign val="superscript"/>
        <sz val="11"/>
        <rFont val="Calibri"/>
        <family val="2"/>
        <scheme val="minor"/>
      </rPr>
      <t>G141S</t>
    </r>
  </si>
  <si>
    <r>
      <rPr>
        <i/>
        <sz val="11"/>
        <color theme="1"/>
        <rFont val="Calibri"/>
        <family val="2"/>
        <scheme val="minor"/>
      </rPr>
      <t>leu2</t>
    </r>
    <r>
      <rPr>
        <sz val="11"/>
        <color theme="1"/>
        <rFont val="Calibri"/>
        <family val="2"/>
        <scheme val="minor"/>
      </rPr>
      <t>Δ</t>
    </r>
  </si>
  <si>
    <t>leu4Fbr</t>
  </si>
  <si>
    <r>
      <rPr>
        <i/>
        <sz val="11"/>
        <color theme="1"/>
        <rFont val="Calibri"/>
        <family val="2"/>
        <scheme val="minor"/>
      </rPr>
      <t xml:space="preserve">ilv6 </t>
    </r>
    <r>
      <rPr>
        <i/>
        <vertAlign val="superscript"/>
        <sz val="11"/>
        <color theme="1"/>
        <rFont val="Calibri"/>
        <family val="2"/>
        <scheme val="minor"/>
      </rPr>
      <t>G89D</t>
    </r>
  </si>
  <si>
    <r>
      <rPr>
        <i/>
        <sz val="11"/>
        <rFont val="Calibri"/>
        <family val="2"/>
        <scheme val="minor"/>
      </rPr>
      <t xml:space="preserve">mpr1 </t>
    </r>
    <r>
      <rPr>
        <i/>
        <vertAlign val="superscript"/>
        <sz val="11"/>
        <rFont val="Calibri"/>
        <family val="2"/>
        <scheme val="minor"/>
      </rPr>
      <t xml:space="preserve">G85E  </t>
    </r>
  </si>
  <si>
    <t>lys21op</t>
  </si>
  <si>
    <t>Ser2</t>
  </si>
  <si>
    <t>Cys3</t>
  </si>
  <si>
    <t>Met6</t>
  </si>
  <si>
    <t>hom3-R2</t>
  </si>
  <si>
    <r>
      <rPr>
        <i/>
        <sz val="11"/>
        <color theme="1"/>
        <rFont val="Calibri"/>
        <family val="2"/>
        <scheme val="minor"/>
      </rPr>
      <t>ade</t>
    </r>
    <r>
      <rPr>
        <sz val="11"/>
        <color theme="1"/>
        <rFont val="Calibri"/>
        <family val="2"/>
        <scheme val="minor"/>
      </rPr>
      <t xml:space="preserve">8Δ (or </t>
    </r>
    <r>
      <rPr>
        <i/>
        <sz val="11"/>
        <color theme="1"/>
        <rFont val="Calibri"/>
        <family val="2"/>
        <scheme val="minor"/>
      </rPr>
      <t>ade</t>
    </r>
    <r>
      <rPr>
        <sz val="11"/>
        <color theme="1"/>
        <rFont val="Calibri"/>
        <family val="2"/>
        <scheme val="minor"/>
      </rPr>
      <t>1-7, 12, 13)</t>
    </r>
  </si>
  <si>
    <r>
      <rPr>
        <i/>
        <sz val="11"/>
        <color theme="1"/>
        <rFont val="Calibri"/>
        <family val="2"/>
        <scheme val="minor"/>
      </rPr>
      <t>ura3</t>
    </r>
    <r>
      <rPr>
        <sz val="11"/>
        <color theme="1"/>
        <rFont val="Calibri"/>
        <family val="2"/>
        <scheme val="minor"/>
      </rPr>
      <t>Δ</t>
    </r>
  </si>
  <si>
    <r>
      <rPr>
        <i/>
        <sz val="11"/>
        <color theme="1"/>
        <rFont val="Calibri"/>
        <family val="2"/>
        <scheme val="minor"/>
      </rPr>
      <t>his3</t>
    </r>
    <r>
      <rPr>
        <sz val="11"/>
        <color theme="1"/>
        <rFont val="Calibri"/>
        <family val="2"/>
        <scheme val="minor"/>
      </rPr>
      <t>Δ</t>
    </r>
  </si>
  <si>
    <r>
      <rPr>
        <i/>
        <sz val="11"/>
        <color theme="1"/>
        <rFont val="Calibri"/>
        <family val="2"/>
        <scheme val="minor"/>
      </rPr>
      <t>trp1</t>
    </r>
    <r>
      <rPr>
        <sz val="11"/>
        <color theme="1"/>
        <rFont val="Calibri"/>
        <family val="2"/>
        <scheme val="minor"/>
      </rPr>
      <t>Δ</t>
    </r>
  </si>
  <si>
    <r>
      <rPr>
        <i/>
        <sz val="11"/>
        <color theme="1"/>
        <rFont val="Calibri"/>
        <family val="2"/>
        <scheme val="minor"/>
      </rPr>
      <t>tyr1</t>
    </r>
    <r>
      <rPr>
        <sz val="11"/>
        <color theme="1"/>
        <rFont val="Calibri"/>
        <family val="2"/>
        <scheme val="minor"/>
      </rPr>
      <t>Δ</t>
    </r>
  </si>
  <si>
    <r>
      <rPr>
        <i/>
        <sz val="11"/>
        <color theme="1"/>
        <rFont val="Calibri"/>
        <family val="2"/>
        <scheme val="minor"/>
      </rPr>
      <t>pha2</t>
    </r>
    <r>
      <rPr>
        <sz val="11"/>
        <color theme="1"/>
        <rFont val="Calibri"/>
        <family val="2"/>
        <scheme val="minor"/>
      </rPr>
      <t>Δ</t>
    </r>
  </si>
  <si>
    <r>
      <rPr>
        <i/>
        <sz val="11"/>
        <rFont val="Calibri"/>
        <family val="2"/>
        <scheme val="minor"/>
      </rPr>
      <t>ilv1</t>
    </r>
    <r>
      <rPr>
        <sz val="11"/>
        <rFont val="Calibri"/>
        <family val="2"/>
        <scheme val="minor"/>
      </rPr>
      <t xml:space="preserve">Δ (or </t>
    </r>
    <r>
      <rPr>
        <i/>
        <sz val="11"/>
        <rFont val="Calibri"/>
        <family val="2"/>
        <scheme val="minor"/>
      </rPr>
      <t>ilv3</t>
    </r>
    <r>
      <rPr>
        <sz val="11"/>
        <rFont val="Calibri"/>
        <family val="2"/>
        <scheme val="minor"/>
      </rPr>
      <t xml:space="preserve">Δ, </t>
    </r>
    <r>
      <rPr>
        <i/>
        <sz val="11"/>
        <rFont val="Calibri"/>
        <family val="2"/>
        <scheme val="minor"/>
      </rPr>
      <t>ilv5</t>
    </r>
    <r>
      <rPr>
        <sz val="11"/>
        <rFont val="Calibri"/>
        <family val="2"/>
        <scheme val="minor"/>
      </rPr>
      <t>Δ )</t>
    </r>
  </si>
  <si>
    <r>
      <rPr>
        <i/>
        <sz val="11"/>
        <color theme="1"/>
        <rFont val="Calibri"/>
        <family val="2"/>
        <scheme val="minor"/>
      </rPr>
      <t>arg4</t>
    </r>
    <r>
      <rPr>
        <sz val="11"/>
        <color theme="1"/>
        <rFont val="Calibri"/>
        <family val="2"/>
        <scheme val="minor"/>
      </rPr>
      <t>Δ</t>
    </r>
  </si>
  <si>
    <r>
      <rPr>
        <i/>
        <sz val="11"/>
        <color theme="1"/>
        <rFont val="Calibri"/>
        <family val="2"/>
        <scheme val="minor"/>
      </rPr>
      <t>lys2</t>
    </r>
    <r>
      <rPr>
        <sz val="11"/>
        <color theme="1"/>
        <rFont val="Calibri"/>
        <family val="2"/>
        <scheme val="minor"/>
      </rPr>
      <t>Δ</t>
    </r>
  </si>
  <si>
    <r>
      <rPr>
        <i/>
        <sz val="11"/>
        <color theme="1"/>
        <rFont val="Calibri"/>
        <family val="2"/>
        <scheme val="minor"/>
      </rPr>
      <t>ser1</t>
    </r>
    <r>
      <rPr>
        <sz val="11"/>
        <color theme="1"/>
        <rFont val="Calibri"/>
        <family val="2"/>
        <scheme val="minor"/>
      </rPr>
      <t>Δ</t>
    </r>
  </si>
  <si>
    <r>
      <rPr>
        <i/>
        <sz val="11"/>
        <color theme="1"/>
        <rFont val="Calibri"/>
        <family val="2"/>
        <scheme val="minor"/>
      </rPr>
      <t>cys4</t>
    </r>
    <r>
      <rPr>
        <sz val="11"/>
        <color theme="1"/>
        <rFont val="Calibri"/>
        <family val="2"/>
        <scheme val="minor"/>
      </rPr>
      <t>Δ</t>
    </r>
  </si>
  <si>
    <r>
      <rPr>
        <i/>
        <sz val="11"/>
        <color theme="1"/>
        <rFont val="Calibri"/>
        <family val="2"/>
        <scheme val="minor"/>
      </rPr>
      <t>met14</t>
    </r>
    <r>
      <rPr>
        <sz val="11"/>
        <color theme="1"/>
        <rFont val="Calibri"/>
        <family val="2"/>
        <scheme val="minor"/>
      </rPr>
      <t xml:space="preserve">Δ (or </t>
    </r>
    <r>
      <rPr>
        <i/>
        <sz val="11"/>
        <color theme="1"/>
        <rFont val="Calibri"/>
        <family val="2"/>
        <scheme val="minor"/>
      </rPr>
      <t>met3, 5</t>
    </r>
    <r>
      <rPr>
        <sz val="11"/>
        <color theme="1"/>
        <rFont val="Calibri"/>
        <family val="2"/>
        <scheme val="minor"/>
      </rPr>
      <t>)</t>
    </r>
  </si>
  <si>
    <r>
      <rPr>
        <i/>
        <sz val="11"/>
        <rFont val="Calibri"/>
        <family val="2"/>
        <scheme val="minor"/>
      </rPr>
      <t>thr4</t>
    </r>
    <r>
      <rPr>
        <sz val="11"/>
        <rFont val="Calibri"/>
        <family val="2"/>
        <scheme val="minor"/>
      </rPr>
      <t xml:space="preserve">Δ(or </t>
    </r>
    <r>
      <rPr>
        <i/>
        <sz val="11"/>
        <rFont val="Calibri"/>
        <family val="2"/>
        <scheme val="minor"/>
      </rPr>
      <t>thr1Δ</t>
    </r>
    <r>
      <rPr>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</si>
</sst>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0"/>
    <numFmt numFmtId="165" formatCode="0.0"/>
    <numFmt numFmtId="166" formatCode="0.000"/>
  </numFmts>
  <fonts count="28">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1"/>
      <color theme="3"/>
      <name val="Calibri"/>
      <family val="2"/>
      <scheme val="minor"/>
    </font>
    <font>
      <b/>
      <sz val="11"/>
      <name val="Calibri"/>
      <family val="2"/>
    </font>
    <font>
      <b/>
      <sz val="11"/>
      <color rgb="FF78B0EC"/>
      <name val="Calibri"/>
      <family val="2"/>
      <scheme val="minor"/>
    </font>
    <font>
      <b/>
      <sz val="11"/>
      <color rgb="FFFC9696"/>
      <name val="Calibri"/>
      <family val="2"/>
      <scheme val="minor"/>
    </font>
    <font>
      <sz val="11"/>
      <color rgb="FF9C0006"/>
      <name val="Calibri"/>
      <family val="2"/>
      <scheme val="minor"/>
    </font>
    <font>
      <sz val="11"/>
      <color rgb="FFFF0000"/>
      <name val="Calibri"/>
      <family val="2"/>
      <scheme val="minor"/>
    </font>
    <font>
      <b/>
      <sz val="11"/>
      <color rgb="FF00B050"/>
      <name val="Calibri"/>
      <family val="2"/>
      <scheme val="minor"/>
    </font>
    <font>
      <b/>
      <i/>
      <sz val="11"/>
      <color theme="1"/>
      <name val="Calibri"/>
      <family val="2"/>
      <scheme val="minor"/>
    </font>
    <font>
      <sz val="11"/>
      <color rgb="FF0070C0"/>
      <name val="Calibri"/>
      <family val="2"/>
      <scheme val="minor"/>
    </font>
    <font>
      <sz val="11"/>
      <color rgb="FF00B050"/>
      <name val="Calibri"/>
      <family val="2"/>
      <scheme val="minor"/>
    </font>
    <font>
      <b/>
      <sz val="11"/>
      <color theme="9"/>
      <name val="Calibri"/>
      <family val="2"/>
      <scheme val="minor"/>
    </font>
    <font>
      <b/>
      <sz val="14"/>
      <color rgb="FF000000"/>
      <name val="Calibri"/>
      <family val="2"/>
      <scheme val="minor"/>
    </font>
    <font>
      <b/>
      <sz val="11"/>
      <color rgb="FFFF0000"/>
      <name val="Calibri"/>
      <family val="2"/>
      <scheme val="minor"/>
    </font>
    <font>
      <sz val="11"/>
      <color theme="1"/>
      <name val="Calibri"/>
      <family val="2"/>
      <charset val="134"/>
      <scheme val="minor"/>
    </font>
    <font>
      <sz val="11"/>
      <name val="Calibri"/>
      <family val="2"/>
    </font>
    <font>
      <sz val="8"/>
      <name val="Calibri"/>
      <family val="2"/>
      <scheme val="minor"/>
    </font>
    <font>
      <sz val="11"/>
      <color rgb="FF000000"/>
      <name val="Calibri"/>
      <family val="2"/>
    </font>
    <font>
      <sz val="11"/>
      <color theme="1"/>
      <name val="Calibri"/>
      <family val="2"/>
      <scheme val="minor"/>
    </font>
    <font>
      <b/>
      <u/>
      <sz val="11"/>
      <color theme="1"/>
      <name val="Calibri"/>
      <family val="2"/>
      <scheme val="minor"/>
    </font>
    <font>
      <sz val="11"/>
      <color theme="8" tint="-0.249977111117893"/>
      <name val="Calibri"/>
      <family val="2"/>
      <scheme val="minor"/>
    </font>
    <font>
      <i/>
      <sz val="11"/>
      <name val="Calibri"/>
      <family val="2"/>
      <scheme val="minor"/>
    </font>
    <font>
      <i/>
      <vertAlign val="superscript"/>
      <sz val="11"/>
      <name val="Calibri"/>
      <family val="2"/>
      <scheme val="minor"/>
    </font>
    <font>
      <i/>
      <vertAlign val="superscript"/>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C7CE"/>
      </patternFill>
    </fill>
    <fill>
      <patternFill patternType="solid">
        <fgColor rgb="FFFF9393"/>
        <bgColor indexed="64"/>
      </patternFill>
    </fill>
    <fill>
      <patternFill patternType="solid">
        <fgColor theme="8" tint="0.39997558519241921"/>
        <bgColor indexed="64"/>
      </patternFill>
    </fill>
  </fills>
  <borders count="13">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7">
    <xf numFmtId="0" fontId="0" fillId="0" borderId="0"/>
    <xf numFmtId="0" fontId="9" fillId="5" borderId="0" applyNumberFormat="0" applyBorder="0" applyAlignment="0" applyProtection="0"/>
    <xf numFmtId="0" fontId="18" fillId="0" borderId="0">
      <alignment vertical="center"/>
    </xf>
    <xf numFmtId="0" fontId="19" fillId="0" borderId="0"/>
    <xf numFmtId="44" fontId="19" fillId="0" borderId="0" applyFont="0" applyFill="0" applyBorder="0" applyAlignment="0" applyProtection="0">
      <alignment vertical="center"/>
    </xf>
    <xf numFmtId="0" fontId="19" fillId="0" borderId="0"/>
    <xf numFmtId="0" fontId="22" fillId="0" borderId="0"/>
  </cellStyleXfs>
  <cellXfs count="166">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0" xfId="0" applyAlignment="1">
      <alignment horizontal="left" vertical="center"/>
    </xf>
    <xf numFmtId="0" fontId="0" fillId="0" borderId="2" xfId="0" applyBorder="1" applyAlignment="1">
      <alignment horizontal="center" vertical="center"/>
    </xf>
    <xf numFmtId="0" fontId="0" fillId="0" borderId="2" xfId="0" applyBorder="1" applyAlignment="1">
      <alignment horizontal="left" vertical="center"/>
    </xf>
    <xf numFmtId="0" fontId="4" fillId="0" borderId="2" xfId="0" applyFont="1"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center" vertical="center"/>
    </xf>
    <xf numFmtId="0" fontId="0" fillId="0" borderId="3" xfId="0" applyBorder="1" applyAlignment="1">
      <alignment horizontal="left" vertical="center"/>
    </xf>
    <xf numFmtId="0" fontId="4" fillId="0" borderId="3" xfId="0" applyFont="1" applyBorder="1" applyAlignment="1">
      <alignment horizontal="left" vertical="center"/>
    </xf>
    <xf numFmtId="0" fontId="0" fillId="0" borderId="3" xfId="0" applyBorder="1" applyAlignment="1">
      <alignment horizontal="left" vertical="center" wrapText="1"/>
    </xf>
    <xf numFmtId="0" fontId="4" fillId="0" borderId="3" xfId="0" applyFont="1" applyBorder="1" applyAlignment="1">
      <alignment horizontal="left" vertical="center" wrapText="1"/>
    </xf>
    <xf numFmtId="0" fontId="0" fillId="0" borderId="5" xfId="0"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left" vertical="center"/>
    </xf>
    <xf numFmtId="0" fontId="0" fillId="0" borderId="5" xfId="0" applyBorder="1" applyAlignment="1">
      <alignment horizontal="left" vertical="center" wrapText="1"/>
    </xf>
    <xf numFmtId="0" fontId="4" fillId="0" borderId="5" xfId="0" applyFont="1" applyBorder="1" applyAlignment="1">
      <alignment horizontal="left" vertical="center" wrapText="1"/>
    </xf>
    <xf numFmtId="0" fontId="0" fillId="0" borderId="0" xfId="0" applyAlignment="1">
      <alignment horizontal="center" vertical="center"/>
    </xf>
    <xf numFmtId="0" fontId="3" fillId="0" borderId="0" xfId="0" applyFont="1"/>
    <xf numFmtId="0" fontId="4" fillId="0" borderId="0" xfId="0" applyFont="1"/>
    <xf numFmtId="0" fontId="3" fillId="0" borderId="6"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7" xfId="0" applyFont="1" applyBorder="1" applyAlignment="1">
      <alignment vertical="center" wrapText="1"/>
    </xf>
    <xf numFmtId="0" fontId="4" fillId="0" borderId="7" xfId="0" applyFont="1" applyBorder="1" applyAlignment="1">
      <alignment horizontal="left" vertical="center" wrapText="1"/>
    </xf>
    <xf numFmtId="0" fontId="4" fillId="0" borderId="0" xfId="0" applyFont="1" applyAlignment="1">
      <alignment horizontal="left" vertical="center"/>
    </xf>
    <xf numFmtId="0" fontId="7" fillId="0" borderId="6" xfId="0" applyFont="1" applyBorder="1" applyAlignment="1">
      <alignment horizontal="center" vertical="center"/>
    </xf>
    <xf numFmtId="0" fontId="8" fillId="0" borderId="6"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0" fillId="0" borderId="8" xfId="0" applyBorder="1" applyAlignment="1">
      <alignment horizontal="center" vertical="center"/>
    </xf>
    <xf numFmtId="0" fontId="4" fillId="0" borderId="7" xfId="0" applyFont="1" applyBorder="1" applyAlignment="1">
      <alignment horizontal="center" vertical="center"/>
    </xf>
    <xf numFmtId="0" fontId="0" fillId="0" borderId="7" xfId="0" applyBorder="1" applyAlignment="1">
      <alignment horizontal="center" vertical="center"/>
    </xf>
    <xf numFmtId="0" fontId="11"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left" vertical="center" wrapText="1"/>
    </xf>
    <xf numFmtId="0" fontId="3" fillId="0" borderId="0" xfId="0" applyFont="1" applyAlignment="1">
      <alignment horizontal="center" vertical="center"/>
    </xf>
    <xf numFmtId="0" fontId="0" fillId="0" borderId="0" xfId="0" applyAlignment="1">
      <alignment horizontal="left" vertical="top"/>
    </xf>
    <xf numFmtId="0" fontId="4" fillId="0" borderId="0" xfId="0" applyFont="1" applyAlignment="1">
      <alignment wrapText="1"/>
    </xf>
    <xf numFmtId="0" fontId="4" fillId="0" borderId="0" xfId="0" applyFont="1" applyAlignment="1">
      <alignment vertical="center"/>
    </xf>
    <xf numFmtId="0" fontId="10" fillId="0" borderId="0" xfId="0" applyFont="1"/>
    <xf numFmtId="0" fontId="11" fillId="0" borderId="0" xfId="0" applyFont="1"/>
    <xf numFmtId="0" fontId="1" fillId="0" borderId="0" xfId="0" applyFont="1"/>
    <xf numFmtId="0" fontId="0" fillId="0" borderId="0" xfId="0" applyAlignment="1">
      <alignment wrapText="1"/>
    </xf>
    <xf numFmtId="0" fontId="3" fillId="0" borderId="0" xfId="0" quotePrefix="1" applyFont="1" applyAlignment="1">
      <alignment horizontal="left" vertical="center"/>
    </xf>
    <xf numFmtId="0" fontId="4" fillId="0" borderId="0" xfId="0" quotePrefix="1" applyFont="1" applyAlignment="1">
      <alignment horizontal="left" vertical="center"/>
    </xf>
    <xf numFmtId="0" fontId="10" fillId="0" borderId="0" xfId="0" applyFont="1" applyAlignment="1">
      <alignment horizontal="center" vertical="center" wrapText="1"/>
    </xf>
    <xf numFmtId="0" fontId="3" fillId="0" borderId="0" xfId="0" applyFont="1" applyAlignment="1">
      <alignment horizontal="center" wrapText="1"/>
    </xf>
    <xf numFmtId="0" fontId="0" fillId="0" borderId="0" xfId="0" applyAlignment="1">
      <alignment horizontal="left" wrapText="1"/>
    </xf>
    <xf numFmtId="0" fontId="0" fillId="0" borderId="0" xfId="0" applyAlignment="1">
      <alignment horizontal="left"/>
    </xf>
    <xf numFmtId="0" fontId="13"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left"/>
    </xf>
    <xf numFmtId="0" fontId="1" fillId="0" borderId="0" xfId="0" applyFont="1" applyAlignment="1">
      <alignment horizontal="center"/>
    </xf>
    <xf numFmtId="0" fontId="14" fillId="0" borderId="0" xfId="0" applyFont="1" applyAlignment="1">
      <alignment horizontal="center" vertical="center"/>
    </xf>
    <xf numFmtId="0" fontId="4" fillId="0" borderId="0" xfId="1" applyFont="1" applyFill="1" applyBorder="1" applyAlignment="1">
      <alignment horizontal="left"/>
    </xf>
    <xf numFmtId="0" fontId="0" fillId="0" borderId="0" xfId="0" applyAlignment="1">
      <alignment horizontal="justify" vertical="center" wrapText="1"/>
    </xf>
    <xf numFmtId="0" fontId="15" fillId="0" borderId="0" xfId="0" applyFont="1" applyAlignment="1">
      <alignment horizontal="center" vertical="center"/>
    </xf>
    <xf numFmtId="0" fontId="1" fillId="0" borderId="0" xfId="0" applyFont="1" applyAlignment="1">
      <alignment horizontal="center" vertical="top"/>
    </xf>
    <xf numFmtId="0" fontId="14" fillId="0" borderId="0" xfId="0" applyFont="1" applyAlignment="1">
      <alignment horizontal="center" vertical="center" wrapText="1"/>
    </xf>
    <xf numFmtId="0" fontId="11" fillId="0" borderId="0" xfId="0" applyFont="1" applyAlignment="1">
      <alignment horizontal="center"/>
    </xf>
    <xf numFmtId="0" fontId="0" fillId="0" borderId="0" xfId="0" applyAlignment="1">
      <alignment horizontal="center"/>
    </xf>
    <xf numFmtId="0" fontId="1" fillId="0" borderId="0" xfId="0" quotePrefix="1" applyFont="1" applyAlignment="1">
      <alignment horizontal="center"/>
    </xf>
    <xf numFmtId="0" fontId="4" fillId="0" borderId="0" xfId="0" quotePrefix="1" applyFont="1" applyAlignment="1">
      <alignment horizontal="center"/>
    </xf>
    <xf numFmtId="0" fontId="0" fillId="0" borderId="0" xfId="0" quotePrefix="1" applyAlignment="1">
      <alignment horizontal="center"/>
    </xf>
    <xf numFmtId="0" fontId="4" fillId="0" borderId="0" xfId="0" applyFont="1" applyAlignment="1">
      <alignment horizontal="center"/>
    </xf>
    <xf numFmtId="0" fontId="10" fillId="0" borderId="0" xfId="0" applyFont="1" applyAlignment="1">
      <alignment horizontal="center"/>
    </xf>
    <xf numFmtId="0" fontId="4" fillId="0" borderId="0" xfId="0" applyFont="1" applyAlignment="1">
      <alignment horizontal="left"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16" fillId="0" borderId="0" xfId="0" applyFont="1" applyAlignment="1">
      <alignment vertical="center"/>
    </xf>
    <xf numFmtId="0" fontId="17" fillId="0" borderId="0" xfId="0" applyFont="1"/>
    <xf numFmtId="0" fontId="19" fillId="0" borderId="0" xfId="3"/>
    <xf numFmtId="0" fontId="19" fillId="0" borderId="0" xfId="5"/>
    <xf numFmtId="0" fontId="6" fillId="0" borderId="0" xfId="5" applyFont="1"/>
    <xf numFmtId="0" fontId="6" fillId="0" borderId="6" xfId="5" applyFont="1" applyBorder="1"/>
    <xf numFmtId="0" fontId="6" fillId="0" borderId="0" xfId="5" applyFont="1" applyAlignment="1">
      <alignment horizontal="center" vertical="center"/>
    </xf>
    <xf numFmtId="0" fontId="6" fillId="3" borderId="0" xfId="5" applyFont="1" applyFill="1" applyAlignment="1">
      <alignment horizontal="center" vertical="center"/>
    </xf>
    <xf numFmtId="0" fontId="6" fillId="3" borderId="6" xfId="5" applyFont="1" applyFill="1" applyBorder="1" applyAlignment="1">
      <alignment horizontal="center" vertical="center"/>
    </xf>
    <xf numFmtId="0" fontId="6" fillId="6" borderId="0" xfId="5" applyFont="1" applyFill="1" applyAlignment="1">
      <alignment horizontal="center" vertical="center"/>
    </xf>
    <xf numFmtId="0" fontId="6" fillId="4" borderId="0" xfId="5" applyFont="1" applyFill="1" applyAlignment="1">
      <alignment horizontal="center" vertical="center"/>
    </xf>
    <xf numFmtId="0" fontId="6" fillId="7" borderId="0" xfId="5" applyFont="1" applyFill="1" applyAlignment="1">
      <alignment horizontal="center" vertical="center"/>
    </xf>
    <xf numFmtId="0" fontId="19" fillId="0" borderId="8" xfId="5" applyBorder="1" applyAlignment="1">
      <alignment horizontal="center" vertical="center"/>
    </xf>
    <xf numFmtId="0" fontId="21" fillId="0" borderId="8" xfId="5" applyFont="1" applyBorder="1" applyAlignment="1">
      <alignment horizontal="center" vertical="center"/>
    </xf>
    <xf numFmtId="0" fontId="21" fillId="0" borderId="0" xfId="5" applyFont="1" applyAlignment="1">
      <alignment horizontal="center" vertical="center"/>
    </xf>
    <xf numFmtId="164" fontId="19" fillId="0" borderId="0" xfId="5" applyNumberFormat="1" applyAlignment="1">
      <alignment horizontal="center" vertical="center"/>
    </xf>
    <xf numFmtId="2" fontId="19" fillId="0" borderId="0" xfId="5" applyNumberFormat="1" applyAlignment="1">
      <alignment horizontal="center" vertical="center"/>
    </xf>
    <xf numFmtId="165" fontId="19" fillId="0" borderId="0" xfId="5" applyNumberFormat="1" applyAlignment="1">
      <alignment horizontal="center" vertical="center"/>
    </xf>
    <xf numFmtId="0" fontId="19" fillId="0" borderId="0" xfId="5" applyAlignment="1">
      <alignment horizontal="center" vertical="center"/>
    </xf>
    <xf numFmtId="0" fontId="19" fillId="0" borderId="7" xfId="5" applyBorder="1" applyAlignment="1">
      <alignment horizontal="center" vertical="center"/>
    </xf>
    <xf numFmtId="0" fontId="21" fillId="0" borderId="7" xfId="5" applyFont="1" applyBorder="1" applyAlignment="1">
      <alignment horizontal="center" vertical="center"/>
    </xf>
    <xf numFmtId="164" fontId="19" fillId="0" borderId="7" xfId="5" applyNumberFormat="1" applyBorder="1" applyAlignment="1">
      <alignment horizontal="center" vertical="center"/>
    </xf>
    <xf numFmtId="2" fontId="19" fillId="0" borderId="7" xfId="5" applyNumberFormat="1" applyBorder="1" applyAlignment="1">
      <alignment horizontal="center" vertical="center"/>
    </xf>
    <xf numFmtId="165" fontId="19" fillId="0" borderId="7" xfId="5" applyNumberFormat="1" applyBorder="1" applyAlignment="1">
      <alignment horizontal="center" vertical="center"/>
    </xf>
    <xf numFmtId="0" fontId="6" fillId="4" borderId="6" xfId="5" applyFont="1" applyFill="1" applyBorder="1" applyAlignment="1">
      <alignment horizontal="center" vertical="center"/>
    </xf>
    <xf numFmtId="0" fontId="19" fillId="0" borderId="8" xfId="5" applyBorder="1"/>
    <xf numFmtId="0" fontId="21" fillId="0" borderId="8" xfId="5" applyFont="1" applyBorder="1"/>
    <xf numFmtId="0" fontId="21" fillId="0" borderId="0" xfId="5" applyFont="1"/>
    <xf numFmtId="164" fontId="19" fillId="0" borderId="0" xfId="5" applyNumberFormat="1" applyAlignment="1">
      <alignment horizontal="center"/>
    </xf>
    <xf numFmtId="0" fontId="19" fillId="0" borderId="7" xfId="5" applyBorder="1"/>
    <xf numFmtId="0" fontId="21" fillId="0" borderId="7" xfId="5" applyFont="1" applyBorder="1"/>
    <xf numFmtId="164" fontId="19" fillId="0" borderId="7" xfId="5" applyNumberFormat="1" applyBorder="1" applyAlignment="1">
      <alignment horizontal="center"/>
    </xf>
    <xf numFmtId="0" fontId="6" fillId="7" borderId="6" xfId="5" applyFont="1" applyFill="1" applyBorder="1"/>
    <xf numFmtId="0" fontId="6" fillId="7" borderId="6" xfId="5" applyFont="1" applyFill="1" applyBorder="1" applyAlignment="1">
      <alignment horizontal="center" vertical="center"/>
    </xf>
    <xf numFmtId="0" fontId="6" fillId="6" borderId="6" xfId="5" applyFont="1" applyFill="1" applyBorder="1" applyAlignment="1">
      <alignment horizontal="center" vertical="center"/>
    </xf>
    <xf numFmtId="0" fontId="6" fillId="6" borderId="6" xfId="5" applyFont="1" applyFill="1" applyBorder="1"/>
    <xf numFmtId="0" fontId="1" fillId="0" borderId="8" xfId="0" applyFont="1" applyBorder="1" applyAlignment="1">
      <alignment horizontal="center" vertical="center"/>
    </xf>
    <xf numFmtId="0" fontId="1" fillId="0" borderId="8" xfId="0" applyFont="1" applyBorder="1" applyAlignment="1">
      <alignment vertical="center"/>
    </xf>
    <xf numFmtId="1" fontId="0" fillId="0" borderId="0" xfId="0" applyNumberFormat="1" applyAlignment="1">
      <alignment horizontal="center" vertical="center"/>
    </xf>
    <xf numFmtId="0" fontId="1" fillId="0" borderId="7" xfId="0" applyFont="1" applyBorder="1" applyAlignment="1">
      <alignment vertical="center"/>
    </xf>
    <xf numFmtId="1" fontId="0" fillId="0" borderId="7" xfId="0" applyNumberFormat="1" applyBorder="1" applyAlignment="1">
      <alignment horizontal="center" vertical="center"/>
    </xf>
    <xf numFmtId="0" fontId="0" fillId="0" borderId="3" xfId="0" applyBorder="1"/>
    <xf numFmtId="0" fontId="1" fillId="0" borderId="3" xfId="0" applyFont="1" applyBorder="1" applyAlignment="1">
      <alignment horizontal="center"/>
    </xf>
    <xf numFmtId="166" fontId="0" fillId="0" borderId="3" xfId="0" applyNumberFormat="1" applyBorder="1" applyAlignment="1">
      <alignment horizontal="center" vertical="center"/>
    </xf>
    <xf numFmtId="0" fontId="0" fillId="0" borderId="3" xfId="0" applyBorder="1" applyAlignment="1">
      <alignment horizontal="right"/>
    </xf>
    <xf numFmtId="0" fontId="23" fillId="0" borderId="0" xfId="0" applyFont="1"/>
    <xf numFmtId="165" fontId="0" fillId="0" borderId="3" xfId="0" applyNumberFormat="1" applyBorder="1" applyAlignment="1">
      <alignment horizontal="center" vertical="center"/>
    </xf>
    <xf numFmtId="0" fontId="24" fillId="0" borderId="0" xfId="0" applyFont="1"/>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vertical="center"/>
    </xf>
    <xf numFmtId="0" fontId="0" fillId="0" borderId="3"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3" xfId="0" applyBorder="1" applyAlignment="1">
      <alignment horizontal="left" vertical="center" wrapText="1"/>
    </xf>
    <xf numFmtId="0" fontId="4" fillId="0" borderId="3" xfId="0" applyFont="1" applyBorder="1" applyAlignment="1">
      <alignment horizontal="left"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3" fillId="0" borderId="6" xfId="0" applyFont="1" applyBorder="1" applyAlignment="1">
      <alignment horizontal="left" vertical="center" wrapText="1"/>
    </xf>
    <xf numFmtId="0" fontId="6" fillId="0" borderId="6" xfId="5"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7" fillId="0" borderId="8" xfId="0" applyFont="1" applyBorder="1" applyAlignment="1">
      <alignment horizontal="center" vertical="center"/>
    </xf>
    <xf numFmtId="0" fontId="8" fillId="0" borderId="8" xfId="0" applyFont="1" applyBorder="1" applyAlignment="1">
      <alignment horizontal="center" vertical="center"/>
    </xf>
    <xf numFmtId="0" fontId="4" fillId="0" borderId="0" xfId="0" applyFont="1" applyAlignment="1">
      <alignment horizontal="center"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xf>
    <xf numFmtId="0" fontId="0" fillId="0" borderId="8" xfId="0" applyBorder="1" applyAlignment="1">
      <alignment horizontal="left"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12" fillId="0" borderId="0" xfId="0" applyFont="1" applyAlignment="1">
      <alignment horizontal="center" vertical="center"/>
    </xf>
    <xf numFmtId="0" fontId="12" fillId="0" borderId="7" xfId="0" applyFont="1" applyBorder="1" applyAlignment="1">
      <alignment horizontal="center" vertical="center"/>
    </xf>
    <xf numFmtId="0" fontId="1" fillId="0" borderId="0" xfId="0" applyFont="1" applyAlignment="1">
      <alignment horizontal="center" vertical="center"/>
    </xf>
    <xf numFmtId="0" fontId="11" fillId="0" borderId="0" xfId="0" applyFont="1" applyAlignment="1">
      <alignment horizontal="center" vertical="center"/>
    </xf>
    <xf numFmtId="0" fontId="11" fillId="0" borderId="7" xfId="0" applyFont="1" applyBorder="1" applyAlignment="1">
      <alignment horizontal="center" vertical="center"/>
    </xf>
    <xf numFmtId="0" fontId="1" fillId="0" borderId="7" xfId="0" applyFont="1" applyBorder="1" applyAlignment="1">
      <alignment horizontal="center"/>
    </xf>
    <xf numFmtId="0" fontId="0" fillId="0" borderId="3" xfId="0" applyBorder="1" applyAlignment="1">
      <alignment horizontal="center" vertical="center" wrapText="1"/>
    </xf>
    <xf numFmtId="0" fontId="1" fillId="0" borderId="3" xfId="0" applyFont="1" applyBorder="1" applyAlignment="1">
      <alignment horizontal="center"/>
    </xf>
    <xf numFmtId="0" fontId="1" fillId="0" borderId="3" xfId="0" applyFont="1" applyBorder="1" applyAlignment="1">
      <alignment horizontal="center" vertical="center"/>
    </xf>
    <xf numFmtId="0" fontId="2"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cellXfs>
  <cellStyles count="7">
    <cellStyle name="Bad" xfId="1" builtinId="27"/>
    <cellStyle name="Currency 2" xfId="4" xr:uid="{F6052007-ABAE-4285-B320-910A7AA0F587}"/>
    <cellStyle name="Normal" xfId="0" builtinId="0"/>
    <cellStyle name="Normal 2" xfId="2" xr:uid="{33481799-9DD4-4C2E-ACD1-686729DA5678}"/>
    <cellStyle name="Normal 2 2" xfId="5" xr:uid="{300B1BEA-6656-4C60-9752-7123D5C67B8E}"/>
    <cellStyle name="Normal 2 3" xfId="6" xr:uid="{7B8056FE-27BE-47B3-8704-0B7BFF449938}"/>
    <cellStyle name="Normal 3" xfId="3" xr:uid="{45910F69-23A6-4834-B14E-EDD9ED5AFA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ysClr val="windowText" lastClr="000000"/>
                </a:solidFill>
              </a:rPr>
              <a:t>RFP to </a:t>
            </a:r>
            <a:r>
              <a:rPr lang="da-DK" b="1">
                <a:solidFill>
                  <a:sysClr val="windowText" lastClr="000000"/>
                </a:solidFill>
              </a:rPr>
              <a:t>R</a:t>
            </a:r>
            <a:r>
              <a:rPr lang="en-US" b="1">
                <a:solidFill>
                  <a:sysClr val="windowText" lastClr="000000"/>
                </a:solidFill>
              </a:rPr>
              <a:t>OD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scatterChart>
        <c:scatterStyle val="lineMarker"/>
        <c:varyColors val="0"/>
        <c:ser>
          <c:idx val="0"/>
          <c:order val="0"/>
          <c:spPr>
            <a:ln w="25400" cap="rnd">
              <a:noFill/>
              <a:round/>
            </a:ln>
            <a:effectLst/>
          </c:spPr>
          <c:marker>
            <c:symbol val="circle"/>
            <c:size val="5"/>
            <c:spPr>
              <a:solidFill>
                <a:srgbClr val="FF0000"/>
              </a:solidFill>
              <a:ln w="9525">
                <a:solidFill>
                  <a:schemeClr val="accent1"/>
                </a:solidFill>
              </a:ln>
              <a:effectLst/>
            </c:spPr>
          </c:marker>
          <c:trendline>
            <c:spPr>
              <a:ln w="19050" cap="rnd">
                <a:solidFill>
                  <a:srgbClr val="FF9393"/>
                </a:solidFill>
                <a:prstDash val="sysDot"/>
              </a:ln>
              <a:effectLst/>
            </c:spPr>
            <c:trendlineType val="poly"/>
            <c:order val="2"/>
            <c:dispRSqr val="1"/>
            <c:dispEq val="1"/>
            <c:trendlineLbl>
              <c:layout>
                <c:manualLayout>
                  <c:x val="-0.18904115385119091"/>
                  <c:y val="-1.5927233853093459E-2"/>
                </c:manualLayout>
              </c:layout>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b="1" baseline="0">
                        <a:solidFill>
                          <a:sysClr val="windowText" lastClr="000000"/>
                        </a:solidFill>
                      </a:rPr>
                      <a:t>y = -1E-09x</a:t>
                    </a:r>
                    <a:r>
                      <a:rPr lang="en-US" sz="1200" b="1" baseline="30000">
                        <a:solidFill>
                          <a:sysClr val="windowText" lastClr="000000"/>
                        </a:solidFill>
                      </a:rPr>
                      <a:t>2</a:t>
                    </a:r>
                    <a:r>
                      <a:rPr lang="en-US" sz="1200" b="1" baseline="0">
                        <a:solidFill>
                          <a:sysClr val="windowText" lastClr="000000"/>
                        </a:solidFill>
                      </a:rPr>
                      <a:t> + 6E-05x - 0.004</a:t>
                    </a:r>
                    <a:br>
                      <a:rPr lang="en-US" sz="1200" b="1" baseline="0">
                        <a:solidFill>
                          <a:sysClr val="windowText" lastClr="000000"/>
                        </a:solidFill>
                      </a:rPr>
                    </a:br>
                    <a:r>
                      <a:rPr lang="en-US" sz="1200" b="1" baseline="0">
                        <a:solidFill>
                          <a:sysClr val="windowText" lastClr="000000"/>
                        </a:solidFill>
                      </a:rPr>
                      <a:t>R² = 0.9995</a:t>
                    </a:r>
                    <a:endParaRPr lang="en-US" sz="1200" b="1">
                      <a:solidFill>
                        <a:sysClr val="windowText" lastClr="000000"/>
                      </a:solidFill>
                    </a:endParaRPr>
                  </a:p>
                </c:rich>
              </c:tx>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trendlineLbl>
          </c:trendline>
          <c:xVal>
            <c:numRef>
              <c:f>Tab.S3!$Y$4:$Y$68</c:f>
              <c:numCache>
                <c:formatCode>0.0</c:formatCode>
                <c:ptCount val="65"/>
                <c:pt idx="0">
                  <c:v>518.33333333333326</c:v>
                </c:pt>
                <c:pt idx="1">
                  <c:v>551.33333333333326</c:v>
                </c:pt>
                <c:pt idx="2">
                  <c:v>556.66666666666663</c:v>
                </c:pt>
                <c:pt idx="3">
                  <c:v>564.66666666666663</c:v>
                </c:pt>
                <c:pt idx="4">
                  <c:v>560</c:v>
                </c:pt>
                <c:pt idx="5">
                  <c:v>572.33333333333337</c:v>
                </c:pt>
                <c:pt idx="6">
                  <c:v>592.33333333333337</c:v>
                </c:pt>
                <c:pt idx="7">
                  <c:v>603</c:v>
                </c:pt>
                <c:pt idx="8">
                  <c:v>631.66666666666663</c:v>
                </c:pt>
                <c:pt idx="9">
                  <c:v>652.66666666666674</c:v>
                </c:pt>
                <c:pt idx="10">
                  <c:v>692.33333333333326</c:v>
                </c:pt>
                <c:pt idx="11">
                  <c:v>724.66666666666674</c:v>
                </c:pt>
                <c:pt idx="12">
                  <c:v>769.66666666666674</c:v>
                </c:pt>
                <c:pt idx="13">
                  <c:v>828</c:v>
                </c:pt>
                <c:pt idx="14">
                  <c:v>869</c:v>
                </c:pt>
                <c:pt idx="15">
                  <c:v>944.00000000000011</c:v>
                </c:pt>
                <c:pt idx="16">
                  <c:v>1024.3333333333335</c:v>
                </c:pt>
                <c:pt idx="17">
                  <c:v>1107.6666666666665</c:v>
                </c:pt>
                <c:pt idx="18">
                  <c:v>1190.3333333333333</c:v>
                </c:pt>
                <c:pt idx="19">
                  <c:v>1256.6666666666665</c:v>
                </c:pt>
                <c:pt idx="20">
                  <c:v>1348.6666666666665</c:v>
                </c:pt>
                <c:pt idx="21">
                  <c:v>1411.6666666666667</c:v>
                </c:pt>
                <c:pt idx="22">
                  <c:v>1509</c:v>
                </c:pt>
                <c:pt idx="23">
                  <c:v>1595.6666666666667</c:v>
                </c:pt>
                <c:pt idx="24">
                  <c:v>1699.3333333333333</c:v>
                </c:pt>
                <c:pt idx="25">
                  <c:v>1820.3333333333333</c:v>
                </c:pt>
                <c:pt idx="26">
                  <c:v>1946.6666666666667</c:v>
                </c:pt>
                <c:pt idx="27">
                  <c:v>2064</c:v>
                </c:pt>
                <c:pt idx="28">
                  <c:v>2169.333333333333</c:v>
                </c:pt>
                <c:pt idx="29">
                  <c:v>2292</c:v>
                </c:pt>
                <c:pt idx="30">
                  <c:v>2445</c:v>
                </c:pt>
                <c:pt idx="31">
                  <c:v>2590</c:v>
                </c:pt>
                <c:pt idx="32">
                  <c:v>2741.666666666667</c:v>
                </c:pt>
                <c:pt idx="33">
                  <c:v>2936</c:v>
                </c:pt>
                <c:pt idx="34">
                  <c:v>3114</c:v>
                </c:pt>
                <c:pt idx="35">
                  <c:v>3343</c:v>
                </c:pt>
                <c:pt idx="36">
                  <c:v>3562</c:v>
                </c:pt>
                <c:pt idx="37">
                  <c:v>3816</c:v>
                </c:pt>
                <c:pt idx="38">
                  <c:v>4132</c:v>
                </c:pt>
                <c:pt idx="39">
                  <c:v>4395.666666666667</c:v>
                </c:pt>
                <c:pt idx="40">
                  <c:v>4773</c:v>
                </c:pt>
                <c:pt idx="41">
                  <c:v>5174.666666666667</c:v>
                </c:pt>
                <c:pt idx="42">
                  <c:v>5491</c:v>
                </c:pt>
                <c:pt idx="43">
                  <c:v>5999</c:v>
                </c:pt>
                <c:pt idx="44">
                  <c:v>6455.333333333333</c:v>
                </c:pt>
                <c:pt idx="45">
                  <c:v>6963</c:v>
                </c:pt>
                <c:pt idx="46">
                  <c:v>7521.333333333333</c:v>
                </c:pt>
                <c:pt idx="47">
                  <c:v>7951.666666666667</c:v>
                </c:pt>
                <c:pt idx="48">
                  <c:v>8577.3333333333339</c:v>
                </c:pt>
                <c:pt idx="49">
                  <c:v>9159</c:v>
                </c:pt>
                <c:pt idx="50">
                  <c:v>9843</c:v>
                </c:pt>
                <c:pt idx="51">
                  <c:v>10516.333333333334</c:v>
                </c:pt>
                <c:pt idx="52">
                  <c:v>11133</c:v>
                </c:pt>
                <c:pt idx="53">
                  <c:v>11801</c:v>
                </c:pt>
                <c:pt idx="54">
                  <c:v>12380</c:v>
                </c:pt>
                <c:pt idx="55">
                  <c:v>13158.333333333334</c:v>
                </c:pt>
                <c:pt idx="56">
                  <c:v>13679</c:v>
                </c:pt>
                <c:pt idx="57">
                  <c:v>14730</c:v>
                </c:pt>
                <c:pt idx="58">
                  <c:v>15230</c:v>
                </c:pt>
                <c:pt idx="59">
                  <c:v>15872</c:v>
                </c:pt>
                <c:pt idx="60">
                  <c:v>16377.333333333334</c:v>
                </c:pt>
                <c:pt idx="61">
                  <c:v>16972</c:v>
                </c:pt>
                <c:pt idx="62">
                  <c:v>17395</c:v>
                </c:pt>
                <c:pt idx="63">
                  <c:v>18011.333333333332</c:v>
                </c:pt>
                <c:pt idx="64">
                  <c:v>18271</c:v>
                </c:pt>
              </c:numCache>
            </c:numRef>
          </c:xVal>
          <c:yVal>
            <c:numRef>
              <c:f>Tab.S3!$U$4:$U$68</c:f>
              <c:numCache>
                <c:formatCode>0.00</c:formatCode>
                <c:ptCount val="65"/>
                <c:pt idx="0">
                  <c:v>2.1666666666666654E-2</c:v>
                </c:pt>
                <c:pt idx="1">
                  <c:v>2.3100000000000009E-2</c:v>
                </c:pt>
                <c:pt idx="2">
                  <c:v>2.4066666666666667E-2</c:v>
                </c:pt>
                <c:pt idx="3">
                  <c:v>2.4766666666666659E-2</c:v>
                </c:pt>
                <c:pt idx="4">
                  <c:v>2.47E-2</c:v>
                </c:pt>
                <c:pt idx="5">
                  <c:v>2.5866666666666663E-2</c:v>
                </c:pt>
                <c:pt idx="6">
                  <c:v>2.6966666666666653E-2</c:v>
                </c:pt>
                <c:pt idx="7">
                  <c:v>2.7733333333333304E-2</c:v>
                </c:pt>
                <c:pt idx="8">
                  <c:v>2.9633333333333345E-2</c:v>
                </c:pt>
                <c:pt idx="9">
                  <c:v>3.1633333333333347E-2</c:v>
                </c:pt>
                <c:pt idx="10">
                  <c:v>3.3633333333333348E-2</c:v>
                </c:pt>
                <c:pt idx="11">
                  <c:v>3.6000000000000018E-2</c:v>
                </c:pt>
                <c:pt idx="12">
                  <c:v>3.8900000000000004E-2</c:v>
                </c:pt>
                <c:pt idx="13">
                  <c:v>4.0499999999999994E-2</c:v>
                </c:pt>
                <c:pt idx="14">
                  <c:v>4.283333333333332E-2</c:v>
                </c:pt>
                <c:pt idx="15">
                  <c:v>4.6933333333333355E-2</c:v>
                </c:pt>
                <c:pt idx="16">
                  <c:v>5.0033333333333332E-2</c:v>
                </c:pt>
                <c:pt idx="17">
                  <c:v>5.28E-2</c:v>
                </c:pt>
                <c:pt idx="18">
                  <c:v>5.746666666666668E-2</c:v>
                </c:pt>
                <c:pt idx="19">
                  <c:v>6.1433333333333368E-2</c:v>
                </c:pt>
                <c:pt idx="20">
                  <c:v>6.4466666666666658E-2</c:v>
                </c:pt>
                <c:pt idx="21">
                  <c:v>6.9233333333333327E-2</c:v>
                </c:pt>
                <c:pt idx="22">
                  <c:v>7.4266666666666661E-2</c:v>
                </c:pt>
                <c:pt idx="23">
                  <c:v>7.890000000000004E-2</c:v>
                </c:pt>
                <c:pt idx="24">
                  <c:v>8.3266666666666669E-2</c:v>
                </c:pt>
                <c:pt idx="25">
                  <c:v>8.9866666666666678E-2</c:v>
                </c:pt>
                <c:pt idx="26">
                  <c:v>9.6566666666666676E-2</c:v>
                </c:pt>
                <c:pt idx="27">
                  <c:v>0.10293333333333332</c:v>
                </c:pt>
                <c:pt idx="28">
                  <c:v>0.10980000000000001</c:v>
                </c:pt>
                <c:pt idx="29">
                  <c:v>0.11623333333333333</c:v>
                </c:pt>
                <c:pt idx="30">
                  <c:v>0.12336666666666667</c:v>
                </c:pt>
                <c:pt idx="31">
                  <c:v>0.13286666666666669</c:v>
                </c:pt>
                <c:pt idx="32">
                  <c:v>0.14073333333333335</c:v>
                </c:pt>
                <c:pt idx="33">
                  <c:v>0.15033333333333332</c:v>
                </c:pt>
                <c:pt idx="34">
                  <c:v>0.16033333333333333</c:v>
                </c:pt>
                <c:pt idx="35">
                  <c:v>0.17049999999999998</c:v>
                </c:pt>
                <c:pt idx="36">
                  <c:v>0.18093333333333339</c:v>
                </c:pt>
                <c:pt idx="37">
                  <c:v>0.19409999999999999</c:v>
                </c:pt>
                <c:pt idx="38">
                  <c:v>0.20786666666666664</c:v>
                </c:pt>
                <c:pt idx="39">
                  <c:v>0.2234666666666667</c:v>
                </c:pt>
                <c:pt idx="40">
                  <c:v>0.23810000000000003</c:v>
                </c:pt>
                <c:pt idx="41">
                  <c:v>0.25323333333333331</c:v>
                </c:pt>
                <c:pt idx="42">
                  <c:v>0.27066666666666667</c:v>
                </c:pt>
                <c:pt idx="43">
                  <c:v>0.28886666666666666</c:v>
                </c:pt>
                <c:pt idx="44">
                  <c:v>0.30546666666666661</c:v>
                </c:pt>
                <c:pt idx="45">
                  <c:v>0.32300000000000001</c:v>
                </c:pt>
                <c:pt idx="46">
                  <c:v>0.34329999999999999</c:v>
                </c:pt>
                <c:pt idx="47">
                  <c:v>0.36009999999999992</c:v>
                </c:pt>
                <c:pt idx="48">
                  <c:v>0.38029999999999997</c:v>
                </c:pt>
                <c:pt idx="49">
                  <c:v>0.39836666666666665</c:v>
                </c:pt>
                <c:pt idx="50">
                  <c:v>0.41523333333333329</c:v>
                </c:pt>
                <c:pt idx="51">
                  <c:v>0.4360666666666666</c:v>
                </c:pt>
                <c:pt idx="52">
                  <c:v>0.45383333333333331</c:v>
                </c:pt>
                <c:pt idx="53">
                  <c:v>0.47156666666666669</c:v>
                </c:pt>
                <c:pt idx="54">
                  <c:v>0.48449999999999993</c:v>
                </c:pt>
                <c:pt idx="55">
                  <c:v>0.50159999999999993</c:v>
                </c:pt>
                <c:pt idx="56">
                  <c:v>0.51649999999999996</c:v>
                </c:pt>
                <c:pt idx="57">
                  <c:v>0.5316333333333334</c:v>
                </c:pt>
                <c:pt idx="58">
                  <c:v>0.54386666666666672</c:v>
                </c:pt>
                <c:pt idx="59">
                  <c:v>0.55753333333333333</c:v>
                </c:pt>
                <c:pt idx="60">
                  <c:v>0.56876666666666664</c:v>
                </c:pt>
                <c:pt idx="61">
                  <c:v>0.57983333333333331</c:v>
                </c:pt>
                <c:pt idx="62">
                  <c:v>0.59369999999999989</c:v>
                </c:pt>
                <c:pt idx="63">
                  <c:v>0.60189999999999988</c:v>
                </c:pt>
                <c:pt idx="64">
                  <c:v>0.6084666666666666</c:v>
                </c:pt>
              </c:numCache>
            </c:numRef>
          </c:yVal>
          <c:smooth val="0"/>
          <c:extLst>
            <c:ext xmlns:c16="http://schemas.microsoft.com/office/drawing/2014/chart" uri="{C3380CC4-5D6E-409C-BE32-E72D297353CC}">
              <c16:uniqueId val="{00000001-3F0A-45E6-BB3E-BBB8F1B4F758}"/>
            </c:ext>
          </c:extLst>
        </c:ser>
        <c:dLbls>
          <c:showLegendKey val="0"/>
          <c:showVal val="0"/>
          <c:showCatName val="0"/>
          <c:showSerName val="0"/>
          <c:showPercent val="0"/>
          <c:showBubbleSize val="0"/>
        </c:dLbls>
        <c:axId val="707482328"/>
        <c:axId val="707480032"/>
      </c:scatterChart>
      <c:valAx>
        <c:axId val="7074823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RFP RFU</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707480032"/>
        <c:crosses val="autoZero"/>
        <c:crossBetween val="midCat"/>
      </c:valAx>
      <c:valAx>
        <c:axId val="7074800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OD700nm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7074823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ysClr val="windowText" lastClr="000000"/>
                </a:solidFill>
              </a:rPr>
              <a:t>GFP to GOD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scatterChart>
        <c:scatterStyle val="lineMarker"/>
        <c:varyColors val="0"/>
        <c:ser>
          <c:idx val="0"/>
          <c:order val="0"/>
          <c:spPr>
            <a:ln w="25400" cap="rnd">
              <a:noFill/>
              <a:round/>
            </a:ln>
            <a:effectLst/>
          </c:spPr>
          <c:marker>
            <c:symbol val="circle"/>
            <c:size val="5"/>
            <c:spPr>
              <a:solidFill>
                <a:srgbClr val="00B050"/>
              </a:solidFill>
              <a:ln w="9525">
                <a:solidFill>
                  <a:schemeClr val="accent1"/>
                </a:solidFill>
              </a:ln>
              <a:effectLst/>
            </c:spPr>
          </c:marker>
          <c:trendline>
            <c:spPr>
              <a:ln w="19050" cap="rnd">
                <a:solidFill>
                  <a:schemeClr val="accent6">
                    <a:lumMod val="60000"/>
                    <a:lumOff val="40000"/>
                  </a:schemeClr>
                </a:solidFill>
                <a:prstDash val="sysDot"/>
              </a:ln>
              <a:effectLst/>
            </c:spPr>
            <c:trendlineType val="poly"/>
            <c:order val="2"/>
            <c:dispRSqr val="1"/>
            <c:dispEq val="1"/>
            <c:trendlineLbl>
              <c:layout>
                <c:manualLayout>
                  <c:x val="-0.18825820069722737"/>
                  <c:y val="-2.1177997844812672E-2"/>
                </c:manualLayout>
              </c:layout>
              <c:tx>
                <c:rich>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r>
                      <a:rPr lang="en-US" sz="1200" b="1" baseline="0">
                        <a:solidFill>
                          <a:sysClr val="windowText" lastClr="000000"/>
                        </a:solidFill>
                      </a:rPr>
                      <a:t>y = -1E-09x</a:t>
                    </a:r>
                    <a:r>
                      <a:rPr lang="en-US" sz="1200" b="1" baseline="30000">
                        <a:solidFill>
                          <a:sysClr val="windowText" lastClr="000000"/>
                        </a:solidFill>
                      </a:rPr>
                      <a:t>2</a:t>
                    </a:r>
                    <a:r>
                      <a:rPr lang="en-US" sz="1200" b="1" baseline="0">
                        <a:solidFill>
                          <a:sysClr val="windowText" lastClr="000000"/>
                        </a:solidFill>
                      </a:rPr>
                      <a:t> + 9E-05x - 0.0075</a:t>
                    </a:r>
                    <a:br>
                      <a:rPr lang="en-US" sz="1200" b="1" baseline="0">
                        <a:solidFill>
                          <a:sysClr val="windowText" lastClr="000000"/>
                        </a:solidFill>
                      </a:rPr>
                    </a:br>
                    <a:r>
                      <a:rPr lang="en-US" sz="1200" b="1" baseline="0">
                        <a:solidFill>
                          <a:sysClr val="windowText" lastClr="000000"/>
                        </a:solidFill>
                      </a:rPr>
                      <a:t>R² = 0.9996</a:t>
                    </a:r>
                    <a:endParaRPr lang="en-US" sz="1200" b="1">
                      <a:solidFill>
                        <a:sysClr val="windowText" lastClr="000000"/>
                      </a:solidFill>
                    </a:endParaRPr>
                  </a:p>
                </c:rich>
              </c:tx>
              <c:numFmt formatCode="General" sourceLinked="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da-DK"/>
                </a:p>
              </c:txPr>
            </c:trendlineLbl>
          </c:trendline>
          <c:xVal>
            <c:numRef>
              <c:f>Tab.S3!$Z$4:$Z$47</c:f>
              <c:numCache>
                <c:formatCode>0.0</c:formatCode>
                <c:ptCount val="44"/>
                <c:pt idx="0">
                  <c:v>422.00000000000006</c:v>
                </c:pt>
                <c:pt idx="1">
                  <c:v>491.33333333333331</c:v>
                </c:pt>
                <c:pt idx="2">
                  <c:v>540.33333333333326</c:v>
                </c:pt>
                <c:pt idx="3">
                  <c:v>610.33333333333337</c:v>
                </c:pt>
                <c:pt idx="4">
                  <c:v>677.33333333333348</c:v>
                </c:pt>
                <c:pt idx="5">
                  <c:v>743</c:v>
                </c:pt>
                <c:pt idx="6">
                  <c:v>835</c:v>
                </c:pt>
                <c:pt idx="7">
                  <c:v>932.66666666666674</c:v>
                </c:pt>
                <c:pt idx="8">
                  <c:v>1033.6666666666667</c:v>
                </c:pt>
                <c:pt idx="9">
                  <c:v>1151.6666666666665</c:v>
                </c:pt>
                <c:pt idx="10">
                  <c:v>1258.6666666666665</c:v>
                </c:pt>
                <c:pt idx="11">
                  <c:v>1403.6666666666665</c:v>
                </c:pt>
                <c:pt idx="12">
                  <c:v>1531</c:v>
                </c:pt>
                <c:pt idx="13">
                  <c:v>1705.3333333333335</c:v>
                </c:pt>
                <c:pt idx="14">
                  <c:v>1940.9999999999998</c:v>
                </c:pt>
                <c:pt idx="15">
                  <c:v>2203</c:v>
                </c:pt>
                <c:pt idx="16">
                  <c:v>2479.666666666667</c:v>
                </c:pt>
                <c:pt idx="17">
                  <c:v>2797.3333333333335</c:v>
                </c:pt>
                <c:pt idx="18">
                  <c:v>3113</c:v>
                </c:pt>
                <c:pt idx="19">
                  <c:v>3472</c:v>
                </c:pt>
                <c:pt idx="20">
                  <c:v>3832.9999999999995</c:v>
                </c:pt>
                <c:pt idx="21">
                  <c:v>4321.666666666667</c:v>
                </c:pt>
                <c:pt idx="22">
                  <c:v>4720</c:v>
                </c:pt>
                <c:pt idx="23">
                  <c:v>5180.333333333333</c:v>
                </c:pt>
                <c:pt idx="24">
                  <c:v>5521.333333333333</c:v>
                </c:pt>
                <c:pt idx="25">
                  <c:v>5969.666666666667</c:v>
                </c:pt>
                <c:pt idx="26">
                  <c:v>6308.3333333333339</c:v>
                </c:pt>
                <c:pt idx="27">
                  <c:v>6584.3333333333339</c:v>
                </c:pt>
                <c:pt idx="28">
                  <c:v>6878.666666666667</c:v>
                </c:pt>
                <c:pt idx="29">
                  <c:v>7201.666666666667</c:v>
                </c:pt>
                <c:pt idx="30">
                  <c:v>7367.333333333333</c:v>
                </c:pt>
                <c:pt idx="31">
                  <c:v>7566.3333333333339</c:v>
                </c:pt>
                <c:pt idx="32">
                  <c:v>7749</c:v>
                </c:pt>
                <c:pt idx="33">
                  <c:v>7883.3333333333339</c:v>
                </c:pt>
                <c:pt idx="34">
                  <c:v>8225</c:v>
                </c:pt>
                <c:pt idx="35">
                  <c:v>8380.3333333333321</c:v>
                </c:pt>
                <c:pt idx="36">
                  <c:v>8571.6666666666661</c:v>
                </c:pt>
                <c:pt idx="37">
                  <c:v>8661</c:v>
                </c:pt>
                <c:pt idx="38">
                  <c:v>8782.3333333333339</c:v>
                </c:pt>
                <c:pt idx="39">
                  <c:v>8964</c:v>
                </c:pt>
                <c:pt idx="40">
                  <c:v>9022</c:v>
                </c:pt>
                <c:pt idx="41">
                  <c:v>9237.6666666666661</c:v>
                </c:pt>
                <c:pt idx="42">
                  <c:v>9292.3333333333321</c:v>
                </c:pt>
                <c:pt idx="43">
                  <c:v>9359.3333333333321</c:v>
                </c:pt>
              </c:numCache>
            </c:numRef>
          </c:xVal>
          <c:yVal>
            <c:numRef>
              <c:f>Tab.S3!$V$4:$V$47</c:f>
              <c:numCache>
                <c:formatCode>0.00</c:formatCode>
                <c:ptCount val="44"/>
                <c:pt idx="0">
                  <c:v>3.5899999999999987E-2</c:v>
                </c:pt>
                <c:pt idx="1">
                  <c:v>4.1933333333333336E-2</c:v>
                </c:pt>
                <c:pt idx="2">
                  <c:v>4.6233333333333307E-2</c:v>
                </c:pt>
                <c:pt idx="3">
                  <c:v>4.7666666666666677E-2</c:v>
                </c:pt>
                <c:pt idx="4">
                  <c:v>5.1733333333333312E-2</c:v>
                </c:pt>
                <c:pt idx="5">
                  <c:v>5.6166666666666656E-2</c:v>
                </c:pt>
                <c:pt idx="6">
                  <c:v>6.1799999999999952E-2</c:v>
                </c:pt>
                <c:pt idx="7">
                  <c:v>7.0699999999999971E-2</c:v>
                </c:pt>
                <c:pt idx="8">
                  <c:v>7.7800000000000008E-2</c:v>
                </c:pt>
                <c:pt idx="9">
                  <c:v>8.7166666666666698E-2</c:v>
                </c:pt>
                <c:pt idx="10">
                  <c:v>9.8366666666666686E-2</c:v>
                </c:pt>
                <c:pt idx="11">
                  <c:v>0.10966666666666666</c:v>
                </c:pt>
                <c:pt idx="12">
                  <c:v>0.12286666666666667</c:v>
                </c:pt>
                <c:pt idx="13">
                  <c:v>0.14130000000000004</c:v>
                </c:pt>
                <c:pt idx="14">
                  <c:v>0.15910000000000002</c:v>
                </c:pt>
                <c:pt idx="15">
                  <c:v>0.18156666666666671</c:v>
                </c:pt>
                <c:pt idx="16">
                  <c:v>0.20763333333333339</c:v>
                </c:pt>
                <c:pt idx="17">
                  <c:v>0.23743333333333339</c:v>
                </c:pt>
                <c:pt idx="18">
                  <c:v>0.26526666666666671</c:v>
                </c:pt>
                <c:pt idx="19">
                  <c:v>0.2947333333333334</c:v>
                </c:pt>
                <c:pt idx="20">
                  <c:v>0.3203333333333333</c:v>
                </c:pt>
                <c:pt idx="21">
                  <c:v>0.34996666666666665</c:v>
                </c:pt>
                <c:pt idx="22">
                  <c:v>0.38196666666666668</c:v>
                </c:pt>
                <c:pt idx="23">
                  <c:v>0.41360000000000008</c:v>
                </c:pt>
                <c:pt idx="24">
                  <c:v>0.44456666666666667</c:v>
                </c:pt>
                <c:pt idx="25">
                  <c:v>0.47273333333333334</c:v>
                </c:pt>
                <c:pt idx="26">
                  <c:v>0.50086666666666668</c:v>
                </c:pt>
                <c:pt idx="27">
                  <c:v>0.52383333333333326</c:v>
                </c:pt>
                <c:pt idx="28">
                  <c:v>0.5397333333333334</c:v>
                </c:pt>
                <c:pt idx="29">
                  <c:v>0.5615</c:v>
                </c:pt>
                <c:pt idx="30">
                  <c:v>0.58273333333333333</c:v>
                </c:pt>
                <c:pt idx="31">
                  <c:v>0.60176666666666667</c:v>
                </c:pt>
                <c:pt idx="32">
                  <c:v>0.61136666666666661</c:v>
                </c:pt>
                <c:pt idx="33">
                  <c:v>0.62469999999999992</c:v>
                </c:pt>
                <c:pt idx="34">
                  <c:v>0.64273333333333338</c:v>
                </c:pt>
                <c:pt idx="35">
                  <c:v>0.65259999999999996</c:v>
                </c:pt>
                <c:pt idx="36">
                  <c:v>0.66346666666666665</c:v>
                </c:pt>
                <c:pt idx="37">
                  <c:v>0.67009999999999992</c:v>
                </c:pt>
                <c:pt idx="38">
                  <c:v>0.68659999999999988</c:v>
                </c:pt>
                <c:pt idx="39">
                  <c:v>0.6949333333333334</c:v>
                </c:pt>
                <c:pt idx="40">
                  <c:v>0.69900000000000007</c:v>
                </c:pt>
                <c:pt idx="41">
                  <c:v>0.70229999999999992</c:v>
                </c:pt>
                <c:pt idx="42">
                  <c:v>0.70756666666666668</c:v>
                </c:pt>
                <c:pt idx="43">
                  <c:v>0.70646666666666658</c:v>
                </c:pt>
              </c:numCache>
            </c:numRef>
          </c:yVal>
          <c:smooth val="0"/>
          <c:extLst>
            <c:ext xmlns:c16="http://schemas.microsoft.com/office/drawing/2014/chart" uri="{C3380CC4-5D6E-409C-BE32-E72D297353CC}">
              <c16:uniqueId val="{00000001-8AB3-4399-B649-CDB346C648F0}"/>
            </c:ext>
          </c:extLst>
        </c:ser>
        <c:dLbls>
          <c:showLegendKey val="0"/>
          <c:showVal val="0"/>
          <c:showCatName val="0"/>
          <c:showSerName val="0"/>
          <c:showPercent val="0"/>
          <c:showBubbleSize val="0"/>
        </c:dLbls>
        <c:axId val="707482328"/>
        <c:axId val="707480032"/>
      </c:scatterChart>
      <c:valAx>
        <c:axId val="7074823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GFP RFU</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707480032"/>
        <c:crosses val="autoZero"/>
        <c:crossBetween val="midCat"/>
      </c:valAx>
      <c:valAx>
        <c:axId val="7074800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OD700nm</a:t>
                </a:r>
                <a:endParaRPr lang="da-DK" b="1">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7074823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BFP to BOD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5">
                    <a:lumMod val="60000"/>
                    <a:lumOff val="40000"/>
                  </a:schemeClr>
                </a:solidFill>
                <a:prstDash val="sysDot"/>
              </a:ln>
              <a:effectLst/>
            </c:spPr>
            <c:trendlineType val="linear"/>
            <c:dispRSqr val="1"/>
            <c:dispEq val="1"/>
            <c:trendlineLbl>
              <c:layout>
                <c:manualLayout>
                  <c:x val="-0.33993500995283682"/>
                  <c:y val="-2.1260571857523943E-2"/>
                </c:manualLayout>
              </c:layout>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b="1" baseline="0">
                        <a:solidFill>
                          <a:sysClr val="windowText" lastClr="000000"/>
                        </a:solidFill>
                      </a:rPr>
                      <a:t>y = 5E-05x + 0.0307</a:t>
                    </a:r>
                    <a:br>
                      <a:rPr lang="en-US" sz="1200" b="1" baseline="0">
                        <a:solidFill>
                          <a:sysClr val="windowText" lastClr="000000"/>
                        </a:solidFill>
                      </a:rPr>
                    </a:br>
                    <a:r>
                      <a:rPr lang="en-US" sz="1200" b="1" baseline="0">
                        <a:solidFill>
                          <a:sysClr val="windowText" lastClr="000000"/>
                        </a:solidFill>
                      </a:rPr>
                      <a:t>R² = 0.9996</a:t>
                    </a:r>
                    <a:endParaRPr lang="en-US" sz="1800" b="1">
                      <a:solidFill>
                        <a:sysClr val="windowText" lastClr="000000"/>
                      </a:solidFill>
                    </a:endParaRPr>
                  </a:p>
                </c:rich>
              </c:tx>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trendlineLbl>
          </c:trendline>
          <c:xVal>
            <c:numRef>
              <c:f>Tab.S3!$AA$4:$AA$52</c:f>
              <c:numCache>
                <c:formatCode>0.0</c:formatCode>
                <c:ptCount val="49"/>
                <c:pt idx="0">
                  <c:v>612.16666666666674</c:v>
                </c:pt>
                <c:pt idx="1">
                  <c:v>625</c:v>
                </c:pt>
                <c:pt idx="2">
                  <c:v>633</c:v>
                </c:pt>
                <c:pt idx="3">
                  <c:v>655.33333333333326</c:v>
                </c:pt>
                <c:pt idx="4">
                  <c:v>689.16666666666674</c:v>
                </c:pt>
                <c:pt idx="5">
                  <c:v>744.66666666666674</c:v>
                </c:pt>
                <c:pt idx="6">
                  <c:v>803.66666666666674</c:v>
                </c:pt>
                <c:pt idx="7">
                  <c:v>882.66666666666674</c:v>
                </c:pt>
                <c:pt idx="8">
                  <c:v>1008.6666666666665</c:v>
                </c:pt>
                <c:pt idx="9">
                  <c:v>1172.8333333333335</c:v>
                </c:pt>
                <c:pt idx="10">
                  <c:v>1359.8333333333335</c:v>
                </c:pt>
                <c:pt idx="11">
                  <c:v>1483.1666666666665</c:v>
                </c:pt>
                <c:pt idx="12">
                  <c:v>1725.5</c:v>
                </c:pt>
                <c:pt idx="13">
                  <c:v>1916.5</c:v>
                </c:pt>
                <c:pt idx="14">
                  <c:v>2216.5</c:v>
                </c:pt>
                <c:pt idx="15">
                  <c:v>2537.6666666666665</c:v>
                </c:pt>
                <c:pt idx="16">
                  <c:v>2968</c:v>
                </c:pt>
                <c:pt idx="17">
                  <c:v>3465.5</c:v>
                </c:pt>
                <c:pt idx="18">
                  <c:v>4040.5</c:v>
                </c:pt>
                <c:pt idx="19">
                  <c:v>4615</c:v>
                </c:pt>
                <c:pt idx="20">
                  <c:v>5180.166666666667</c:v>
                </c:pt>
                <c:pt idx="21">
                  <c:v>5925.333333333333</c:v>
                </c:pt>
                <c:pt idx="22">
                  <c:v>6533.666666666667</c:v>
                </c:pt>
                <c:pt idx="23">
                  <c:v>7170.3333333333339</c:v>
                </c:pt>
                <c:pt idx="24">
                  <c:v>7627.5</c:v>
                </c:pt>
                <c:pt idx="25">
                  <c:v>8219.6666666666661</c:v>
                </c:pt>
                <c:pt idx="26">
                  <c:v>8810.5</c:v>
                </c:pt>
                <c:pt idx="27">
                  <c:v>9104.1666666666661</c:v>
                </c:pt>
                <c:pt idx="28">
                  <c:v>9586</c:v>
                </c:pt>
                <c:pt idx="29">
                  <c:v>9993.5</c:v>
                </c:pt>
                <c:pt idx="30">
                  <c:v>10344.666666666666</c:v>
                </c:pt>
                <c:pt idx="31">
                  <c:v>10600.333333333334</c:v>
                </c:pt>
                <c:pt idx="32">
                  <c:v>10935.166666666666</c:v>
                </c:pt>
                <c:pt idx="33">
                  <c:v>11247.666666666666</c:v>
                </c:pt>
                <c:pt idx="34">
                  <c:v>11479.333333333334</c:v>
                </c:pt>
                <c:pt idx="35">
                  <c:v>11781.5</c:v>
                </c:pt>
                <c:pt idx="36">
                  <c:v>11876.5</c:v>
                </c:pt>
                <c:pt idx="37">
                  <c:v>12063.166666666666</c:v>
                </c:pt>
                <c:pt idx="38">
                  <c:v>12402.5</c:v>
                </c:pt>
                <c:pt idx="39">
                  <c:v>12504.333333333334</c:v>
                </c:pt>
                <c:pt idx="40">
                  <c:v>12546.166666666666</c:v>
                </c:pt>
                <c:pt idx="41">
                  <c:v>12940</c:v>
                </c:pt>
                <c:pt idx="42">
                  <c:v>13004.833333333334</c:v>
                </c:pt>
                <c:pt idx="43">
                  <c:v>13227</c:v>
                </c:pt>
                <c:pt idx="44">
                  <c:v>13527.333333333334</c:v>
                </c:pt>
                <c:pt idx="45">
                  <c:v>13697.5</c:v>
                </c:pt>
                <c:pt idx="46">
                  <c:v>13852</c:v>
                </c:pt>
                <c:pt idx="47">
                  <c:v>13453.833333333334</c:v>
                </c:pt>
                <c:pt idx="48">
                  <c:v>13671</c:v>
                </c:pt>
              </c:numCache>
            </c:numRef>
          </c:xVal>
          <c:yVal>
            <c:numRef>
              <c:f>Tab.S3!$W$4:$W$52</c:f>
              <c:numCache>
                <c:formatCode>0.00</c:formatCode>
                <c:ptCount val="49"/>
                <c:pt idx="0">
                  <c:v>2.399999999999998E-2</c:v>
                </c:pt>
                <c:pt idx="1">
                  <c:v>2.6400000000000021E-2</c:v>
                </c:pt>
                <c:pt idx="2">
                  <c:v>2.8933333333333339E-2</c:v>
                </c:pt>
                <c:pt idx="3">
                  <c:v>3.1233333333333307E-2</c:v>
                </c:pt>
                <c:pt idx="4">
                  <c:v>3.4399999999999986E-2</c:v>
                </c:pt>
                <c:pt idx="5">
                  <c:v>3.8333333333333316E-2</c:v>
                </c:pt>
                <c:pt idx="6">
                  <c:v>4.176666666666666E-2</c:v>
                </c:pt>
                <c:pt idx="7">
                  <c:v>4.6466666666666642E-2</c:v>
                </c:pt>
                <c:pt idx="8">
                  <c:v>5.1933333333333331E-2</c:v>
                </c:pt>
                <c:pt idx="9">
                  <c:v>5.7533333333333353E-2</c:v>
                </c:pt>
                <c:pt idx="10">
                  <c:v>6.2766666666666665E-2</c:v>
                </c:pt>
                <c:pt idx="11">
                  <c:v>7.1200000000000013E-2</c:v>
                </c:pt>
                <c:pt idx="12">
                  <c:v>8.1099999999999992E-2</c:v>
                </c:pt>
                <c:pt idx="13">
                  <c:v>9.5166666666666636E-2</c:v>
                </c:pt>
                <c:pt idx="14">
                  <c:v>0.11036666666666665</c:v>
                </c:pt>
                <c:pt idx="15">
                  <c:v>0.13043333333333332</c:v>
                </c:pt>
                <c:pt idx="16">
                  <c:v>0.15273333333333333</c:v>
                </c:pt>
                <c:pt idx="17">
                  <c:v>0.17813333333333337</c:v>
                </c:pt>
                <c:pt idx="18">
                  <c:v>0.20376666666666671</c:v>
                </c:pt>
                <c:pt idx="19">
                  <c:v>0.23226666666666673</c:v>
                </c:pt>
                <c:pt idx="20">
                  <c:v>0.26279999999999992</c:v>
                </c:pt>
                <c:pt idx="21">
                  <c:v>0.29633333333333328</c:v>
                </c:pt>
                <c:pt idx="22">
                  <c:v>0.32586666666666664</c:v>
                </c:pt>
                <c:pt idx="23">
                  <c:v>0.35583333333333339</c:v>
                </c:pt>
                <c:pt idx="24">
                  <c:v>0.38373333333333332</c:v>
                </c:pt>
                <c:pt idx="25">
                  <c:v>0.41176666666666661</c:v>
                </c:pt>
                <c:pt idx="26">
                  <c:v>0.43790000000000007</c:v>
                </c:pt>
                <c:pt idx="27">
                  <c:v>0.46033333333333337</c:v>
                </c:pt>
                <c:pt idx="28">
                  <c:v>0.48060000000000003</c:v>
                </c:pt>
                <c:pt idx="29">
                  <c:v>0.49850000000000005</c:v>
                </c:pt>
                <c:pt idx="30">
                  <c:v>0.5171</c:v>
                </c:pt>
                <c:pt idx="31">
                  <c:v>0.53643333333333332</c:v>
                </c:pt>
                <c:pt idx="32">
                  <c:v>0.5455000000000001</c:v>
                </c:pt>
                <c:pt idx="33">
                  <c:v>0.56289999999999996</c:v>
                </c:pt>
                <c:pt idx="34">
                  <c:v>0.57343333333333324</c:v>
                </c:pt>
                <c:pt idx="35">
                  <c:v>0.58706666666666663</c:v>
                </c:pt>
                <c:pt idx="36">
                  <c:v>0.59599999999999997</c:v>
                </c:pt>
                <c:pt idx="37">
                  <c:v>0.60556666666666659</c:v>
                </c:pt>
                <c:pt idx="38">
                  <c:v>0.61586666666666667</c:v>
                </c:pt>
                <c:pt idx="39">
                  <c:v>0.62436666666666674</c:v>
                </c:pt>
                <c:pt idx="40">
                  <c:v>0.6344333333333334</c:v>
                </c:pt>
                <c:pt idx="41">
                  <c:v>0.64173333333333349</c:v>
                </c:pt>
                <c:pt idx="42">
                  <c:v>0.64666666666666672</c:v>
                </c:pt>
                <c:pt idx="43">
                  <c:v>0.65446666666666675</c:v>
                </c:pt>
                <c:pt idx="44">
                  <c:v>0.66189999999999993</c:v>
                </c:pt>
                <c:pt idx="45">
                  <c:v>0.66786666666666683</c:v>
                </c:pt>
                <c:pt idx="46">
                  <c:v>0.67440000000000011</c:v>
                </c:pt>
                <c:pt idx="47">
                  <c:v>0.67203333333333348</c:v>
                </c:pt>
                <c:pt idx="48">
                  <c:v>0.66533333333333333</c:v>
                </c:pt>
              </c:numCache>
            </c:numRef>
          </c:yVal>
          <c:smooth val="0"/>
          <c:extLst>
            <c:ext xmlns:c16="http://schemas.microsoft.com/office/drawing/2014/chart" uri="{C3380CC4-5D6E-409C-BE32-E72D297353CC}">
              <c16:uniqueId val="{00000001-64C4-4ADF-A5FB-DBF3692F973C}"/>
            </c:ext>
          </c:extLst>
        </c:ser>
        <c:dLbls>
          <c:showLegendKey val="0"/>
          <c:showVal val="0"/>
          <c:showCatName val="0"/>
          <c:showSerName val="0"/>
          <c:showPercent val="0"/>
          <c:showBubbleSize val="0"/>
        </c:dLbls>
        <c:axId val="707482328"/>
        <c:axId val="707480032"/>
      </c:scatterChart>
      <c:valAx>
        <c:axId val="707482328"/>
        <c:scaling>
          <c:orientation val="minMax"/>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BFP RFU</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707480032"/>
        <c:crosses val="autoZero"/>
        <c:crossBetween val="midCat"/>
      </c:valAx>
      <c:valAx>
        <c:axId val="7074800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OD700nm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7074823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sz="1200" b="1"/>
              <a:t>The standard curve between OD700nm from microplate reader and OD600nm from </a:t>
            </a:r>
            <a:r>
              <a:rPr lang="da-DK" altLang="zh-CN" sz="1200" b="1"/>
              <a:t>spectrophotometer</a:t>
            </a:r>
            <a:endParaRPr lang="da-DK" sz="1200" b="1"/>
          </a:p>
        </c:rich>
      </c:tx>
      <c:layout>
        <c:manualLayout>
          <c:xMode val="edge"/>
          <c:yMode val="edge"/>
          <c:x val="0.11107681231019378"/>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0.3765194663167104"/>
                  <c:y val="-1.4722222222222222E-2"/>
                </c:manualLayout>
              </c:layout>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400" b="1" baseline="0"/>
                      <a:t>y = 17.289x - 0.9562</a:t>
                    </a:r>
                    <a:br>
                      <a:rPr lang="en-US" sz="1400" b="1" baseline="0"/>
                    </a:br>
                    <a:r>
                      <a:rPr lang="en-US" sz="1400" b="1" baseline="0"/>
                      <a:t>R² = 0.9894</a:t>
                    </a:r>
                    <a:endParaRPr lang="en-US" sz="1400" b="1"/>
                  </a:p>
                </c:rich>
              </c:tx>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trendlineLbl>
          </c:trendline>
          <c:trendline>
            <c:spPr>
              <a:ln w="19050" cap="rnd">
                <a:solidFill>
                  <a:schemeClr val="accent1"/>
                </a:solidFill>
                <a:prstDash val="sysDot"/>
              </a:ln>
              <a:effectLst/>
            </c:spPr>
            <c:trendlineType val="linear"/>
            <c:dispRSqr val="0"/>
            <c:dispEq val="0"/>
          </c:trendline>
          <c:xVal>
            <c:numRef>
              <c:f>Tab.S9!$O$51:$BZ$51</c:f>
              <c:numCache>
                <c:formatCode>General</c:formatCode>
                <c:ptCount val="64"/>
                <c:pt idx="0">
                  <c:v>5.2335E-2</c:v>
                </c:pt>
                <c:pt idx="1">
                  <c:v>0.10216</c:v>
                </c:pt>
                <c:pt idx="2">
                  <c:v>0.15695000000000001</c:v>
                </c:pt>
                <c:pt idx="3">
                  <c:v>0.29066999999999998</c:v>
                </c:pt>
                <c:pt idx="4">
                  <c:v>0.53627000000000002</c:v>
                </c:pt>
                <c:pt idx="5">
                  <c:v>0.65532999999999997</c:v>
                </c:pt>
                <c:pt idx="6">
                  <c:v>0.74217</c:v>
                </c:pt>
                <c:pt idx="7">
                  <c:v>0.82943999999999996</c:v>
                </c:pt>
                <c:pt idx="8">
                  <c:v>5.0469E-2</c:v>
                </c:pt>
                <c:pt idx="9">
                  <c:v>0.11359</c:v>
                </c:pt>
                <c:pt idx="10">
                  <c:v>0.16539999999999999</c:v>
                </c:pt>
                <c:pt idx="11">
                  <c:v>0.32574999999999998</c:v>
                </c:pt>
                <c:pt idx="12">
                  <c:v>0.57904999999999995</c:v>
                </c:pt>
                <c:pt idx="13">
                  <c:v>0.68894999999999995</c:v>
                </c:pt>
                <c:pt idx="14">
                  <c:v>0.75858999999999999</c:v>
                </c:pt>
                <c:pt idx="15">
                  <c:v>0.88805000000000001</c:v>
                </c:pt>
                <c:pt idx="16">
                  <c:v>5.1123000000000002E-2</c:v>
                </c:pt>
                <c:pt idx="17">
                  <c:v>9.7378000000000006E-2</c:v>
                </c:pt>
                <c:pt idx="18">
                  <c:v>0.14680000000000001</c:v>
                </c:pt>
                <c:pt idx="19">
                  <c:v>0.27509</c:v>
                </c:pt>
                <c:pt idx="20">
                  <c:v>0.49453999999999998</c:v>
                </c:pt>
                <c:pt idx="21">
                  <c:v>0.59594999999999998</c:v>
                </c:pt>
                <c:pt idx="22">
                  <c:v>0.67750999999999995</c:v>
                </c:pt>
                <c:pt idx="23">
                  <c:v>0.77517000000000003</c:v>
                </c:pt>
                <c:pt idx="24">
                  <c:v>4.9239999999999999E-2</c:v>
                </c:pt>
                <c:pt idx="25">
                  <c:v>0.10911</c:v>
                </c:pt>
                <c:pt idx="26">
                  <c:v>0.16725999999999999</c:v>
                </c:pt>
                <c:pt idx="27">
                  <c:v>0.31308000000000002</c:v>
                </c:pt>
                <c:pt idx="28">
                  <c:v>0.55018999999999996</c:v>
                </c:pt>
                <c:pt idx="29">
                  <c:v>0.64259999999999995</c:v>
                </c:pt>
                <c:pt idx="30">
                  <c:v>0.72372000000000003</c:v>
                </c:pt>
                <c:pt idx="31">
                  <c:v>0.84277999999999997</c:v>
                </c:pt>
                <c:pt idx="32">
                  <c:v>5.9469000000000001E-2</c:v>
                </c:pt>
                <c:pt idx="33">
                  <c:v>0.10987</c:v>
                </c:pt>
                <c:pt idx="34">
                  <c:v>0.16567999999999999</c:v>
                </c:pt>
                <c:pt idx="35">
                  <c:v>0.30623</c:v>
                </c:pt>
                <c:pt idx="36">
                  <c:v>0.56943999999999995</c:v>
                </c:pt>
                <c:pt idx="37">
                  <c:v>0.65383999999999998</c:v>
                </c:pt>
                <c:pt idx="38">
                  <c:v>0.72563999999999995</c:v>
                </c:pt>
                <c:pt idx="39">
                  <c:v>0.83880999999999994</c:v>
                </c:pt>
                <c:pt idx="40">
                  <c:v>5.2497000000000002E-2</c:v>
                </c:pt>
                <c:pt idx="41">
                  <c:v>0.10421999999999999</c:v>
                </c:pt>
                <c:pt idx="42">
                  <c:v>0.16106000000000001</c:v>
                </c:pt>
                <c:pt idx="43">
                  <c:v>0.31879000000000002</c:v>
                </c:pt>
                <c:pt idx="44">
                  <c:v>0.56459999999999999</c:v>
                </c:pt>
                <c:pt idx="45">
                  <c:v>0.64898999999999996</c:v>
                </c:pt>
                <c:pt idx="46">
                  <c:v>0.73272000000000004</c:v>
                </c:pt>
                <c:pt idx="47">
                  <c:v>0.85580000000000001</c:v>
                </c:pt>
                <c:pt idx="48">
                  <c:v>5.1542999999999999E-2</c:v>
                </c:pt>
                <c:pt idx="49">
                  <c:v>0.10063</c:v>
                </c:pt>
                <c:pt idx="50">
                  <c:v>0.17083999999999999</c:v>
                </c:pt>
                <c:pt idx="51">
                  <c:v>0.28484999999999999</c:v>
                </c:pt>
                <c:pt idx="52">
                  <c:v>0.52466000000000002</c:v>
                </c:pt>
                <c:pt idx="53">
                  <c:v>0.61829999999999996</c:v>
                </c:pt>
                <c:pt idx="54">
                  <c:v>0.70938000000000001</c:v>
                </c:pt>
                <c:pt idx="55">
                  <c:v>0.81689999999999996</c:v>
                </c:pt>
                <c:pt idx="56">
                  <c:v>5.1635E-2</c:v>
                </c:pt>
                <c:pt idx="57">
                  <c:v>0.11107</c:v>
                </c:pt>
                <c:pt idx="58">
                  <c:v>0.17232</c:v>
                </c:pt>
                <c:pt idx="59">
                  <c:v>0.29400999999999999</c:v>
                </c:pt>
                <c:pt idx="60">
                  <c:v>0.53442000000000001</c:v>
                </c:pt>
                <c:pt idx="61">
                  <c:v>0.62978999999999996</c:v>
                </c:pt>
                <c:pt idx="62">
                  <c:v>0.69564000000000004</c:v>
                </c:pt>
                <c:pt idx="63">
                  <c:v>0.86201000000000005</c:v>
                </c:pt>
              </c:numCache>
            </c:numRef>
          </c:xVal>
          <c:yVal>
            <c:numRef>
              <c:f>Tab.S9!$O$64:$BZ$64</c:f>
              <c:numCache>
                <c:formatCode>General</c:formatCode>
                <c:ptCount val="64"/>
                <c:pt idx="0">
                  <c:v>9.8857142857142866E-2</c:v>
                </c:pt>
                <c:pt idx="1">
                  <c:v>0.98857142857142855</c:v>
                </c:pt>
                <c:pt idx="2">
                  <c:v>1.9771428571428571</c:v>
                </c:pt>
                <c:pt idx="3">
                  <c:v>3.9542857142857142</c:v>
                </c:pt>
                <c:pt idx="4">
                  <c:v>7.9085714285714284</c:v>
                </c:pt>
                <c:pt idx="5">
                  <c:v>9.8857142857142861</c:v>
                </c:pt>
                <c:pt idx="6">
                  <c:v>11.862857142857141</c:v>
                </c:pt>
                <c:pt idx="7">
                  <c:v>13.84</c:v>
                </c:pt>
                <c:pt idx="8">
                  <c:v>0.10450000000000001</c:v>
                </c:pt>
                <c:pt idx="9">
                  <c:v>1.0449999999999999</c:v>
                </c:pt>
                <c:pt idx="10">
                  <c:v>2.09</c:v>
                </c:pt>
                <c:pt idx="11">
                  <c:v>4.18</c:v>
                </c:pt>
                <c:pt idx="12">
                  <c:v>8.36</c:v>
                </c:pt>
                <c:pt idx="13">
                  <c:v>10.450000000000001</c:v>
                </c:pt>
                <c:pt idx="14">
                  <c:v>12.54</c:v>
                </c:pt>
                <c:pt idx="15">
                  <c:v>14.63</c:v>
                </c:pt>
                <c:pt idx="16">
                  <c:v>0.10157142857142859</c:v>
                </c:pt>
                <c:pt idx="17">
                  <c:v>1.0157142857142858</c:v>
                </c:pt>
                <c:pt idx="18">
                  <c:v>2.0314285714285716</c:v>
                </c:pt>
                <c:pt idx="19">
                  <c:v>4.0628571428571432</c:v>
                </c:pt>
                <c:pt idx="20">
                  <c:v>8.1257142857142863</c:v>
                </c:pt>
                <c:pt idx="21">
                  <c:v>10.157142857142858</c:v>
                </c:pt>
                <c:pt idx="22">
                  <c:v>12.188571428571429</c:v>
                </c:pt>
                <c:pt idx="23">
                  <c:v>14.22</c:v>
                </c:pt>
                <c:pt idx="24">
                  <c:v>0.10085714285714287</c:v>
                </c:pt>
                <c:pt idx="25">
                  <c:v>1.0085714285714285</c:v>
                </c:pt>
                <c:pt idx="26">
                  <c:v>2.0171428571428569</c:v>
                </c:pt>
                <c:pt idx="27">
                  <c:v>4.0342857142857138</c:v>
                </c:pt>
                <c:pt idx="28">
                  <c:v>8.0685714285714276</c:v>
                </c:pt>
                <c:pt idx="29">
                  <c:v>10.085714285714285</c:v>
                </c:pt>
                <c:pt idx="30">
                  <c:v>12.102857142857141</c:v>
                </c:pt>
                <c:pt idx="31">
                  <c:v>14.12</c:v>
                </c:pt>
                <c:pt idx="32">
                  <c:v>0.10164285714285716</c:v>
                </c:pt>
                <c:pt idx="33">
                  <c:v>1.0164285714285715</c:v>
                </c:pt>
                <c:pt idx="34">
                  <c:v>2.0328571428571429</c:v>
                </c:pt>
                <c:pt idx="35">
                  <c:v>4.0657142857142858</c:v>
                </c:pt>
                <c:pt idx="36">
                  <c:v>8.1314285714285717</c:v>
                </c:pt>
                <c:pt idx="37">
                  <c:v>10.164285714285715</c:v>
                </c:pt>
                <c:pt idx="38">
                  <c:v>12.197142857142858</c:v>
                </c:pt>
                <c:pt idx="39">
                  <c:v>14.23</c:v>
                </c:pt>
                <c:pt idx="40">
                  <c:v>0.10071428571428571</c:v>
                </c:pt>
                <c:pt idx="41">
                  <c:v>1.0071428571428571</c:v>
                </c:pt>
                <c:pt idx="42">
                  <c:v>2.0142857142857142</c:v>
                </c:pt>
                <c:pt idx="43">
                  <c:v>4.0285714285714285</c:v>
                </c:pt>
                <c:pt idx="44">
                  <c:v>8.0571428571428569</c:v>
                </c:pt>
                <c:pt idx="45">
                  <c:v>10.071428571428571</c:v>
                </c:pt>
                <c:pt idx="46">
                  <c:v>12.085714285714285</c:v>
                </c:pt>
                <c:pt idx="47">
                  <c:v>14.1</c:v>
                </c:pt>
                <c:pt idx="48">
                  <c:v>9.2428571428571429E-2</c:v>
                </c:pt>
                <c:pt idx="49">
                  <c:v>0.92428571428571416</c:v>
                </c:pt>
                <c:pt idx="50">
                  <c:v>1.8485714285714283</c:v>
                </c:pt>
                <c:pt idx="51">
                  <c:v>3.6971428571428566</c:v>
                </c:pt>
                <c:pt idx="52">
                  <c:v>7.3942857142857132</c:v>
                </c:pt>
                <c:pt idx="53">
                  <c:v>9.242857142857142</c:v>
                </c:pt>
                <c:pt idx="54">
                  <c:v>11.091428571428571</c:v>
                </c:pt>
                <c:pt idx="55">
                  <c:v>12.94</c:v>
                </c:pt>
                <c:pt idx="56">
                  <c:v>9.121428571428572E-2</c:v>
                </c:pt>
                <c:pt idx="57">
                  <c:v>0.91214285714285703</c:v>
                </c:pt>
                <c:pt idx="58">
                  <c:v>1.8242857142857141</c:v>
                </c:pt>
                <c:pt idx="59">
                  <c:v>3.6485714285714281</c:v>
                </c:pt>
                <c:pt idx="60">
                  <c:v>7.2971428571428563</c:v>
                </c:pt>
                <c:pt idx="61">
                  <c:v>9.1214285714285719</c:v>
                </c:pt>
                <c:pt idx="62">
                  <c:v>10.945714285714285</c:v>
                </c:pt>
                <c:pt idx="63">
                  <c:v>12.77</c:v>
                </c:pt>
              </c:numCache>
            </c:numRef>
          </c:yVal>
          <c:smooth val="0"/>
          <c:extLst>
            <c:ext xmlns:c16="http://schemas.microsoft.com/office/drawing/2014/chart" uri="{C3380CC4-5D6E-409C-BE32-E72D297353CC}">
              <c16:uniqueId val="{00000000-AC48-4AE0-B2B4-B80A2E5395DF}"/>
            </c:ext>
          </c:extLst>
        </c:ser>
        <c:dLbls>
          <c:showLegendKey val="0"/>
          <c:showVal val="0"/>
          <c:showCatName val="0"/>
          <c:showSerName val="0"/>
          <c:showPercent val="0"/>
          <c:showBubbleSize val="0"/>
        </c:dLbls>
        <c:axId val="1096647359"/>
        <c:axId val="1631925679"/>
      </c:scatterChart>
      <c:valAx>
        <c:axId val="109664735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b="1"/>
                  <a:t>OD700nm_Spark plate reader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631925679"/>
        <c:crosses val="autoZero"/>
        <c:crossBetween val="midCat"/>
      </c:valAx>
      <c:valAx>
        <c:axId val="1631925679"/>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000" b="1">
                    <a:latin typeface="+mj-lt"/>
                  </a:rPr>
                  <a:t>OD600nm_</a:t>
                </a:r>
                <a:r>
                  <a:rPr lang="en-US" sz="1000" b="1" i="0" u="none" strike="noStrike" baseline="0">
                    <a:effectLst/>
                    <a:latin typeface="+mj-lt"/>
                  </a:rPr>
                  <a:t>spectrophotometer </a:t>
                </a:r>
                <a:endParaRPr lang="da-DK" sz="1000" b="1">
                  <a:latin typeface="+mj-lt"/>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09664735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b="1"/>
              <a:t>The standard curve between OD700nm and OD600nm using Tecan plater reader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0.3510109361329834"/>
                  <c:y val="-1.9351851851851853E-2"/>
                </c:manualLayout>
              </c:layout>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400" b="1" baseline="0"/>
                      <a:t>y = 0.9405x + 0.0037</a:t>
                    </a:r>
                    <a:br>
                      <a:rPr lang="en-US" sz="1400" b="1" baseline="0"/>
                    </a:br>
                    <a:r>
                      <a:rPr lang="en-US" sz="1400" b="1" baseline="0"/>
                      <a:t>R² = 0.9896</a:t>
                    </a:r>
                    <a:endParaRPr lang="en-US" sz="1400" b="1"/>
                  </a:p>
                </c:rich>
              </c:tx>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trendlineLbl>
          </c:trendline>
          <c:xVal>
            <c:numRef>
              <c:f>Tab.S9!$O$11:$BZ$11</c:f>
              <c:numCache>
                <c:formatCode>General</c:formatCode>
                <c:ptCount val="64"/>
                <c:pt idx="0">
                  <c:v>4.4999999999999998E-2</c:v>
                </c:pt>
                <c:pt idx="1">
                  <c:v>9.2299999999999993E-2</c:v>
                </c:pt>
                <c:pt idx="2">
                  <c:v>0.14729999999999999</c:v>
                </c:pt>
                <c:pt idx="3">
                  <c:v>0.24490000000000001</c:v>
                </c:pt>
                <c:pt idx="4">
                  <c:v>0.43530000000000002</c:v>
                </c:pt>
                <c:pt idx="5">
                  <c:v>0.57340000000000002</c:v>
                </c:pt>
                <c:pt idx="6">
                  <c:v>0.60199999999999998</c:v>
                </c:pt>
                <c:pt idx="7">
                  <c:v>0.67469999999999997</c:v>
                </c:pt>
                <c:pt idx="8">
                  <c:v>4.6399999999999997E-2</c:v>
                </c:pt>
                <c:pt idx="9">
                  <c:v>8.7499999999999994E-2</c:v>
                </c:pt>
                <c:pt idx="10">
                  <c:v>0.1358</c:v>
                </c:pt>
                <c:pt idx="11">
                  <c:v>0.24660000000000001</c:v>
                </c:pt>
                <c:pt idx="12">
                  <c:v>0.43359999999999999</c:v>
                </c:pt>
                <c:pt idx="13">
                  <c:v>0.53349999999999997</c:v>
                </c:pt>
                <c:pt idx="14">
                  <c:v>0.59570000000000001</c:v>
                </c:pt>
                <c:pt idx="15">
                  <c:v>0.69730000000000003</c:v>
                </c:pt>
                <c:pt idx="16">
                  <c:v>4.4299999999999999E-2</c:v>
                </c:pt>
                <c:pt idx="17">
                  <c:v>7.4200000000000002E-2</c:v>
                </c:pt>
                <c:pt idx="18">
                  <c:v>0.11609999999999999</c:v>
                </c:pt>
                <c:pt idx="19">
                  <c:v>0.20660000000000001</c:v>
                </c:pt>
                <c:pt idx="20">
                  <c:v>0.38019999999999998</c:v>
                </c:pt>
                <c:pt idx="21">
                  <c:v>0.47120000000000001</c:v>
                </c:pt>
                <c:pt idx="22">
                  <c:v>0.53769999999999996</c:v>
                </c:pt>
                <c:pt idx="23">
                  <c:v>0.62029999999999996</c:v>
                </c:pt>
                <c:pt idx="24">
                  <c:v>4.4600000000000001E-2</c:v>
                </c:pt>
                <c:pt idx="25">
                  <c:v>7.6300000000000007E-2</c:v>
                </c:pt>
                <c:pt idx="26">
                  <c:v>0.12509999999999999</c:v>
                </c:pt>
                <c:pt idx="27">
                  <c:v>0.20039999999999999</c:v>
                </c:pt>
                <c:pt idx="28">
                  <c:v>0.3871</c:v>
                </c:pt>
                <c:pt idx="29">
                  <c:v>0.46870000000000001</c:v>
                </c:pt>
                <c:pt idx="30">
                  <c:v>0.5615</c:v>
                </c:pt>
                <c:pt idx="31">
                  <c:v>0.6331</c:v>
                </c:pt>
                <c:pt idx="32">
                  <c:v>4.5999999999999999E-2</c:v>
                </c:pt>
                <c:pt idx="33">
                  <c:v>9.4E-2</c:v>
                </c:pt>
                <c:pt idx="34">
                  <c:v>0.14180000000000001</c:v>
                </c:pt>
                <c:pt idx="35">
                  <c:v>0.26</c:v>
                </c:pt>
                <c:pt idx="36">
                  <c:v>0.45169999999999999</c:v>
                </c:pt>
                <c:pt idx="37">
                  <c:v>0.51929999999999998</c:v>
                </c:pt>
                <c:pt idx="38">
                  <c:v>0.57989999999999997</c:v>
                </c:pt>
                <c:pt idx="39">
                  <c:v>0.67090000000000005</c:v>
                </c:pt>
                <c:pt idx="40">
                  <c:v>4.5699999999999998E-2</c:v>
                </c:pt>
                <c:pt idx="41">
                  <c:v>9.9599999999999994E-2</c:v>
                </c:pt>
                <c:pt idx="42">
                  <c:v>0.15959999999999999</c:v>
                </c:pt>
                <c:pt idx="43">
                  <c:v>0.26700000000000002</c:v>
                </c:pt>
                <c:pt idx="44">
                  <c:v>0.44059999999999999</c:v>
                </c:pt>
                <c:pt idx="45">
                  <c:v>0.51170000000000004</c:v>
                </c:pt>
                <c:pt idx="46">
                  <c:v>0.60489999999999999</c:v>
                </c:pt>
                <c:pt idx="47">
                  <c:v>0.69640000000000002</c:v>
                </c:pt>
                <c:pt idx="48">
                  <c:v>4.48E-2</c:v>
                </c:pt>
                <c:pt idx="49">
                  <c:v>9.7100000000000006E-2</c:v>
                </c:pt>
                <c:pt idx="50">
                  <c:v>0.17100000000000001</c:v>
                </c:pt>
                <c:pt idx="51">
                  <c:v>0.2495</c:v>
                </c:pt>
                <c:pt idx="52">
                  <c:v>0.46050000000000002</c:v>
                </c:pt>
                <c:pt idx="53">
                  <c:v>0.50900000000000001</c:v>
                </c:pt>
                <c:pt idx="54">
                  <c:v>0.58299999999999996</c:v>
                </c:pt>
                <c:pt idx="55">
                  <c:v>0.6946</c:v>
                </c:pt>
                <c:pt idx="56">
                  <c:v>4.5499999999999999E-2</c:v>
                </c:pt>
                <c:pt idx="57">
                  <c:v>0.10829999999999999</c:v>
                </c:pt>
                <c:pt idx="58">
                  <c:v>0.17150000000000001</c:v>
                </c:pt>
                <c:pt idx="59">
                  <c:v>0.2399</c:v>
                </c:pt>
                <c:pt idx="60">
                  <c:v>0.42570000000000002</c:v>
                </c:pt>
                <c:pt idx="61">
                  <c:v>0.50839999999999996</c:v>
                </c:pt>
                <c:pt idx="62">
                  <c:v>0.57250000000000001</c:v>
                </c:pt>
                <c:pt idx="63">
                  <c:v>0.70309999999999995</c:v>
                </c:pt>
              </c:numCache>
            </c:numRef>
          </c:xVal>
          <c:yVal>
            <c:numRef>
              <c:f>Tab.S9!$O$24:$BZ$24</c:f>
              <c:numCache>
                <c:formatCode>General</c:formatCode>
                <c:ptCount val="64"/>
                <c:pt idx="0">
                  <c:v>4.3900000000000002E-2</c:v>
                </c:pt>
                <c:pt idx="1">
                  <c:v>8.7599999999999997E-2</c:v>
                </c:pt>
                <c:pt idx="2">
                  <c:v>0.14680000000000001</c:v>
                </c:pt>
                <c:pt idx="3">
                  <c:v>0.21740000000000001</c:v>
                </c:pt>
                <c:pt idx="4">
                  <c:v>0.38750000000000001</c:v>
                </c:pt>
                <c:pt idx="5">
                  <c:v>0.51939999999999997</c:v>
                </c:pt>
                <c:pt idx="6">
                  <c:v>0.54079999999999995</c:v>
                </c:pt>
                <c:pt idx="7">
                  <c:v>0.60970000000000002</c:v>
                </c:pt>
                <c:pt idx="8">
                  <c:v>4.4999999999999998E-2</c:v>
                </c:pt>
                <c:pt idx="9">
                  <c:v>8.4699999999999998E-2</c:v>
                </c:pt>
                <c:pt idx="10">
                  <c:v>0.13200000000000001</c:v>
                </c:pt>
                <c:pt idx="11">
                  <c:v>0.22259999999999999</c:v>
                </c:pt>
                <c:pt idx="12">
                  <c:v>0.39279999999999998</c:v>
                </c:pt>
                <c:pt idx="13">
                  <c:v>0.47870000000000001</c:v>
                </c:pt>
                <c:pt idx="14">
                  <c:v>0.52749999999999997</c:v>
                </c:pt>
                <c:pt idx="15">
                  <c:v>0.62209999999999999</c:v>
                </c:pt>
                <c:pt idx="16">
                  <c:v>4.3099999999999999E-2</c:v>
                </c:pt>
                <c:pt idx="17">
                  <c:v>7.1999999999999995E-2</c:v>
                </c:pt>
                <c:pt idx="18">
                  <c:v>0.1167</c:v>
                </c:pt>
                <c:pt idx="19">
                  <c:v>0.19289999999999999</c:v>
                </c:pt>
                <c:pt idx="20">
                  <c:v>0.3362</c:v>
                </c:pt>
                <c:pt idx="21">
                  <c:v>0.41239999999999999</c:v>
                </c:pt>
                <c:pt idx="22">
                  <c:v>0.47339999999999999</c:v>
                </c:pt>
                <c:pt idx="23">
                  <c:v>0.56520000000000004</c:v>
                </c:pt>
                <c:pt idx="24">
                  <c:v>4.3299999999999998E-2</c:v>
                </c:pt>
                <c:pt idx="25">
                  <c:v>7.5399999999999995E-2</c:v>
                </c:pt>
                <c:pt idx="26">
                  <c:v>0.1212</c:v>
                </c:pt>
                <c:pt idx="27">
                  <c:v>0.1933</c:v>
                </c:pt>
                <c:pt idx="28">
                  <c:v>0.34620000000000001</c:v>
                </c:pt>
                <c:pt idx="29">
                  <c:v>0.4093</c:v>
                </c:pt>
                <c:pt idx="30">
                  <c:v>0.49209999999999998</c:v>
                </c:pt>
                <c:pt idx="31">
                  <c:v>0.57079999999999997</c:v>
                </c:pt>
                <c:pt idx="32">
                  <c:v>4.5100000000000001E-2</c:v>
                </c:pt>
                <c:pt idx="33">
                  <c:v>9.2899999999999996E-2</c:v>
                </c:pt>
                <c:pt idx="34">
                  <c:v>0.1391</c:v>
                </c:pt>
                <c:pt idx="35">
                  <c:v>0.25590000000000002</c:v>
                </c:pt>
                <c:pt idx="36">
                  <c:v>0.4622</c:v>
                </c:pt>
                <c:pt idx="37">
                  <c:v>0.5222</c:v>
                </c:pt>
                <c:pt idx="38">
                  <c:v>0.55979999999999996</c:v>
                </c:pt>
                <c:pt idx="39">
                  <c:v>0.64139999999999997</c:v>
                </c:pt>
                <c:pt idx="40">
                  <c:v>4.4400000000000002E-2</c:v>
                </c:pt>
                <c:pt idx="41">
                  <c:v>9.8699999999999996E-2</c:v>
                </c:pt>
                <c:pt idx="42">
                  <c:v>0.15479999999999999</c:v>
                </c:pt>
                <c:pt idx="43">
                  <c:v>0.26860000000000001</c:v>
                </c:pt>
                <c:pt idx="44">
                  <c:v>0.46129999999999999</c:v>
                </c:pt>
                <c:pt idx="45">
                  <c:v>0.51100000000000001</c:v>
                </c:pt>
                <c:pt idx="46">
                  <c:v>0.59570000000000001</c:v>
                </c:pt>
                <c:pt idx="47">
                  <c:v>0.67230000000000001</c:v>
                </c:pt>
                <c:pt idx="48">
                  <c:v>4.48E-2</c:v>
                </c:pt>
                <c:pt idx="49">
                  <c:v>9.7100000000000006E-2</c:v>
                </c:pt>
                <c:pt idx="50">
                  <c:v>0.17100000000000001</c:v>
                </c:pt>
                <c:pt idx="51">
                  <c:v>0.2495</c:v>
                </c:pt>
                <c:pt idx="52">
                  <c:v>0.46050000000000002</c:v>
                </c:pt>
                <c:pt idx="53">
                  <c:v>0.50900000000000001</c:v>
                </c:pt>
                <c:pt idx="54">
                  <c:v>0.58299999999999996</c:v>
                </c:pt>
                <c:pt idx="55">
                  <c:v>0.6946</c:v>
                </c:pt>
                <c:pt idx="56">
                  <c:v>4.4400000000000002E-2</c:v>
                </c:pt>
                <c:pt idx="57">
                  <c:v>0.1042</c:v>
                </c:pt>
                <c:pt idx="58">
                  <c:v>0.16259999999999999</c:v>
                </c:pt>
                <c:pt idx="59">
                  <c:v>0.24529999999999999</c:v>
                </c:pt>
                <c:pt idx="60">
                  <c:v>0.44269999999999998</c:v>
                </c:pt>
                <c:pt idx="61">
                  <c:v>0.51359999999999995</c:v>
                </c:pt>
                <c:pt idx="62">
                  <c:v>0.57809999999999995</c:v>
                </c:pt>
                <c:pt idx="63">
                  <c:v>0.70779999999999998</c:v>
                </c:pt>
              </c:numCache>
            </c:numRef>
          </c:yVal>
          <c:smooth val="0"/>
          <c:extLst>
            <c:ext xmlns:c16="http://schemas.microsoft.com/office/drawing/2014/chart" uri="{C3380CC4-5D6E-409C-BE32-E72D297353CC}">
              <c16:uniqueId val="{00000000-E3FB-4CBA-88CB-7F46732A10B1}"/>
            </c:ext>
          </c:extLst>
        </c:ser>
        <c:dLbls>
          <c:showLegendKey val="0"/>
          <c:showVal val="0"/>
          <c:showCatName val="0"/>
          <c:showSerName val="0"/>
          <c:showPercent val="0"/>
          <c:showBubbleSize val="0"/>
        </c:dLbls>
        <c:axId val="1096693295"/>
        <c:axId val="1631952079"/>
      </c:scatterChart>
      <c:valAx>
        <c:axId val="109669329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b="1"/>
                  <a:t>OD600nm from Spark plate reader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631952079"/>
        <c:crosses val="autoZero"/>
        <c:crossBetween val="midCat"/>
      </c:valAx>
      <c:valAx>
        <c:axId val="16319520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b="1"/>
                  <a:t>OD700nm from Spark plate reader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096693295"/>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27</xdr:col>
      <xdr:colOff>441538</xdr:colOff>
      <xdr:row>0</xdr:row>
      <xdr:rowOff>105334</xdr:rowOff>
    </xdr:from>
    <xdr:to>
      <xdr:col>33</xdr:col>
      <xdr:colOff>547674</xdr:colOff>
      <xdr:row>14</xdr:row>
      <xdr:rowOff>29227</xdr:rowOff>
    </xdr:to>
    <xdr:graphicFrame macro="">
      <xdr:nvGraphicFramePr>
        <xdr:cNvPr id="2" name="Chart 1">
          <a:extLst>
            <a:ext uri="{FF2B5EF4-FFF2-40B4-BE49-F238E27FC236}">
              <a16:creationId xmlns:a16="http://schemas.microsoft.com/office/drawing/2014/main" id="{72E60419-F124-491B-B263-A66DFDAFAB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xdr:col>
      <xdr:colOff>457624</xdr:colOff>
      <xdr:row>15</xdr:row>
      <xdr:rowOff>94501</xdr:rowOff>
    </xdr:from>
    <xdr:to>
      <xdr:col>33</xdr:col>
      <xdr:colOff>556609</xdr:colOff>
      <xdr:row>29</xdr:row>
      <xdr:rowOff>7188</xdr:rowOff>
    </xdr:to>
    <xdr:graphicFrame macro="">
      <xdr:nvGraphicFramePr>
        <xdr:cNvPr id="3" name="Chart 2">
          <a:extLst>
            <a:ext uri="{FF2B5EF4-FFF2-40B4-BE49-F238E27FC236}">
              <a16:creationId xmlns:a16="http://schemas.microsoft.com/office/drawing/2014/main" id="{6A2278CD-20A7-43CE-9F15-DFA744E0CF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470486</xdr:colOff>
      <xdr:row>29</xdr:row>
      <xdr:rowOff>162111</xdr:rowOff>
    </xdr:from>
    <xdr:to>
      <xdr:col>33</xdr:col>
      <xdr:colOff>550662</xdr:colOff>
      <xdr:row>43</xdr:row>
      <xdr:rowOff>65272</xdr:rowOff>
    </xdr:to>
    <xdr:graphicFrame macro="">
      <xdr:nvGraphicFramePr>
        <xdr:cNvPr id="4" name="Chart 3">
          <a:extLst>
            <a:ext uri="{FF2B5EF4-FFF2-40B4-BE49-F238E27FC236}">
              <a16:creationId xmlns:a16="http://schemas.microsoft.com/office/drawing/2014/main" id="{B2815A65-178C-4F8E-BD00-32103B4EC3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510887</xdr:colOff>
      <xdr:row>73</xdr:row>
      <xdr:rowOff>3158</xdr:rowOff>
    </xdr:from>
    <xdr:to>
      <xdr:col>9</xdr:col>
      <xdr:colOff>233796</xdr:colOff>
      <xdr:row>87</xdr:row>
      <xdr:rowOff>79358</xdr:rowOff>
    </xdr:to>
    <xdr:graphicFrame macro="">
      <xdr:nvGraphicFramePr>
        <xdr:cNvPr id="3" name="Chart 2">
          <a:extLst>
            <a:ext uri="{FF2B5EF4-FFF2-40B4-BE49-F238E27FC236}">
              <a16:creationId xmlns:a16="http://schemas.microsoft.com/office/drawing/2014/main" id="{09D657D0-D905-F027-A916-676336B889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537881</xdr:colOff>
      <xdr:row>31</xdr:row>
      <xdr:rowOff>124384</xdr:rowOff>
    </xdr:from>
    <xdr:to>
      <xdr:col>9</xdr:col>
      <xdr:colOff>268940</xdr:colOff>
      <xdr:row>46</xdr:row>
      <xdr:rowOff>10084</xdr:rowOff>
    </xdr:to>
    <xdr:graphicFrame macro="">
      <xdr:nvGraphicFramePr>
        <xdr:cNvPr id="4" name="Chart 3">
          <a:extLst>
            <a:ext uri="{FF2B5EF4-FFF2-40B4-BE49-F238E27FC236}">
              <a16:creationId xmlns:a16="http://schemas.microsoft.com/office/drawing/2014/main" id="{3419DFC8-6E50-B895-2A3A-FB94563EFE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BAC7E-531D-4305-A21E-406F9F44FD32}">
  <dimension ref="B2:L18"/>
  <sheetViews>
    <sheetView workbookViewId="0">
      <selection activeCell="F18" sqref="F18"/>
    </sheetView>
  </sheetViews>
  <sheetFormatPr defaultColWidth="8.85546875" defaultRowHeight="15"/>
  <sheetData>
    <row r="2" spans="2:12" ht="18.75">
      <c r="B2" s="79" t="s">
        <v>2705</v>
      </c>
    </row>
    <row r="3" spans="2:12">
      <c r="B3" s="1" t="s">
        <v>2706</v>
      </c>
    </row>
    <row r="4" spans="2:12">
      <c r="B4" s="1" t="s">
        <v>2707</v>
      </c>
    </row>
    <row r="5" spans="2:12">
      <c r="B5" s="1" t="s">
        <v>2708</v>
      </c>
    </row>
    <row r="6" spans="2:12">
      <c r="B6" s="1" t="s">
        <v>2709</v>
      </c>
    </row>
    <row r="7" spans="2:12">
      <c r="B7" s="1" t="s">
        <v>2710</v>
      </c>
    </row>
    <row r="8" spans="2:12">
      <c r="B8" s="1" t="s">
        <v>2557</v>
      </c>
    </row>
    <row r="9" spans="2:12">
      <c r="B9" s="1" t="s">
        <v>2558</v>
      </c>
    </row>
    <row r="10" spans="2:12">
      <c r="B10" s="1" t="s">
        <v>2559</v>
      </c>
    </row>
    <row r="11" spans="2:12">
      <c r="B11" s="129" t="s">
        <v>2711</v>
      </c>
      <c r="C11" s="126"/>
      <c r="D11" s="126"/>
      <c r="E11" s="126"/>
      <c r="F11" s="126"/>
      <c r="G11" s="126"/>
      <c r="H11" s="126"/>
      <c r="I11" s="126"/>
      <c r="J11" s="126"/>
      <c r="K11" s="126"/>
      <c r="L11" s="126"/>
    </row>
    <row r="12" spans="2:12">
      <c r="B12" s="24"/>
      <c r="C12" s="47"/>
      <c r="D12" s="47"/>
      <c r="E12" s="47"/>
      <c r="F12" s="47"/>
      <c r="G12" s="47"/>
    </row>
    <row r="13" spans="2:12">
      <c r="B13" s="47"/>
      <c r="C13" s="47"/>
      <c r="D13" s="47"/>
      <c r="E13" s="47"/>
      <c r="F13" s="47"/>
      <c r="G13" s="47"/>
    </row>
    <row r="14" spans="2:12">
      <c r="B14" s="47"/>
      <c r="C14" s="47"/>
      <c r="D14" s="47"/>
      <c r="E14" s="47"/>
      <c r="F14" s="47"/>
      <c r="G14" s="47"/>
    </row>
    <row r="15" spans="2:12">
      <c r="B15" s="47"/>
      <c r="C15" s="47"/>
      <c r="D15" s="47"/>
      <c r="E15" s="47"/>
      <c r="F15" s="47"/>
      <c r="G15" s="47"/>
    </row>
    <row r="16" spans="2:12">
      <c r="B16" s="80"/>
      <c r="C16" s="47"/>
      <c r="D16" s="47"/>
      <c r="E16" s="47"/>
      <c r="F16" s="47"/>
      <c r="G16" s="47"/>
    </row>
    <row r="17" spans="2:7">
      <c r="B17" s="80"/>
      <c r="C17" s="47"/>
      <c r="D17" s="47"/>
      <c r="E17" s="47"/>
      <c r="F17" s="47"/>
      <c r="G17" s="47"/>
    </row>
    <row r="18" spans="2:7">
      <c r="B18" s="47"/>
      <c r="C18" s="47"/>
      <c r="D18" s="47"/>
      <c r="E18" s="47"/>
      <c r="F18" s="47"/>
      <c r="G18" s="47"/>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24519-3090-4E56-9A24-5FADD9F70948}">
  <dimension ref="B1:AP42"/>
  <sheetViews>
    <sheetView tabSelected="1" workbookViewId="0">
      <selection activeCell="K11" sqref="K11"/>
    </sheetView>
  </sheetViews>
  <sheetFormatPr defaultColWidth="8.85546875" defaultRowHeight="15"/>
  <cols>
    <col min="1" max="1" width="5" customWidth="1"/>
    <col min="2" max="2" width="9.140625" style="22"/>
    <col min="3" max="3" width="25.7109375" style="2" customWidth="1"/>
    <col min="4" max="4" width="8" style="2" customWidth="1"/>
    <col min="5" max="5" width="8.140625" style="2" customWidth="1"/>
    <col min="6" max="6" width="16.85546875" style="2" customWidth="1"/>
    <col min="7" max="7" width="21.85546875" style="2" customWidth="1"/>
    <col min="8" max="9" width="15.85546875" style="3" customWidth="1"/>
    <col min="10" max="11" width="17.42578125" style="2" customWidth="1"/>
    <col min="12" max="12" width="17.140625" customWidth="1"/>
  </cols>
  <sheetData>
    <row r="1" spans="2:42" ht="15.75" thickBot="1"/>
    <row r="2" spans="2:42" ht="45.75" thickBot="1">
      <c r="B2" s="4" t="s">
        <v>0</v>
      </c>
      <c r="C2" s="5" t="s">
        <v>1</v>
      </c>
      <c r="D2" s="5" t="s">
        <v>2</v>
      </c>
      <c r="E2" s="5" t="s">
        <v>3</v>
      </c>
      <c r="F2" s="5" t="s">
        <v>4</v>
      </c>
      <c r="G2" s="5" t="s">
        <v>5</v>
      </c>
      <c r="H2" s="6" t="s">
        <v>6</v>
      </c>
      <c r="I2" s="5" t="s">
        <v>7</v>
      </c>
      <c r="J2" s="5" t="s">
        <v>8</v>
      </c>
      <c r="K2" s="5" t="s">
        <v>9</v>
      </c>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row>
    <row r="3" spans="2:42" ht="45">
      <c r="B3" s="8">
        <v>1</v>
      </c>
      <c r="C3" s="131" t="s">
        <v>10</v>
      </c>
      <c r="D3" s="9" t="s">
        <v>11</v>
      </c>
      <c r="E3" s="9" t="s">
        <v>12</v>
      </c>
      <c r="F3" s="10" t="s">
        <v>13</v>
      </c>
      <c r="G3" s="11" t="s">
        <v>14</v>
      </c>
      <c r="H3" s="11" t="s">
        <v>2728</v>
      </c>
      <c r="I3" s="11" t="s">
        <v>15</v>
      </c>
      <c r="J3" s="161" t="s">
        <v>2712</v>
      </c>
      <c r="K3" s="11" t="s">
        <v>16</v>
      </c>
    </row>
    <row r="4" spans="2:42">
      <c r="B4" s="12">
        <v>2</v>
      </c>
      <c r="C4" s="132"/>
      <c r="D4" s="13" t="s">
        <v>17</v>
      </c>
      <c r="E4" s="13" t="s">
        <v>18</v>
      </c>
      <c r="F4" s="14" t="s">
        <v>19</v>
      </c>
      <c r="G4" s="15" t="s">
        <v>20</v>
      </c>
      <c r="H4" s="15" t="s">
        <v>2729</v>
      </c>
      <c r="I4" s="15" t="s">
        <v>15</v>
      </c>
      <c r="J4" s="162" t="s">
        <v>2713</v>
      </c>
      <c r="K4" s="16" t="s">
        <v>21</v>
      </c>
    </row>
    <row r="5" spans="2:42" ht="45">
      <c r="B5" s="12">
        <v>3</v>
      </c>
      <c r="C5" s="13" t="s">
        <v>22</v>
      </c>
      <c r="D5" s="13" t="s">
        <v>23</v>
      </c>
      <c r="E5" s="13" t="s">
        <v>24</v>
      </c>
      <c r="F5" s="13" t="s">
        <v>22</v>
      </c>
      <c r="G5" s="15" t="s">
        <v>20</v>
      </c>
      <c r="H5" s="15" t="s">
        <v>2730</v>
      </c>
      <c r="I5" s="15" t="s">
        <v>15</v>
      </c>
      <c r="J5" s="163" t="s">
        <v>2714</v>
      </c>
      <c r="K5" s="16" t="s">
        <v>25</v>
      </c>
    </row>
    <row r="6" spans="2:42">
      <c r="B6" s="12">
        <v>4</v>
      </c>
      <c r="C6" s="133" t="s">
        <v>26</v>
      </c>
      <c r="D6" s="13" t="s">
        <v>27</v>
      </c>
      <c r="E6" s="13" t="s">
        <v>28</v>
      </c>
      <c r="F6" s="13" t="s">
        <v>29</v>
      </c>
      <c r="G6" s="15" t="s">
        <v>30</v>
      </c>
      <c r="H6" s="15" t="s">
        <v>2731</v>
      </c>
      <c r="I6" s="15" t="s">
        <v>15</v>
      </c>
      <c r="J6" s="164" t="s">
        <v>2715</v>
      </c>
      <c r="K6" s="15" t="s">
        <v>31</v>
      </c>
    </row>
    <row r="7" spans="2:42" ht="45">
      <c r="B7" s="130">
        <v>5</v>
      </c>
      <c r="C7" s="133"/>
      <c r="D7" s="132" t="s">
        <v>32</v>
      </c>
      <c r="E7" s="132" t="s">
        <v>33</v>
      </c>
      <c r="F7" s="132" t="s">
        <v>34</v>
      </c>
      <c r="G7" s="134" t="s">
        <v>35</v>
      </c>
      <c r="H7" s="133" t="s">
        <v>2732</v>
      </c>
      <c r="I7" s="133" t="s">
        <v>36</v>
      </c>
      <c r="J7" s="162" t="s">
        <v>2716</v>
      </c>
      <c r="K7" s="16" t="s">
        <v>37</v>
      </c>
    </row>
    <row r="8" spans="2:42" ht="45">
      <c r="B8" s="130"/>
      <c r="C8" s="133"/>
      <c r="D8" s="132"/>
      <c r="E8" s="132"/>
      <c r="F8" s="132"/>
      <c r="G8" s="134"/>
      <c r="H8" s="133"/>
      <c r="I8" s="133"/>
      <c r="J8" s="162" t="s">
        <v>2717</v>
      </c>
      <c r="K8" s="16" t="s">
        <v>39</v>
      </c>
    </row>
    <row r="9" spans="2:42" ht="45">
      <c r="B9" s="130"/>
      <c r="C9" s="133"/>
      <c r="D9" s="132"/>
      <c r="E9" s="132"/>
      <c r="F9" s="132"/>
      <c r="G9" s="134"/>
      <c r="H9" s="133"/>
      <c r="I9" s="133"/>
      <c r="J9" s="162" t="s">
        <v>2718</v>
      </c>
      <c r="K9" s="16" t="s">
        <v>41</v>
      </c>
    </row>
    <row r="10" spans="2:42">
      <c r="B10" s="12">
        <v>6</v>
      </c>
      <c r="C10" s="133"/>
      <c r="D10" s="13" t="s">
        <v>42</v>
      </c>
      <c r="E10" s="13" t="s">
        <v>43</v>
      </c>
      <c r="F10" s="13" t="s">
        <v>44</v>
      </c>
      <c r="G10" s="13" t="s">
        <v>45</v>
      </c>
      <c r="H10" s="15" t="s">
        <v>2733</v>
      </c>
      <c r="I10" s="15" t="s">
        <v>36</v>
      </c>
      <c r="J10" s="13" t="s">
        <v>46</v>
      </c>
      <c r="K10" s="13" t="s">
        <v>46</v>
      </c>
    </row>
    <row r="11" spans="2:42" ht="45">
      <c r="B11" s="12">
        <v>7</v>
      </c>
      <c r="C11" s="133" t="s">
        <v>47</v>
      </c>
      <c r="D11" s="13" t="s">
        <v>48</v>
      </c>
      <c r="E11" s="13" t="s">
        <v>49</v>
      </c>
      <c r="F11" s="13" t="s">
        <v>50</v>
      </c>
      <c r="G11" s="15" t="s">
        <v>20</v>
      </c>
      <c r="H11" s="15" t="s">
        <v>2719</v>
      </c>
      <c r="I11" s="15" t="s">
        <v>15</v>
      </c>
      <c r="J11" s="164" t="s">
        <v>2720</v>
      </c>
      <c r="K11" s="15" t="s">
        <v>51</v>
      </c>
    </row>
    <row r="12" spans="2:42">
      <c r="B12" s="12">
        <v>8</v>
      </c>
      <c r="C12" s="133"/>
      <c r="D12" s="13" t="s">
        <v>52</v>
      </c>
      <c r="E12" s="13" t="s">
        <v>53</v>
      </c>
      <c r="F12" s="13" t="s">
        <v>54</v>
      </c>
      <c r="G12" s="16" t="s">
        <v>55</v>
      </c>
      <c r="H12" s="15" t="s">
        <v>56</v>
      </c>
      <c r="I12" s="15" t="s">
        <v>15</v>
      </c>
      <c r="J12" s="16" t="s">
        <v>57</v>
      </c>
      <c r="K12" s="16" t="s">
        <v>57</v>
      </c>
    </row>
    <row r="13" spans="2:42" ht="30">
      <c r="B13" s="12">
        <v>9</v>
      </c>
      <c r="C13" s="133"/>
      <c r="D13" s="13" t="s">
        <v>58</v>
      </c>
      <c r="E13" s="13" t="s">
        <v>59</v>
      </c>
      <c r="F13" s="13" t="s">
        <v>60</v>
      </c>
      <c r="G13" s="16" t="s">
        <v>55</v>
      </c>
      <c r="H13" s="16" t="s">
        <v>2734</v>
      </c>
      <c r="I13" s="15" t="s">
        <v>15</v>
      </c>
      <c r="J13" s="164" t="s">
        <v>2721</v>
      </c>
      <c r="K13" s="15" t="s">
        <v>61</v>
      </c>
    </row>
    <row r="14" spans="2:42" ht="45">
      <c r="B14" s="12">
        <v>10</v>
      </c>
      <c r="C14" s="135" t="s">
        <v>62</v>
      </c>
      <c r="D14" s="13" t="s">
        <v>63</v>
      </c>
      <c r="E14" s="13" t="s">
        <v>64</v>
      </c>
      <c r="F14" s="13" t="s">
        <v>65</v>
      </c>
      <c r="G14" s="16" t="s">
        <v>66</v>
      </c>
      <c r="H14" s="15" t="s">
        <v>2735</v>
      </c>
      <c r="I14" s="15" t="s">
        <v>36</v>
      </c>
      <c r="J14" s="162" t="s">
        <v>2722</v>
      </c>
      <c r="K14" s="16" t="s">
        <v>2645</v>
      </c>
    </row>
    <row r="15" spans="2:42" ht="30">
      <c r="B15" s="12">
        <v>11</v>
      </c>
      <c r="C15" s="136"/>
      <c r="D15" s="13" t="s">
        <v>67</v>
      </c>
      <c r="E15" s="13" t="s">
        <v>68</v>
      </c>
      <c r="F15" s="13" t="s">
        <v>69</v>
      </c>
      <c r="G15" s="15" t="s">
        <v>70</v>
      </c>
      <c r="H15" s="15" t="s">
        <v>2736</v>
      </c>
      <c r="I15" s="15" t="s">
        <v>15</v>
      </c>
      <c r="J15" s="164" t="s">
        <v>2723</v>
      </c>
      <c r="K15" s="15" t="s">
        <v>71</v>
      </c>
    </row>
    <row r="16" spans="2:42">
      <c r="B16" s="12">
        <v>12</v>
      </c>
      <c r="C16" s="130" t="s">
        <v>72</v>
      </c>
      <c r="D16" s="13" t="s">
        <v>73</v>
      </c>
      <c r="E16" s="13" t="s">
        <v>74</v>
      </c>
      <c r="F16" s="13" t="s">
        <v>75</v>
      </c>
      <c r="G16" s="14" t="s">
        <v>76</v>
      </c>
      <c r="H16" s="15" t="s">
        <v>2737</v>
      </c>
      <c r="I16" s="15" t="s">
        <v>36</v>
      </c>
      <c r="J16" s="163" t="s">
        <v>2724</v>
      </c>
      <c r="K16" s="14" t="s">
        <v>21</v>
      </c>
    </row>
    <row r="17" spans="2:42">
      <c r="B17" s="12">
        <v>13</v>
      </c>
      <c r="C17" s="130"/>
      <c r="D17" s="13" t="s">
        <v>77</v>
      </c>
      <c r="E17" s="13" t="s">
        <v>78</v>
      </c>
      <c r="F17" s="13" t="s">
        <v>79</v>
      </c>
      <c r="G17" s="14" t="s">
        <v>80</v>
      </c>
      <c r="H17" s="15" t="s">
        <v>2738</v>
      </c>
      <c r="I17" s="15" t="s">
        <v>36</v>
      </c>
      <c r="J17" s="163" t="s">
        <v>2725</v>
      </c>
      <c r="K17" s="14" t="s">
        <v>21</v>
      </c>
    </row>
    <row r="18" spans="2:42" ht="30">
      <c r="B18" s="12">
        <v>14</v>
      </c>
      <c r="C18" s="130"/>
      <c r="D18" s="13" t="s">
        <v>81</v>
      </c>
      <c r="E18" s="13" t="s">
        <v>82</v>
      </c>
      <c r="F18" s="13" t="s">
        <v>83</v>
      </c>
      <c r="G18" s="15" t="s">
        <v>20</v>
      </c>
      <c r="H18" s="15" t="s">
        <v>2739</v>
      </c>
      <c r="I18" s="15" t="s">
        <v>15</v>
      </c>
      <c r="J18" s="163" t="s">
        <v>2726</v>
      </c>
      <c r="K18" s="14" t="s">
        <v>21</v>
      </c>
    </row>
    <row r="19" spans="2:42" ht="30.75" thickBot="1">
      <c r="B19" s="17">
        <v>15</v>
      </c>
      <c r="C19" s="18" t="s">
        <v>84</v>
      </c>
      <c r="D19" s="19" t="s">
        <v>85</v>
      </c>
      <c r="E19" s="19" t="s">
        <v>86</v>
      </c>
      <c r="F19" s="19" t="s">
        <v>87</v>
      </c>
      <c r="G19" s="20" t="s">
        <v>88</v>
      </c>
      <c r="H19" s="21" t="s">
        <v>2740</v>
      </c>
      <c r="I19" s="20" t="s">
        <v>36</v>
      </c>
      <c r="J19" s="165" t="s">
        <v>2727</v>
      </c>
      <c r="K19" s="20" t="s">
        <v>89</v>
      </c>
    </row>
    <row r="20" spans="2:42">
      <c r="B20" s="7" t="s">
        <v>106</v>
      </c>
    </row>
    <row r="22" spans="2:42">
      <c r="B22" s="1" t="s">
        <v>9</v>
      </c>
    </row>
    <row r="23" spans="2:42">
      <c r="B23" s="7" t="s">
        <v>90</v>
      </c>
    </row>
    <row r="24" spans="2:42">
      <c r="B24" s="2" t="s">
        <v>91</v>
      </c>
    </row>
    <row r="25" spans="2:42">
      <c r="B25" s="2" t="s">
        <v>92</v>
      </c>
    </row>
    <row r="26" spans="2:42">
      <c r="B26" s="2" t="s">
        <v>93</v>
      </c>
    </row>
    <row r="27" spans="2:42">
      <c r="B27" s="2" t="s">
        <v>94</v>
      </c>
    </row>
    <row r="28" spans="2:42">
      <c r="B28" s="2" t="s">
        <v>95</v>
      </c>
    </row>
    <row r="29" spans="2:42">
      <c r="B29" s="2" t="s">
        <v>96</v>
      </c>
    </row>
    <row r="30" spans="2:42">
      <c r="B30" s="2" t="s">
        <v>97</v>
      </c>
    </row>
    <row r="31" spans="2:42" s="2" customFormat="1">
      <c r="B31" s="2" t="s">
        <v>98</v>
      </c>
      <c r="H31" s="3"/>
      <c r="I31" s="3"/>
      <c r="L31"/>
      <c r="M31"/>
      <c r="N31"/>
      <c r="O31"/>
      <c r="P31"/>
      <c r="Q31"/>
      <c r="R31"/>
      <c r="S31"/>
      <c r="T31"/>
      <c r="U31"/>
      <c r="V31"/>
      <c r="W31"/>
      <c r="X31"/>
      <c r="Y31"/>
      <c r="Z31"/>
      <c r="AA31"/>
      <c r="AB31"/>
      <c r="AC31"/>
      <c r="AD31"/>
      <c r="AE31"/>
      <c r="AF31"/>
      <c r="AG31"/>
      <c r="AH31"/>
      <c r="AI31"/>
      <c r="AJ31"/>
      <c r="AK31"/>
      <c r="AL31"/>
      <c r="AM31"/>
      <c r="AN31"/>
      <c r="AO31"/>
      <c r="AP31"/>
    </row>
    <row r="32" spans="2:42" s="2" customFormat="1">
      <c r="B32" s="2" t="s">
        <v>99</v>
      </c>
      <c r="H32" s="3"/>
      <c r="I32" s="3"/>
      <c r="L32"/>
      <c r="M32"/>
      <c r="N32"/>
      <c r="O32"/>
      <c r="P32"/>
      <c r="Q32"/>
      <c r="R32"/>
      <c r="S32"/>
      <c r="T32"/>
      <c r="U32"/>
      <c r="V32"/>
      <c r="W32"/>
      <c r="X32"/>
      <c r="Y32"/>
      <c r="Z32"/>
      <c r="AA32"/>
      <c r="AB32"/>
      <c r="AC32"/>
      <c r="AD32"/>
      <c r="AE32"/>
      <c r="AF32"/>
      <c r="AG32"/>
      <c r="AH32"/>
      <c r="AI32"/>
      <c r="AJ32"/>
      <c r="AK32"/>
      <c r="AL32"/>
      <c r="AM32"/>
      <c r="AN32"/>
      <c r="AO32"/>
      <c r="AP32"/>
    </row>
    <row r="33" spans="2:42" s="2" customFormat="1">
      <c r="B33" s="2" t="s">
        <v>100</v>
      </c>
      <c r="H33" s="3"/>
      <c r="I33" s="3"/>
      <c r="L33"/>
      <c r="M33"/>
      <c r="N33"/>
      <c r="O33"/>
      <c r="P33"/>
      <c r="Q33"/>
      <c r="R33"/>
      <c r="S33"/>
      <c r="T33"/>
      <c r="U33"/>
      <c r="V33"/>
      <c r="W33"/>
      <c r="X33"/>
      <c r="Y33"/>
      <c r="Z33"/>
      <c r="AA33"/>
      <c r="AB33"/>
      <c r="AC33"/>
      <c r="AD33"/>
      <c r="AE33"/>
      <c r="AF33"/>
      <c r="AG33"/>
      <c r="AH33"/>
      <c r="AI33"/>
      <c r="AJ33"/>
      <c r="AK33"/>
      <c r="AL33"/>
      <c r="AM33"/>
      <c r="AN33"/>
      <c r="AO33"/>
      <c r="AP33"/>
    </row>
    <row r="34" spans="2:42" s="2" customFormat="1">
      <c r="B34" s="2" t="s">
        <v>101</v>
      </c>
      <c r="H34" s="3"/>
      <c r="I34" s="3"/>
      <c r="L34"/>
      <c r="M34"/>
      <c r="N34"/>
      <c r="O34"/>
      <c r="P34"/>
      <c r="Q34"/>
      <c r="R34"/>
      <c r="S34"/>
      <c r="T34"/>
      <c r="U34"/>
      <c r="V34"/>
      <c r="W34"/>
      <c r="X34"/>
      <c r="Y34"/>
      <c r="Z34"/>
      <c r="AA34"/>
      <c r="AB34"/>
      <c r="AC34"/>
      <c r="AD34"/>
      <c r="AE34"/>
      <c r="AF34"/>
      <c r="AG34"/>
      <c r="AH34"/>
      <c r="AI34"/>
      <c r="AJ34"/>
      <c r="AK34"/>
      <c r="AL34"/>
      <c r="AM34"/>
      <c r="AN34"/>
      <c r="AO34"/>
      <c r="AP34"/>
    </row>
    <row r="35" spans="2:42" s="2" customFormat="1">
      <c r="B35" s="2" t="s">
        <v>102</v>
      </c>
      <c r="H35" s="3"/>
      <c r="I35" s="3"/>
      <c r="L35"/>
      <c r="M35"/>
      <c r="N35"/>
      <c r="O35"/>
      <c r="P35"/>
      <c r="Q35"/>
      <c r="R35"/>
      <c r="S35"/>
      <c r="T35"/>
      <c r="U35"/>
      <c r="V35"/>
      <c r="W35"/>
      <c r="X35"/>
      <c r="Y35"/>
      <c r="Z35"/>
      <c r="AA35"/>
      <c r="AB35"/>
      <c r="AC35"/>
      <c r="AD35"/>
      <c r="AE35"/>
      <c r="AF35"/>
      <c r="AG35"/>
      <c r="AH35"/>
      <c r="AI35"/>
      <c r="AJ35"/>
      <c r="AK35"/>
      <c r="AL35"/>
      <c r="AM35"/>
      <c r="AN35"/>
      <c r="AO35"/>
      <c r="AP35"/>
    </row>
    <row r="36" spans="2:42" s="2" customFormat="1">
      <c r="B36" s="2" t="s">
        <v>2644</v>
      </c>
      <c r="H36" s="3"/>
      <c r="I36" s="3"/>
      <c r="L36"/>
      <c r="M36"/>
      <c r="N36"/>
      <c r="O36"/>
      <c r="P36"/>
      <c r="Q36"/>
      <c r="R36"/>
      <c r="S36"/>
      <c r="T36"/>
      <c r="U36"/>
      <c r="V36"/>
      <c r="W36"/>
      <c r="X36"/>
      <c r="Y36"/>
      <c r="Z36"/>
      <c r="AA36"/>
      <c r="AB36"/>
      <c r="AC36"/>
      <c r="AD36"/>
      <c r="AE36"/>
      <c r="AF36"/>
      <c r="AG36"/>
      <c r="AH36"/>
      <c r="AI36"/>
      <c r="AJ36"/>
      <c r="AK36"/>
      <c r="AL36"/>
      <c r="AM36"/>
      <c r="AN36"/>
      <c r="AO36"/>
      <c r="AP36"/>
    </row>
    <row r="37" spans="2:42" s="2" customFormat="1">
      <c r="B37" s="2" t="s">
        <v>103</v>
      </c>
      <c r="H37" s="3"/>
      <c r="I37" s="3"/>
      <c r="L37"/>
      <c r="M37"/>
      <c r="N37"/>
      <c r="O37"/>
      <c r="P37"/>
      <c r="Q37"/>
      <c r="R37"/>
      <c r="S37"/>
      <c r="T37"/>
      <c r="U37"/>
      <c r="V37"/>
      <c r="W37"/>
      <c r="X37"/>
      <c r="Y37"/>
      <c r="Z37"/>
      <c r="AA37"/>
      <c r="AB37"/>
      <c r="AC37"/>
      <c r="AD37"/>
      <c r="AE37"/>
      <c r="AF37"/>
      <c r="AG37"/>
      <c r="AH37"/>
      <c r="AI37"/>
      <c r="AJ37"/>
      <c r="AK37"/>
      <c r="AL37"/>
      <c r="AM37"/>
      <c r="AN37"/>
      <c r="AO37"/>
      <c r="AP37"/>
    </row>
    <row r="38" spans="2:42" s="2" customFormat="1">
      <c r="B38" s="2" t="s">
        <v>104</v>
      </c>
      <c r="H38" s="3"/>
      <c r="I38" s="3"/>
      <c r="L38"/>
      <c r="M38"/>
      <c r="N38"/>
      <c r="O38"/>
      <c r="P38"/>
      <c r="Q38"/>
      <c r="R38"/>
      <c r="S38"/>
      <c r="T38"/>
      <c r="U38"/>
      <c r="V38"/>
      <c r="W38"/>
      <c r="X38"/>
      <c r="Y38"/>
      <c r="Z38"/>
      <c r="AA38"/>
      <c r="AB38"/>
      <c r="AC38"/>
      <c r="AD38"/>
      <c r="AE38"/>
      <c r="AF38"/>
      <c r="AG38"/>
      <c r="AH38"/>
      <c r="AI38"/>
      <c r="AJ38"/>
      <c r="AK38"/>
      <c r="AL38"/>
      <c r="AM38"/>
      <c r="AN38"/>
      <c r="AO38"/>
      <c r="AP38"/>
    </row>
    <row r="39" spans="2:42" s="2" customFormat="1">
      <c r="B39" s="2" t="s">
        <v>105</v>
      </c>
      <c r="H39" s="3"/>
      <c r="I39" s="3"/>
      <c r="L39"/>
      <c r="M39"/>
      <c r="N39"/>
      <c r="O39"/>
      <c r="P39"/>
      <c r="Q39"/>
      <c r="R39"/>
      <c r="S39"/>
      <c r="T39"/>
      <c r="U39"/>
      <c r="V39"/>
      <c r="W39"/>
      <c r="X39"/>
      <c r="Y39"/>
      <c r="Z39"/>
      <c r="AA39"/>
      <c r="AB39"/>
      <c r="AC39"/>
      <c r="AD39"/>
      <c r="AE39"/>
      <c r="AF39"/>
      <c r="AG39"/>
      <c r="AH39"/>
      <c r="AI39"/>
      <c r="AJ39"/>
      <c r="AK39"/>
      <c r="AL39"/>
      <c r="AM39"/>
      <c r="AN39"/>
      <c r="AO39"/>
      <c r="AP39"/>
    </row>
    <row r="40" spans="2:42" s="2" customFormat="1">
      <c r="B40" s="22"/>
      <c r="H40" s="3"/>
      <c r="I40" s="3"/>
      <c r="L40"/>
      <c r="M40"/>
      <c r="N40"/>
      <c r="O40"/>
      <c r="P40"/>
      <c r="Q40"/>
      <c r="R40"/>
      <c r="S40"/>
      <c r="T40"/>
      <c r="U40"/>
      <c r="V40"/>
      <c r="W40"/>
      <c r="X40"/>
      <c r="Y40"/>
      <c r="Z40"/>
      <c r="AA40"/>
      <c r="AB40"/>
      <c r="AC40"/>
      <c r="AD40"/>
      <c r="AE40"/>
      <c r="AF40"/>
      <c r="AG40"/>
      <c r="AH40"/>
      <c r="AI40"/>
      <c r="AJ40"/>
      <c r="AK40"/>
      <c r="AL40"/>
      <c r="AM40"/>
      <c r="AN40"/>
      <c r="AO40"/>
      <c r="AP40"/>
    </row>
    <row r="41" spans="2:42" s="2" customFormat="1">
      <c r="B41" s="22"/>
      <c r="H41" s="3"/>
      <c r="I41" s="3"/>
      <c r="L41"/>
      <c r="M41"/>
      <c r="N41"/>
      <c r="O41"/>
      <c r="P41"/>
      <c r="Q41"/>
      <c r="R41"/>
      <c r="S41"/>
      <c r="T41"/>
      <c r="U41"/>
      <c r="V41"/>
      <c r="W41"/>
      <c r="X41"/>
      <c r="Y41"/>
      <c r="Z41"/>
      <c r="AA41"/>
      <c r="AB41"/>
      <c r="AC41"/>
      <c r="AD41"/>
      <c r="AE41"/>
      <c r="AF41"/>
      <c r="AG41"/>
      <c r="AH41"/>
      <c r="AI41"/>
      <c r="AJ41"/>
      <c r="AK41"/>
      <c r="AL41"/>
      <c r="AM41"/>
      <c r="AN41"/>
      <c r="AO41"/>
      <c r="AP41"/>
    </row>
    <row r="42" spans="2:42" s="2" customFormat="1">
      <c r="B42" s="22"/>
      <c r="H42" s="3"/>
      <c r="I42" s="3"/>
      <c r="L42"/>
      <c r="M42"/>
      <c r="N42"/>
      <c r="O42"/>
      <c r="P42"/>
      <c r="Q42"/>
      <c r="R42"/>
      <c r="S42"/>
      <c r="T42"/>
      <c r="U42"/>
      <c r="V42"/>
      <c r="W42"/>
      <c r="X42"/>
      <c r="Y42"/>
      <c r="Z42"/>
      <c r="AA42"/>
      <c r="AB42"/>
      <c r="AC42"/>
      <c r="AD42"/>
      <c r="AE42"/>
      <c r="AF42"/>
      <c r="AG42"/>
      <c r="AH42"/>
      <c r="AI42"/>
      <c r="AJ42"/>
      <c r="AK42"/>
      <c r="AL42"/>
      <c r="AM42"/>
      <c r="AN42"/>
      <c r="AO42"/>
      <c r="AP42"/>
    </row>
  </sheetData>
  <mergeCells count="12">
    <mergeCell ref="G7:G9"/>
    <mergeCell ref="H7:H9"/>
    <mergeCell ref="I7:I9"/>
    <mergeCell ref="C11:C13"/>
    <mergeCell ref="C14:C15"/>
    <mergeCell ref="E7:E9"/>
    <mergeCell ref="F7:F9"/>
    <mergeCell ref="C16:C18"/>
    <mergeCell ref="C3:C4"/>
    <mergeCell ref="C6:C10"/>
    <mergeCell ref="B7:B9"/>
    <mergeCell ref="D7:D9"/>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CF8A-E6C8-49B6-B26B-1E3830DD3175}">
  <dimension ref="B2:G30"/>
  <sheetViews>
    <sheetView zoomScale="92" zoomScaleNormal="115" workbookViewId="0">
      <selection activeCell="E22" sqref="E22"/>
    </sheetView>
  </sheetViews>
  <sheetFormatPr defaultColWidth="9.140625" defaultRowHeight="15"/>
  <cols>
    <col min="1" max="1" width="5.42578125" style="24" customWidth="1"/>
    <col min="2" max="2" width="10.28515625" style="24" customWidth="1"/>
    <col min="3" max="3" width="16.42578125" style="24" customWidth="1"/>
    <col min="4" max="4" width="18.140625" style="24" customWidth="1"/>
    <col min="5" max="5" width="55.140625" style="24" customWidth="1"/>
    <col min="6" max="6" width="46.42578125" style="24" customWidth="1"/>
    <col min="7" max="16384" width="9.140625" style="24"/>
  </cols>
  <sheetData>
    <row r="2" spans="2:7" ht="27.75" customHeight="1">
      <c r="B2" s="25" t="s">
        <v>107</v>
      </c>
      <c r="C2" s="25" t="s">
        <v>108</v>
      </c>
      <c r="D2" s="137" t="s">
        <v>109</v>
      </c>
      <c r="E2" s="137"/>
      <c r="F2" s="25" t="s">
        <v>2560</v>
      </c>
      <c r="G2" s="26"/>
    </row>
    <row r="3" spans="2:7" ht="45">
      <c r="B3" s="26" t="s">
        <v>110</v>
      </c>
      <c r="C3" s="27" t="s">
        <v>111</v>
      </c>
      <c r="D3" s="26" t="s">
        <v>112</v>
      </c>
      <c r="E3" s="26" t="s">
        <v>113</v>
      </c>
      <c r="F3" s="26" t="s">
        <v>114</v>
      </c>
      <c r="G3" s="26"/>
    </row>
    <row r="4" spans="2:7">
      <c r="B4" s="26" t="s">
        <v>14</v>
      </c>
      <c r="C4" s="27" t="s">
        <v>115</v>
      </c>
      <c r="D4" s="26" t="s">
        <v>116</v>
      </c>
      <c r="E4" s="26" t="s">
        <v>117</v>
      </c>
      <c r="F4" s="26" t="s">
        <v>114</v>
      </c>
      <c r="G4" s="26"/>
    </row>
    <row r="5" spans="2:7">
      <c r="B5" s="26" t="s">
        <v>30</v>
      </c>
      <c r="C5" s="27" t="s">
        <v>118</v>
      </c>
      <c r="D5" s="26" t="s">
        <v>119</v>
      </c>
      <c r="E5" s="26" t="s">
        <v>120</v>
      </c>
      <c r="F5" s="26" t="s">
        <v>114</v>
      </c>
      <c r="G5" s="26"/>
    </row>
    <row r="6" spans="2:7" ht="45">
      <c r="B6" s="26" t="s">
        <v>35</v>
      </c>
      <c r="C6" s="27" t="s">
        <v>121</v>
      </c>
      <c r="D6" s="26" t="s">
        <v>122</v>
      </c>
      <c r="E6" s="26" t="s">
        <v>123</v>
      </c>
      <c r="F6" s="26" t="s">
        <v>124</v>
      </c>
      <c r="G6" s="26"/>
    </row>
    <row r="7" spans="2:7" ht="30">
      <c r="B7" s="26" t="s">
        <v>45</v>
      </c>
      <c r="C7" s="27" t="s">
        <v>125</v>
      </c>
      <c r="D7" s="26" t="s">
        <v>126</v>
      </c>
      <c r="E7" s="26" t="s">
        <v>127</v>
      </c>
      <c r="F7" s="26" t="s">
        <v>128</v>
      </c>
      <c r="G7" s="26"/>
    </row>
    <row r="8" spans="2:7" ht="30">
      <c r="B8" s="26" t="s">
        <v>129</v>
      </c>
      <c r="C8" s="27" t="s">
        <v>130</v>
      </c>
      <c r="D8" s="26" t="s">
        <v>131</v>
      </c>
      <c r="E8" s="26" t="s">
        <v>132</v>
      </c>
      <c r="F8" s="26" t="s">
        <v>128</v>
      </c>
      <c r="G8" s="26"/>
    </row>
    <row r="9" spans="2:7" ht="30">
      <c r="B9" s="26" t="s">
        <v>146</v>
      </c>
      <c r="C9" s="27" t="s">
        <v>147</v>
      </c>
      <c r="D9" s="26" t="s">
        <v>131</v>
      </c>
      <c r="E9" s="26" t="s">
        <v>132</v>
      </c>
      <c r="F9" s="26" t="s">
        <v>128</v>
      </c>
      <c r="G9" s="26"/>
    </row>
    <row r="10" spans="2:7" ht="30">
      <c r="B10" s="26" t="s">
        <v>66</v>
      </c>
      <c r="C10" s="27" t="s">
        <v>133</v>
      </c>
      <c r="D10" s="26" t="s">
        <v>134</v>
      </c>
      <c r="E10" s="26" t="s">
        <v>135</v>
      </c>
      <c r="F10" s="26" t="s">
        <v>114</v>
      </c>
      <c r="G10" s="26"/>
    </row>
    <row r="11" spans="2:7">
      <c r="B11" s="26" t="s">
        <v>70</v>
      </c>
      <c r="C11" s="27" t="s">
        <v>136</v>
      </c>
      <c r="D11" s="26" t="s">
        <v>137</v>
      </c>
      <c r="E11" s="26" t="s">
        <v>138</v>
      </c>
      <c r="F11" s="26" t="s">
        <v>114</v>
      </c>
      <c r="G11" s="26"/>
    </row>
    <row r="12" spans="2:7" ht="30">
      <c r="B12" s="26" t="s">
        <v>76</v>
      </c>
      <c r="C12" s="27" t="s">
        <v>139</v>
      </c>
      <c r="D12" s="26" t="s">
        <v>140</v>
      </c>
      <c r="E12" s="26" t="s">
        <v>141</v>
      </c>
      <c r="F12" s="26" t="s">
        <v>114</v>
      </c>
      <c r="G12" s="26"/>
    </row>
    <row r="13" spans="2:7" ht="30">
      <c r="B13" s="26" t="s">
        <v>80</v>
      </c>
      <c r="C13" s="27" t="s">
        <v>142</v>
      </c>
      <c r="D13" s="26" t="s">
        <v>143</v>
      </c>
      <c r="E13" s="26" t="s">
        <v>144</v>
      </c>
      <c r="F13" s="26" t="s">
        <v>114</v>
      </c>
      <c r="G13" s="26"/>
    </row>
    <row r="14" spans="2:7" ht="30">
      <c r="B14" s="28" t="s">
        <v>88</v>
      </c>
      <c r="C14" s="29" t="s">
        <v>148</v>
      </c>
      <c r="D14" s="28" t="s">
        <v>149</v>
      </c>
      <c r="E14" s="28" t="s">
        <v>150</v>
      </c>
      <c r="F14" s="28" t="s">
        <v>145</v>
      </c>
      <c r="G14" s="26"/>
    </row>
    <row r="15" spans="2:7">
      <c r="B15" s="30" t="s">
        <v>151</v>
      </c>
      <c r="C15" s="26"/>
      <c r="D15" s="26"/>
      <c r="E15" s="26"/>
      <c r="F15" s="26"/>
      <c r="G15" s="26"/>
    </row>
    <row r="30" ht="1.5" customHeight="1"/>
  </sheetData>
  <mergeCells count="1">
    <mergeCell ref="D2:E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9BE61-7397-4E70-908D-165402558905}">
  <dimension ref="A1:AA585"/>
  <sheetViews>
    <sheetView zoomScale="85" zoomScaleNormal="85" workbookViewId="0">
      <selection activeCell="G42" sqref="G42"/>
    </sheetView>
  </sheetViews>
  <sheetFormatPr defaultColWidth="9.140625" defaultRowHeight="15"/>
  <cols>
    <col min="1" max="1" width="11.140625" style="82" customWidth="1"/>
    <col min="2" max="4" width="9.140625" style="82"/>
    <col min="5" max="5" width="10.42578125" style="82" customWidth="1"/>
    <col min="6" max="10" width="9.140625" style="82"/>
    <col min="11" max="11" width="11" style="82" customWidth="1"/>
    <col min="12" max="15" width="9.140625" style="82"/>
    <col min="16" max="16" width="11.85546875" style="82" customWidth="1"/>
    <col min="17" max="17" width="10.85546875" style="82" bestFit="1" customWidth="1"/>
    <col min="18" max="19" width="11.140625" style="82" bestFit="1" customWidth="1"/>
    <col min="20" max="20" width="10.140625" style="82" bestFit="1" customWidth="1"/>
    <col min="21" max="21" width="11.42578125" style="82" customWidth="1"/>
    <col min="22" max="22" width="13.42578125" style="82" customWidth="1"/>
    <col min="23" max="24" width="12.140625" style="82" customWidth="1"/>
    <col min="25" max="25" width="16" style="82" customWidth="1"/>
    <col min="26" max="26" width="16.85546875" style="82" customWidth="1"/>
    <col min="27" max="27" width="16.28515625" style="82" customWidth="1"/>
    <col min="28" max="16384" width="9.140625" style="82"/>
  </cols>
  <sheetData>
    <row r="1" spans="1:27">
      <c r="A1" s="81"/>
      <c r="Q1" s="83"/>
      <c r="U1" s="83"/>
    </row>
    <row r="2" spans="1:27">
      <c r="B2" s="84" t="s">
        <v>2629</v>
      </c>
      <c r="C2" s="138" t="s">
        <v>2630</v>
      </c>
      <c r="D2" s="138"/>
      <c r="E2" s="138"/>
      <c r="F2" s="138" t="s">
        <v>2631</v>
      </c>
      <c r="G2" s="138"/>
      <c r="H2" s="138"/>
      <c r="I2" s="138" t="s">
        <v>2632</v>
      </c>
      <c r="J2" s="138"/>
      <c r="K2" s="138"/>
      <c r="L2" s="138" t="s">
        <v>2633</v>
      </c>
      <c r="M2" s="138"/>
      <c r="N2" s="138"/>
      <c r="O2" s="85"/>
      <c r="Q2" s="138" t="s">
        <v>2634</v>
      </c>
      <c r="R2" s="138"/>
      <c r="S2" s="138"/>
      <c r="T2" s="138"/>
      <c r="U2" s="138" t="s">
        <v>2635</v>
      </c>
      <c r="V2" s="138"/>
      <c r="W2" s="138"/>
      <c r="X2" s="85"/>
      <c r="Y2" s="138" t="s">
        <v>2636</v>
      </c>
      <c r="Z2" s="138"/>
      <c r="AA2" s="138"/>
    </row>
    <row r="3" spans="1:27">
      <c r="A3" s="86" t="s">
        <v>152</v>
      </c>
      <c r="B3" s="87" t="s">
        <v>156</v>
      </c>
      <c r="C3" s="87" t="s">
        <v>2637</v>
      </c>
      <c r="D3" s="87" t="s">
        <v>2638</v>
      </c>
      <c r="E3" s="87" t="s">
        <v>2639</v>
      </c>
      <c r="F3" s="87" t="s">
        <v>2637</v>
      </c>
      <c r="G3" s="87" t="s">
        <v>2638</v>
      </c>
      <c r="H3" s="87" t="s">
        <v>2639</v>
      </c>
      <c r="I3" s="87" t="s">
        <v>2637</v>
      </c>
      <c r="J3" s="87" t="s">
        <v>2638</v>
      </c>
      <c r="K3" s="87" t="s">
        <v>2639</v>
      </c>
      <c r="L3" s="87" t="s">
        <v>2637</v>
      </c>
      <c r="M3" s="87" t="s">
        <v>2638</v>
      </c>
      <c r="N3" s="87" t="s">
        <v>2639</v>
      </c>
      <c r="O3" s="85"/>
      <c r="P3" s="86" t="s">
        <v>152</v>
      </c>
      <c r="Q3" s="87" t="s">
        <v>2209</v>
      </c>
      <c r="R3" s="87" t="s">
        <v>2213</v>
      </c>
      <c r="S3" s="87" t="s">
        <v>2217</v>
      </c>
      <c r="T3" s="87" t="s">
        <v>2640</v>
      </c>
      <c r="U3" s="87" t="s">
        <v>2209</v>
      </c>
      <c r="V3" s="87" t="s">
        <v>2213</v>
      </c>
      <c r="W3" s="87" t="s">
        <v>2217</v>
      </c>
      <c r="X3" s="85"/>
      <c r="Y3" s="88" t="s">
        <v>2641</v>
      </c>
      <c r="Z3" s="89" t="s">
        <v>2642</v>
      </c>
      <c r="AA3" s="90" t="s">
        <v>2643</v>
      </c>
    </row>
    <row r="4" spans="1:27">
      <c r="B4" s="91">
        <v>0</v>
      </c>
      <c r="C4" s="92">
        <v>0.1134</v>
      </c>
      <c r="D4" s="92">
        <v>0.1085</v>
      </c>
      <c r="E4" s="92">
        <v>0.109</v>
      </c>
      <c r="F4" s="92">
        <v>0.1207</v>
      </c>
      <c r="G4" s="92">
        <v>0.12609999999999999</v>
      </c>
      <c r="H4" s="92">
        <v>0.1268</v>
      </c>
      <c r="I4" s="92">
        <v>0.11070000000000001</v>
      </c>
      <c r="J4" s="92">
        <v>0.1167</v>
      </c>
      <c r="K4" s="92">
        <v>0.1105</v>
      </c>
      <c r="L4" s="92">
        <v>9.1300000000000006E-2</v>
      </c>
      <c r="M4" s="92">
        <v>8.7400000000000005E-2</v>
      </c>
      <c r="N4" s="92">
        <v>8.72E-2</v>
      </c>
      <c r="O4" s="93"/>
      <c r="Q4" s="94">
        <f t="shared" ref="Q4:Q35" si="0">AVERAGE(C4:E4)</f>
        <v>0.1103</v>
      </c>
      <c r="R4" s="94">
        <f t="shared" ref="R4:R35" si="1">AVERAGE(F4:H4)</f>
        <v>0.12453333333333333</v>
      </c>
      <c r="S4" s="94">
        <f t="shared" ref="S4:S35" si="2">AVERAGE(I4:K4)</f>
        <v>0.11263333333333332</v>
      </c>
      <c r="T4" s="94">
        <f t="shared" ref="T4:T35" si="3">AVERAGE(L4:N4)</f>
        <v>8.8633333333333342E-2</v>
      </c>
      <c r="U4" s="95">
        <f t="shared" ref="U4:U35" si="4">Q4-$T4</f>
        <v>2.1666666666666654E-2</v>
      </c>
      <c r="V4" s="95">
        <f t="shared" ref="V4:V35" si="5">R4-$T4</f>
        <v>3.5899999999999987E-2</v>
      </c>
      <c r="W4" s="95">
        <f t="shared" ref="W4:W35" si="6">S4-$T4</f>
        <v>2.399999999999998E-2</v>
      </c>
      <c r="X4" s="95"/>
      <c r="Y4" s="96">
        <f>U442</f>
        <v>518.33333333333326</v>
      </c>
      <c r="Z4" s="96">
        <f>V150</f>
        <v>422.00000000000006</v>
      </c>
      <c r="AA4" s="96">
        <f>W296</f>
        <v>612.16666666666674</v>
      </c>
    </row>
    <row r="5" spans="1:27">
      <c r="B5" s="97">
        <v>0.5</v>
      </c>
      <c r="C5" s="93">
        <v>0.1144</v>
      </c>
      <c r="D5" s="93">
        <v>0.1104</v>
      </c>
      <c r="E5" s="93">
        <v>0.10979999999999999</v>
      </c>
      <c r="F5" s="93">
        <v>0.127</v>
      </c>
      <c r="G5" s="93">
        <v>0.13159999999999999</v>
      </c>
      <c r="H5" s="93">
        <v>0.13250000000000001</v>
      </c>
      <c r="I5" s="93">
        <v>0.1128</v>
      </c>
      <c r="J5" s="93">
        <v>0.11990000000000001</v>
      </c>
      <c r="K5" s="93">
        <v>0.1118</v>
      </c>
      <c r="L5" s="93">
        <v>9.0899999999999995E-2</v>
      </c>
      <c r="M5" s="93">
        <v>8.7300000000000003E-2</v>
      </c>
      <c r="N5" s="93">
        <v>8.7099999999999997E-2</v>
      </c>
      <c r="O5" s="93"/>
      <c r="Q5" s="94">
        <f t="shared" si="0"/>
        <v>0.11153333333333333</v>
      </c>
      <c r="R5" s="94">
        <f t="shared" si="1"/>
        <v>0.13036666666666666</v>
      </c>
      <c r="S5" s="94">
        <f t="shared" si="2"/>
        <v>0.11483333333333334</v>
      </c>
      <c r="T5" s="94">
        <f t="shared" si="3"/>
        <v>8.8433333333333322E-2</v>
      </c>
      <c r="U5" s="95">
        <f t="shared" si="4"/>
        <v>2.3100000000000009E-2</v>
      </c>
      <c r="V5" s="95">
        <f t="shared" si="5"/>
        <v>4.1933333333333336E-2</v>
      </c>
      <c r="W5" s="95">
        <f t="shared" si="6"/>
        <v>2.6400000000000021E-2</v>
      </c>
      <c r="X5" s="95"/>
      <c r="Y5" s="96">
        <f t="shared" ref="Y5:Y68" si="7">U443</f>
        <v>551.33333333333326</v>
      </c>
      <c r="Z5" s="96">
        <f t="shared" ref="Z5:Z68" si="8">V151</f>
        <v>491.33333333333331</v>
      </c>
      <c r="AA5" s="96">
        <f t="shared" ref="AA5:AA68" si="9">W297</f>
        <v>625</v>
      </c>
    </row>
    <row r="6" spans="1:27">
      <c r="A6" s="83"/>
      <c r="B6" s="97">
        <v>1</v>
      </c>
      <c r="C6" s="93">
        <v>0.1154</v>
      </c>
      <c r="D6" s="93">
        <v>0.1114</v>
      </c>
      <c r="E6" s="93">
        <v>0.1105</v>
      </c>
      <c r="F6" s="93">
        <v>0.12889999999999999</v>
      </c>
      <c r="G6" s="93">
        <v>0.1346</v>
      </c>
      <c r="H6" s="93">
        <v>0.14030000000000001</v>
      </c>
      <c r="I6" s="93">
        <v>0.1148</v>
      </c>
      <c r="J6" s="93">
        <v>0.121</v>
      </c>
      <c r="K6" s="93">
        <v>0.11609999999999999</v>
      </c>
      <c r="L6" s="93">
        <v>9.0999999999999998E-2</v>
      </c>
      <c r="M6" s="93">
        <v>8.72E-2</v>
      </c>
      <c r="N6" s="93">
        <v>8.6900000000000005E-2</v>
      </c>
      <c r="O6" s="93"/>
      <c r="Q6" s="94">
        <f t="shared" si="0"/>
        <v>0.11243333333333333</v>
      </c>
      <c r="R6" s="94">
        <f t="shared" si="1"/>
        <v>0.13459999999999997</v>
      </c>
      <c r="S6" s="94">
        <f t="shared" si="2"/>
        <v>0.1173</v>
      </c>
      <c r="T6" s="94">
        <f t="shared" si="3"/>
        <v>8.8366666666666663E-2</v>
      </c>
      <c r="U6" s="95">
        <f t="shared" si="4"/>
        <v>2.4066666666666667E-2</v>
      </c>
      <c r="V6" s="95">
        <f t="shared" si="5"/>
        <v>4.6233333333333307E-2</v>
      </c>
      <c r="W6" s="95">
        <f t="shared" si="6"/>
        <v>2.8933333333333339E-2</v>
      </c>
      <c r="X6" s="95"/>
      <c r="Y6" s="96">
        <f t="shared" si="7"/>
        <v>556.66666666666663</v>
      </c>
      <c r="Z6" s="96">
        <f t="shared" si="8"/>
        <v>540.33333333333326</v>
      </c>
      <c r="AA6" s="96">
        <f t="shared" si="9"/>
        <v>633</v>
      </c>
    </row>
    <row r="7" spans="1:27">
      <c r="B7" s="97">
        <v>1.5</v>
      </c>
      <c r="C7" s="93">
        <v>0.1164</v>
      </c>
      <c r="D7" s="93">
        <v>0.11169999999999999</v>
      </c>
      <c r="E7" s="93">
        <v>0.1101</v>
      </c>
      <c r="F7" s="93">
        <v>0.1321</v>
      </c>
      <c r="G7" s="93">
        <v>0.13800000000000001</v>
      </c>
      <c r="H7" s="93">
        <v>0.1368</v>
      </c>
      <c r="I7" s="93">
        <v>0.1167</v>
      </c>
      <c r="J7" s="93">
        <v>0.12479999999999999</v>
      </c>
      <c r="K7" s="93">
        <v>0.11609999999999999</v>
      </c>
      <c r="L7" s="93">
        <v>9.0399999999999994E-2</v>
      </c>
      <c r="M7" s="93">
        <v>8.6900000000000005E-2</v>
      </c>
      <c r="N7" s="93">
        <v>8.6599999999999996E-2</v>
      </c>
      <c r="O7" s="93"/>
      <c r="Q7" s="94">
        <f t="shared" si="0"/>
        <v>0.11273333333333334</v>
      </c>
      <c r="R7" s="94">
        <f t="shared" si="1"/>
        <v>0.13563333333333336</v>
      </c>
      <c r="S7" s="94">
        <f t="shared" si="2"/>
        <v>0.11919999999999999</v>
      </c>
      <c r="T7" s="94">
        <f t="shared" si="3"/>
        <v>8.7966666666666679E-2</v>
      </c>
      <c r="U7" s="95">
        <f t="shared" si="4"/>
        <v>2.4766666666666659E-2</v>
      </c>
      <c r="V7" s="95">
        <f t="shared" si="5"/>
        <v>4.7666666666666677E-2</v>
      </c>
      <c r="W7" s="95">
        <f t="shared" si="6"/>
        <v>3.1233333333333307E-2</v>
      </c>
      <c r="X7" s="95"/>
      <c r="Y7" s="96">
        <f t="shared" si="7"/>
        <v>564.66666666666663</v>
      </c>
      <c r="Z7" s="96">
        <f t="shared" si="8"/>
        <v>610.33333333333337</v>
      </c>
      <c r="AA7" s="96">
        <f t="shared" si="9"/>
        <v>655.33333333333326</v>
      </c>
    </row>
    <row r="8" spans="1:27">
      <c r="B8" s="97">
        <v>2</v>
      </c>
      <c r="C8" s="93">
        <v>0.1166</v>
      </c>
      <c r="D8" s="93">
        <v>0.11169999999999999</v>
      </c>
      <c r="E8" s="93">
        <v>0.10970000000000001</v>
      </c>
      <c r="F8" s="93">
        <v>0.13489999999999999</v>
      </c>
      <c r="G8" s="93">
        <v>0.14149999999999999</v>
      </c>
      <c r="H8" s="93">
        <v>0.14269999999999999</v>
      </c>
      <c r="I8" s="93">
        <v>0.1192</v>
      </c>
      <c r="J8" s="93">
        <v>0.12709999999999999</v>
      </c>
      <c r="K8" s="93">
        <v>0.1208</v>
      </c>
      <c r="L8" s="93">
        <v>9.0499999999999997E-2</v>
      </c>
      <c r="M8" s="93">
        <v>8.6800000000000002E-2</v>
      </c>
      <c r="N8" s="93">
        <v>8.6599999999999996E-2</v>
      </c>
      <c r="O8" s="93"/>
      <c r="Q8" s="94">
        <f t="shared" si="0"/>
        <v>0.11266666666666668</v>
      </c>
      <c r="R8" s="94">
        <f t="shared" si="1"/>
        <v>0.13969999999999999</v>
      </c>
      <c r="S8" s="94">
        <f t="shared" si="2"/>
        <v>0.12236666666666667</v>
      </c>
      <c r="T8" s="94">
        <f t="shared" si="3"/>
        <v>8.7966666666666679E-2</v>
      </c>
      <c r="U8" s="95">
        <f t="shared" si="4"/>
        <v>2.47E-2</v>
      </c>
      <c r="V8" s="95">
        <f t="shared" si="5"/>
        <v>5.1733333333333312E-2</v>
      </c>
      <c r="W8" s="95">
        <f t="shared" si="6"/>
        <v>3.4399999999999986E-2</v>
      </c>
      <c r="X8" s="95"/>
      <c r="Y8" s="96">
        <f t="shared" si="7"/>
        <v>560</v>
      </c>
      <c r="Z8" s="96">
        <f t="shared" si="8"/>
        <v>677.33333333333348</v>
      </c>
      <c r="AA8" s="96">
        <f t="shared" si="9"/>
        <v>689.16666666666674</v>
      </c>
    </row>
    <row r="9" spans="1:27">
      <c r="B9" s="97">
        <v>2.5</v>
      </c>
      <c r="C9" s="93">
        <v>0.1173</v>
      </c>
      <c r="D9" s="93">
        <v>0.1125</v>
      </c>
      <c r="E9" s="93">
        <v>0.1118</v>
      </c>
      <c r="F9" s="93">
        <v>0.1389</v>
      </c>
      <c r="G9" s="93">
        <v>0.1452</v>
      </c>
      <c r="H9" s="93">
        <v>0.1484</v>
      </c>
      <c r="I9" s="93">
        <v>0.12379999999999999</v>
      </c>
      <c r="J9" s="93">
        <v>0.1313</v>
      </c>
      <c r="K9" s="93">
        <v>0.1239</v>
      </c>
      <c r="L9" s="93">
        <v>9.0399999999999994E-2</v>
      </c>
      <c r="M9" s="93">
        <v>8.6900000000000005E-2</v>
      </c>
      <c r="N9" s="93">
        <v>8.6699999999999999E-2</v>
      </c>
      <c r="O9" s="93"/>
      <c r="Q9" s="94">
        <f t="shared" si="0"/>
        <v>0.11386666666666667</v>
      </c>
      <c r="R9" s="94">
        <f t="shared" si="1"/>
        <v>0.14416666666666667</v>
      </c>
      <c r="S9" s="94">
        <f t="shared" si="2"/>
        <v>0.12633333333333333</v>
      </c>
      <c r="T9" s="94">
        <f t="shared" si="3"/>
        <v>8.8000000000000009E-2</v>
      </c>
      <c r="U9" s="95">
        <f t="shared" si="4"/>
        <v>2.5866666666666663E-2</v>
      </c>
      <c r="V9" s="95">
        <f t="shared" si="5"/>
        <v>5.6166666666666656E-2</v>
      </c>
      <c r="W9" s="95">
        <f t="shared" si="6"/>
        <v>3.8333333333333316E-2</v>
      </c>
      <c r="X9" s="95"/>
      <c r="Y9" s="96">
        <f t="shared" si="7"/>
        <v>572.33333333333337</v>
      </c>
      <c r="Z9" s="96">
        <f t="shared" si="8"/>
        <v>743</v>
      </c>
      <c r="AA9" s="96">
        <f t="shared" si="9"/>
        <v>744.66666666666674</v>
      </c>
    </row>
    <row r="10" spans="1:27">
      <c r="B10" s="97">
        <v>3</v>
      </c>
      <c r="C10" s="93">
        <v>0.11899999999999999</v>
      </c>
      <c r="D10" s="93">
        <v>0.1134</v>
      </c>
      <c r="E10" s="93">
        <v>0.1124</v>
      </c>
      <c r="F10" s="93">
        <v>0.14349999999999999</v>
      </c>
      <c r="G10" s="93">
        <v>0.1512</v>
      </c>
      <c r="H10" s="93">
        <v>0.15459999999999999</v>
      </c>
      <c r="I10" s="93">
        <v>0.12839999999999999</v>
      </c>
      <c r="J10" s="93">
        <v>0.1338</v>
      </c>
      <c r="K10" s="93">
        <v>0.127</v>
      </c>
      <c r="L10" s="93">
        <v>9.0499999999999997E-2</v>
      </c>
      <c r="M10" s="93">
        <v>8.6800000000000002E-2</v>
      </c>
      <c r="N10" s="93">
        <v>8.6599999999999996E-2</v>
      </c>
      <c r="O10" s="93"/>
      <c r="Q10" s="94">
        <f t="shared" si="0"/>
        <v>0.11493333333333333</v>
      </c>
      <c r="R10" s="94">
        <f t="shared" si="1"/>
        <v>0.14976666666666663</v>
      </c>
      <c r="S10" s="94">
        <f t="shared" si="2"/>
        <v>0.12973333333333334</v>
      </c>
      <c r="T10" s="94">
        <f t="shared" si="3"/>
        <v>8.7966666666666679E-2</v>
      </c>
      <c r="U10" s="95">
        <f t="shared" si="4"/>
        <v>2.6966666666666653E-2</v>
      </c>
      <c r="V10" s="95">
        <f t="shared" si="5"/>
        <v>6.1799999999999952E-2</v>
      </c>
      <c r="W10" s="95">
        <f t="shared" si="6"/>
        <v>4.176666666666666E-2</v>
      </c>
      <c r="X10" s="95"/>
      <c r="Y10" s="96">
        <f t="shared" si="7"/>
        <v>592.33333333333337</v>
      </c>
      <c r="Z10" s="96">
        <f t="shared" si="8"/>
        <v>835</v>
      </c>
      <c r="AA10" s="96">
        <f t="shared" si="9"/>
        <v>803.66666666666674</v>
      </c>
    </row>
    <row r="11" spans="1:27">
      <c r="B11" s="97">
        <v>3.5</v>
      </c>
      <c r="C11" s="93">
        <v>0.1197</v>
      </c>
      <c r="D11" s="93">
        <v>0.1147</v>
      </c>
      <c r="E11" s="93">
        <v>0.11260000000000001</v>
      </c>
      <c r="F11" s="93">
        <v>0.1507</v>
      </c>
      <c r="G11" s="93">
        <v>0.15920000000000001</v>
      </c>
      <c r="H11" s="93">
        <v>0.16600000000000001</v>
      </c>
      <c r="I11" s="93">
        <v>0.13200000000000001</v>
      </c>
      <c r="J11" s="93">
        <v>0.13919999999999999</v>
      </c>
      <c r="K11" s="93">
        <v>0.13200000000000001</v>
      </c>
      <c r="L11" s="93">
        <v>9.0300000000000005E-2</v>
      </c>
      <c r="M11" s="93">
        <v>8.6900000000000005E-2</v>
      </c>
      <c r="N11" s="93">
        <v>8.6599999999999996E-2</v>
      </c>
      <c r="O11" s="93"/>
      <c r="Q11" s="94">
        <f t="shared" si="0"/>
        <v>0.11566666666666665</v>
      </c>
      <c r="R11" s="94">
        <f t="shared" si="1"/>
        <v>0.15863333333333332</v>
      </c>
      <c r="S11" s="94">
        <f t="shared" si="2"/>
        <v>0.13439999999999999</v>
      </c>
      <c r="T11" s="94">
        <f t="shared" si="3"/>
        <v>8.7933333333333349E-2</v>
      </c>
      <c r="U11" s="95">
        <f t="shared" si="4"/>
        <v>2.7733333333333304E-2</v>
      </c>
      <c r="V11" s="95">
        <f t="shared" si="5"/>
        <v>7.0699999999999971E-2</v>
      </c>
      <c r="W11" s="95">
        <f t="shared" si="6"/>
        <v>4.6466666666666642E-2</v>
      </c>
      <c r="X11" s="95"/>
      <c r="Y11" s="96">
        <f t="shared" si="7"/>
        <v>603</v>
      </c>
      <c r="Z11" s="96">
        <f t="shared" si="8"/>
        <v>932.66666666666674</v>
      </c>
      <c r="AA11" s="96">
        <f t="shared" si="9"/>
        <v>882.66666666666674</v>
      </c>
    </row>
    <row r="12" spans="1:27">
      <c r="B12" s="97">
        <v>4</v>
      </c>
      <c r="C12" s="93">
        <v>0.1212</v>
      </c>
      <c r="D12" s="93">
        <v>0.1164</v>
      </c>
      <c r="E12" s="93">
        <v>0.11459999999999999</v>
      </c>
      <c r="F12" s="93">
        <v>0.15820000000000001</v>
      </c>
      <c r="G12" s="93">
        <v>0.16789999999999999</v>
      </c>
      <c r="H12" s="93">
        <v>0.1706</v>
      </c>
      <c r="I12" s="93">
        <v>0.13789999999999999</v>
      </c>
      <c r="J12" s="93">
        <v>0.1447</v>
      </c>
      <c r="K12" s="93">
        <v>0.13650000000000001</v>
      </c>
      <c r="L12" s="93">
        <v>9.0200000000000002E-2</v>
      </c>
      <c r="M12" s="93">
        <v>8.6699999999999999E-2</v>
      </c>
      <c r="N12" s="93">
        <v>8.6400000000000005E-2</v>
      </c>
      <c r="O12" s="93"/>
      <c r="Q12" s="94">
        <f t="shared" si="0"/>
        <v>0.1174</v>
      </c>
      <c r="R12" s="94">
        <f t="shared" si="1"/>
        <v>0.16556666666666667</v>
      </c>
      <c r="S12" s="94">
        <f t="shared" si="2"/>
        <v>0.13969999999999999</v>
      </c>
      <c r="T12" s="94">
        <f t="shared" si="3"/>
        <v>8.776666666666666E-2</v>
      </c>
      <c r="U12" s="95">
        <f t="shared" si="4"/>
        <v>2.9633333333333345E-2</v>
      </c>
      <c r="V12" s="95">
        <f t="shared" si="5"/>
        <v>7.7800000000000008E-2</v>
      </c>
      <c r="W12" s="95">
        <f t="shared" si="6"/>
        <v>5.1933333333333331E-2</v>
      </c>
      <c r="X12" s="95"/>
      <c r="Y12" s="96">
        <f t="shared" si="7"/>
        <v>631.66666666666663</v>
      </c>
      <c r="Z12" s="96">
        <f t="shared" si="8"/>
        <v>1033.6666666666667</v>
      </c>
      <c r="AA12" s="96">
        <f t="shared" si="9"/>
        <v>1008.6666666666665</v>
      </c>
    </row>
    <row r="13" spans="1:27">
      <c r="B13" s="97">
        <v>4.5</v>
      </c>
      <c r="C13" s="93">
        <v>0.1232</v>
      </c>
      <c r="D13" s="93">
        <v>0.11890000000000001</v>
      </c>
      <c r="E13" s="93">
        <v>0.1162</v>
      </c>
      <c r="F13" s="93">
        <v>0.16539999999999999</v>
      </c>
      <c r="G13" s="93">
        <v>0.17810000000000001</v>
      </c>
      <c r="H13" s="93">
        <v>0.18140000000000001</v>
      </c>
      <c r="I13" s="93">
        <v>0.1426</v>
      </c>
      <c r="J13" s="93">
        <v>0.15049999999999999</v>
      </c>
      <c r="K13" s="93">
        <v>0.1429</v>
      </c>
      <c r="L13" s="93">
        <v>9.0200000000000002E-2</v>
      </c>
      <c r="M13" s="93">
        <v>8.6800000000000002E-2</v>
      </c>
      <c r="N13" s="93">
        <v>8.6400000000000005E-2</v>
      </c>
      <c r="O13" s="93"/>
      <c r="Q13" s="94">
        <f t="shared" si="0"/>
        <v>0.11943333333333334</v>
      </c>
      <c r="R13" s="94">
        <f t="shared" si="1"/>
        <v>0.17496666666666669</v>
      </c>
      <c r="S13" s="94">
        <f t="shared" si="2"/>
        <v>0.14533333333333334</v>
      </c>
      <c r="T13" s="94">
        <f t="shared" si="3"/>
        <v>8.7799999999999989E-2</v>
      </c>
      <c r="U13" s="95">
        <f t="shared" si="4"/>
        <v>3.1633333333333347E-2</v>
      </c>
      <c r="V13" s="95">
        <f t="shared" si="5"/>
        <v>8.7166666666666698E-2</v>
      </c>
      <c r="W13" s="95">
        <f t="shared" si="6"/>
        <v>5.7533333333333353E-2</v>
      </c>
      <c r="X13" s="95"/>
      <c r="Y13" s="96">
        <f t="shared" si="7"/>
        <v>652.66666666666674</v>
      </c>
      <c r="Z13" s="96">
        <f t="shared" si="8"/>
        <v>1151.6666666666665</v>
      </c>
      <c r="AA13" s="96">
        <f t="shared" si="9"/>
        <v>1172.8333333333335</v>
      </c>
    </row>
    <row r="14" spans="1:27">
      <c r="B14" s="97">
        <v>5</v>
      </c>
      <c r="C14" s="93">
        <v>0.12540000000000001</v>
      </c>
      <c r="D14" s="93">
        <v>0.1203</v>
      </c>
      <c r="E14" s="93">
        <v>0.11840000000000001</v>
      </c>
      <c r="F14" s="93">
        <v>0.17860000000000001</v>
      </c>
      <c r="G14" s="93">
        <v>0.18640000000000001</v>
      </c>
      <c r="H14" s="93">
        <v>0.1933</v>
      </c>
      <c r="I14" s="93">
        <v>0.15</v>
      </c>
      <c r="J14" s="93">
        <v>0.15529999999999999</v>
      </c>
      <c r="K14" s="93">
        <v>0.1462</v>
      </c>
      <c r="L14" s="93">
        <v>0.09</v>
      </c>
      <c r="M14" s="93">
        <v>8.6699999999999999E-2</v>
      </c>
      <c r="N14" s="93">
        <v>8.6499999999999994E-2</v>
      </c>
      <c r="O14" s="93"/>
      <c r="Q14" s="94">
        <f t="shared" si="0"/>
        <v>0.12136666666666668</v>
      </c>
      <c r="R14" s="94">
        <f t="shared" si="1"/>
        <v>0.18610000000000002</v>
      </c>
      <c r="S14" s="94">
        <f t="shared" si="2"/>
        <v>0.15049999999999999</v>
      </c>
      <c r="T14" s="94">
        <f t="shared" si="3"/>
        <v>8.773333333333333E-2</v>
      </c>
      <c r="U14" s="95">
        <f t="shared" si="4"/>
        <v>3.3633333333333348E-2</v>
      </c>
      <c r="V14" s="95">
        <f t="shared" si="5"/>
        <v>9.8366666666666686E-2</v>
      </c>
      <c r="W14" s="95">
        <f t="shared" si="6"/>
        <v>6.2766666666666665E-2</v>
      </c>
      <c r="X14" s="95"/>
      <c r="Y14" s="96">
        <f t="shared" si="7"/>
        <v>692.33333333333326</v>
      </c>
      <c r="Z14" s="96">
        <f t="shared" si="8"/>
        <v>1258.6666666666665</v>
      </c>
      <c r="AA14" s="96">
        <f t="shared" si="9"/>
        <v>1359.8333333333335</v>
      </c>
    </row>
    <row r="15" spans="1:27">
      <c r="B15" s="97">
        <v>5.5</v>
      </c>
      <c r="C15" s="93">
        <v>0.12759999999999999</v>
      </c>
      <c r="D15" s="93">
        <v>0.1232</v>
      </c>
      <c r="E15" s="93">
        <v>0.12039999999999999</v>
      </c>
      <c r="F15" s="93">
        <v>0.1888</v>
      </c>
      <c r="G15" s="93">
        <v>0.19869999999999999</v>
      </c>
      <c r="H15" s="93">
        <v>0.20469999999999999</v>
      </c>
      <c r="I15" s="93">
        <v>0.15659999999999999</v>
      </c>
      <c r="J15" s="93">
        <v>0.16400000000000001</v>
      </c>
      <c r="K15" s="93">
        <v>0.15620000000000001</v>
      </c>
      <c r="L15" s="93">
        <v>9.01E-2</v>
      </c>
      <c r="M15" s="93">
        <v>8.6699999999999999E-2</v>
      </c>
      <c r="N15" s="93">
        <v>8.6400000000000005E-2</v>
      </c>
      <c r="O15" s="93"/>
      <c r="Q15" s="94">
        <f t="shared" si="0"/>
        <v>0.12373333333333335</v>
      </c>
      <c r="R15" s="94">
        <f t="shared" si="1"/>
        <v>0.19739999999999999</v>
      </c>
      <c r="S15" s="94">
        <f t="shared" si="2"/>
        <v>0.15893333333333334</v>
      </c>
      <c r="T15" s="94">
        <f t="shared" si="3"/>
        <v>8.773333333333333E-2</v>
      </c>
      <c r="U15" s="95">
        <f t="shared" si="4"/>
        <v>3.6000000000000018E-2</v>
      </c>
      <c r="V15" s="95">
        <f t="shared" si="5"/>
        <v>0.10966666666666666</v>
      </c>
      <c r="W15" s="95">
        <f t="shared" si="6"/>
        <v>7.1200000000000013E-2</v>
      </c>
      <c r="X15" s="95"/>
      <c r="Y15" s="96">
        <f t="shared" si="7"/>
        <v>724.66666666666674</v>
      </c>
      <c r="Z15" s="96">
        <f t="shared" si="8"/>
        <v>1403.6666666666665</v>
      </c>
      <c r="AA15" s="96">
        <f t="shared" si="9"/>
        <v>1483.1666666666665</v>
      </c>
    </row>
    <row r="16" spans="1:27">
      <c r="B16" s="97">
        <v>6</v>
      </c>
      <c r="C16" s="93">
        <v>0.13039999999999999</v>
      </c>
      <c r="D16" s="93">
        <v>0.12570000000000001</v>
      </c>
      <c r="E16" s="93">
        <v>0.1234</v>
      </c>
      <c r="F16" s="93">
        <v>0.20180000000000001</v>
      </c>
      <c r="G16" s="93">
        <v>0.2087</v>
      </c>
      <c r="H16" s="93">
        <v>0.22090000000000001</v>
      </c>
      <c r="I16" s="93">
        <v>0.16639999999999999</v>
      </c>
      <c r="J16" s="93">
        <v>0.17710000000000001</v>
      </c>
      <c r="K16" s="93">
        <v>0.16259999999999999</v>
      </c>
      <c r="L16" s="93">
        <v>0.09</v>
      </c>
      <c r="M16" s="93">
        <v>8.6499999999999994E-2</v>
      </c>
      <c r="N16" s="93">
        <v>8.6300000000000002E-2</v>
      </c>
      <c r="O16" s="93"/>
      <c r="Q16" s="94">
        <f t="shared" si="0"/>
        <v>0.1265</v>
      </c>
      <c r="R16" s="94">
        <f t="shared" si="1"/>
        <v>0.21046666666666666</v>
      </c>
      <c r="S16" s="94">
        <f t="shared" si="2"/>
        <v>0.16869999999999999</v>
      </c>
      <c r="T16" s="94">
        <f t="shared" si="3"/>
        <v>8.7599999999999997E-2</v>
      </c>
      <c r="U16" s="95">
        <f t="shared" si="4"/>
        <v>3.8900000000000004E-2</v>
      </c>
      <c r="V16" s="95">
        <f t="shared" si="5"/>
        <v>0.12286666666666667</v>
      </c>
      <c r="W16" s="95">
        <f t="shared" si="6"/>
        <v>8.1099999999999992E-2</v>
      </c>
      <c r="X16" s="95"/>
      <c r="Y16" s="96">
        <f t="shared" si="7"/>
        <v>769.66666666666674</v>
      </c>
      <c r="Z16" s="96">
        <f t="shared" si="8"/>
        <v>1531</v>
      </c>
      <c r="AA16" s="96">
        <f t="shared" si="9"/>
        <v>1725.5</v>
      </c>
    </row>
    <row r="17" spans="2:27">
      <c r="B17" s="97">
        <v>6.5</v>
      </c>
      <c r="C17" s="93">
        <v>0.13159999999999999</v>
      </c>
      <c r="D17" s="93">
        <v>0.1278</v>
      </c>
      <c r="E17" s="93">
        <v>0.12470000000000001</v>
      </c>
      <c r="F17" s="93">
        <v>0.21890000000000001</v>
      </c>
      <c r="G17" s="93">
        <v>0.22620000000000001</v>
      </c>
      <c r="H17" s="93">
        <v>0.2414</v>
      </c>
      <c r="I17" s="93">
        <v>0.18049999999999999</v>
      </c>
      <c r="J17" s="93">
        <v>0.19089999999999999</v>
      </c>
      <c r="K17" s="93">
        <v>0.1767</v>
      </c>
      <c r="L17" s="93">
        <v>8.9800000000000005E-2</v>
      </c>
      <c r="M17" s="93">
        <v>8.6499999999999994E-2</v>
      </c>
      <c r="N17" s="93">
        <v>8.6300000000000002E-2</v>
      </c>
      <c r="O17" s="93"/>
      <c r="Q17" s="94">
        <f t="shared" si="0"/>
        <v>0.12803333333333333</v>
      </c>
      <c r="R17" s="94">
        <f t="shared" si="1"/>
        <v>0.22883333333333336</v>
      </c>
      <c r="S17" s="94">
        <f t="shared" si="2"/>
        <v>0.18269999999999997</v>
      </c>
      <c r="T17" s="94">
        <f t="shared" si="3"/>
        <v>8.7533333333333338E-2</v>
      </c>
      <c r="U17" s="95">
        <f t="shared" si="4"/>
        <v>4.0499999999999994E-2</v>
      </c>
      <c r="V17" s="95">
        <f t="shared" si="5"/>
        <v>0.14130000000000004</v>
      </c>
      <c r="W17" s="95">
        <f t="shared" si="6"/>
        <v>9.5166666666666636E-2</v>
      </c>
      <c r="X17" s="95"/>
      <c r="Y17" s="96">
        <f t="shared" si="7"/>
        <v>828</v>
      </c>
      <c r="Z17" s="96">
        <f t="shared" si="8"/>
        <v>1705.3333333333335</v>
      </c>
      <c r="AA17" s="96">
        <f t="shared" si="9"/>
        <v>1916.5</v>
      </c>
    </row>
    <row r="18" spans="2:27">
      <c r="B18" s="97">
        <v>7</v>
      </c>
      <c r="C18" s="93">
        <v>0.13439999999999999</v>
      </c>
      <c r="D18" s="93">
        <v>0.12970000000000001</v>
      </c>
      <c r="E18" s="93">
        <v>0.12720000000000001</v>
      </c>
      <c r="F18" s="93">
        <v>0.2387</v>
      </c>
      <c r="G18" s="93">
        <v>0.24429999999999999</v>
      </c>
      <c r="H18" s="93">
        <v>0.2571</v>
      </c>
      <c r="I18" s="93">
        <v>0.19570000000000001</v>
      </c>
      <c r="J18" s="93">
        <v>0.20449999999999999</v>
      </c>
      <c r="K18" s="93">
        <v>0.19370000000000001</v>
      </c>
      <c r="L18" s="93">
        <v>8.9899999999999994E-2</v>
      </c>
      <c r="M18" s="93">
        <v>8.6599999999999996E-2</v>
      </c>
      <c r="N18" s="93">
        <v>8.6300000000000002E-2</v>
      </c>
      <c r="O18" s="93"/>
      <c r="Q18" s="94">
        <f t="shared" si="0"/>
        <v>0.13043333333333332</v>
      </c>
      <c r="R18" s="94">
        <f t="shared" si="1"/>
        <v>0.2467</v>
      </c>
      <c r="S18" s="94">
        <f t="shared" si="2"/>
        <v>0.19796666666666665</v>
      </c>
      <c r="T18" s="94">
        <f t="shared" si="3"/>
        <v>8.7599999999999997E-2</v>
      </c>
      <c r="U18" s="95">
        <f t="shared" si="4"/>
        <v>4.283333333333332E-2</v>
      </c>
      <c r="V18" s="95">
        <f t="shared" si="5"/>
        <v>0.15910000000000002</v>
      </c>
      <c r="W18" s="95">
        <f t="shared" si="6"/>
        <v>0.11036666666666665</v>
      </c>
      <c r="X18" s="95"/>
      <c r="Y18" s="96">
        <f t="shared" si="7"/>
        <v>869</v>
      </c>
      <c r="Z18" s="96">
        <f t="shared" si="8"/>
        <v>1940.9999999999998</v>
      </c>
      <c r="AA18" s="96">
        <f t="shared" si="9"/>
        <v>2216.5</v>
      </c>
    </row>
    <row r="19" spans="2:27">
      <c r="B19" s="97">
        <v>7.5</v>
      </c>
      <c r="C19" s="93">
        <v>0.13900000000000001</v>
      </c>
      <c r="D19" s="93">
        <v>0.1338</v>
      </c>
      <c r="E19" s="93">
        <v>0.13070000000000001</v>
      </c>
      <c r="F19" s="93">
        <v>0.26140000000000002</v>
      </c>
      <c r="G19" s="93">
        <v>0.2661</v>
      </c>
      <c r="H19" s="93">
        <v>0.27989999999999998</v>
      </c>
      <c r="I19" s="93">
        <v>0.21640000000000001</v>
      </c>
      <c r="J19" s="93">
        <v>0.22750000000000001</v>
      </c>
      <c r="K19" s="93">
        <v>0.21010000000000001</v>
      </c>
      <c r="L19" s="93">
        <v>8.9700000000000002E-2</v>
      </c>
      <c r="M19" s="93">
        <v>8.6599999999999996E-2</v>
      </c>
      <c r="N19" s="93">
        <v>8.6400000000000005E-2</v>
      </c>
      <c r="O19" s="93"/>
      <c r="Q19" s="94">
        <f t="shared" si="0"/>
        <v>0.13450000000000004</v>
      </c>
      <c r="R19" s="94">
        <f t="shared" si="1"/>
        <v>0.26913333333333339</v>
      </c>
      <c r="S19" s="94">
        <f t="shared" si="2"/>
        <v>0.218</v>
      </c>
      <c r="T19" s="94">
        <f t="shared" si="3"/>
        <v>8.7566666666666682E-2</v>
      </c>
      <c r="U19" s="95">
        <f t="shared" si="4"/>
        <v>4.6933333333333355E-2</v>
      </c>
      <c r="V19" s="95">
        <f t="shared" si="5"/>
        <v>0.18156666666666671</v>
      </c>
      <c r="W19" s="95">
        <f t="shared" si="6"/>
        <v>0.13043333333333332</v>
      </c>
      <c r="X19" s="95"/>
      <c r="Y19" s="96">
        <f t="shared" si="7"/>
        <v>944.00000000000011</v>
      </c>
      <c r="Z19" s="96">
        <f t="shared" si="8"/>
        <v>2203</v>
      </c>
      <c r="AA19" s="96">
        <f t="shared" si="9"/>
        <v>2537.6666666666665</v>
      </c>
    </row>
    <row r="20" spans="2:27">
      <c r="B20" s="97">
        <v>8</v>
      </c>
      <c r="C20" s="93">
        <v>0.14180000000000001</v>
      </c>
      <c r="D20" s="93">
        <v>0.13789999999999999</v>
      </c>
      <c r="E20" s="93">
        <v>0.13300000000000001</v>
      </c>
      <c r="F20" s="93">
        <v>0.28110000000000002</v>
      </c>
      <c r="G20" s="93">
        <v>0.29060000000000002</v>
      </c>
      <c r="H20" s="93">
        <v>0.31380000000000002</v>
      </c>
      <c r="I20" s="93">
        <v>0.23910000000000001</v>
      </c>
      <c r="J20" s="93">
        <v>0.2515</v>
      </c>
      <c r="K20" s="93">
        <v>0.23019999999999999</v>
      </c>
      <c r="L20" s="93">
        <v>8.9700000000000002E-2</v>
      </c>
      <c r="M20" s="93">
        <v>8.6599999999999996E-2</v>
      </c>
      <c r="N20" s="93">
        <v>8.6300000000000002E-2</v>
      </c>
      <c r="O20" s="93"/>
      <c r="Q20" s="94">
        <f t="shared" si="0"/>
        <v>0.13756666666666667</v>
      </c>
      <c r="R20" s="94">
        <f t="shared" si="1"/>
        <v>0.29516666666666674</v>
      </c>
      <c r="S20" s="94">
        <f t="shared" si="2"/>
        <v>0.24026666666666666</v>
      </c>
      <c r="T20" s="94">
        <f t="shared" si="3"/>
        <v>8.7533333333333338E-2</v>
      </c>
      <c r="U20" s="95">
        <f t="shared" si="4"/>
        <v>5.0033333333333332E-2</v>
      </c>
      <c r="V20" s="95">
        <f t="shared" si="5"/>
        <v>0.20763333333333339</v>
      </c>
      <c r="W20" s="95">
        <f t="shared" si="6"/>
        <v>0.15273333333333333</v>
      </c>
      <c r="X20" s="95"/>
      <c r="Y20" s="96">
        <f t="shared" si="7"/>
        <v>1024.3333333333335</v>
      </c>
      <c r="Z20" s="96">
        <f t="shared" si="8"/>
        <v>2479.666666666667</v>
      </c>
      <c r="AA20" s="96">
        <f t="shared" si="9"/>
        <v>2968</v>
      </c>
    </row>
    <row r="21" spans="2:27">
      <c r="B21" s="97">
        <v>8.5</v>
      </c>
      <c r="C21" s="93">
        <v>0.14360000000000001</v>
      </c>
      <c r="D21" s="93">
        <v>0.13980000000000001</v>
      </c>
      <c r="E21" s="93">
        <v>0.1371</v>
      </c>
      <c r="F21" s="93">
        <v>0.31180000000000002</v>
      </c>
      <c r="G21" s="93">
        <v>0.3226</v>
      </c>
      <c r="H21" s="93">
        <v>0.34</v>
      </c>
      <c r="I21" s="93">
        <v>0.2646</v>
      </c>
      <c r="J21" s="93">
        <v>0.27650000000000002</v>
      </c>
      <c r="K21" s="93">
        <v>0.25540000000000002</v>
      </c>
      <c r="L21" s="93">
        <v>8.9599999999999999E-2</v>
      </c>
      <c r="M21" s="93">
        <v>8.6400000000000005E-2</v>
      </c>
      <c r="N21" s="93">
        <v>8.6099999999999996E-2</v>
      </c>
      <c r="O21" s="93"/>
      <c r="Q21" s="94">
        <f t="shared" si="0"/>
        <v>0.14016666666666666</v>
      </c>
      <c r="R21" s="94">
        <f t="shared" si="1"/>
        <v>0.32480000000000003</v>
      </c>
      <c r="S21" s="94">
        <f t="shared" si="2"/>
        <v>0.26550000000000001</v>
      </c>
      <c r="T21" s="94">
        <f t="shared" si="3"/>
        <v>8.7366666666666662E-2</v>
      </c>
      <c r="U21" s="95">
        <f t="shared" si="4"/>
        <v>5.28E-2</v>
      </c>
      <c r="V21" s="95">
        <f t="shared" si="5"/>
        <v>0.23743333333333339</v>
      </c>
      <c r="W21" s="95">
        <f t="shared" si="6"/>
        <v>0.17813333333333337</v>
      </c>
      <c r="X21" s="95"/>
      <c r="Y21" s="96">
        <f t="shared" si="7"/>
        <v>1107.6666666666665</v>
      </c>
      <c r="Z21" s="96">
        <f t="shared" si="8"/>
        <v>2797.3333333333335</v>
      </c>
      <c r="AA21" s="96">
        <f t="shared" si="9"/>
        <v>3465.5</v>
      </c>
    </row>
    <row r="22" spans="2:27">
      <c r="B22" s="97">
        <v>9</v>
      </c>
      <c r="C22" s="93">
        <v>0.14960000000000001</v>
      </c>
      <c r="D22" s="93">
        <v>0.14460000000000001</v>
      </c>
      <c r="E22" s="93">
        <v>0.1404</v>
      </c>
      <c r="F22" s="93">
        <v>0.34060000000000001</v>
      </c>
      <c r="G22" s="93">
        <v>0.35099999999999998</v>
      </c>
      <c r="H22" s="93">
        <v>0.3664</v>
      </c>
      <c r="I22" s="93">
        <v>0.28849999999999998</v>
      </c>
      <c r="J22" s="93">
        <v>0.30180000000000001</v>
      </c>
      <c r="K22" s="93">
        <v>0.28320000000000001</v>
      </c>
      <c r="L22" s="93">
        <v>8.9599999999999999E-2</v>
      </c>
      <c r="M22" s="93">
        <v>8.6499999999999994E-2</v>
      </c>
      <c r="N22" s="93">
        <v>8.6099999999999996E-2</v>
      </c>
      <c r="O22" s="93"/>
      <c r="Q22" s="94">
        <f t="shared" si="0"/>
        <v>0.14486666666666667</v>
      </c>
      <c r="R22" s="94">
        <f t="shared" si="1"/>
        <v>0.35266666666666668</v>
      </c>
      <c r="S22" s="94">
        <f t="shared" si="2"/>
        <v>0.29116666666666668</v>
      </c>
      <c r="T22" s="94">
        <f t="shared" si="3"/>
        <v>8.7399999999999992E-2</v>
      </c>
      <c r="U22" s="95">
        <f t="shared" si="4"/>
        <v>5.746666666666668E-2</v>
      </c>
      <c r="V22" s="95">
        <f t="shared" si="5"/>
        <v>0.26526666666666671</v>
      </c>
      <c r="W22" s="95">
        <f t="shared" si="6"/>
        <v>0.20376666666666671</v>
      </c>
      <c r="X22" s="95"/>
      <c r="Y22" s="96">
        <f t="shared" si="7"/>
        <v>1190.3333333333333</v>
      </c>
      <c r="Z22" s="96">
        <f t="shared" si="8"/>
        <v>3113</v>
      </c>
      <c r="AA22" s="96">
        <f t="shared" si="9"/>
        <v>4040.5</v>
      </c>
    </row>
    <row r="23" spans="2:27">
      <c r="B23" s="97">
        <v>9.5</v>
      </c>
      <c r="C23" s="93">
        <v>0.1532</v>
      </c>
      <c r="D23" s="93">
        <v>0.14799999999999999</v>
      </c>
      <c r="E23" s="93">
        <v>0.1449</v>
      </c>
      <c r="F23" s="93">
        <v>0.37040000000000001</v>
      </c>
      <c r="G23" s="93">
        <v>0.38100000000000001</v>
      </c>
      <c r="H23" s="93">
        <v>0.39460000000000001</v>
      </c>
      <c r="I23" s="93">
        <v>0.317</v>
      </c>
      <c r="J23" s="93">
        <v>0.32979999999999998</v>
      </c>
      <c r="K23" s="93">
        <v>0.31180000000000002</v>
      </c>
      <c r="L23" s="93">
        <v>8.9399999999999993E-2</v>
      </c>
      <c r="M23" s="93">
        <v>8.6300000000000002E-2</v>
      </c>
      <c r="N23" s="93">
        <v>8.6099999999999996E-2</v>
      </c>
      <c r="O23" s="93"/>
      <c r="Q23" s="94">
        <f t="shared" si="0"/>
        <v>0.14870000000000003</v>
      </c>
      <c r="R23" s="94">
        <f t="shared" si="1"/>
        <v>0.38200000000000006</v>
      </c>
      <c r="S23" s="94">
        <f t="shared" si="2"/>
        <v>0.31953333333333339</v>
      </c>
      <c r="T23" s="94">
        <f t="shared" si="3"/>
        <v>8.7266666666666659E-2</v>
      </c>
      <c r="U23" s="95">
        <f t="shared" si="4"/>
        <v>6.1433333333333368E-2</v>
      </c>
      <c r="V23" s="95">
        <f t="shared" si="5"/>
        <v>0.2947333333333334</v>
      </c>
      <c r="W23" s="95">
        <f t="shared" si="6"/>
        <v>0.23226666666666673</v>
      </c>
      <c r="X23" s="95"/>
      <c r="Y23" s="96">
        <f t="shared" si="7"/>
        <v>1256.6666666666665</v>
      </c>
      <c r="Z23" s="96">
        <f t="shared" si="8"/>
        <v>3472</v>
      </c>
      <c r="AA23" s="96">
        <f t="shared" si="9"/>
        <v>4615</v>
      </c>
    </row>
    <row r="24" spans="2:27">
      <c r="B24" s="97">
        <v>10</v>
      </c>
      <c r="C24" s="93">
        <v>0.15540000000000001</v>
      </c>
      <c r="D24" s="93">
        <v>0.1517</v>
      </c>
      <c r="E24" s="93">
        <v>0.14749999999999999</v>
      </c>
      <c r="F24" s="93">
        <v>0.39739999999999998</v>
      </c>
      <c r="G24" s="93">
        <v>0.40510000000000002</v>
      </c>
      <c r="H24" s="93">
        <v>0.41970000000000002</v>
      </c>
      <c r="I24" s="93">
        <v>0.34589999999999999</v>
      </c>
      <c r="J24" s="93">
        <v>0.35770000000000002</v>
      </c>
      <c r="K24" s="93">
        <v>0.34599999999999997</v>
      </c>
      <c r="L24" s="93">
        <v>8.8900000000000007E-2</v>
      </c>
      <c r="M24" s="93">
        <v>8.6199999999999999E-2</v>
      </c>
      <c r="N24" s="93">
        <v>8.6099999999999996E-2</v>
      </c>
      <c r="O24" s="93"/>
      <c r="Q24" s="94">
        <f t="shared" si="0"/>
        <v>0.15153333333333333</v>
      </c>
      <c r="R24" s="94">
        <f t="shared" si="1"/>
        <v>0.40739999999999998</v>
      </c>
      <c r="S24" s="94">
        <f t="shared" si="2"/>
        <v>0.3498666666666666</v>
      </c>
      <c r="T24" s="94">
        <f t="shared" si="3"/>
        <v>8.7066666666666667E-2</v>
      </c>
      <c r="U24" s="95">
        <f t="shared" si="4"/>
        <v>6.4466666666666658E-2</v>
      </c>
      <c r="V24" s="95">
        <f t="shared" si="5"/>
        <v>0.3203333333333333</v>
      </c>
      <c r="W24" s="95">
        <f t="shared" si="6"/>
        <v>0.26279999999999992</v>
      </c>
      <c r="X24" s="95"/>
      <c r="Y24" s="96">
        <f t="shared" si="7"/>
        <v>1348.6666666666665</v>
      </c>
      <c r="Z24" s="96">
        <f t="shared" si="8"/>
        <v>3832.9999999999995</v>
      </c>
      <c r="AA24" s="96">
        <f t="shared" si="9"/>
        <v>5180.166666666667</v>
      </c>
    </row>
    <row r="25" spans="2:27">
      <c r="B25" s="97">
        <v>10.5</v>
      </c>
      <c r="C25" s="93">
        <v>0.1603</v>
      </c>
      <c r="D25" s="93">
        <v>0.15670000000000001</v>
      </c>
      <c r="E25" s="93">
        <v>0.15160000000000001</v>
      </c>
      <c r="F25" s="93">
        <v>0.42680000000000001</v>
      </c>
      <c r="G25" s="93">
        <v>0.43419999999999997</v>
      </c>
      <c r="H25" s="93">
        <v>0.44979999999999998</v>
      </c>
      <c r="I25" s="93">
        <v>0.37819999999999998</v>
      </c>
      <c r="J25" s="93">
        <v>0.3921</v>
      </c>
      <c r="K25" s="93">
        <v>0.37959999999999999</v>
      </c>
      <c r="L25" s="93">
        <v>8.8800000000000004E-2</v>
      </c>
      <c r="M25" s="93">
        <v>8.6199999999999999E-2</v>
      </c>
      <c r="N25" s="93">
        <v>8.5900000000000004E-2</v>
      </c>
      <c r="O25" s="93"/>
      <c r="Q25" s="94">
        <f t="shared" si="0"/>
        <v>0.15620000000000001</v>
      </c>
      <c r="R25" s="94">
        <f t="shared" si="1"/>
        <v>0.43693333333333334</v>
      </c>
      <c r="S25" s="94">
        <f t="shared" si="2"/>
        <v>0.38329999999999997</v>
      </c>
      <c r="T25" s="94">
        <f t="shared" si="3"/>
        <v>8.6966666666666678E-2</v>
      </c>
      <c r="U25" s="95">
        <f t="shared" si="4"/>
        <v>6.9233333333333327E-2</v>
      </c>
      <c r="V25" s="95">
        <f t="shared" si="5"/>
        <v>0.34996666666666665</v>
      </c>
      <c r="W25" s="95">
        <f t="shared" si="6"/>
        <v>0.29633333333333328</v>
      </c>
      <c r="X25" s="95"/>
      <c r="Y25" s="96">
        <f t="shared" si="7"/>
        <v>1411.6666666666667</v>
      </c>
      <c r="Z25" s="96">
        <f t="shared" si="8"/>
        <v>4321.666666666667</v>
      </c>
      <c r="AA25" s="96">
        <f t="shared" si="9"/>
        <v>5925.333333333333</v>
      </c>
    </row>
    <row r="26" spans="2:27">
      <c r="B26" s="97">
        <v>11</v>
      </c>
      <c r="C26" s="93">
        <v>0.1656</v>
      </c>
      <c r="D26" s="93">
        <v>0.16259999999999999</v>
      </c>
      <c r="E26" s="93">
        <v>0.15579999999999999</v>
      </c>
      <c r="F26" s="93">
        <v>0.45779999999999998</v>
      </c>
      <c r="G26" s="93">
        <v>0.46260000000000001</v>
      </c>
      <c r="H26" s="93">
        <v>0.48670000000000002</v>
      </c>
      <c r="I26" s="93">
        <v>0.41189999999999999</v>
      </c>
      <c r="J26" s="93">
        <v>0.42120000000000002</v>
      </c>
      <c r="K26" s="93">
        <v>0.40570000000000001</v>
      </c>
      <c r="L26" s="93">
        <v>8.8900000000000007E-2</v>
      </c>
      <c r="M26" s="93">
        <v>8.6199999999999999E-2</v>
      </c>
      <c r="N26" s="93">
        <v>8.6099999999999996E-2</v>
      </c>
      <c r="O26" s="93"/>
      <c r="Q26" s="94">
        <f t="shared" si="0"/>
        <v>0.16133333333333333</v>
      </c>
      <c r="R26" s="94">
        <f t="shared" si="1"/>
        <v>0.46903333333333336</v>
      </c>
      <c r="S26" s="94">
        <f t="shared" si="2"/>
        <v>0.41293333333333332</v>
      </c>
      <c r="T26" s="94">
        <f t="shared" si="3"/>
        <v>8.7066666666666667E-2</v>
      </c>
      <c r="U26" s="95">
        <f t="shared" si="4"/>
        <v>7.4266666666666661E-2</v>
      </c>
      <c r="V26" s="95">
        <f t="shared" si="5"/>
        <v>0.38196666666666668</v>
      </c>
      <c r="W26" s="95">
        <f t="shared" si="6"/>
        <v>0.32586666666666664</v>
      </c>
      <c r="X26" s="95"/>
      <c r="Y26" s="96">
        <f t="shared" si="7"/>
        <v>1509</v>
      </c>
      <c r="Z26" s="96">
        <f t="shared" si="8"/>
        <v>4720</v>
      </c>
      <c r="AA26" s="96">
        <f t="shared" si="9"/>
        <v>6533.666666666667</v>
      </c>
    </row>
    <row r="27" spans="2:27">
      <c r="B27" s="97">
        <v>11.5</v>
      </c>
      <c r="C27" s="93">
        <v>0.16950000000000001</v>
      </c>
      <c r="D27" s="93">
        <v>0.16589999999999999</v>
      </c>
      <c r="E27" s="93">
        <v>0.16200000000000001</v>
      </c>
      <c r="F27" s="93">
        <v>0.48709999999999998</v>
      </c>
      <c r="G27" s="93">
        <v>0.4945</v>
      </c>
      <c r="H27" s="93">
        <v>0.51990000000000003</v>
      </c>
      <c r="I27" s="93">
        <v>0.44330000000000003</v>
      </c>
      <c r="J27" s="93">
        <v>0.45390000000000003</v>
      </c>
      <c r="K27" s="93">
        <v>0.43099999999999999</v>
      </c>
      <c r="L27" s="93">
        <v>8.8499999999999995E-2</v>
      </c>
      <c r="M27" s="93">
        <v>8.6199999999999999E-2</v>
      </c>
      <c r="N27" s="93">
        <v>8.5999999999999993E-2</v>
      </c>
      <c r="O27" s="93"/>
      <c r="Q27" s="94">
        <f t="shared" si="0"/>
        <v>0.16580000000000003</v>
      </c>
      <c r="R27" s="94">
        <f t="shared" si="1"/>
        <v>0.50050000000000006</v>
      </c>
      <c r="S27" s="94">
        <f t="shared" si="2"/>
        <v>0.44273333333333337</v>
      </c>
      <c r="T27" s="94">
        <f t="shared" si="3"/>
        <v>8.6899999999999991E-2</v>
      </c>
      <c r="U27" s="95">
        <f t="shared" si="4"/>
        <v>7.890000000000004E-2</v>
      </c>
      <c r="V27" s="95">
        <f t="shared" si="5"/>
        <v>0.41360000000000008</v>
      </c>
      <c r="W27" s="95">
        <f t="shared" si="6"/>
        <v>0.35583333333333339</v>
      </c>
      <c r="X27" s="95"/>
      <c r="Y27" s="96">
        <f t="shared" si="7"/>
        <v>1595.6666666666667</v>
      </c>
      <c r="Z27" s="96">
        <f t="shared" si="8"/>
        <v>5180.333333333333</v>
      </c>
      <c r="AA27" s="96">
        <f t="shared" si="9"/>
        <v>7170.3333333333339</v>
      </c>
    </row>
    <row r="28" spans="2:27">
      <c r="B28" s="97">
        <v>12</v>
      </c>
      <c r="C28" s="93">
        <v>0.17330000000000001</v>
      </c>
      <c r="D28" s="93">
        <v>0.1704</v>
      </c>
      <c r="E28" s="93">
        <v>0.1668</v>
      </c>
      <c r="F28" s="93">
        <v>0.51980000000000004</v>
      </c>
      <c r="G28" s="93">
        <v>0.52559999999999996</v>
      </c>
      <c r="H28" s="93">
        <v>0.54900000000000004</v>
      </c>
      <c r="I28" s="93">
        <v>0.4743</v>
      </c>
      <c r="J28" s="93">
        <v>0.4839</v>
      </c>
      <c r="K28" s="93">
        <v>0.45369999999999999</v>
      </c>
      <c r="L28" s="93">
        <v>8.8499999999999995E-2</v>
      </c>
      <c r="M28" s="93">
        <v>8.6099999999999996E-2</v>
      </c>
      <c r="N28" s="93">
        <v>8.6099999999999996E-2</v>
      </c>
      <c r="O28" s="93"/>
      <c r="Q28" s="94">
        <f t="shared" si="0"/>
        <v>0.17016666666666666</v>
      </c>
      <c r="R28" s="94">
        <f t="shared" si="1"/>
        <v>0.53146666666666664</v>
      </c>
      <c r="S28" s="94">
        <f t="shared" si="2"/>
        <v>0.47063333333333329</v>
      </c>
      <c r="T28" s="94">
        <f t="shared" si="3"/>
        <v>8.6899999999999991E-2</v>
      </c>
      <c r="U28" s="95">
        <f t="shared" si="4"/>
        <v>8.3266666666666669E-2</v>
      </c>
      <c r="V28" s="95">
        <f t="shared" si="5"/>
        <v>0.44456666666666667</v>
      </c>
      <c r="W28" s="95">
        <f t="shared" si="6"/>
        <v>0.38373333333333332</v>
      </c>
      <c r="X28" s="95"/>
      <c r="Y28" s="96">
        <f t="shared" si="7"/>
        <v>1699.3333333333333</v>
      </c>
      <c r="Z28" s="96">
        <f t="shared" si="8"/>
        <v>5521.333333333333</v>
      </c>
      <c r="AA28" s="96">
        <f t="shared" si="9"/>
        <v>7627.5</v>
      </c>
    </row>
    <row r="29" spans="2:27">
      <c r="B29" s="97">
        <v>12.5</v>
      </c>
      <c r="C29" s="93">
        <v>0.1804</v>
      </c>
      <c r="D29" s="93">
        <v>0.17829999999999999</v>
      </c>
      <c r="E29" s="93">
        <v>0.17150000000000001</v>
      </c>
      <c r="F29" s="93">
        <v>0.54859999999999998</v>
      </c>
      <c r="G29" s="93">
        <v>0.55369999999999997</v>
      </c>
      <c r="H29" s="93">
        <v>0.57650000000000001</v>
      </c>
      <c r="I29" s="93">
        <v>0.50360000000000005</v>
      </c>
      <c r="J29" s="93">
        <v>0.51129999999999998</v>
      </c>
      <c r="K29" s="93">
        <v>0.48099999999999998</v>
      </c>
      <c r="L29" s="93">
        <v>8.8499999999999995E-2</v>
      </c>
      <c r="M29" s="93">
        <v>8.6099999999999996E-2</v>
      </c>
      <c r="N29" s="93">
        <v>8.5999999999999993E-2</v>
      </c>
      <c r="O29" s="93"/>
      <c r="Q29" s="94">
        <f t="shared" si="0"/>
        <v>0.17673333333333333</v>
      </c>
      <c r="R29" s="94">
        <f t="shared" si="1"/>
        <v>0.55959999999999999</v>
      </c>
      <c r="S29" s="94">
        <f t="shared" si="2"/>
        <v>0.49863333333333326</v>
      </c>
      <c r="T29" s="94">
        <f t="shared" si="3"/>
        <v>8.6866666666666648E-2</v>
      </c>
      <c r="U29" s="95">
        <f t="shared" si="4"/>
        <v>8.9866666666666678E-2</v>
      </c>
      <c r="V29" s="95">
        <f t="shared" si="5"/>
        <v>0.47273333333333334</v>
      </c>
      <c r="W29" s="95">
        <f t="shared" si="6"/>
        <v>0.41176666666666661</v>
      </c>
      <c r="X29" s="95"/>
      <c r="Y29" s="96">
        <f t="shared" si="7"/>
        <v>1820.3333333333333</v>
      </c>
      <c r="Z29" s="96">
        <f t="shared" si="8"/>
        <v>5969.666666666667</v>
      </c>
      <c r="AA29" s="96">
        <f t="shared" si="9"/>
        <v>8219.6666666666661</v>
      </c>
    </row>
    <row r="30" spans="2:27">
      <c r="B30" s="97">
        <v>13</v>
      </c>
      <c r="C30" s="93">
        <v>0.18720000000000001</v>
      </c>
      <c r="D30" s="93">
        <v>0.18360000000000001</v>
      </c>
      <c r="E30" s="93">
        <v>0.17949999999999999</v>
      </c>
      <c r="F30" s="93">
        <v>0.5746</v>
      </c>
      <c r="G30" s="93">
        <v>0.58250000000000002</v>
      </c>
      <c r="H30" s="93">
        <v>0.60609999999999997</v>
      </c>
      <c r="I30" s="93">
        <v>0.53290000000000004</v>
      </c>
      <c r="J30" s="93">
        <v>0.53879999999999995</v>
      </c>
      <c r="K30" s="93">
        <v>0.50260000000000005</v>
      </c>
      <c r="L30" s="93">
        <v>8.8400000000000006E-2</v>
      </c>
      <c r="M30" s="93">
        <v>8.6199999999999999E-2</v>
      </c>
      <c r="N30" s="93">
        <v>8.5999999999999993E-2</v>
      </c>
      <c r="O30" s="93"/>
      <c r="Q30" s="94">
        <f t="shared" si="0"/>
        <v>0.18343333333333334</v>
      </c>
      <c r="R30" s="94">
        <f t="shared" si="1"/>
        <v>0.58773333333333333</v>
      </c>
      <c r="S30" s="94">
        <f t="shared" si="2"/>
        <v>0.52476666666666671</v>
      </c>
      <c r="T30" s="94">
        <f t="shared" si="3"/>
        <v>8.6866666666666661E-2</v>
      </c>
      <c r="U30" s="95">
        <f t="shared" si="4"/>
        <v>9.6566666666666676E-2</v>
      </c>
      <c r="V30" s="95">
        <f t="shared" si="5"/>
        <v>0.50086666666666668</v>
      </c>
      <c r="W30" s="95">
        <f t="shared" si="6"/>
        <v>0.43790000000000007</v>
      </c>
      <c r="X30" s="95"/>
      <c r="Y30" s="96">
        <f t="shared" si="7"/>
        <v>1946.6666666666667</v>
      </c>
      <c r="Z30" s="96">
        <f t="shared" si="8"/>
        <v>6308.3333333333339</v>
      </c>
      <c r="AA30" s="96">
        <f t="shared" si="9"/>
        <v>8810.5</v>
      </c>
    </row>
    <row r="31" spans="2:27">
      <c r="B31" s="97">
        <v>13.5</v>
      </c>
      <c r="C31" s="93">
        <v>0.19589999999999999</v>
      </c>
      <c r="D31" s="93">
        <v>0.1883</v>
      </c>
      <c r="E31" s="93">
        <v>0.18479999999999999</v>
      </c>
      <c r="F31" s="93">
        <v>0.59609999999999996</v>
      </c>
      <c r="G31" s="93">
        <v>0.60499999999999998</v>
      </c>
      <c r="H31" s="93">
        <v>0.63060000000000005</v>
      </c>
      <c r="I31" s="93">
        <v>0.55469999999999997</v>
      </c>
      <c r="J31" s="93">
        <v>0.56189999999999996</v>
      </c>
      <c r="K31" s="93">
        <v>0.52459999999999996</v>
      </c>
      <c r="L31" s="93">
        <v>8.8200000000000001E-2</v>
      </c>
      <c r="M31" s="93">
        <v>8.6099999999999996E-2</v>
      </c>
      <c r="N31" s="93">
        <v>8.5900000000000004E-2</v>
      </c>
      <c r="O31" s="93"/>
      <c r="Q31" s="94">
        <f t="shared" si="0"/>
        <v>0.18966666666666665</v>
      </c>
      <c r="R31" s="94">
        <f t="shared" si="1"/>
        <v>0.61056666666666659</v>
      </c>
      <c r="S31" s="94">
        <f t="shared" si="2"/>
        <v>0.5470666666666667</v>
      </c>
      <c r="T31" s="94">
        <f t="shared" si="3"/>
        <v>8.6733333333333329E-2</v>
      </c>
      <c r="U31" s="95">
        <f t="shared" si="4"/>
        <v>0.10293333333333332</v>
      </c>
      <c r="V31" s="95">
        <f t="shared" si="5"/>
        <v>0.52383333333333326</v>
      </c>
      <c r="W31" s="95">
        <f t="shared" si="6"/>
        <v>0.46033333333333337</v>
      </c>
      <c r="X31" s="95"/>
      <c r="Y31" s="96">
        <f t="shared" si="7"/>
        <v>2064</v>
      </c>
      <c r="Z31" s="96">
        <f t="shared" si="8"/>
        <v>6584.3333333333339</v>
      </c>
      <c r="AA31" s="96">
        <f t="shared" si="9"/>
        <v>9104.1666666666661</v>
      </c>
    </row>
    <row r="32" spans="2:27">
      <c r="B32" s="97">
        <v>14</v>
      </c>
      <c r="C32" s="93">
        <v>0.2021</v>
      </c>
      <c r="D32" s="93">
        <v>0.1971</v>
      </c>
      <c r="E32" s="93">
        <v>0.19059999999999999</v>
      </c>
      <c r="F32" s="93">
        <v>0.61099999999999999</v>
      </c>
      <c r="G32" s="93">
        <v>0.61970000000000003</v>
      </c>
      <c r="H32" s="93">
        <v>0.64890000000000003</v>
      </c>
      <c r="I32" s="93">
        <v>0.57630000000000003</v>
      </c>
      <c r="J32" s="93">
        <v>0.58040000000000003</v>
      </c>
      <c r="K32" s="93">
        <v>0.54549999999999998</v>
      </c>
      <c r="L32" s="93">
        <v>8.8300000000000003E-2</v>
      </c>
      <c r="M32" s="93">
        <v>8.6099999999999996E-2</v>
      </c>
      <c r="N32" s="93">
        <v>8.5999999999999993E-2</v>
      </c>
      <c r="O32" s="93"/>
      <c r="Q32" s="94">
        <f t="shared" si="0"/>
        <v>0.1966</v>
      </c>
      <c r="R32" s="94">
        <f t="shared" si="1"/>
        <v>0.62653333333333339</v>
      </c>
      <c r="S32" s="94">
        <f t="shared" si="2"/>
        <v>0.56740000000000002</v>
      </c>
      <c r="T32" s="94">
        <f t="shared" si="3"/>
        <v>8.6799999999999988E-2</v>
      </c>
      <c r="U32" s="95">
        <f t="shared" si="4"/>
        <v>0.10980000000000001</v>
      </c>
      <c r="V32" s="95">
        <f t="shared" si="5"/>
        <v>0.5397333333333334</v>
      </c>
      <c r="W32" s="95">
        <f t="shared" si="6"/>
        <v>0.48060000000000003</v>
      </c>
      <c r="X32" s="95"/>
      <c r="Y32" s="96">
        <f t="shared" si="7"/>
        <v>2169.333333333333</v>
      </c>
      <c r="Z32" s="96">
        <f t="shared" si="8"/>
        <v>6878.666666666667</v>
      </c>
      <c r="AA32" s="96">
        <f t="shared" si="9"/>
        <v>9586</v>
      </c>
    </row>
    <row r="33" spans="2:27">
      <c r="B33" s="97">
        <v>14.5</v>
      </c>
      <c r="C33" s="93">
        <v>0.20930000000000001</v>
      </c>
      <c r="D33" s="93">
        <v>0.20219999999999999</v>
      </c>
      <c r="E33" s="93">
        <v>0.19750000000000001</v>
      </c>
      <c r="F33" s="93">
        <v>0.63280000000000003</v>
      </c>
      <c r="G33" s="93">
        <v>0.64080000000000004</v>
      </c>
      <c r="H33" s="93">
        <v>0.67120000000000002</v>
      </c>
      <c r="I33" s="93">
        <v>0.59079999999999999</v>
      </c>
      <c r="J33" s="93">
        <v>0.60219999999999996</v>
      </c>
      <c r="K33" s="93">
        <v>0.56279999999999997</v>
      </c>
      <c r="L33" s="93">
        <v>8.8400000000000006E-2</v>
      </c>
      <c r="M33" s="93">
        <v>8.5999999999999993E-2</v>
      </c>
      <c r="N33" s="93">
        <v>8.5900000000000004E-2</v>
      </c>
      <c r="O33" s="93"/>
      <c r="Q33" s="94">
        <f t="shared" si="0"/>
        <v>0.20299999999999999</v>
      </c>
      <c r="R33" s="94">
        <f t="shared" si="1"/>
        <v>0.64826666666666666</v>
      </c>
      <c r="S33" s="94">
        <f t="shared" si="2"/>
        <v>0.58526666666666671</v>
      </c>
      <c r="T33" s="94">
        <f t="shared" si="3"/>
        <v>8.6766666666666659E-2</v>
      </c>
      <c r="U33" s="95">
        <f t="shared" si="4"/>
        <v>0.11623333333333333</v>
      </c>
      <c r="V33" s="95">
        <f t="shared" si="5"/>
        <v>0.5615</v>
      </c>
      <c r="W33" s="95">
        <f t="shared" si="6"/>
        <v>0.49850000000000005</v>
      </c>
      <c r="X33" s="95"/>
      <c r="Y33" s="96">
        <f t="shared" si="7"/>
        <v>2292</v>
      </c>
      <c r="Z33" s="96">
        <f t="shared" si="8"/>
        <v>7201.666666666667</v>
      </c>
      <c r="AA33" s="96">
        <f t="shared" si="9"/>
        <v>9993.5</v>
      </c>
    </row>
    <row r="34" spans="2:27">
      <c r="B34" s="97">
        <v>15</v>
      </c>
      <c r="C34" s="93">
        <v>0.21460000000000001</v>
      </c>
      <c r="D34" s="93">
        <v>0.2109</v>
      </c>
      <c r="E34" s="93">
        <v>0.2044</v>
      </c>
      <c r="F34" s="93">
        <v>0.64980000000000004</v>
      </c>
      <c r="G34" s="93">
        <v>0.66139999999999999</v>
      </c>
      <c r="H34" s="93">
        <v>0.69679999999999997</v>
      </c>
      <c r="I34" s="93">
        <v>0.61240000000000006</v>
      </c>
      <c r="J34" s="93">
        <v>0.61439999999999995</v>
      </c>
      <c r="K34" s="93">
        <v>0.58430000000000004</v>
      </c>
      <c r="L34" s="93">
        <v>8.8099999999999998E-2</v>
      </c>
      <c r="M34" s="93">
        <v>8.5900000000000004E-2</v>
      </c>
      <c r="N34" s="93">
        <v>8.5800000000000001E-2</v>
      </c>
      <c r="O34" s="93"/>
      <c r="Q34" s="94">
        <f t="shared" si="0"/>
        <v>0.20996666666666666</v>
      </c>
      <c r="R34" s="94">
        <f t="shared" si="1"/>
        <v>0.66933333333333334</v>
      </c>
      <c r="S34" s="94">
        <f t="shared" si="2"/>
        <v>0.60370000000000001</v>
      </c>
      <c r="T34" s="94">
        <f t="shared" si="3"/>
        <v>8.6599999999999996E-2</v>
      </c>
      <c r="U34" s="95">
        <f t="shared" si="4"/>
        <v>0.12336666666666667</v>
      </c>
      <c r="V34" s="95">
        <f t="shared" si="5"/>
        <v>0.58273333333333333</v>
      </c>
      <c r="W34" s="95">
        <f t="shared" si="6"/>
        <v>0.5171</v>
      </c>
      <c r="X34" s="95"/>
      <c r="Y34" s="96">
        <f t="shared" si="7"/>
        <v>2445</v>
      </c>
      <c r="Z34" s="96">
        <f t="shared" si="8"/>
        <v>7367.333333333333</v>
      </c>
      <c r="AA34" s="96">
        <f t="shared" si="9"/>
        <v>10344.666666666666</v>
      </c>
    </row>
    <row r="35" spans="2:27">
      <c r="B35" s="97">
        <v>15.5</v>
      </c>
      <c r="C35" s="93">
        <v>0.22539999999999999</v>
      </c>
      <c r="D35" s="93">
        <v>0.21790000000000001</v>
      </c>
      <c r="E35" s="93">
        <v>0.21529999999999999</v>
      </c>
      <c r="F35" s="93">
        <v>0.67169999999999996</v>
      </c>
      <c r="G35" s="93">
        <v>0.68210000000000004</v>
      </c>
      <c r="H35" s="93">
        <v>0.71150000000000002</v>
      </c>
      <c r="I35" s="93">
        <v>0.63</v>
      </c>
      <c r="J35" s="93">
        <v>0.63629999999999998</v>
      </c>
      <c r="K35" s="93">
        <v>0.60299999999999998</v>
      </c>
      <c r="L35" s="93">
        <v>8.8099999999999998E-2</v>
      </c>
      <c r="M35" s="93">
        <v>8.5999999999999993E-2</v>
      </c>
      <c r="N35" s="93">
        <v>8.5900000000000004E-2</v>
      </c>
      <c r="O35" s="93"/>
      <c r="Q35" s="94">
        <f t="shared" si="0"/>
        <v>0.21953333333333336</v>
      </c>
      <c r="R35" s="94">
        <f t="shared" si="1"/>
        <v>0.68843333333333334</v>
      </c>
      <c r="S35" s="94">
        <f t="shared" si="2"/>
        <v>0.62309999999999999</v>
      </c>
      <c r="T35" s="94">
        <f t="shared" si="3"/>
        <v>8.666666666666667E-2</v>
      </c>
      <c r="U35" s="95">
        <f t="shared" si="4"/>
        <v>0.13286666666666669</v>
      </c>
      <c r="V35" s="95">
        <f t="shared" si="5"/>
        <v>0.60176666666666667</v>
      </c>
      <c r="W35" s="95">
        <f t="shared" si="6"/>
        <v>0.53643333333333332</v>
      </c>
      <c r="X35" s="95"/>
      <c r="Y35" s="96">
        <f t="shared" si="7"/>
        <v>2590</v>
      </c>
      <c r="Z35" s="96">
        <f t="shared" si="8"/>
        <v>7566.3333333333339</v>
      </c>
      <c r="AA35" s="96">
        <f t="shared" si="9"/>
        <v>10600.333333333334</v>
      </c>
    </row>
    <row r="36" spans="2:27">
      <c r="B36" s="97">
        <v>16</v>
      </c>
      <c r="C36" s="93">
        <v>0.23230000000000001</v>
      </c>
      <c r="D36" s="93">
        <v>0.22800000000000001</v>
      </c>
      <c r="E36" s="93">
        <v>0.2218</v>
      </c>
      <c r="F36" s="93">
        <v>0.67879999999999996</v>
      </c>
      <c r="G36" s="93">
        <v>0.69199999999999995</v>
      </c>
      <c r="H36" s="93">
        <v>0.72319999999999995</v>
      </c>
      <c r="I36" s="93">
        <v>0.6371</v>
      </c>
      <c r="J36" s="93">
        <v>0.64370000000000005</v>
      </c>
      <c r="K36" s="93">
        <v>0.61560000000000004</v>
      </c>
      <c r="L36" s="93">
        <v>8.8099999999999998E-2</v>
      </c>
      <c r="M36" s="93">
        <v>8.5900000000000004E-2</v>
      </c>
      <c r="N36" s="93">
        <v>8.5900000000000004E-2</v>
      </c>
      <c r="O36" s="93"/>
      <c r="Q36" s="94">
        <f t="shared" ref="Q36:Q67" si="10">AVERAGE(C36:E36)</f>
        <v>0.22736666666666669</v>
      </c>
      <c r="R36" s="94">
        <f t="shared" ref="R36:R67" si="11">AVERAGE(F36:H36)</f>
        <v>0.69799999999999995</v>
      </c>
      <c r="S36" s="94">
        <f t="shared" ref="S36:S67" si="12">AVERAGE(I36:K36)</f>
        <v>0.63213333333333344</v>
      </c>
      <c r="T36" s="94">
        <f t="shared" ref="T36:T67" si="13">AVERAGE(L36:N36)</f>
        <v>8.663333333333334E-2</v>
      </c>
      <c r="U36" s="95">
        <f t="shared" ref="U36:U67" si="14">Q36-$T36</f>
        <v>0.14073333333333335</v>
      </c>
      <c r="V36" s="95">
        <f t="shared" ref="V36:V67" si="15">R36-$T36</f>
        <v>0.61136666666666661</v>
      </c>
      <c r="W36" s="95">
        <f t="shared" ref="W36:W67" si="16">S36-$T36</f>
        <v>0.5455000000000001</v>
      </c>
      <c r="X36" s="95"/>
      <c r="Y36" s="96">
        <f t="shared" si="7"/>
        <v>2741.666666666667</v>
      </c>
      <c r="Z36" s="96">
        <f t="shared" si="8"/>
        <v>7749</v>
      </c>
      <c r="AA36" s="96">
        <f t="shared" si="9"/>
        <v>10935.166666666666</v>
      </c>
    </row>
    <row r="37" spans="2:27">
      <c r="B37" s="97">
        <v>16.5</v>
      </c>
      <c r="C37" s="93">
        <v>0.2429</v>
      </c>
      <c r="D37" s="93">
        <v>0.2336</v>
      </c>
      <c r="E37" s="93">
        <v>0.23419999999999999</v>
      </c>
      <c r="F37" s="93">
        <v>0.69079999999999997</v>
      </c>
      <c r="G37" s="93">
        <v>0.7056</v>
      </c>
      <c r="H37" s="93">
        <v>0.73740000000000006</v>
      </c>
      <c r="I37" s="93">
        <v>0.65249999999999997</v>
      </c>
      <c r="J37" s="93">
        <v>0.65990000000000004</v>
      </c>
      <c r="K37" s="93">
        <v>0.63600000000000001</v>
      </c>
      <c r="L37" s="93">
        <v>8.8099999999999998E-2</v>
      </c>
      <c r="M37" s="93">
        <v>8.5800000000000001E-2</v>
      </c>
      <c r="N37" s="93">
        <v>8.5800000000000001E-2</v>
      </c>
      <c r="O37" s="93"/>
      <c r="Q37" s="94">
        <f t="shared" si="10"/>
        <v>0.2369</v>
      </c>
      <c r="R37" s="94">
        <f t="shared" si="11"/>
        <v>0.7112666666666666</v>
      </c>
      <c r="S37" s="94">
        <f t="shared" si="12"/>
        <v>0.64946666666666664</v>
      </c>
      <c r="T37" s="94">
        <f t="shared" si="13"/>
        <v>8.6566666666666667E-2</v>
      </c>
      <c r="U37" s="95">
        <f t="shared" si="14"/>
        <v>0.15033333333333332</v>
      </c>
      <c r="V37" s="95">
        <f t="shared" si="15"/>
        <v>0.62469999999999992</v>
      </c>
      <c r="W37" s="95">
        <f t="shared" si="16"/>
        <v>0.56289999999999996</v>
      </c>
      <c r="X37" s="95"/>
      <c r="Y37" s="96">
        <f t="shared" si="7"/>
        <v>2936</v>
      </c>
      <c r="Z37" s="96">
        <f t="shared" si="8"/>
        <v>7883.3333333333339</v>
      </c>
      <c r="AA37" s="96">
        <f t="shared" si="9"/>
        <v>11247.666666666666</v>
      </c>
    </row>
    <row r="38" spans="2:27">
      <c r="B38" s="97">
        <v>17</v>
      </c>
      <c r="C38" s="93">
        <v>0.2487</v>
      </c>
      <c r="D38" s="93">
        <v>0.247</v>
      </c>
      <c r="E38" s="93">
        <v>0.24490000000000001</v>
      </c>
      <c r="F38" s="93">
        <v>0.70920000000000005</v>
      </c>
      <c r="G38" s="93">
        <v>0.72240000000000004</v>
      </c>
      <c r="H38" s="93">
        <v>0.75619999999999998</v>
      </c>
      <c r="I38" s="93">
        <v>0.6643</v>
      </c>
      <c r="J38" s="93">
        <v>0.66749999999999998</v>
      </c>
      <c r="K38" s="93">
        <v>0.64810000000000001</v>
      </c>
      <c r="L38" s="93">
        <v>8.7999999999999995E-2</v>
      </c>
      <c r="M38" s="93">
        <v>8.5800000000000001E-2</v>
      </c>
      <c r="N38" s="93">
        <v>8.5800000000000001E-2</v>
      </c>
      <c r="O38" s="93"/>
      <c r="Q38" s="94">
        <f t="shared" si="10"/>
        <v>0.24686666666666668</v>
      </c>
      <c r="R38" s="94">
        <f t="shared" si="11"/>
        <v>0.72926666666666673</v>
      </c>
      <c r="S38" s="94">
        <f t="shared" si="12"/>
        <v>0.65996666666666659</v>
      </c>
      <c r="T38" s="94">
        <f t="shared" si="13"/>
        <v>8.6533333333333337E-2</v>
      </c>
      <c r="U38" s="95">
        <f t="shared" si="14"/>
        <v>0.16033333333333333</v>
      </c>
      <c r="V38" s="95">
        <f t="shared" si="15"/>
        <v>0.64273333333333338</v>
      </c>
      <c r="W38" s="95">
        <f t="shared" si="16"/>
        <v>0.57343333333333324</v>
      </c>
      <c r="X38" s="95"/>
      <c r="Y38" s="96">
        <f t="shared" si="7"/>
        <v>3114</v>
      </c>
      <c r="Z38" s="96">
        <f t="shared" si="8"/>
        <v>8225</v>
      </c>
      <c r="AA38" s="96">
        <f t="shared" si="9"/>
        <v>11479.333333333334</v>
      </c>
    </row>
    <row r="39" spans="2:27">
      <c r="B39" s="97">
        <v>17.5</v>
      </c>
      <c r="C39" s="93">
        <v>0.26079999999999998</v>
      </c>
      <c r="D39" s="93">
        <v>0.25750000000000001</v>
      </c>
      <c r="E39" s="93">
        <v>0.25240000000000001</v>
      </c>
      <c r="F39" s="93">
        <v>0.72130000000000005</v>
      </c>
      <c r="G39" s="93">
        <v>0.73229999999999995</v>
      </c>
      <c r="H39" s="93">
        <v>0.76339999999999997</v>
      </c>
      <c r="I39" s="93">
        <v>0.67649999999999999</v>
      </c>
      <c r="J39" s="93">
        <v>0.68210000000000004</v>
      </c>
      <c r="K39" s="93">
        <v>0.66180000000000005</v>
      </c>
      <c r="L39" s="93">
        <v>8.7800000000000003E-2</v>
      </c>
      <c r="M39" s="93">
        <v>8.5699999999999998E-2</v>
      </c>
      <c r="N39" s="93">
        <v>8.5699999999999998E-2</v>
      </c>
      <c r="O39" s="93"/>
      <c r="Q39" s="94">
        <f t="shared" si="10"/>
        <v>0.25689999999999996</v>
      </c>
      <c r="R39" s="94">
        <f t="shared" si="11"/>
        <v>0.73899999999999999</v>
      </c>
      <c r="S39" s="94">
        <f t="shared" si="12"/>
        <v>0.67346666666666666</v>
      </c>
      <c r="T39" s="94">
        <f t="shared" si="13"/>
        <v>8.6399999999999991E-2</v>
      </c>
      <c r="U39" s="95">
        <f t="shared" si="14"/>
        <v>0.17049999999999998</v>
      </c>
      <c r="V39" s="95">
        <f t="shared" si="15"/>
        <v>0.65259999999999996</v>
      </c>
      <c r="W39" s="95">
        <f t="shared" si="16"/>
        <v>0.58706666666666663</v>
      </c>
      <c r="X39" s="95"/>
      <c r="Y39" s="96">
        <f t="shared" si="7"/>
        <v>3343</v>
      </c>
      <c r="Z39" s="96">
        <f t="shared" si="8"/>
        <v>8380.3333333333321</v>
      </c>
      <c r="AA39" s="96">
        <f t="shared" si="9"/>
        <v>11781.5</v>
      </c>
    </row>
    <row r="40" spans="2:27">
      <c r="B40" s="97">
        <v>18</v>
      </c>
      <c r="C40" s="93">
        <v>0.27010000000000001</v>
      </c>
      <c r="D40" s="93">
        <v>0.26939999999999997</v>
      </c>
      <c r="E40" s="93">
        <v>0.26250000000000001</v>
      </c>
      <c r="F40" s="93">
        <v>0.73340000000000005</v>
      </c>
      <c r="G40" s="93">
        <v>0.74170000000000003</v>
      </c>
      <c r="H40" s="93">
        <v>0.77449999999999997</v>
      </c>
      <c r="I40" s="93">
        <v>0.68440000000000001</v>
      </c>
      <c r="J40" s="93">
        <v>0.68859999999999999</v>
      </c>
      <c r="K40" s="93">
        <v>0.67420000000000002</v>
      </c>
      <c r="L40" s="93">
        <v>8.77E-2</v>
      </c>
      <c r="M40" s="93">
        <v>8.5800000000000001E-2</v>
      </c>
      <c r="N40" s="93">
        <v>8.5699999999999998E-2</v>
      </c>
      <c r="O40" s="93"/>
      <c r="Q40" s="94">
        <f t="shared" si="10"/>
        <v>0.26733333333333337</v>
      </c>
      <c r="R40" s="94">
        <f t="shared" si="11"/>
        <v>0.74986666666666668</v>
      </c>
      <c r="S40" s="94">
        <f t="shared" si="12"/>
        <v>0.68240000000000001</v>
      </c>
      <c r="T40" s="94">
        <f t="shared" si="13"/>
        <v>8.6399999999999991E-2</v>
      </c>
      <c r="U40" s="95">
        <f t="shared" si="14"/>
        <v>0.18093333333333339</v>
      </c>
      <c r="V40" s="95">
        <f t="shared" si="15"/>
        <v>0.66346666666666665</v>
      </c>
      <c r="W40" s="95">
        <f t="shared" si="16"/>
        <v>0.59599999999999997</v>
      </c>
      <c r="X40" s="95"/>
      <c r="Y40" s="96">
        <f t="shared" si="7"/>
        <v>3562</v>
      </c>
      <c r="Z40" s="96">
        <f t="shared" si="8"/>
        <v>8571.6666666666661</v>
      </c>
      <c r="AA40" s="96">
        <f t="shared" si="9"/>
        <v>11876.5</v>
      </c>
    </row>
    <row r="41" spans="2:27">
      <c r="B41" s="97">
        <v>18.5</v>
      </c>
      <c r="C41" s="93">
        <v>0.28499999999999998</v>
      </c>
      <c r="D41" s="93">
        <v>0.28039999999999998</v>
      </c>
      <c r="E41" s="93">
        <v>0.2757</v>
      </c>
      <c r="F41" s="93">
        <v>0.73740000000000006</v>
      </c>
      <c r="G41" s="93">
        <v>0.747</v>
      </c>
      <c r="H41" s="93">
        <v>0.78469999999999995</v>
      </c>
      <c r="I41" s="93">
        <v>0.69259999999999999</v>
      </c>
      <c r="J41" s="93">
        <v>0.69530000000000003</v>
      </c>
      <c r="K41" s="93">
        <v>0.68759999999999999</v>
      </c>
      <c r="L41" s="93">
        <v>8.7599999999999997E-2</v>
      </c>
      <c r="M41" s="93">
        <v>8.5599999999999996E-2</v>
      </c>
      <c r="N41" s="93">
        <v>8.5599999999999996E-2</v>
      </c>
      <c r="O41" s="93"/>
      <c r="Q41" s="94">
        <f t="shared" si="10"/>
        <v>0.28036666666666665</v>
      </c>
      <c r="R41" s="94">
        <f t="shared" si="11"/>
        <v>0.75636666666666663</v>
      </c>
      <c r="S41" s="94">
        <f t="shared" si="12"/>
        <v>0.6918333333333333</v>
      </c>
      <c r="T41" s="94">
        <f t="shared" si="13"/>
        <v>8.6266666666666658E-2</v>
      </c>
      <c r="U41" s="95">
        <f t="shared" si="14"/>
        <v>0.19409999999999999</v>
      </c>
      <c r="V41" s="95">
        <f t="shared" si="15"/>
        <v>0.67009999999999992</v>
      </c>
      <c r="W41" s="95">
        <f t="shared" si="16"/>
        <v>0.60556666666666659</v>
      </c>
      <c r="X41" s="95"/>
      <c r="Y41" s="96">
        <f t="shared" si="7"/>
        <v>3816</v>
      </c>
      <c r="Z41" s="96">
        <f t="shared" si="8"/>
        <v>8661</v>
      </c>
      <c r="AA41" s="96">
        <f t="shared" si="9"/>
        <v>12063.166666666666</v>
      </c>
    </row>
    <row r="42" spans="2:27">
      <c r="B42" s="97">
        <v>19</v>
      </c>
      <c r="C42" s="93">
        <v>0.29599999999999999</v>
      </c>
      <c r="D42" s="93">
        <v>0.29509999999999997</v>
      </c>
      <c r="E42" s="93">
        <v>0.29139999999999999</v>
      </c>
      <c r="F42" s="93">
        <v>0.75229999999999997</v>
      </c>
      <c r="G42" s="93">
        <v>0.76470000000000005</v>
      </c>
      <c r="H42" s="93">
        <v>0.80169999999999997</v>
      </c>
      <c r="I42" s="93">
        <v>0.69879999999999998</v>
      </c>
      <c r="J42" s="93">
        <v>0.70960000000000001</v>
      </c>
      <c r="K42" s="93">
        <v>0.69810000000000005</v>
      </c>
      <c r="L42" s="93">
        <v>8.7599999999999997E-2</v>
      </c>
      <c r="M42" s="93">
        <v>8.5599999999999996E-2</v>
      </c>
      <c r="N42" s="93">
        <v>8.5699999999999998E-2</v>
      </c>
      <c r="O42" s="93"/>
      <c r="Q42" s="94">
        <f t="shared" si="10"/>
        <v>0.29416666666666663</v>
      </c>
      <c r="R42" s="94">
        <f t="shared" si="11"/>
        <v>0.77289999999999992</v>
      </c>
      <c r="S42" s="94">
        <f t="shared" si="12"/>
        <v>0.70216666666666672</v>
      </c>
      <c r="T42" s="94">
        <f t="shared" si="13"/>
        <v>8.6300000000000002E-2</v>
      </c>
      <c r="U42" s="95">
        <f t="shared" si="14"/>
        <v>0.20786666666666664</v>
      </c>
      <c r="V42" s="95">
        <f t="shared" si="15"/>
        <v>0.68659999999999988</v>
      </c>
      <c r="W42" s="95">
        <f t="shared" si="16"/>
        <v>0.61586666666666667</v>
      </c>
      <c r="X42" s="95"/>
      <c r="Y42" s="96">
        <f t="shared" si="7"/>
        <v>4132</v>
      </c>
      <c r="Z42" s="96">
        <f t="shared" si="8"/>
        <v>8782.3333333333339</v>
      </c>
      <c r="AA42" s="96">
        <f t="shared" si="9"/>
        <v>12402.5</v>
      </c>
    </row>
    <row r="43" spans="2:27">
      <c r="B43" s="97">
        <v>19.5</v>
      </c>
      <c r="C43" s="93">
        <v>0.3125</v>
      </c>
      <c r="D43" s="93">
        <v>0.31340000000000001</v>
      </c>
      <c r="E43" s="93">
        <v>0.30320000000000003</v>
      </c>
      <c r="F43" s="93">
        <v>0.76339999999999997</v>
      </c>
      <c r="G43" s="93">
        <v>0.77429999999999999</v>
      </c>
      <c r="H43" s="93">
        <v>0.80579999999999996</v>
      </c>
      <c r="I43" s="93">
        <v>0.70920000000000005</v>
      </c>
      <c r="J43" s="93">
        <v>0.7137</v>
      </c>
      <c r="K43" s="93">
        <v>0.70889999999999997</v>
      </c>
      <c r="L43" s="93">
        <v>8.7400000000000005E-2</v>
      </c>
      <c r="M43" s="93">
        <v>8.5699999999999998E-2</v>
      </c>
      <c r="N43" s="93">
        <v>8.5599999999999996E-2</v>
      </c>
      <c r="O43" s="93"/>
      <c r="Q43" s="94">
        <f t="shared" si="10"/>
        <v>0.30970000000000003</v>
      </c>
      <c r="R43" s="94">
        <f t="shared" si="11"/>
        <v>0.78116666666666668</v>
      </c>
      <c r="S43" s="94">
        <f t="shared" si="12"/>
        <v>0.71060000000000001</v>
      </c>
      <c r="T43" s="94">
        <f t="shared" si="13"/>
        <v>8.6233333333333329E-2</v>
      </c>
      <c r="U43" s="95">
        <f t="shared" si="14"/>
        <v>0.2234666666666667</v>
      </c>
      <c r="V43" s="95">
        <f t="shared" si="15"/>
        <v>0.6949333333333334</v>
      </c>
      <c r="W43" s="95">
        <f t="shared" si="16"/>
        <v>0.62436666666666674</v>
      </c>
      <c r="X43" s="95"/>
      <c r="Y43" s="96">
        <f t="shared" si="7"/>
        <v>4395.666666666667</v>
      </c>
      <c r="Z43" s="96">
        <f t="shared" si="8"/>
        <v>8964</v>
      </c>
      <c r="AA43" s="96">
        <f t="shared" si="9"/>
        <v>12504.333333333334</v>
      </c>
    </row>
    <row r="44" spans="2:27">
      <c r="B44" s="97">
        <v>20</v>
      </c>
      <c r="C44" s="93">
        <v>0.32840000000000003</v>
      </c>
      <c r="D44" s="93">
        <v>0.32619999999999999</v>
      </c>
      <c r="E44" s="93">
        <v>0.31830000000000003</v>
      </c>
      <c r="F44" s="93">
        <v>0.76659999999999995</v>
      </c>
      <c r="G44" s="93">
        <v>0.78029999999999999</v>
      </c>
      <c r="H44" s="93">
        <v>0.80869999999999997</v>
      </c>
      <c r="I44" s="93">
        <v>0.71870000000000001</v>
      </c>
      <c r="J44" s="93">
        <v>0.72370000000000001</v>
      </c>
      <c r="K44" s="93">
        <v>0.71950000000000003</v>
      </c>
      <c r="L44" s="93">
        <v>8.7499999999999994E-2</v>
      </c>
      <c r="M44" s="93">
        <v>8.5500000000000007E-2</v>
      </c>
      <c r="N44" s="93">
        <v>8.5599999999999996E-2</v>
      </c>
      <c r="O44" s="93"/>
      <c r="Q44" s="94">
        <f t="shared" si="10"/>
        <v>0.32430000000000003</v>
      </c>
      <c r="R44" s="94">
        <f t="shared" si="11"/>
        <v>0.78520000000000001</v>
      </c>
      <c r="S44" s="94">
        <f t="shared" si="12"/>
        <v>0.72063333333333335</v>
      </c>
      <c r="T44" s="94">
        <f t="shared" si="13"/>
        <v>8.6199999999999999E-2</v>
      </c>
      <c r="U44" s="95">
        <f t="shared" si="14"/>
        <v>0.23810000000000003</v>
      </c>
      <c r="V44" s="95">
        <f t="shared" si="15"/>
        <v>0.69900000000000007</v>
      </c>
      <c r="W44" s="95">
        <f t="shared" si="16"/>
        <v>0.6344333333333334</v>
      </c>
      <c r="X44" s="95"/>
      <c r="Y44" s="96">
        <f t="shared" si="7"/>
        <v>4773</v>
      </c>
      <c r="Z44" s="96">
        <f t="shared" si="8"/>
        <v>9022</v>
      </c>
      <c r="AA44" s="96">
        <f t="shared" si="9"/>
        <v>12546.166666666666</v>
      </c>
    </row>
    <row r="45" spans="2:27">
      <c r="B45" s="97">
        <v>20.5</v>
      </c>
      <c r="C45" s="93">
        <v>0.34320000000000001</v>
      </c>
      <c r="D45" s="93">
        <v>0.34399999999999997</v>
      </c>
      <c r="E45" s="93">
        <v>0.33110000000000001</v>
      </c>
      <c r="F45" s="93">
        <v>0.77149999999999996</v>
      </c>
      <c r="G45" s="93">
        <v>0.78159999999999996</v>
      </c>
      <c r="H45" s="93">
        <v>0.81240000000000001</v>
      </c>
      <c r="I45" s="93">
        <v>0.72319999999999995</v>
      </c>
      <c r="J45" s="93">
        <v>0.72970000000000002</v>
      </c>
      <c r="K45" s="93">
        <v>0.73089999999999999</v>
      </c>
      <c r="L45" s="93">
        <v>8.7400000000000005E-2</v>
      </c>
      <c r="M45" s="93">
        <v>8.5599999999999996E-2</v>
      </c>
      <c r="N45" s="93">
        <v>8.5599999999999996E-2</v>
      </c>
      <c r="O45" s="93"/>
      <c r="Q45" s="94">
        <f t="shared" si="10"/>
        <v>0.33943333333333331</v>
      </c>
      <c r="R45" s="94">
        <f t="shared" si="11"/>
        <v>0.78849999999999998</v>
      </c>
      <c r="S45" s="94">
        <f t="shared" si="12"/>
        <v>0.72793333333333343</v>
      </c>
      <c r="T45" s="94">
        <f t="shared" si="13"/>
        <v>8.6199999999999999E-2</v>
      </c>
      <c r="U45" s="95">
        <f t="shared" si="14"/>
        <v>0.25323333333333331</v>
      </c>
      <c r="V45" s="95">
        <f t="shared" si="15"/>
        <v>0.70229999999999992</v>
      </c>
      <c r="W45" s="95">
        <f t="shared" si="16"/>
        <v>0.64173333333333349</v>
      </c>
      <c r="X45" s="95"/>
      <c r="Y45" s="96">
        <f t="shared" si="7"/>
        <v>5174.666666666667</v>
      </c>
      <c r="Z45" s="96">
        <f t="shared" si="8"/>
        <v>9237.6666666666661</v>
      </c>
      <c r="AA45" s="96">
        <f t="shared" si="9"/>
        <v>12940</v>
      </c>
    </row>
    <row r="46" spans="2:27">
      <c r="B46" s="97">
        <v>21</v>
      </c>
      <c r="C46" s="93">
        <v>0.36230000000000001</v>
      </c>
      <c r="D46" s="93">
        <v>0.36009999999999998</v>
      </c>
      <c r="E46" s="93">
        <v>0.34810000000000002</v>
      </c>
      <c r="F46" s="93">
        <v>0.77610000000000001</v>
      </c>
      <c r="G46" s="93">
        <v>0.78839999999999999</v>
      </c>
      <c r="H46" s="93">
        <v>0.81669999999999998</v>
      </c>
      <c r="I46" s="93">
        <v>0.72540000000000004</v>
      </c>
      <c r="J46" s="93">
        <v>0.73560000000000003</v>
      </c>
      <c r="K46" s="93">
        <v>0.73750000000000004</v>
      </c>
      <c r="L46" s="93">
        <v>8.7400000000000005E-2</v>
      </c>
      <c r="M46" s="93">
        <v>8.5500000000000007E-2</v>
      </c>
      <c r="N46" s="93">
        <v>8.5599999999999996E-2</v>
      </c>
      <c r="O46" s="93"/>
      <c r="Q46" s="94">
        <f t="shared" si="10"/>
        <v>0.35683333333333334</v>
      </c>
      <c r="R46" s="94">
        <f t="shared" si="11"/>
        <v>0.79373333333333329</v>
      </c>
      <c r="S46" s="94">
        <f t="shared" si="12"/>
        <v>0.73283333333333334</v>
      </c>
      <c r="T46" s="94">
        <f t="shared" si="13"/>
        <v>8.6166666666666669E-2</v>
      </c>
      <c r="U46" s="95">
        <f t="shared" si="14"/>
        <v>0.27066666666666667</v>
      </c>
      <c r="V46" s="95">
        <f t="shared" si="15"/>
        <v>0.70756666666666668</v>
      </c>
      <c r="W46" s="95">
        <f t="shared" si="16"/>
        <v>0.64666666666666672</v>
      </c>
      <c r="X46" s="95"/>
      <c r="Y46" s="96">
        <f t="shared" si="7"/>
        <v>5491</v>
      </c>
      <c r="Z46" s="96">
        <f t="shared" si="8"/>
        <v>9292.3333333333321</v>
      </c>
      <c r="AA46" s="96">
        <f t="shared" si="9"/>
        <v>13004.833333333334</v>
      </c>
    </row>
    <row r="47" spans="2:27">
      <c r="B47" s="97">
        <v>21.5</v>
      </c>
      <c r="C47" s="93">
        <v>0.38069999999999998</v>
      </c>
      <c r="D47" s="93">
        <v>0.3765</v>
      </c>
      <c r="E47" s="93">
        <v>0.36780000000000002</v>
      </c>
      <c r="F47" s="93">
        <v>0.78049999999999997</v>
      </c>
      <c r="G47" s="93">
        <v>0.79079999999999995</v>
      </c>
      <c r="H47" s="93">
        <v>0.80649999999999999</v>
      </c>
      <c r="I47" s="93">
        <v>0.73380000000000001</v>
      </c>
      <c r="J47" s="93">
        <v>0.74129999999999996</v>
      </c>
      <c r="K47" s="93">
        <v>0.74670000000000003</v>
      </c>
      <c r="L47" s="93">
        <v>8.7400000000000005E-2</v>
      </c>
      <c r="M47" s="93">
        <v>8.5500000000000007E-2</v>
      </c>
      <c r="N47" s="93">
        <v>8.5500000000000007E-2</v>
      </c>
      <c r="O47" s="93"/>
      <c r="Q47" s="94">
        <f t="shared" si="10"/>
        <v>0.375</v>
      </c>
      <c r="R47" s="94">
        <f t="shared" si="11"/>
        <v>0.79259999999999986</v>
      </c>
      <c r="S47" s="94">
        <f t="shared" si="12"/>
        <v>0.74060000000000004</v>
      </c>
      <c r="T47" s="94">
        <f t="shared" si="13"/>
        <v>8.613333333333334E-2</v>
      </c>
      <c r="U47" s="95">
        <f t="shared" si="14"/>
        <v>0.28886666666666666</v>
      </c>
      <c r="V47" s="95">
        <f t="shared" si="15"/>
        <v>0.70646666666666658</v>
      </c>
      <c r="W47" s="95">
        <f t="shared" si="16"/>
        <v>0.65446666666666675</v>
      </c>
      <c r="X47" s="95"/>
      <c r="Y47" s="96">
        <f t="shared" si="7"/>
        <v>5999</v>
      </c>
      <c r="Z47" s="96">
        <f t="shared" si="8"/>
        <v>9359.3333333333321</v>
      </c>
      <c r="AA47" s="96">
        <f t="shared" si="9"/>
        <v>13227</v>
      </c>
    </row>
    <row r="48" spans="2:27">
      <c r="B48" s="97">
        <v>22</v>
      </c>
      <c r="C48" s="93">
        <v>0.39579999999999999</v>
      </c>
      <c r="D48" s="93">
        <v>0.39510000000000001</v>
      </c>
      <c r="E48" s="93">
        <v>0.3841</v>
      </c>
      <c r="F48" s="93">
        <v>0.78590000000000004</v>
      </c>
      <c r="G48" s="93">
        <v>0.79700000000000004</v>
      </c>
      <c r="H48" s="93">
        <v>0.79849999999999999</v>
      </c>
      <c r="I48" s="93">
        <v>0.74239999999999995</v>
      </c>
      <c r="J48" s="93">
        <v>0.74950000000000006</v>
      </c>
      <c r="K48" s="93">
        <v>0.75239999999999996</v>
      </c>
      <c r="L48" s="93">
        <v>8.7400000000000005E-2</v>
      </c>
      <c r="M48" s="93">
        <v>8.5599999999999996E-2</v>
      </c>
      <c r="N48" s="93">
        <v>8.5599999999999996E-2</v>
      </c>
      <c r="O48" s="93"/>
      <c r="Q48" s="94">
        <f t="shared" si="10"/>
        <v>0.39166666666666661</v>
      </c>
      <c r="R48" s="94">
        <f t="shared" si="11"/>
        <v>0.79380000000000006</v>
      </c>
      <c r="S48" s="94">
        <f t="shared" si="12"/>
        <v>0.74809999999999999</v>
      </c>
      <c r="T48" s="94">
        <f t="shared" si="13"/>
        <v>8.6199999999999999E-2</v>
      </c>
      <c r="U48" s="95">
        <f t="shared" si="14"/>
        <v>0.30546666666666661</v>
      </c>
      <c r="V48" s="95">
        <f t="shared" si="15"/>
        <v>0.70760000000000001</v>
      </c>
      <c r="W48" s="95">
        <f t="shared" si="16"/>
        <v>0.66189999999999993</v>
      </c>
      <c r="X48" s="95"/>
      <c r="Y48" s="96">
        <f t="shared" si="7"/>
        <v>6455.333333333333</v>
      </c>
      <c r="Z48" s="96">
        <f t="shared" si="8"/>
        <v>9041.3333333333339</v>
      </c>
      <c r="AA48" s="96">
        <f t="shared" si="9"/>
        <v>13527.333333333334</v>
      </c>
    </row>
    <row r="49" spans="2:27">
      <c r="B49" s="97">
        <v>22.5</v>
      </c>
      <c r="C49" s="93">
        <v>0.41410000000000002</v>
      </c>
      <c r="D49" s="93">
        <v>0.4113</v>
      </c>
      <c r="E49" s="93">
        <v>0.40210000000000001</v>
      </c>
      <c r="F49" s="93">
        <v>0.79039999999999999</v>
      </c>
      <c r="G49" s="93">
        <v>0.80079999999999996</v>
      </c>
      <c r="H49" s="93">
        <v>0.78979999999999995</v>
      </c>
      <c r="I49" s="93">
        <v>0.74850000000000005</v>
      </c>
      <c r="J49" s="93">
        <v>0.753</v>
      </c>
      <c r="K49" s="93">
        <v>0.76060000000000005</v>
      </c>
      <c r="L49" s="93">
        <v>8.7300000000000003E-2</v>
      </c>
      <c r="M49" s="93">
        <v>8.5599999999999996E-2</v>
      </c>
      <c r="N49" s="93">
        <v>8.5599999999999996E-2</v>
      </c>
      <c r="O49" s="93"/>
      <c r="Q49" s="94">
        <f t="shared" si="10"/>
        <v>0.40916666666666668</v>
      </c>
      <c r="R49" s="94">
        <f t="shared" si="11"/>
        <v>0.79366666666666663</v>
      </c>
      <c r="S49" s="94">
        <f t="shared" si="12"/>
        <v>0.75403333333333344</v>
      </c>
      <c r="T49" s="94">
        <f t="shared" si="13"/>
        <v>8.6166666666666669E-2</v>
      </c>
      <c r="U49" s="95">
        <f t="shared" si="14"/>
        <v>0.32300000000000001</v>
      </c>
      <c r="V49" s="95">
        <f t="shared" si="15"/>
        <v>0.70750000000000002</v>
      </c>
      <c r="W49" s="95">
        <f t="shared" si="16"/>
        <v>0.66786666666666683</v>
      </c>
      <c r="X49" s="95"/>
      <c r="Y49" s="96">
        <f t="shared" si="7"/>
        <v>6963</v>
      </c>
      <c r="Z49" s="96">
        <f t="shared" si="8"/>
        <v>8834.3333333333321</v>
      </c>
      <c r="AA49" s="96">
        <f t="shared" si="9"/>
        <v>13697.5</v>
      </c>
    </row>
    <row r="50" spans="2:27">
      <c r="B50" s="97">
        <v>23</v>
      </c>
      <c r="C50" s="93">
        <v>0.43269999999999997</v>
      </c>
      <c r="D50" s="93">
        <v>0.43459999999999999</v>
      </c>
      <c r="E50" s="93">
        <v>0.42059999999999997</v>
      </c>
      <c r="F50" s="93">
        <v>0.78749999999999998</v>
      </c>
      <c r="G50" s="93">
        <v>0.79279999999999995</v>
      </c>
      <c r="H50" s="93">
        <v>0.78039999999999998</v>
      </c>
      <c r="I50" s="93">
        <v>0.75229999999999997</v>
      </c>
      <c r="J50" s="93">
        <v>0.76200000000000001</v>
      </c>
      <c r="K50" s="93">
        <v>0.76690000000000003</v>
      </c>
      <c r="L50" s="93">
        <v>8.7099999999999997E-2</v>
      </c>
      <c r="M50" s="93">
        <v>8.5400000000000004E-2</v>
      </c>
      <c r="N50" s="93">
        <v>8.5500000000000007E-2</v>
      </c>
      <c r="O50" s="93"/>
      <c r="Q50" s="94">
        <f t="shared" si="10"/>
        <v>0.42930000000000001</v>
      </c>
      <c r="R50" s="94">
        <f t="shared" si="11"/>
        <v>0.78689999999999982</v>
      </c>
      <c r="S50" s="94">
        <f t="shared" si="12"/>
        <v>0.76040000000000008</v>
      </c>
      <c r="T50" s="94">
        <f t="shared" si="13"/>
        <v>8.6000000000000007E-2</v>
      </c>
      <c r="U50" s="95">
        <f t="shared" si="14"/>
        <v>0.34329999999999999</v>
      </c>
      <c r="V50" s="95">
        <f t="shared" si="15"/>
        <v>0.70089999999999986</v>
      </c>
      <c r="W50" s="95">
        <f t="shared" si="16"/>
        <v>0.67440000000000011</v>
      </c>
      <c r="X50" s="95"/>
      <c r="Y50" s="96">
        <f t="shared" si="7"/>
        <v>7521.333333333333</v>
      </c>
      <c r="Z50" s="96">
        <f t="shared" si="8"/>
        <v>8687.3333333333321</v>
      </c>
      <c r="AA50" s="96">
        <f t="shared" si="9"/>
        <v>13852</v>
      </c>
    </row>
    <row r="51" spans="2:27">
      <c r="B51" s="97">
        <v>23.5</v>
      </c>
      <c r="C51" s="93">
        <v>0.4506</v>
      </c>
      <c r="D51" s="93">
        <v>0.44929999999999998</v>
      </c>
      <c r="E51" s="93">
        <v>0.43859999999999999</v>
      </c>
      <c r="F51" s="93">
        <v>0.78620000000000001</v>
      </c>
      <c r="G51" s="93">
        <v>0.78100000000000003</v>
      </c>
      <c r="H51" s="93">
        <v>0.76729999999999998</v>
      </c>
      <c r="I51" s="93">
        <v>0.75790000000000002</v>
      </c>
      <c r="J51" s="93">
        <v>0.75919999999999999</v>
      </c>
      <c r="K51" s="93">
        <v>0.75719999999999998</v>
      </c>
      <c r="L51" s="93">
        <v>8.7300000000000003E-2</v>
      </c>
      <c r="M51" s="93">
        <v>8.5400000000000004E-2</v>
      </c>
      <c r="N51" s="93">
        <v>8.5500000000000007E-2</v>
      </c>
      <c r="O51" s="93"/>
      <c r="Q51" s="94">
        <f t="shared" si="10"/>
        <v>0.4461666666666666</v>
      </c>
      <c r="R51" s="94">
        <f t="shared" si="11"/>
        <v>0.77816666666666678</v>
      </c>
      <c r="S51" s="94">
        <f t="shared" si="12"/>
        <v>0.75810000000000011</v>
      </c>
      <c r="T51" s="94">
        <f t="shared" si="13"/>
        <v>8.606666666666668E-2</v>
      </c>
      <c r="U51" s="95">
        <f t="shared" si="14"/>
        <v>0.36009999999999992</v>
      </c>
      <c r="V51" s="95">
        <f t="shared" si="15"/>
        <v>0.69210000000000016</v>
      </c>
      <c r="W51" s="95">
        <f t="shared" si="16"/>
        <v>0.67203333333333348</v>
      </c>
      <c r="X51" s="95"/>
      <c r="Y51" s="96">
        <f t="shared" si="7"/>
        <v>7951.666666666667</v>
      </c>
      <c r="Z51" s="96">
        <f t="shared" si="8"/>
        <v>8059.666666666667</v>
      </c>
      <c r="AA51" s="96">
        <f t="shared" si="9"/>
        <v>13453.833333333334</v>
      </c>
    </row>
    <row r="52" spans="2:27">
      <c r="B52" s="97">
        <v>24</v>
      </c>
      <c r="C52" s="93">
        <v>0.46860000000000002</v>
      </c>
      <c r="D52" s="93">
        <v>0.4703</v>
      </c>
      <c r="E52" s="93">
        <v>0.46010000000000001</v>
      </c>
      <c r="F52" s="93">
        <v>0.78280000000000005</v>
      </c>
      <c r="G52" s="93">
        <v>0.76939999999999997</v>
      </c>
      <c r="H52" s="93">
        <v>0.76629999999999998</v>
      </c>
      <c r="I52" s="93">
        <v>0.75660000000000005</v>
      </c>
      <c r="J52" s="93">
        <v>0.75429999999999997</v>
      </c>
      <c r="K52" s="93">
        <v>0.74319999999999997</v>
      </c>
      <c r="L52" s="93">
        <v>8.72E-2</v>
      </c>
      <c r="M52" s="93">
        <v>8.5500000000000007E-2</v>
      </c>
      <c r="N52" s="93">
        <v>8.5400000000000004E-2</v>
      </c>
      <c r="O52" s="93"/>
      <c r="Q52" s="94">
        <f t="shared" si="10"/>
        <v>0.46633333333333332</v>
      </c>
      <c r="R52" s="94">
        <f t="shared" si="11"/>
        <v>0.77283333333333337</v>
      </c>
      <c r="S52" s="94">
        <f t="shared" si="12"/>
        <v>0.75136666666666663</v>
      </c>
      <c r="T52" s="94">
        <f t="shared" si="13"/>
        <v>8.6033333333333337E-2</v>
      </c>
      <c r="U52" s="95">
        <f t="shared" si="14"/>
        <v>0.38029999999999997</v>
      </c>
      <c r="V52" s="95">
        <f t="shared" si="15"/>
        <v>0.68680000000000008</v>
      </c>
      <c r="W52" s="95">
        <f t="shared" si="16"/>
        <v>0.66533333333333333</v>
      </c>
      <c r="X52" s="95"/>
      <c r="Y52" s="96">
        <f t="shared" si="7"/>
        <v>8577.3333333333339</v>
      </c>
      <c r="Z52" s="96">
        <f t="shared" si="8"/>
        <v>7917.333333333333</v>
      </c>
      <c r="AA52" s="96">
        <f t="shared" si="9"/>
        <v>13671</v>
      </c>
    </row>
    <row r="53" spans="2:27">
      <c r="B53" s="97">
        <v>24.5</v>
      </c>
      <c r="C53" s="93">
        <v>0.48670000000000002</v>
      </c>
      <c r="D53" s="93">
        <v>0.48970000000000002</v>
      </c>
      <c r="E53" s="93">
        <v>0.47660000000000002</v>
      </c>
      <c r="F53" s="93">
        <v>0.77459999999999996</v>
      </c>
      <c r="G53" s="93">
        <v>0.76659999999999995</v>
      </c>
      <c r="H53" s="93">
        <v>0.76170000000000004</v>
      </c>
      <c r="I53" s="93">
        <v>0.74690000000000001</v>
      </c>
      <c r="J53" s="93">
        <v>0.745</v>
      </c>
      <c r="K53" s="93">
        <v>0.73729999999999996</v>
      </c>
      <c r="L53" s="93">
        <v>8.7099999999999997E-2</v>
      </c>
      <c r="M53" s="93">
        <v>8.5300000000000001E-2</v>
      </c>
      <c r="N53" s="93">
        <v>8.5500000000000007E-2</v>
      </c>
      <c r="O53" s="93"/>
      <c r="Q53" s="94">
        <f t="shared" si="10"/>
        <v>0.48433333333333334</v>
      </c>
      <c r="R53" s="94">
        <f t="shared" si="11"/>
        <v>0.76763333333333339</v>
      </c>
      <c r="S53" s="94">
        <f t="shared" si="12"/>
        <v>0.74306666666666665</v>
      </c>
      <c r="T53" s="94">
        <f t="shared" si="13"/>
        <v>8.5966666666666677E-2</v>
      </c>
      <c r="U53" s="95">
        <f t="shared" si="14"/>
        <v>0.39836666666666665</v>
      </c>
      <c r="V53" s="95">
        <f t="shared" si="15"/>
        <v>0.68166666666666675</v>
      </c>
      <c r="W53" s="95">
        <f t="shared" si="16"/>
        <v>0.65710000000000002</v>
      </c>
      <c r="X53" s="95"/>
      <c r="Y53" s="96">
        <f t="shared" si="7"/>
        <v>9159</v>
      </c>
      <c r="Z53" s="96">
        <f t="shared" si="8"/>
        <v>7620.666666666667</v>
      </c>
      <c r="AA53" s="96">
        <f t="shared" si="9"/>
        <v>13605.166666666666</v>
      </c>
    </row>
    <row r="54" spans="2:27">
      <c r="B54" s="97">
        <v>25</v>
      </c>
      <c r="C54" s="93">
        <v>0.50460000000000005</v>
      </c>
      <c r="D54" s="93">
        <v>0.50480000000000003</v>
      </c>
      <c r="E54" s="93">
        <v>0.4945</v>
      </c>
      <c r="F54" s="93">
        <v>0.76100000000000001</v>
      </c>
      <c r="G54" s="93">
        <v>0.75680000000000003</v>
      </c>
      <c r="H54" s="93">
        <v>0.75690000000000002</v>
      </c>
      <c r="I54" s="93">
        <v>0.74039999999999995</v>
      </c>
      <c r="J54" s="93">
        <v>0.73440000000000005</v>
      </c>
      <c r="K54" s="93">
        <v>0.73609999999999998</v>
      </c>
      <c r="L54" s="93">
        <v>8.72E-2</v>
      </c>
      <c r="M54" s="93">
        <v>8.5500000000000007E-2</v>
      </c>
      <c r="N54" s="93">
        <v>8.5500000000000007E-2</v>
      </c>
      <c r="O54" s="93"/>
      <c r="Q54" s="94">
        <f t="shared" si="10"/>
        <v>0.50129999999999997</v>
      </c>
      <c r="R54" s="94">
        <f t="shared" si="11"/>
        <v>0.75823333333333343</v>
      </c>
      <c r="S54" s="94">
        <f t="shared" si="12"/>
        <v>0.73696666666666666</v>
      </c>
      <c r="T54" s="94">
        <f t="shared" si="13"/>
        <v>8.606666666666668E-2</v>
      </c>
      <c r="U54" s="95">
        <f t="shared" si="14"/>
        <v>0.41523333333333329</v>
      </c>
      <c r="V54" s="95">
        <f t="shared" si="15"/>
        <v>0.6721666666666668</v>
      </c>
      <c r="W54" s="95">
        <f t="shared" si="16"/>
        <v>0.65090000000000003</v>
      </c>
      <c r="X54" s="95"/>
      <c r="Y54" s="96">
        <f t="shared" si="7"/>
        <v>9843</v>
      </c>
      <c r="Z54" s="96">
        <f t="shared" si="8"/>
        <v>7343.6666666666661</v>
      </c>
      <c r="AA54" s="96">
        <f t="shared" si="9"/>
        <v>13566.166666666666</v>
      </c>
    </row>
    <row r="55" spans="2:27">
      <c r="B55" s="97">
        <v>25.5</v>
      </c>
      <c r="C55" s="93">
        <v>0.52380000000000004</v>
      </c>
      <c r="D55" s="93">
        <v>0.52559999999999996</v>
      </c>
      <c r="E55" s="93">
        <v>0.51629999999999998</v>
      </c>
      <c r="F55" s="93">
        <v>0.75749999999999995</v>
      </c>
      <c r="G55" s="93">
        <v>0.75439999999999996</v>
      </c>
      <c r="H55" s="93">
        <v>0.75609999999999999</v>
      </c>
      <c r="I55" s="93">
        <v>0.73250000000000004</v>
      </c>
      <c r="J55" s="93">
        <v>0.73080000000000001</v>
      </c>
      <c r="K55" s="93">
        <v>0.7339</v>
      </c>
      <c r="L55" s="93">
        <v>8.7099999999999997E-2</v>
      </c>
      <c r="M55" s="93">
        <v>8.5199999999999998E-2</v>
      </c>
      <c r="N55" s="93">
        <v>8.5199999999999998E-2</v>
      </c>
      <c r="O55" s="93"/>
      <c r="Q55" s="94">
        <f t="shared" si="10"/>
        <v>0.52189999999999992</v>
      </c>
      <c r="R55" s="94">
        <f t="shared" si="11"/>
        <v>0.75599999999999989</v>
      </c>
      <c r="S55" s="94">
        <f t="shared" si="12"/>
        <v>0.73240000000000005</v>
      </c>
      <c r="T55" s="94">
        <f t="shared" si="13"/>
        <v>8.5833333333333331E-2</v>
      </c>
      <c r="U55" s="95">
        <f t="shared" si="14"/>
        <v>0.4360666666666666</v>
      </c>
      <c r="V55" s="95">
        <f t="shared" si="15"/>
        <v>0.67016666666666658</v>
      </c>
      <c r="W55" s="95">
        <f t="shared" si="16"/>
        <v>0.64656666666666673</v>
      </c>
      <c r="X55" s="95"/>
      <c r="Y55" s="96">
        <f t="shared" si="7"/>
        <v>10516.333333333334</v>
      </c>
      <c r="Z55" s="96">
        <f t="shared" si="8"/>
        <v>7263.6666666666661</v>
      </c>
      <c r="AA55" s="96">
        <f t="shared" si="9"/>
        <v>13652.5</v>
      </c>
    </row>
    <row r="56" spans="2:27">
      <c r="B56" s="97">
        <v>26</v>
      </c>
      <c r="C56" s="93">
        <v>0.54300000000000004</v>
      </c>
      <c r="D56" s="93">
        <v>0.54310000000000003</v>
      </c>
      <c r="E56" s="93">
        <v>0.53280000000000005</v>
      </c>
      <c r="F56" s="93">
        <v>0.75390000000000001</v>
      </c>
      <c r="G56" s="93">
        <v>0.74560000000000004</v>
      </c>
      <c r="H56" s="93">
        <v>0.75180000000000002</v>
      </c>
      <c r="I56" s="93">
        <v>0.72829999999999995</v>
      </c>
      <c r="J56" s="93">
        <v>0.72629999999999995</v>
      </c>
      <c r="K56" s="93">
        <v>0.73040000000000005</v>
      </c>
      <c r="L56" s="93">
        <v>8.6900000000000005E-2</v>
      </c>
      <c r="M56" s="93">
        <v>8.5199999999999998E-2</v>
      </c>
      <c r="N56" s="93">
        <v>8.5300000000000001E-2</v>
      </c>
      <c r="O56" s="93"/>
      <c r="Q56" s="94">
        <f t="shared" si="10"/>
        <v>0.5396333333333333</v>
      </c>
      <c r="R56" s="94">
        <f t="shared" si="11"/>
        <v>0.7504333333333334</v>
      </c>
      <c r="S56" s="94">
        <f t="shared" si="12"/>
        <v>0.72833333333333339</v>
      </c>
      <c r="T56" s="94">
        <f t="shared" si="13"/>
        <v>8.5800000000000001E-2</v>
      </c>
      <c r="U56" s="95">
        <f t="shared" si="14"/>
        <v>0.45383333333333331</v>
      </c>
      <c r="V56" s="95">
        <f t="shared" si="15"/>
        <v>0.66463333333333341</v>
      </c>
      <c r="W56" s="95">
        <f t="shared" si="16"/>
        <v>0.6425333333333334</v>
      </c>
      <c r="X56" s="95"/>
      <c r="Y56" s="96">
        <f t="shared" si="7"/>
        <v>11133</v>
      </c>
      <c r="Z56" s="96">
        <f t="shared" si="8"/>
        <v>7111</v>
      </c>
      <c r="AA56" s="96">
        <f t="shared" si="9"/>
        <v>13516</v>
      </c>
    </row>
    <row r="57" spans="2:27">
      <c r="B57" s="97">
        <v>26.5</v>
      </c>
      <c r="C57" s="93">
        <v>0.56210000000000004</v>
      </c>
      <c r="D57" s="93">
        <v>0.5595</v>
      </c>
      <c r="E57" s="93">
        <v>0.55049999999999999</v>
      </c>
      <c r="F57" s="93">
        <v>0.74470000000000003</v>
      </c>
      <c r="G57" s="93">
        <v>0.74280000000000002</v>
      </c>
      <c r="H57" s="93">
        <v>0.749</v>
      </c>
      <c r="I57" s="93">
        <v>0.72270000000000001</v>
      </c>
      <c r="J57" s="93">
        <v>0.7228</v>
      </c>
      <c r="K57" s="93">
        <v>0.73129999999999995</v>
      </c>
      <c r="L57" s="93">
        <v>8.6900000000000005E-2</v>
      </c>
      <c r="M57" s="93">
        <v>8.5199999999999998E-2</v>
      </c>
      <c r="N57" s="93">
        <v>8.5300000000000001E-2</v>
      </c>
      <c r="O57" s="93"/>
      <c r="Q57" s="94">
        <f t="shared" si="10"/>
        <v>0.55736666666666668</v>
      </c>
      <c r="R57" s="94">
        <f t="shared" si="11"/>
        <v>0.74549999999999994</v>
      </c>
      <c r="S57" s="94">
        <f t="shared" si="12"/>
        <v>0.72560000000000002</v>
      </c>
      <c r="T57" s="94">
        <f t="shared" si="13"/>
        <v>8.5800000000000001E-2</v>
      </c>
      <c r="U57" s="95">
        <f t="shared" si="14"/>
        <v>0.47156666666666669</v>
      </c>
      <c r="V57" s="95">
        <f t="shared" si="15"/>
        <v>0.65969999999999995</v>
      </c>
      <c r="W57" s="95">
        <f t="shared" si="16"/>
        <v>0.63980000000000004</v>
      </c>
      <c r="X57" s="95"/>
      <c r="Y57" s="96">
        <f t="shared" si="7"/>
        <v>11801</v>
      </c>
      <c r="Z57" s="96">
        <f t="shared" si="8"/>
        <v>7157.333333333333</v>
      </c>
      <c r="AA57" s="96">
        <f t="shared" si="9"/>
        <v>13560.5</v>
      </c>
    </row>
    <row r="58" spans="2:27">
      <c r="B58" s="97">
        <v>27</v>
      </c>
      <c r="C58" s="93">
        <v>0.57399999999999995</v>
      </c>
      <c r="D58" s="93">
        <v>0.57469999999999999</v>
      </c>
      <c r="E58" s="93">
        <v>0.56210000000000004</v>
      </c>
      <c r="F58" s="93">
        <v>0.74329999999999996</v>
      </c>
      <c r="G58" s="93">
        <v>0.7389</v>
      </c>
      <c r="H58" s="93">
        <v>0.74519999999999997</v>
      </c>
      <c r="I58" s="93">
        <v>0.72040000000000004</v>
      </c>
      <c r="J58" s="93">
        <v>0.72440000000000004</v>
      </c>
      <c r="K58" s="93">
        <v>0.73440000000000005</v>
      </c>
      <c r="L58" s="93">
        <v>8.6900000000000005E-2</v>
      </c>
      <c r="M58" s="93">
        <v>8.5199999999999998E-2</v>
      </c>
      <c r="N58" s="93">
        <v>8.5199999999999998E-2</v>
      </c>
      <c r="O58" s="93"/>
      <c r="Q58" s="94">
        <f t="shared" si="10"/>
        <v>0.57026666666666659</v>
      </c>
      <c r="R58" s="94">
        <f t="shared" si="11"/>
        <v>0.74246666666666661</v>
      </c>
      <c r="S58" s="94">
        <f t="shared" si="12"/>
        <v>0.72640000000000005</v>
      </c>
      <c r="T58" s="94">
        <f t="shared" si="13"/>
        <v>8.5766666666666658E-2</v>
      </c>
      <c r="U58" s="95">
        <f t="shared" si="14"/>
        <v>0.48449999999999993</v>
      </c>
      <c r="V58" s="95">
        <f t="shared" si="15"/>
        <v>0.65669999999999995</v>
      </c>
      <c r="W58" s="95">
        <f t="shared" si="16"/>
        <v>0.64063333333333339</v>
      </c>
      <c r="X58" s="95"/>
      <c r="Y58" s="96">
        <f t="shared" si="7"/>
        <v>12380</v>
      </c>
      <c r="Z58" s="96">
        <f t="shared" si="8"/>
        <v>7092.666666666667</v>
      </c>
      <c r="AA58" s="96">
        <f t="shared" si="9"/>
        <v>13483.333333333334</v>
      </c>
    </row>
    <row r="59" spans="2:27">
      <c r="B59" s="97">
        <v>27.5</v>
      </c>
      <c r="C59" s="93">
        <v>0.58919999999999995</v>
      </c>
      <c r="D59" s="93">
        <v>0.59109999999999996</v>
      </c>
      <c r="E59" s="93">
        <v>0.58199999999999996</v>
      </c>
      <c r="F59" s="93">
        <v>0.7409</v>
      </c>
      <c r="G59" s="93">
        <v>0.73550000000000004</v>
      </c>
      <c r="H59" s="93">
        <v>0.74409999999999998</v>
      </c>
      <c r="I59" s="93">
        <v>0.71960000000000002</v>
      </c>
      <c r="J59" s="93">
        <v>0.72150000000000003</v>
      </c>
      <c r="K59" s="93">
        <v>0.7319</v>
      </c>
      <c r="L59" s="93">
        <v>8.6900000000000005E-2</v>
      </c>
      <c r="M59" s="93">
        <v>8.5300000000000001E-2</v>
      </c>
      <c r="N59" s="93">
        <v>8.5300000000000001E-2</v>
      </c>
      <c r="O59" s="93"/>
      <c r="Q59" s="94">
        <f t="shared" si="10"/>
        <v>0.58743333333333325</v>
      </c>
      <c r="R59" s="94">
        <f t="shared" si="11"/>
        <v>0.74016666666666664</v>
      </c>
      <c r="S59" s="94">
        <f t="shared" si="12"/>
        <v>0.72433333333333338</v>
      </c>
      <c r="T59" s="94">
        <f t="shared" si="13"/>
        <v>8.5833333333333331E-2</v>
      </c>
      <c r="U59" s="95">
        <f t="shared" si="14"/>
        <v>0.50159999999999993</v>
      </c>
      <c r="V59" s="95">
        <f t="shared" si="15"/>
        <v>0.65433333333333332</v>
      </c>
      <c r="W59" s="95">
        <f t="shared" si="16"/>
        <v>0.63850000000000007</v>
      </c>
      <c r="X59" s="95"/>
      <c r="Y59" s="96">
        <f t="shared" si="7"/>
        <v>13158.333333333334</v>
      </c>
      <c r="Z59" s="96">
        <f t="shared" si="8"/>
        <v>6980.666666666667</v>
      </c>
      <c r="AA59" s="96">
        <f t="shared" si="9"/>
        <v>13451.5</v>
      </c>
    </row>
    <row r="60" spans="2:27">
      <c r="B60" s="97">
        <v>28</v>
      </c>
      <c r="C60" s="93">
        <v>0.60419999999999996</v>
      </c>
      <c r="D60" s="93">
        <v>0.60829999999999995</v>
      </c>
      <c r="E60" s="93">
        <v>0.59409999999999996</v>
      </c>
      <c r="F60" s="93">
        <v>0.73909999999999998</v>
      </c>
      <c r="G60" s="93">
        <v>0.73599999999999999</v>
      </c>
      <c r="H60" s="93">
        <v>0.74180000000000001</v>
      </c>
      <c r="I60" s="93">
        <v>0.71699999999999997</v>
      </c>
      <c r="J60" s="93">
        <v>0.7198</v>
      </c>
      <c r="K60" s="93">
        <v>0.73180000000000001</v>
      </c>
      <c r="L60" s="93">
        <v>8.6800000000000002E-2</v>
      </c>
      <c r="M60" s="93">
        <v>8.5099999999999995E-2</v>
      </c>
      <c r="N60" s="93">
        <v>8.5199999999999998E-2</v>
      </c>
      <c r="O60" s="93"/>
      <c r="Q60" s="94">
        <f t="shared" si="10"/>
        <v>0.60219999999999996</v>
      </c>
      <c r="R60" s="94">
        <f t="shared" si="11"/>
        <v>0.73896666666666666</v>
      </c>
      <c r="S60" s="94">
        <f t="shared" si="12"/>
        <v>0.72286666666666655</v>
      </c>
      <c r="T60" s="94">
        <f t="shared" si="13"/>
        <v>8.5699999999999998E-2</v>
      </c>
      <c r="U60" s="95">
        <f t="shared" si="14"/>
        <v>0.51649999999999996</v>
      </c>
      <c r="V60" s="95">
        <f t="shared" si="15"/>
        <v>0.65326666666666666</v>
      </c>
      <c r="W60" s="95">
        <f t="shared" si="16"/>
        <v>0.63716666666666655</v>
      </c>
      <c r="X60" s="95"/>
      <c r="Y60" s="96">
        <f t="shared" si="7"/>
        <v>13679</v>
      </c>
      <c r="Z60" s="96">
        <f t="shared" si="8"/>
        <v>6898</v>
      </c>
      <c r="AA60" s="96">
        <f t="shared" si="9"/>
        <v>13434.666666666666</v>
      </c>
    </row>
    <row r="61" spans="2:27">
      <c r="B61" s="97">
        <v>28.5</v>
      </c>
      <c r="C61" s="93">
        <v>0.61909999999999998</v>
      </c>
      <c r="D61" s="93">
        <v>0.62270000000000003</v>
      </c>
      <c r="E61" s="93">
        <v>0.61060000000000003</v>
      </c>
      <c r="F61" s="93">
        <v>0.73040000000000005</v>
      </c>
      <c r="G61" s="93">
        <v>0.72909999999999997</v>
      </c>
      <c r="H61" s="93">
        <v>0.74419999999999997</v>
      </c>
      <c r="I61" s="93">
        <v>0.71870000000000001</v>
      </c>
      <c r="J61" s="93">
        <v>0.72130000000000005</v>
      </c>
      <c r="K61" s="93">
        <v>0.73409999999999997</v>
      </c>
      <c r="L61" s="93">
        <v>8.6999999999999994E-2</v>
      </c>
      <c r="M61" s="93">
        <v>8.5199999999999998E-2</v>
      </c>
      <c r="N61" s="93">
        <v>8.5300000000000001E-2</v>
      </c>
      <c r="O61" s="93"/>
      <c r="Q61" s="94">
        <f t="shared" si="10"/>
        <v>0.61746666666666672</v>
      </c>
      <c r="R61" s="94">
        <f t="shared" si="11"/>
        <v>0.7345666666666667</v>
      </c>
      <c r="S61" s="94">
        <f t="shared" si="12"/>
        <v>0.72470000000000001</v>
      </c>
      <c r="T61" s="94">
        <f t="shared" si="13"/>
        <v>8.5833333333333331E-2</v>
      </c>
      <c r="U61" s="95">
        <f t="shared" si="14"/>
        <v>0.5316333333333334</v>
      </c>
      <c r="V61" s="95">
        <f t="shared" si="15"/>
        <v>0.64873333333333338</v>
      </c>
      <c r="W61" s="95">
        <f t="shared" si="16"/>
        <v>0.63886666666666669</v>
      </c>
      <c r="X61" s="95"/>
      <c r="Y61" s="96">
        <f t="shared" si="7"/>
        <v>14730</v>
      </c>
      <c r="Z61" s="96">
        <f t="shared" si="8"/>
        <v>6995.333333333333</v>
      </c>
      <c r="AA61" s="96">
        <f t="shared" si="9"/>
        <v>13389</v>
      </c>
    </row>
    <row r="62" spans="2:27">
      <c r="B62" s="97">
        <v>29</v>
      </c>
      <c r="C62" s="93">
        <v>0.63419999999999999</v>
      </c>
      <c r="D62" s="93">
        <v>0.63400000000000001</v>
      </c>
      <c r="E62" s="93">
        <v>0.62070000000000003</v>
      </c>
      <c r="F62" s="93">
        <v>0.72709999999999997</v>
      </c>
      <c r="G62" s="93">
        <v>0.73080000000000001</v>
      </c>
      <c r="H62" s="93">
        <v>0.74160000000000004</v>
      </c>
      <c r="I62" s="93">
        <v>0.71709999999999996</v>
      </c>
      <c r="J62" s="93">
        <v>0.71499999999999997</v>
      </c>
      <c r="K62" s="93">
        <v>0.73080000000000001</v>
      </c>
      <c r="L62" s="93">
        <v>8.6900000000000005E-2</v>
      </c>
      <c r="M62" s="93">
        <v>8.5199999999999998E-2</v>
      </c>
      <c r="N62" s="93">
        <v>8.5199999999999998E-2</v>
      </c>
      <c r="O62" s="93"/>
      <c r="Q62" s="94">
        <f t="shared" si="10"/>
        <v>0.62963333333333338</v>
      </c>
      <c r="R62" s="94">
        <f t="shared" si="11"/>
        <v>0.73316666666666663</v>
      </c>
      <c r="S62" s="94">
        <f t="shared" si="12"/>
        <v>0.72096666666666664</v>
      </c>
      <c r="T62" s="94">
        <f t="shared" si="13"/>
        <v>8.5766666666666658E-2</v>
      </c>
      <c r="U62" s="95">
        <f t="shared" si="14"/>
        <v>0.54386666666666672</v>
      </c>
      <c r="V62" s="95">
        <f t="shared" si="15"/>
        <v>0.64739999999999998</v>
      </c>
      <c r="W62" s="95">
        <f t="shared" si="16"/>
        <v>0.63519999999999999</v>
      </c>
      <c r="X62" s="95"/>
      <c r="Y62" s="96">
        <f t="shared" si="7"/>
        <v>15230</v>
      </c>
      <c r="Z62" s="96">
        <f t="shared" si="8"/>
        <v>7041.666666666667</v>
      </c>
      <c r="AA62" s="96">
        <f t="shared" si="9"/>
        <v>13671.166666666666</v>
      </c>
    </row>
    <row r="63" spans="2:27">
      <c r="B63" s="97">
        <v>29.5</v>
      </c>
      <c r="C63" s="93">
        <v>0.64510000000000001</v>
      </c>
      <c r="D63" s="93">
        <v>0.64710000000000001</v>
      </c>
      <c r="E63" s="93">
        <v>0.63749999999999996</v>
      </c>
      <c r="F63" s="93">
        <v>0.72709999999999997</v>
      </c>
      <c r="G63" s="93">
        <v>0.72740000000000005</v>
      </c>
      <c r="H63" s="93">
        <v>0.74099999999999999</v>
      </c>
      <c r="I63" s="93">
        <v>0.71889999999999998</v>
      </c>
      <c r="J63" s="93">
        <v>0.71699999999999997</v>
      </c>
      <c r="K63" s="93">
        <v>0.73150000000000004</v>
      </c>
      <c r="L63" s="93">
        <v>8.6800000000000002E-2</v>
      </c>
      <c r="M63" s="93">
        <v>8.5099999999999995E-2</v>
      </c>
      <c r="N63" s="93">
        <v>8.5199999999999998E-2</v>
      </c>
      <c r="O63" s="93"/>
      <c r="Q63" s="94">
        <f t="shared" si="10"/>
        <v>0.64323333333333332</v>
      </c>
      <c r="R63" s="94">
        <f t="shared" si="11"/>
        <v>0.73183333333333334</v>
      </c>
      <c r="S63" s="94">
        <f t="shared" si="12"/>
        <v>0.72246666666666659</v>
      </c>
      <c r="T63" s="94">
        <f t="shared" si="13"/>
        <v>8.5699999999999998E-2</v>
      </c>
      <c r="U63" s="95">
        <f t="shared" si="14"/>
        <v>0.55753333333333333</v>
      </c>
      <c r="V63" s="95">
        <f t="shared" si="15"/>
        <v>0.64613333333333334</v>
      </c>
      <c r="W63" s="95">
        <f t="shared" si="16"/>
        <v>0.63676666666666659</v>
      </c>
      <c r="X63" s="95"/>
      <c r="Y63" s="96">
        <f t="shared" si="7"/>
        <v>15872</v>
      </c>
      <c r="Z63" s="96">
        <f t="shared" si="8"/>
        <v>6974</v>
      </c>
      <c r="AA63" s="96">
        <f t="shared" si="9"/>
        <v>13505.166666666666</v>
      </c>
    </row>
    <row r="64" spans="2:27">
      <c r="B64" s="97">
        <v>30</v>
      </c>
      <c r="C64" s="93">
        <v>0.6583</v>
      </c>
      <c r="D64" s="93">
        <v>0.65869999999999995</v>
      </c>
      <c r="E64" s="93">
        <v>0.64659999999999995</v>
      </c>
      <c r="F64" s="93">
        <v>0.72199999999999998</v>
      </c>
      <c r="G64" s="93">
        <v>0.72940000000000005</v>
      </c>
      <c r="H64" s="93">
        <v>0.73960000000000004</v>
      </c>
      <c r="I64" s="93">
        <v>0.71389999999999998</v>
      </c>
      <c r="J64" s="93">
        <v>0.71660000000000001</v>
      </c>
      <c r="K64" s="93">
        <v>0.73160000000000003</v>
      </c>
      <c r="L64" s="93">
        <v>8.6699999999999999E-2</v>
      </c>
      <c r="M64" s="93">
        <v>8.5300000000000001E-2</v>
      </c>
      <c r="N64" s="93">
        <v>8.5300000000000001E-2</v>
      </c>
      <c r="O64" s="93"/>
      <c r="Q64" s="94">
        <f t="shared" si="10"/>
        <v>0.6545333333333333</v>
      </c>
      <c r="R64" s="94">
        <f t="shared" si="11"/>
        <v>0.73033333333333328</v>
      </c>
      <c r="S64" s="94">
        <f t="shared" si="12"/>
        <v>0.7206999999999999</v>
      </c>
      <c r="T64" s="94">
        <f t="shared" si="13"/>
        <v>8.5766666666666658E-2</v>
      </c>
      <c r="U64" s="95">
        <f t="shared" si="14"/>
        <v>0.56876666666666664</v>
      </c>
      <c r="V64" s="95">
        <f t="shared" si="15"/>
        <v>0.64456666666666662</v>
      </c>
      <c r="W64" s="95">
        <f t="shared" si="16"/>
        <v>0.63493333333333324</v>
      </c>
      <c r="X64" s="95"/>
      <c r="Y64" s="96">
        <f t="shared" si="7"/>
        <v>16377.333333333334</v>
      </c>
      <c r="Z64" s="96">
        <f t="shared" si="8"/>
        <v>6871</v>
      </c>
      <c r="AA64" s="96">
        <f t="shared" si="9"/>
        <v>13433</v>
      </c>
    </row>
    <row r="65" spans="2:27">
      <c r="B65" s="97">
        <v>30.5</v>
      </c>
      <c r="C65" s="93">
        <v>0.67</v>
      </c>
      <c r="D65" s="93">
        <v>0.67090000000000005</v>
      </c>
      <c r="E65" s="93">
        <v>0.65569999999999995</v>
      </c>
      <c r="F65" s="93">
        <v>0.72450000000000003</v>
      </c>
      <c r="G65" s="93">
        <v>0.72360000000000002</v>
      </c>
      <c r="H65" s="93">
        <v>0.7419</v>
      </c>
      <c r="I65" s="93">
        <v>0.71489999999999998</v>
      </c>
      <c r="J65" s="93">
        <v>0.71389999999999998</v>
      </c>
      <c r="K65" s="93">
        <v>0.72940000000000005</v>
      </c>
      <c r="L65" s="93">
        <v>8.6900000000000005E-2</v>
      </c>
      <c r="M65" s="93">
        <v>8.5099999999999995E-2</v>
      </c>
      <c r="N65" s="93">
        <v>8.5099999999999995E-2</v>
      </c>
      <c r="O65" s="93"/>
      <c r="Q65" s="94">
        <f t="shared" si="10"/>
        <v>0.66553333333333331</v>
      </c>
      <c r="R65" s="94">
        <f t="shared" si="11"/>
        <v>0.73000000000000009</v>
      </c>
      <c r="S65" s="94">
        <f t="shared" si="12"/>
        <v>0.71939999999999993</v>
      </c>
      <c r="T65" s="94">
        <f t="shared" si="13"/>
        <v>8.5699999999999998E-2</v>
      </c>
      <c r="U65" s="95">
        <f t="shared" si="14"/>
        <v>0.57983333333333331</v>
      </c>
      <c r="V65" s="95">
        <f t="shared" si="15"/>
        <v>0.64430000000000009</v>
      </c>
      <c r="W65" s="95">
        <f t="shared" si="16"/>
        <v>0.63369999999999993</v>
      </c>
      <c r="X65" s="95"/>
      <c r="Y65" s="96">
        <f t="shared" si="7"/>
        <v>16972</v>
      </c>
      <c r="Z65" s="96">
        <f t="shared" si="8"/>
        <v>6880</v>
      </c>
      <c r="AA65" s="96">
        <f t="shared" si="9"/>
        <v>13388.166666666666</v>
      </c>
    </row>
    <row r="66" spans="2:27">
      <c r="B66" s="97">
        <v>31</v>
      </c>
      <c r="C66" s="93">
        <v>0.68420000000000003</v>
      </c>
      <c r="D66" s="93">
        <v>0.6855</v>
      </c>
      <c r="E66" s="93">
        <v>0.66810000000000003</v>
      </c>
      <c r="F66" s="93">
        <v>0.72609999999999997</v>
      </c>
      <c r="G66" s="93">
        <v>0.72589999999999999</v>
      </c>
      <c r="H66" s="93">
        <v>0.74219999999999997</v>
      </c>
      <c r="I66" s="93">
        <v>0.71809999999999996</v>
      </c>
      <c r="J66" s="93">
        <v>0.71819999999999995</v>
      </c>
      <c r="K66" s="93">
        <v>0.73129999999999995</v>
      </c>
      <c r="L66" s="93">
        <v>8.6699999999999999E-2</v>
      </c>
      <c r="M66" s="93">
        <v>8.5000000000000006E-2</v>
      </c>
      <c r="N66" s="93">
        <v>8.5000000000000006E-2</v>
      </c>
      <c r="O66" s="93"/>
      <c r="Q66" s="94">
        <f t="shared" si="10"/>
        <v>0.67926666666666657</v>
      </c>
      <c r="R66" s="94">
        <f t="shared" si="11"/>
        <v>0.73139999999999994</v>
      </c>
      <c r="S66" s="94">
        <f t="shared" si="12"/>
        <v>0.72253333333333325</v>
      </c>
      <c r="T66" s="94">
        <f t="shared" si="13"/>
        <v>8.556666666666668E-2</v>
      </c>
      <c r="U66" s="95">
        <f t="shared" si="14"/>
        <v>0.59369999999999989</v>
      </c>
      <c r="V66" s="95">
        <f t="shared" si="15"/>
        <v>0.64583333333333326</v>
      </c>
      <c r="W66" s="95">
        <f t="shared" si="16"/>
        <v>0.63696666666666657</v>
      </c>
      <c r="X66" s="95"/>
      <c r="Y66" s="96">
        <f t="shared" si="7"/>
        <v>17395</v>
      </c>
      <c r="Z66" s="96">
        <f t="shared" si="8"/>
        <v>6875.666666666667</v>
      </c>
      <c r="AA66" s="96">
        <f t="shared" si="9"/>
        <v>13385.666666666666</v>
      </c>
    </row>
    <row r="67" spans="2:27">
      <c r="B67" s="97">
        <v>31.5</v>
      </c>
      <c r="C67" s="93">
        <v>0.69</v>
      </c>
      <c r="D67" s="93">
        <v>0.69469999999999998</v>
      </c>
      <c r="E67" s="93">
        <v>0.67789999999999995</v>
      </c>
      <c r="F67" s="93">
        <v>0.72529999999999994</v>
      </c>
      <c r="G67" s="93">
        <v>0.7248</v>
      </c>
      <c r="H67" s="93">
        <v>0.73819999999999997</v>
      </c>
      <c r="I67" s="93">
        <v>0.7137</v>
      </c>
      <c r="J67" s="93">
        <v>0.71479999999999999</v>
      </c>
      <c r="K67" s="93">
        <v>0.73280000000000001</v>
      </c>
      <c r="L67" s="93">
        <v>8.6800000000000002E-2</v>
      </c>
      <c r="M67" s="93">
        <v>8.5099999999999995E-2</v>
      </c>
      <c r="N67" s="93">
        <v>8.5000000000000006E-2</v>
      </c>
      <c r="O67" s="93"/>
      <c r="Q67" s="94">
        <f t="shared" si="10"/>
        <v>0.68753333333333322</v>
      </c>
      <c r="R67" s="94">
        <f t="shared" si="11"/>
        <v>0.72943333333333327</v>
      </c>
      <c r="S67" s="94">
        <f t="shared" si="12"/>
        <v>0.72043333333333337</v>
      </c>
      <c r="T67" s="94">
        <f t="shared" si="13"/>
        <v>8.5633333333333339E-2</v>
      </c>
      <c r="U67" s="95">
        <f t="shared" si="14"/>
        <v>0.60189999999999988</v>
      </c>
      <c r="V67" s="95">
        <f t="shared" si="15"/>
        <v>0.64379999999999993</v>
      </c>
      <c r="W67" s="95">
        <f t="shared" si="16"/>
        <v>0.63480000000000003</v>
      </c>
      <c r="X67" s="95"/>
      <c r="Y67" s="96">
        <f t="shared" si="7"/>
        <v>18011.333333333332</v>
      </c>
      <c r="Z67" s="96">
        <f t="shared" si="8"/>
        <v>6805.666666666667</v>
      </c>
      <c r="AA67" s="96">
        <f t="shared" si="9"/>
        <v>13560.833333333334</v>
      </c>
    </row>
    <row r="68" spans="2:27">
      <c r="B68" s="97">
        <v>32</v>
      </c>
      <c r="C68" s="93">
        <v>0.69269999999999998</v>
      </c>
      <c r="D68" s="93">
        <v>0.70369999999999999</v>
      </c>
      <c r="E68" s="93">
        <v>0.68620000000000003</v>
      </c>
      <c r="F68" s="93">
        <v>0.72499999999999998</v>
      </c>
      <c r="G68" s="93">
        <v>0.72319999999999995</v>
      </c>
      <c r="H68" s="93">
        <v>0.74050000000000005</v>
      </c>
      <c r="I68" s="93">
        <v>0.71519999999999995</v>
      </c>
      <c r="J68" s="93">
        <v>0.71379999999999999</v>
      </c>
      <c r="K68" s="93">
        <v>0.73380000000000001</v>
      </c>
      <c r="L68" s="93">
        <v>8.6699999999999999E-2</v>
      </c>
      <c r="M68" s="93">
        <v>8.5300000000000001E-2</v>
      </c>
      <c r="N68" s="93">
        <v>8.5199999999999998E-2</v>
      </c>
      <c r="O68" s="93"/>
      <c r="Q68" s="94">
        <f t="shared" ref="Q68:Q99" si="17">AVERAGE(C68:E68)</f>
        <v>0.69419999999999993</v>
      </c>
      <c r="R68" s="94">
        <f t="shared" ref="R68:R99" si="18">AVERAGE(F68:H68)</f>
        <v>0.72956666666666659</v>
      </c>
      <c r="S68" s="94">
        <f t="shared" ref="S68:S99" si="19">AVERAGE(I68:K68)</f>
        <v>0.72093333333333331</v>
      </c>
      <c r="T68" s="94">
        <f t="shared" ref="T68:T99" si="20">AVERAGE(L68:N68)</f>
        <v>8.5733333333333328E-2</v>
      </c>
      <c r="U68" s="95">
        <f t="shared" ref="U68:U99" si="21">Q68-$T68</f>
        <v>0.6084666666666666</v>
      </c>
      <c r="V68" s="95">
        <f t="shared" ref="V68:V99" si="22">R68-$T68</f>
        <v>0.64383333333333326</v>
      </c>
      <c r="W68" s="95">
        <f t="shared" ref="W68:W99" si="23">S68-$T68</f>
        <v>0.63519999999999999</v>
      </c>
      <c r="X68" s="95"/>
      <c r="Y68" s="96">
        <f t="shared" si="7"/>
        <v>18271</v>
      </c>
      <c r="Z68" s="96">
        <f t="shared" si="8"/>
        <v>6774</v>
      </c>
      <c r="AA68" s="96">
        <f t="shared" si="9"/>
        <v>13525.333333333334</v>
      </c>
    </row>
    <row r="69" spans="2:27">
      <c r="B69" s="97">
        <v>32.5</v>
      </c>
      <c r="C69" s="93">
        <v>0.69140000000000001</v>
      </c>
      <c r="D69" s="93">
        <v>0.70740000000000003</v>
      </c>
      <c r="E69" s="93">
        <v>0.69740000000000002</v>
      </c>
      <c r="F69" s="93">
        <v>0.72519999999999996</v>
      </c>
      <c r="G69" s="93">
        <v>0.72089999999999999</v>
      </c>
      <c r="H69" s="93">
        <v>0.73650000000000004</v>
      </c>
      <c r="I69" s="93">
        <v>0.71379999999999999</v>
      </c>
      <c r="J69" s="93">
        <v>0.71699999999999997</v>
      </c>
      <c r="K69" s="93">
        <v>0.73480000000000001</v>
      </c>
      <c r="L69" s="93">
        <v>8.6699999999999999E-2</v>
      </c>
      <c r="M69" s="93">
        <v>8.4900000000000003E-2</v>
      </c>
      <c r="N69" s="93">
        <v>8.5000000000000006E-2</v>
      </c>
      <c r="O69" s="93"/>
      <c r="Q69" s="94">
        <f t="shared" si="17"/>
        <v>0.69873333333333332</v>
      </c>
      <c r="R69" s="94">
        <f t="shared" si="18"/>
        <v>0.72753333333333325</v>
      </c>
      <c r="S69" s="94">
        <f t="shared" si="19"/>
        <v>0.72186666666666666</v>
      </c>
      <c r="T69" s="94">
        <f t="shared" si="20"/>
        <v>8.5533333333333336E-2</v>
      </c>
      <c r="U69" s="95">
        <f t="shared" si="21"/>
        <v>0.61319999999999997</v>
      </c>
      <c r="V69" s="95">
        <f t="shared" si="22"/>
        <v>0.6419999999999999</v>
      </c>
      <c r="W69" s="95">
        <f t="shared" si="23"/>
        <v>0.63633333333333331</v>
      </c>
      <c r="X69" s="95"/>
      <c r="Y69" s="96">
        <f t="shared" ref="Y69:Y132" si="24">U507</f>
        <v>18234.333333333332</v>
      </c>
      <c r="Z69" s="96">
        <f t="shared" ref="Z69:Z132" si="25">V215</f>
        <v>6768.666666666667</v>
      </c>
      <c r="AA69" s="96">
        <f t="shared" ref="AA69:AA132" si="26">W361</f>
        <v>13391.666666666666</v>
      </c>
    </row>
    <row r="70" spans="2:27">
      <c r="B70" s="97">
        <v>33</v>
      </c>
      <c r="C70" s="93">
        <v>0.68820000000000003</v>
      </c>
      <c r="D70" s="93">
        <v>0.70569999999999999</v>
      </c>
      <c r="E70" s="93">
        <v>0.69750000000000001</v>
      </c>
      <c r="F70" s="93">
        <v>0.72060000000000002</v>
      </c>
      <c r="G70" s="93">
        <v>0.71879999999999999</v>
      </c>
      <c r="H70" s="93">
        <v>0.73839999999999995</v>
      </c>
      <c r="I70" s="93">
        <v>0.71579999999999999</v>
      </c>
      <c r="J70" s="93">
        <v>0.71850000000000003</v>
      </c>
      <c r="K70" s="93">
        <v>0.73640000000000005</v>
      </c>
      <c r="L70" s="93">
        <v>8.6599999999999996E-2</v>
      </c>
      <c r="M70" s="93">
        <v>8.5199999999999998E-2</v>
      </c>
      <c r="N70" s="93">
        <v>8.5099999999999995E-2</v>
      </c>
      <c r="O70" s="93"/>
      <c r="Q70" s="94">
        <f t="shared" si="17"/>
        <v>0.69713333333333338</v>
      </c>
      <c r="R70" s="94">
        <f t="shared" si="18"/>
        <v>0.72593333333333332</v>
      </c>
      <c r="S70" s="94">
        <f t="shared" si="19"/>
        <v>0.72356666666666669</v>
      </c>
      <c r="T70" s="94">
        <f t="shared" si="20"/>
        <v>8.5633333333333339E-2</v>
      </c>
      <c r="U70" s="95">
        <f t="shared" si="21"/>
        <v>0.61150000000000004</v>
      </c>
      <c r="V70" s="95">
        <f t="shared" si="22"/>
        <v>0.64029999999999998</v>
      </c>
      <c r="W70" s="95">
        <f t="shared" si="23"/>
        <v>0.63793333333333335</v>
      </c>
      <c r="X70" s="95"/>
      <c r="Y70" s="96">
        <f t="shared" si="24"/>
        <v>18258</v>
      </c>
      <c r="Z70" s="96">
        <f t="shared" si="25"/>
        <v>6805.333333333333</v>
      </c>
      <c r="AA70" s="96">
        <f t="shared" si="26"/>
        <v>13577.833333333334</v>
      </c>
    </row>
    <row r="71" spans="2:27">
      <c r="B71" s="97">
        <v>33.5</v>
      </c>
      <c r="C71" s="93">
        <v>0.68799999999999994</v>
      </c>
      <c r="D71" s="93">
        <v>0.70299999999999996</v>
      </c>
      <c r="E71" s="93">
        <v>0.6925</v>
      </c>
      <c r="F71" s="93">
        <v>0.71940000000000004</v>
      </c>
      <c r="G71" s="93">
        <v>0.72130000000000005</v>
      </c>
      <c r="H71" s="93">
        <v>0.73970000000000002</v>
      </c>
      <c r="I71" s="93">
        <v>0.71719999999999995</v>
      </c>
      <c r="J71" s="93">
        <v>0.71450000000000002</v>
      </c>
      <c r="K71" s="93">
        <v>0.73509999999999998</v>
      </c>
      <c r="L71" s="93">
        <v>8.6599999999999996E-2</v>
      </c>
      <c r="M71" s="93">
        <v>8.5000000000000006E-2</v>
      </c>
      <c r="N71" s="93">
        <v>8.5099999999999995E-2</v>
      </c>
      <c r="O71" s="93"/>
      <c r="Q71" s="94">
        <f t="shared" si="17"/>
        <v>0.69450000000000001</v>
      </c>
      <c r="R71" s="94">
        <f t="shared" si="18"/>
        <v>0.7268</v>
      </c>
      <c r="S71" s="94">
        <f t="shared" si="19"/>
        <v>0.72226666666666661</v>
      </c>
      <c r="T71" s="94">
        <f t="shared" si="20"/>
        <v>8.5566666666666666E-2</v>
      </c>
      <c r="U71" s="95">
        <f t="shared" si="21"/>
        <v>0.60893333333333333</v>
      </c>
      <c r="V71" s="95">
        <f t="shared" si="22"/>
        <v>0.64123333333333332</v>
      </c>
      <c r="W71" s="95">
        <f t="shared" si="23"/>
        <v>0.63669999999999993</v>
      </c>
      <c r="X71" s="95"/>
      <c r="Y71" s="96">
        <f t="shared" si="24"/>
        <v>18151.333333333332</v>
      </c>
      <c r="Z71" s="96">
        <f t="shared" si="25"/>
        <v>6743.6666666666661</v>
      </c>
      <c r="AA71" s="96">
        <f t="shared" si="26"/>
        <v>13416.166666666666</v>
      </c>
    </row>
    <row r="72" spans="2:27">
      <c r="B72" s="97">
        <v>34</v>
      </c>
      <c r="C72" s="93">
        <v>0.68569999999999998</v>
      </c>
      <c r="D72" s="93">
        <v>0.7</v>
      </c>
      <c r="E72" s="93">
        <v>0.69120000000000004</v>
      </c>
      <c r="F72" s="93">
        <v>0.71909999999999996</v>
      </c>
      <c r="G72" s="93">
        <v>0.72099999999999997</v>
      </c>
      <c r="H72" s="93">
        <v>0.73740000000000006</v>
      </c>
      <c r="I72" s="93">
        <v>0.71619999999999995</v>
      </c>
      <c r="J72" s="93">
        <v>0.71650000000000003</v>
      </c>
      <c r="K72" s="93">
        <v>0.73260000000000003</v>
      </c>
      <c r="L72" s="93">
        <v>8.6599999999999996E-2</v>
      </c>
      <c r="M72" s="93">
        <v>8.5199999999999998E-2</v>
      </c>
      <c r="N72" s="93">
        <v>8.5099999999999995E-2</v>
      </c>
      <c r="O72" s="93"/>
      <c r="Q72" s="94">
        <f t="shared" si="17"/>
        <v>0.69230000000000003</v>
      </c>
      <c r="R72" s="94">
        <f t="shared" si="18"/>
        <v>0.72583333333333344</v>
      </c>
      <c r="S72" s="94">
        <f t="shared" si="19"/>
        <v>0.72176666666666678</v>
      </c>
      <c r="T72" s="94">
        <f t="shared" si="20"/>
        <v>8.5633333333333339E-2</v>
      </c>
      <c r="U72" s="95">
        <f t="shared" si="21"/>
        <v>0.60666666666666669</v>
      </c>
      <c r="V72" s="95">
        <f t="shared" si="22"/>
        <v>0.6402000000000001</v>
      </c>
      <c r="W72" s="95">
        <f t="shared" si="23"/>
        <v>0.63613333333333344</v>
      </c>
      <c r="X72" s="95"/>
      <c r="Y72" s="96">
        <f t="shared" si="24"/>
        <v>18277.333333333332</v>
      </c>
      <c r="Z72" s="96">
        <f t="shared" si="25"/>
        <v>6725.333333333333</v>
      </c>
      <c r="AA72" s="96">
        <f t="shared" si="26"/>
        <v>13631</v>
      </c>
    </row>
    <row r="73" spans="2:27">
      <c r="B73" s="97">
        <v>34.5</v>
      </c>
      <c r="C73" s="93">
        <v>0.69140000000000001</v>
      </c>
      <c r="D73" s="93">
        <v>0.70299999999999996</v>
      </c>
      <c r="E73" s="93">
        <v>0.6895</v>
      </c>
      <c r="F73" s="93">
        <v>0.71750000000000003</v>
      </c>
      <c r="G73" s="93">
        <v>0.71730000000000005</v>
      </c>
      <c r="H73" s="93">
        <v>0.73370000000000002</v>
      </c>
      <c r="I73" s="93">
        <v>0.71489999999999998</v>
      </c>
      <c r="J73" s="93">
        <v>0.71779999999999999</v>
      </c>
      <c r="K73" s="93">
        <v>0.73629999999999995</v>
      </c>
      <c r="L73" s="93">
        <v>8.6300000000000002E-2</v>
      </c>
      <c r="M73" s="93">
        <v>8.4900000000000003E-2</v>
      </c>
      <c r="N73" s="93">
        <v>8.5000000000000006E-2</v>
      </c>
      <c r="O73" s="93"/>
      <c r="Q73" s="94">
        <f t="shared" si="17"/>
        <v>0.69463333333333332</v>
      </c>
      <c r="R73" s="94">
        <f t="shared" si="18"/>
        <v>0.72283333333333333</v>
      </c>
      <c r="S73" s="94">
        <f t="shared" si="19"/>
        <v>0.72299999999999998</v>
      </c>
      <c r="T73" s="94">
        <f t="shared" si="20"/>
        <v>8.5400000000000018E-2</v>
      </c>
      <c r="U73" s="95">
        <f t="shared" si="21"/>
        <v>0.60923333333333329</v>
      </c>
      <c r="V73" s="95">
        <f t="shared" si="22"/>
        <v>0.6374333333333333</v>
      </c>
      <c r="W73" s="95">
        <f t="shared" si="23"/>
        <v>0.63759999999999994</v>
      </c>
      <c r="X73" s="95"/>
      <c r="Y73" s="96">
        <f t="shared" si="24"/>
        <v>18018</v>
      </c>
      <c r="Z73" s="96">
        <f t="shared" si="25"/>
        <v>6710.333333333333</v>
      </c>
      <c r="AA73" s="96">
        <f t="shared" si="26"/>
        <v>13595.5</v>
      </c>
    </row>
    <row r="74" spans="2:27">
      <c r="B74" s="97">
        <v>35</v>
      </c>
      <c r="C74" s="93">
        <v>0.68799999999999994</v>
      </c>
      <c r="D74" s="93">
        <v>0.69769999999999999</v>
      </c>
      <c r="E74" s="93">
        <v>0.6925</v>
      </c>
      <c r="F74" s="93">
        <v>0.71899999999999997</v>
      </c>
      <c r="G74" s="93">
        <v>0.72140000000000004</v>
      </c>
      <c r="H74" s="93">
        <v>0.7349</v>
      </c>
      <c r="I74" s="93">
        <v>0.7157</v>
      </c>
      <c r="J74" s="93">
        <v>0.71970000000000001</v>
      </c>
      <c r="K74" s="93">
        <v>0.73529999999999995</v>
      </c>
      <c r="L74" s="93">
        <v>8.6099999999999996E-2</v>
      </c>
      <c r="M74" s="93">
        <v>8.5199999999999998E-2</v>
      </c>
      <c r="N74" s="93">
        <v>8.5000000000000006E-2</v>
      </c>
      <c r="O74" s="93"/>
      <c r="Q74" s="94">
        <f t="shared" si="17"/>
        <v>0.69273333333333331</v>
      </c>
      <c r="R74" s="94">
        <f t="shared" si="18"/>
        <v>0.72509999999999997</v>
      </c>
      <c r="S74" s="94">
        <f t="shared" si="19"/>
        <v>0.72356666666666669</v>
      </c>
      <c r="T74" s="94">
        <f t="shared" si="20"/>
        <v>8.5433333333333347E-2</v>
      </c>
      <c r="U74" s="95">
        <f t="shared" si="21"/>
        <v>0.60729999999999995</v>
      </c>
      <c r="V74" s="95">
        <f t="shared" si="22"/>
        <v>0.63966666666666661</v>
      </c>
      <c r="W74" s="95">
        <f t="shared" si="23"/>
        <v>0.63813333333333333</v>
      </c>
      <c r="X74" s="95"/>
      <c r="Y74" s="96">
        <f t="shared" si="24"/>
        <v>17993.666666666668</v>
      </c>
      <c r="Z74" s="96">
        <f t="shared" si="25"/>
        <v>6753.6666666666661</v>
      </c>
      <c r="AA74" s="96">
        <f t="shared" si="26"/>
        <v>13695.5</v>
      </c>
    </row>
    <row r="75" spans="2:27">
      <c r="B75" s="97">
        <v>35.5</v>
      </c>
      <c r="C75" s="93">
        <v>0.68859999999999999</v>
      </c>
      <c r="D75" s="93">
        <v>0.7006</v>
      </c>
      <c r="E75" s="93">
        <v>0.69030000000000002</v>
      </c>
      <c r="F75" s="93">
        <v>0.71760000000000002</v>
      </c>
      <c r="G75" s="93">
        <v>0.72219999999999995</v>
      </c>
      <c r="H75" s="93">
        <v>0.73470000000000002</v>
      </c>
      <c r="I75" s="93">
        <v>0.71409999999999996</v>
      </c>
      <c r="J75" s="93">
        <v>0.71789999999999998</v>
      </c>
      <c r="K75" s="93">
        <v>0.73619999999999997</v>
      </c>
      <c r="L75" s="93">
        <v>8.5999999999999993E-2</v>
      </c>
      <c r="M75" s="93">
        <v>8.4900000000000003E-2</v>
      </c>
      <c r="N75" s="93">
        <v>8.4900000000000003E-2</v>
      </c>
      <c r="O75" s="93"/>
      <c r="Q75" s="94">
        <f t="shared" si="17"/>
        <v>0.6931666666666666</v>
      </c>
      <c r="R75" s="94">
        <f t="shared" si="18"/>
        <v>0.72483333333333333</v>
      </c>
      <c r="S75" s="94">
        <f t="shared" si="19"/>
        <v>0.72273333333333323</v>
      </c>
      <c r="T75" s="94">
        <f t="shared" si="20"/>
        <v>8.5266666666666671E-2</v>
      </c>
      <c r="U75" s="95">
        <f t="shared" si="21"/>
        <v>0.60789999999999988</v>
      </c>
      <c r="V75" s="95">
        <f t="shared" si="22"/>
        <v>0.63956666666666662</v>
      </c>
      <c r="W75" s="95">
        <f t="shared" si="23"/>
        <v>0.63746666666666651</v>
      </c>
      <c r="X75" s="95"/>
      <c r="Y75" s="96">
        <f t="shared" si="24"/>
        <v>17969.666666666668</v>
      </c>
      <c r="Z75" s="96">
        <f t="shared" si="25"/>
        <v>6700</v>
      </c>
      <c r="AA75" s="96">
        <f t="shared" si="26"/>
        <v>13706.166666666666</v>
      </c>
    </row>
    <row r="76" spans="2:27">
      <c r="B76" s="97">
        <v>36</v>
      </c>
      <c r="C76" s="93">
        <v>0.6875</v>
      </c>
      <c r="D76" s="93">
        <v>0.69889999999999997</v>
      </c>
      <c r="E76" s="93">
        <v>0.69240000000000002</v>
      </c>
      <c r="F76" s="93">
        <v>0.71919999999999995</v>
      </c>
      <c r="G76" s="93">
        <v>0.71850000000000003</v>
      </c>
      <c r="H76" s="93">
        <v>0.73460000000000003</v>
      </c>
      <c r="I76" s="93">
        <v>0.71530000000000005</v>
      </c>
      <c r="J76" s="93">
        <v>0.71650000000000003</v>
      </c>
      <c r="K76" s="93">
        <v>0.73719999999999997</v>
      </c>
      <c r="L76" s="93">
        <v>8.6099999999999996E-2</v>
      </c>
      <c r="M76" s="93">
        <v>8.5199999999999998E-2</v>
      </c>
      <c r="N76" s="93">
        <v>8.5099999999999995E-2</v>
      </c>
      <c r="O76" s="93"/>
      <c r="Q76" s="94">
        <f t="shared" si="17"/>
        <v>0.6929333333333334</v>
      </c>
      <c r="R76" s="94">
        <f t="shared" si="18"/>
        <v>0.72409999999999997</v>
      </c>
      <c r="S76" s="94">
        <f t="shared" si="19"/>
        <v>0.72299999999999998</v>
      </c>
      <c r="T76" s="94">
        <f t="shared" si="20"/>
        <v>8.5466666666666677E-2</v>
      </c>
      <c r="U76" s="95">
        <f t="shared" si="21"/>
        <v>0.60746666666666671</v>
      </c>
      <c r="V76" s="95">
        <f t="shared" si="22"/>
        <v>0.63863333333333328</v>
      </c>
      <c r="W76" s="95">
        <f t="shared" si="23"/>
        <v>0.63753333333333329</v>
      </c>
      <c r="X76" s="95"/>
      <c r="Y76" s="96">
        <f t="shared" si="24"/>
        <v>17736.666666666664</v>
      </c>
      <c r="Z76" s="96">
        <f t="shared" si="25"/>
        <v>6726</v>
      </c>
      <c r="AA76" s="96">
        <f t="shared" si="26"/>
        <v>13763.5</v>
      </c>
    </row>
    <row r="77" spans="2:27">
      <c r="B77" s="97">
        <v>36.5</v>
      </c>
      <c r="C77" s="93">
        <v>0.6875</v>
      </c>
      <c r="D77" s="93">
        <v>0.69610000000000005</v>
      </c>
      <c r="E77" s="93">
        <v>0.68920000000000003</v>
      </c>
      <c r="F77" s="93">
        <v>0.71519999999999995</v>
      </c>
      <c r="G77" s="93">
        <v>0.7177</v>
      </c>
      <c r="H77" s="93">
        <v>0.73529999999999995</v>
      </c>
      <c r="I77" s="93">
        <v>0.71789999999999998</v>
      </c>
      <c r="J77" s="93">
        <v>0.71989999999999998</v>
      </c>
      <c r="K77" s="93">
        <v>0.74039999999999995</v>
      </c>
      <c r="L77" s="93">
        <v>8.5900000000000004E-2</v>
      </c>
      <c r="M77" s="93">
        <v>8.5000000000000006E-2</v>
      </c>
      <c r="N77" s="93">
        <v>8.5000000000000006E-2</v>
      </c>
      <c r="O77" s="93"/>
      <c r="Q77" s="94">
        <f t="shared" si="17"/>
        <v>0.69093333333333329</v>
      </c>
      <c r="R77" s="94">
        <f t="shared" si="18"/>
        <v>0.72273333333333334</v>
      </c>
      <c r="S77" s="94">
        <f t="shared" si="19"/>
        <v>0.72606666666666664</v>
      </c>
      <c r="T77" s="94">
        <f t="shared" si="20"/>
        <v>8.5300000000000001E-2</v>
      </c>
      <c r="U77" s="95">
        <f t="shared" si="21"/>
        <v>0.60563333333333325</v>
      </c>
      <c r="V77" s="95">
        <f t="shared" si="22"/>
        <v>0.6374333333333333</v>
      </c>
      <c r="W77" s="95">
        <f t="shared" si="23"/>
        <v>0.6407666666666666</v>
      </c>
      <c r="X77" s="95"/>
      <c r="Y77" s="96">
        <f t="shared" si="24"/>
        <v>17647.666666666668</v>
      </c>
      <c r="Z77" s="96">
        <f t="shared" si="25"/>
        <v>6703.3333333333339</v>
      </c>
      <c r="AA77" s="96">
        <f t="shared" si="26"/>
        <v>13881</v>
      </c>
    </row>
    <row r="78" spans="2:27">
      <c r="B78" s="97">
        <v>37</v>
      </c>
      <c r="C78" s="93">
        <v>0.6875</v>
      </c>
      <c r="D78" s="93">
        <v>0.6986</v>
      </c>
      <c r="E78" s="93">
        <v>0.69310000000000005</v>
      </c>
      <c r="F78" s="93">
        <v>0.71409999999999996</v>
      </c>
      <c r="G78" s="93">
        <v>0.71579999999999999</v>
      </c>
      <c r="H78" s="93">
        <v>0.7288</v>
      </c>
      <c r="I78" s="93">
        <v>0.71550000000000002</v>
      </c>
      <c r="J78" s="93">
        <v>0.7177</v>
      </c>
      <c r="K78" s="93">
        <v>0.73470000000000002</v>
      </c>
      <c r="L78" s="93">
        <v>8.5900000000000004E-2</v>
      </c>
      <c r="M78" s="93">
        <v>8.48E-2</v>
      </c>
      <c r="N78" s="93">
        <v>8.5000000000000006E-2</v>
      </c>
      <c r="O78" s="93"/>
      <c r="Q78" s="94">
        <f t="shared" si="17"/>
        <v>0.69306666666666672</v>
      </c>
      <c r="R78" s="94">
        <f t="shared" si="18"/>
        <v>0.71956666666666669</v>
      </c>
      <c r="S78" s="94">
        <f t="shared" si="19"/>
        <v>0.72263333333333335</v>
      </c>
      <c r="T78" s="94">
        <f t="shared" si="20"/>
        <v>8.5233333333333341E-2</v>
      </c>
      <c r="U78" s="95">
        <f t="shared" si="21"/>
        <v>0.60783333333333334</v>
      </c>
      <c r="V78" s="95">
        <f t="shared" si="22"/>
        <v>0.6343333333333333</v>
      </c>
      <c r="W78" s="95">
        <f t="shared" si="23"/>
        <v>0.63739999999999997</v>
      </c>
      <c r="X78" s="95"/>
      <c r="Y78" s="96">
        <f t="shared" si="24"/>
        <v>17658.666666666668</v>
      </c>
      <c r="Z78" s="96">
        <f t="shared" si="25"/>
        <v>6654</v>
      </c>
      <c r="AA78" s="96">
        <f t="shared" si="26"/>
        <v>13826</v>
      </c>
    </row>
    <row r="79" spans="2:27">
      <c r="B79" s="97">
        <v>37.5</v>
      </c>
      <c r="C79" s="93">
        <v>0.69099999999999995</v>
      </c>
      <c r="D79" s="93">
        <v>0.69989999999999997</v>
      </c>
      <c r="E79" s="93">
        <v>0.69020000000000004</v>
      </c>
      <c r="F79" s="93">
        <v>0.71340000000000003</v>
      </c>
      <c r="G79" s="93">
        <v>0.71699999999999997</v>
      </c>
      <c r="H79" s="93">
        <v>0.73280000000000001</v>
      </c>
      <c r="I79" s="93">
        <v>0.71809999999999996</v>
      </c>
      <c r="J79" s="93">
        <v>0.72150000000000003</v>
      </c>
      <c r="K79" s="93">
        <v>0.74209999999999998</v>
      </c>
      <c r="L79" s="93">
        <v>8.5800000000000001E-2</v>
      </c>
      <c r="M79" s="93">
        <v>8.5000000000000006E-2</v>
      </c>
      <c r="N79" s="93">
        <v>8.4900000000000003E-2</v>
      </c>
      <c r="O79" s="93"/>
      <c r="Q79" s="94">
        <f t="shared" si="17"/>
        <v>0.69369999999999987</v>
      </c>
      <c r="R79" s="94">
        <f t="shared" si="18"/>
        <v>0.72106666666666674</v>
      </c>
      <c r="S79" s="94">
        <f t="shared" si="19"/>
        <v>0.7272333333333334</v>
      </c>
      <c r="T79" s="94">
        <f t="shared" si="20"/>
        <v>8.5233333333333341E-2</v>
      </c>
      <c r="U79" s="95">
        <f t="shared" si="21"/>
        <v>0.60846666666666649</v>
      </c>
      <c r="V79" s="95">
        <f t="shared" si="22"/>
        <v>0.63583333333333336</v>
      </c>
      <c r="W79" s="95">
        <f t="shared" si="23"/>
        <v>0.64200000000000002</v>
      </c>
      <c r="X79" s="95"/>
      <c r="Y79" s="96">
        <f t="shared" si="24"/>
        <v>17571.333333333332</v>
      </c>
      <c r="Z79" s="96">
        <f t="shared" si="25"/>
        <v>6691.3333333333339</v>
      </c>
      <c r="AA79" s="96">
        <f t="shared" si="26"/>
        <v>13991.333333333334</v>
      </c>
    </row>
    <row r="80" spans="2:27">
      <c r="B80" s="97">
        <v>38</v>
      </c>
      <c r="C80" s="93">
        <v>0.68600000000000005</v>
      </c>
      <c r="D80" s="93">
        <v>0.70050000000000001</v>
      </c>
      <c r="E80" s="93">
        <v>0.69159999999999999</v>
      </c>
      <c r="F80" s="93">
        <v>0.71799999999999997</v>
      </c>
      <c r="G80" s="93">
        <v>0.71650000000000003</v>
      </c>
      <c r="H80" s="93">
        <v>0.72899999999999998</v>
      </c>
      <c r="I80" s="93">
        <v>0.71650000000000003</v>
      </c>
      <c r="J80" s="93">
        <v>0.71950000000000003</v>
      </c>
      <c r="K80" s="93">
        <v>0.73699999999999999</v>
      </c>
      <c r="L80" s="93">
        <v>8.5599999999999996E-2</v>
      </c>
      <c r="M80" s="93">
        <v>8.5000000000000006E-2</v>
      </c>
      <c r="N80" s="93">
        <v>8.5000000000000006E-2</v>
      </c>
      <c r="O80" s="93"/>
      <c r="Q80" s="94">
        <f t="shared" si="17"/>
        <v>0.69269999999999998</v>
      </c>
      <c r="R80" s="94">
        <f t="shared" si="18"/>
        <v>0.72116666666666662</v>
      </c>
      <c r="S80" s="94">
        <f t="shared" si="19"/>
        <v>0.72433333333333338</v>
      </c>
      <c r="T80" s="94">
        <f t="shared" si="20"/>
        <v>8.5199999999999998E-2</v>
      </c>
      <c r="U80" s="95">
        <f t="shared" si="21"/>
        <v>0.60749999999999993</v>
      </c>
      <c r="V80" s="95">
        <f t="shared" si="22"/>
        <v>0.63596666666666657</v>
      </c>
      <c r="W80" s="95">
        <f t="shared" si="23"/>
        <v>0.63913333333333333</v>
      </c>
      <c r="X80" s="95"/>
      <c r="Y80" s="96">
        <f t="shared" si="24"/>
        <v>17529.333333333336</v>
      </c>
      <c r="Z80" s="96">
        <f t="shared" si="25"/>
        <v>6591.333333333333</v>
      </c>
      <c r="AA80" s="96">
        <f t="shared" si="26"/>
        <v>14007.833333333334</v>
      </c>
    </row>
    <row r="81" spans="2:27">
      <c r="B81" s="97">
        <v>38.5</v>
      </c>
      <c r="C81" s="93">
        <v>0.68400000000000005</v>
      </c>
      <c r="D81" s="93">
        <v>0.69899999999999995</v>
      </c>
      <c r="E81" s="93">
        <v>0.68969999999999998</v>
      </c>
      <c r="F81" s="93">
        <v>0.71489999999999998</v>
      </c>
      <c r="G81" s="93">
        <v>0.71689999999999998</v>
      </c>
      <c r="H81" s="93">
        <v>0.73019999999999996</v>
      </c>
      <c r="I81" s="93">
        <v>0.71699999999999997</v>
      </c>
      <c r="J81" s="93">
        <v>0.72030000000000005</v>
      </c>
      <c r="K81" s="93">
        <v>0.73780000000000001</v>
      </c>
      <c r="L81" s="93">
        <v>8.5699999999999998E-2</v>
      </c>
      <c r="M81" s="93">
        <v>8.5000000000000006E-2</v>
      </c>
      <c r="N81" s="93">
        <v>8.48E-2</v>
      </c>
      <c r="O81" s="93"/>
      <c r="Q81" s="94">
        <f t="shared" si="17"/>
        <v>0.69090000000000007</v>
      </c>
      <c r="R81" s="94">
        <f t="shared" si="18"/>
        <v>0.72066666666666668</v>
      </c>
      <c r="S81" s="94">
        <f t="shared" si="19"/>
        <v>0.72503333333333331</v>
      </c>
      <c r="T81" s="94">
        <f t="shared" si="20"/>
        <v>8.5166666666666668E-2</v>
      </c>
      <c r="U81" s="95">
        <f t="shared" si="21"/>
        <v>0.60573333333333346</v>
      </c>
      <c r="V81" s="95">
        <f t="shared" si="22"/>
        <v>0.63549999999999995</v>
      </c>
      <c r="W81" s="95">
        <f t="shared" si="23"/>
        <v>0.63986666666666658</v>
      </c>
      <c r="X81" s="95"/>
      <c r="Y81" s="96">
        <f t="shared" si="24"/>
        <v>17642</v>
      </c>
      <c r="Z81" s="96">
        <f t="shared" si="25"/>
        <v>6504.333333333333</v>
      </c>
      <c r="AA81" s="96">
        <f t="shared" si="26"/>
        <v>14125.833333333334</v>
      </c>
    </row>
    <row r="82" spans="2:27">
      <c r="B82" s="97">
        <v>39</v>
      </c>
      <c r="C82" s="93">
        <v>0.68179999999999996</v>
      </c>
      <c r="D82" s="93">
        <v>0.69850000000000001</v>
      </c>
      <c r="E82" s="93">
        <v>0.69120000000000004</v>
      </c>
      <c r="F82" s="93">
        <v>0.71509999999999996</v>
      </c>
      <c r="G82" s="93">
        <v>0.72019999999999995</v>
      </c>
      <c r="H82" s="93">
        <v>0.72899999999999998</v>
      </c>
      <c r="I82" s="93">
        <v>0.71989999999999998</v>
      </c>
      <c r="J82" s="93">
        <v>0.7218</v>
      </c>
      <c r="K82" s="93">
        <v>0.74129999999999996</v>
      </c>
      <c r="L82" s="93">
        <v>8.5699999999999998E-2</v>
      </c>
      <c r="M82" s="93">
        <v>8.4699999999999998E-2</v>
      </c>
      <c r="N82" s="93">
        <v>8.4900000000000003E-2</v>
      </c>
      <c r="O82" s="93"/>
      <c r="Q82" s="94">
        <f t="shared" si="17"/>
        <v>0.69050000000000011</v>
      </c>
      <c r="R82" s="94">
        <f t="shared" si="18"/>
        <v>0.72143333333333326</v>
      </c>
      <c r="S82" s="94">
        <f t="shared" si="19"/>
        <v>0.72766666666666657</v>
      </c>
      <c r="T82" s="94">
        <f t="shared" si="20"/>
        <v>8.5099999999999995E-2</v>
      </c>
      <c r="U82" s="95">
        <f t="shared" si="21"/>
        <v>0.60540000000000016</v>
      </c>
      <c r="V82" s="95">
        <f t="shared" si="22"/>
        <v>0.63633333333333331</v>
      </c>
      <c r="W82" s="95">
        <f t="shared" si="23"/>
        <v>0.64256666666666662</v>
      </c>
      <c r="X82" s="95"/>
      <c r="Y82" s="96">
        <f t="shared" si="24"/>
        <v>17372.333333333336</v>
      </c>
      <c r="Z82" s="96">
        <f t="shared" si="25"/>
        <v>6640.333333333333</v>
      </c>
      <c r="AA82" s="96">
        <f t="shared" si="26"/>
        <v>14115.166666666666</v>
      </c>
    </row>
    <row r="83" spans="2:27">
      <c r="B83" s="97">
        <v>39.5</v>
      </c>
      <c r="C83" s="93">
        <v>0.68169999999999997</v>
      </c>
      <c r="D83" s="93">
        <v>0.69979999999999998</v>
      </c>
      <c r="E83" s="93">
        <v>0.6875</v>
      </c>
      <c r="F83" s="93">
        <v>0.71430000000000005</v>
      </c>
      <c r="G83" s="93">
        <v>0.71660000000000001</v>
      </c>
      <c r="H83" s="93">
        <v>0.72789999999999999</v>
      </c>
      <c r="I83" s="93">
        <v>0.72060000000000002</v>
      </c>
      <c r="J83" s="93">
        <v>0.7228</v>
      </c>
      <c r="K83" s="93">
        <v>0.74050000000000005</v>
      </c>
      <c r="L83" s="93">
        <v>8.5699999999999998E-2</v>
      </c>
      <c r="M83" s="93">
        <v>8.4900000000000003E-2</v>
      </c>
      <c r="N83" s="93">
        <v>8.48E-2</v>
      </c>
      <c r="O83" s="93"/>
      <c r="Q83" s="94">
        <f t="shared" si="17"/>
        <v>0.68966666666666665</v>
      </c>
      <c r="R83" s="94">
        <f t="shared" si="18"/>
        <v>0.71960000000000013</v>
      </c>
      <c r="S83" s="94">
        <f t="shared" si="19"/>
        <v>0.72796666666666665</v>
      </c>
      <c r="T83" s="94">
        <f t="shared" si="20"/>
        <v>8.5133333333333339E-2</v>
      </c>
      <c r="U83" s="95">
        <f t="shared" si="21"/>
        <v>0.60453333333333337</v>
      </c>
      <c r="V83" s="95">
        <f t="shared" si="22"/>
        <v>0.63446666666666673</v>
      </c>
      <c r="W83" s="95">
        <f t="shared" si="23"/>
        <v>0.64283333333333337</v>
      </c>
      <c r="X83" s="95"/>
      <c r="Y83" s="96">
        <f t="shared" si="24"/>
        <v>17293.666666666668</v>
      </c>
      <c r="Z83" s="96">
        <f t="shared" si="25"/>
        <v>6510</v>
      </c>
      <c r="AA83" s="96">
        <f t="shared" si="26"/>
        <v>14104.333333333334</v>
      </c>
    </row>
    <row r="84" spans="2:27">
      <c r="B84" s="97">
        <v>40</v>
      </c>
      <c r="C84" s="93">
        <v>0.67920000000000003</v>
      </c>
      <c r="D84" s="93">
        <v>0.69610000000000005</v>
      </c>
      <c r="E84" s="93">
        <v>0.68569999999999998</v>
      </c>
      <c r="F84" s="93">
        <v>0.71989999999999998</v>
      </c>
      <c r="G84" s="93">
        <v>0.71509999999999996</v>
      </c>
      <c r="H84" s="93">
        <v>0.72750000000000004</v>
      </c>
      <c r="I84" s="93">
        <v>0.71899999999999997</v>
      </c>
      <c r="J84" s="93">
        <v>0.72109999999999996</v>
      </c>
      <c r="K84" s="93">
        <v>0.74099999999999999</v>
      </c>
      <c r="L84" s="93">
        <v>8.5800000000000001E-2</v>
      </c>
      <c r="M84" s="93">
        <v>8.5000000000000006E-2</v>
      </c>
      <c r="N84" s="93">
        <v>8.5099999999999995E-2</v>
      </c>
      <c r="O84" s="93"/>
      <c r="Q84" s="94">
        <f t="shared" si="17"/>
        <v>0.68699999999999994</v>
      </c>
      <c r="R84" s="94">
        <f t="shared" si="18"/>
        <v>0.72083333333333333</v>
      </c>
      <c r="S84" s="94">
        <f t="shared" si="19"/>
        <v>0.72703333333333331</v>
      </c>
      <c r="T84" s="94">
        <f t="shared" si="20"/>
        <v>8.5300000000000001E-2</v>
      </c>
      <c r="U84" s="95">
        <f t="shared" si="21"/>
        <v>0.6016999999999999</v>
      </c>
      <c r="V84" s="95">
        <f t="shared" si="22"/>
        <v>0.63553333333333328</v>
      </c>
      <c r="W84" s="95">
        <f t="shared" si="23"/>
        <v>0.64173333333333327</v>
      </c>
      <c r="X84" s="95"/>
      <c r="Y84" s="96">
        <f t="shared" si="24"/>
        <v>17726.333333333332</v>
      </c>
      <c r="Z84" s="96">
        <f t="shared" si="25"/>
        <v>6537.666666666667</v>
      </c>
      <c r="AA84" s="96">
        <f t="shared" si="26"/>
        <v>14615.666666666666</v>
      </c>
    </row>
    <row r="85" spans="2:27">
      <c r="B85" s="97">
        <v>40.5</v>
      </c>
      <c r="C85" s="93">
        <v>0.68049999999999999</v>
      </c>
      <c r="D85" s="93">
        <v>0.69599999999999995</v>
      </c>
      <c r="E85" s="93">
        <v>0.68569999999999998</v>
      </c>
      <c r="F85" s="93">
        <v>0.71609999999999996</v>
      </c>
      <c r="G85" s="93">
        <v>0.71130000000000004</v>
      </c>
      <c r="H85" s="93">
        <v>0.72460000000000002</v>
      </c>
      <c r="I85" s="93">
        <v>0.72189999999999999</v>
      </c>
      <c r="J85" s="93">
        <v>0.72289999999999999</v>
      </c>
      <c r="K85" s="93">
        <v>0.74280000000000002</v>
      </c>
      <c r="L85" s="93">
        <v>8.5699999999999998E-2</v>
      </c>
      <c r="M85" s="93">
        <v>8.5000000000000006E-2</v>
      </c>
      <c r="N85" s="93">
        <v>8.5000000000000006E-2</v>
      </c>
      <c r="O85" s="93"/>
      <c r="Q85" s="94">
        <f t="shared" si="17"/>
        <v>0.6873999999999999</v>
      </c>
      <c r="R85" s="94">
        <f t="shared" si="18"/>
        <v>0.71733333333333338</v>
      </c>
      <c r="S85" s="94">
        <f t="shared" si="19"/>
        <v>0.72919999999999996</v>
      </c>
      <c r="T85" s="94">
        <f t="shared" si="20"/>
        <v>8.5233333333333341E-2</v>
      </c>
      <c r="U85" s="95">
        <f t="shared" si="21"/>
        <v>0.60216666666666652</v>
      </c>
      <c r="V85" s="95">
        <f t="shared" si="22"/>
        <v>0.6321</v>
      </c>
      <c r="W85" s="95">
        <f t="shared" si="23"/>
        <v>0.64396666666666658</v>
      </c>
      <c r="X85" s="95"/>
      <c r="Y85" s="96">
        <f t="shared" si="24"/>
        <v>17404</v>
      </c>
      <c r="Z85" s="96">
        <f t="shared" si="25"/>
        <v>6559.666666666667</v>
      </c>
      <c r="AA85" s="96">
        <f t="shared" si="26"/>
        <v>14483.5</v>
      </c>
    </row>
    <row r="86" spans="2:27">
      <c r="B86" s="97">
        <v>41</v>
      </c>
      <c r="C86" s="93">
        <v>0.68189999999999995</v>
      </c>
      <c r="D86" s="93">
        <v>0.69650000000000001</v>
      </c>
      <c r="E86" s="93">
        <v>0.68810000000000004</v>
      </c>
      <c r="F86" s="93">
        <v>0.71340000000000003</v>
      </c>
      <c r="G86" s="93">
        <v>0.71009999999999995</v>
      </c>
      <c r="H86" s="93">
        <v>0.7218</v>
      </c>
      <c r="I86" s="93">
        <v>0.71989999999999998</v>
      </c>
      <c r="J86" s="93">
        <v>0.72209999999999996</v>
      </c>
      <c r="K86" s="93">
        <v>0.74360000000000004</v>
      </c>
      <c r="L86" s="93">
        <v>8.5800000000000001E-2</v>
      </c>
      <c r="M86" s="93">
        <v>8.4900000000000003E-2</v>
      </c>
      <c r="N86" s="93">
        <v>8.4900000000000003E-2</v>
      </c>
      <c r="O86" s="93"/>
      <c r="Q86" s="94">
        <f t="shared" si="17"/>
        <v>0.6888333333333333</v>
      </c>
      <c r="R86" s="94">
        <f t="shared" si="18"/>
        <v>0.71509999999999996</v>
      </c>
      <c r="S86" s="94">
        <f t="shared" si="19"/>
        <v>0.72853333333333337</v>
      </c>
      <c r="T86" s="94">
        <f t="shared" si="20"/>
        <v>8.5200000000000012E-2</v>
      </c>
      <c r="U86" s="95">
        <f t="shared" si="21"/>
        <v>0.60363333333333324</v>
      </c>
      <c r="V86" s="95">
        <f t="shared" si="22"/>
        <v>0.6298999999999999</v>
      </c>
      <c r="W86" s="95">
        <f t="shared" si="23"/>
        <v>0.64333333333333331</v>
      </c>
      <c r="X86" s="95"/>
      <c r="Y86" s="96">
        <f t="shared" si="24"/>
        <v>17229.333333333332</v>
      </c>
      <c r="Z86" s="96">
        <f t="shared" si="25"/>
        <v>6600</v>
      </c>
      <c r="AA86" s="96">
        <f t="shared" si="26"/>
        <v>14741.666666666666</v>
      </c>
    </row>
    <row r="87" spans="2:27">
      <c r="B87" s="97">
        <v>41.5</v>
      </c>
      <c r="C87" s="93">
        <v>0.68069999999999997</v>
      </c>
      <c r="D87" s="93">
        <v>0.69579999999999997</v>
      </c>
      <c r="E87" s="93">
        <v>0.68899999999999995</v>
      </c>
      <c r="F87" s="93">
        <v>0.71399999999999997</v>
      </c>
      <c r="G87" s="93">
        <v>0.71</v>
      </c>
      <c r="H87" s="93">
        <v>0.72270000000000001</v>
      </c>
      <c r="I87" s="93">
        <v>0.72529999999999994</v>
      </c>
      <c r="J87" s="93">
        <v>0.72599999999999998</v>
      </c>
      <c r="K87" s="93">
        <v>0.74399999999999999</v>
      </c>
      <c r="L87" s="93">
        <v>8.5800000000000001E-2</v>
      </c>
      <c r="M87" s="93">
        <v>8.4900000000000003E-2</v>
      </c>
      <c r="N87" s="93">
        <v>8.4900000000000003E-2</v>
      </c>
      <c r="O87" s="93"/>
      <c r="Q87" s="94">
        <f t="shared" si="17"/>
        <v>0.6885</v>
      </c>
      <c r="R87" s="94">
        <f t="shared" si="18"/>
        <v>0.71556666666666668</v>
      </c>
      <c r="S87" s="94">
        <f t="shared" si="19"/>
        <v>0.73176666666666657</v>
      </c>
      <c r="T87" s="94">
        <f t="shared" si="20"/>
        <v>8.5200000000000012E-2</v>
      </c>
      <c r="U87" s="95">
        <f t="shared" si="21"/>
        <v>0.60329999999999995</v>
      </c>
      <c r="V87" s="95">
        <f t="shared" si="22"/>
        <v>0.63036666666666663</v>
      </c>
      <c r="W87" s="95">
        <f t="shared" si="23"/>
        <v>0.64656666666666651</v>
      </c>
      <c r="X87" s="95"/>
      <c r="Y87" s="96">
        <f t="shared" si="24"/>
        <v>17044</v>
      </c>
      <c r="Z87" s="96">
        <f t="shared" si="25"/>
        <v>6369.666666666667</v>
      </c>
      <c r="AA87" s="96">
        <f t="shared" si="26"/>
        <v>14524.5</v>
      </c>
    </row>
    <row r="88" spans="2:27">
      <c r="B88" s="97">
        <v>42</v>
      </c>
      <c r="C88" s="93">
        <v>0.68540000000000001</v>
      </c>
      <c r="D88" s="93">
        <v>0.6966</v>
      </c>
      <c r="E88" s="93">
        <v>0.68669999999999998</v>
      </c>
      <c r="F88" s="93">
        <v>0.71609999999999996</v>
      </c>
      <c r="G88" s="93">
        <v>0.70950000000000002</v>
      </c>
      <c r="H88" s="93">
        <v>0.72109999999999996</v>
      </c>
      <c r="I88" s="93">
        <v>0.72240000000000004</v>
      </c>
      <c r="J88" s="93">
        <v>0.72640000000000005</v>
      </c>
      <c r="K88" s="93">
        <v>0.74309999999999998</v>
      </c>
      <c r="L88" s="93">
        <v>8.5699999999999998E-2</v>
      </c>
      <c r="M88" s="93">
        <v>8.5199999999999998E-2</v>
      </c>
      <c r="N88" s="93">
        <v>8.5000000000000006E-2</v>
      </c>
      <c r="O88" s="93"/>
      <c r="Q88" s="94">
        <f t="shared" si="17"/>
        <v>0.68956666666666677</v>
      </c>
      <c r="R88" s="94">
        <f t="shared" si="18"/>
        <v>0.71556666666666668</v>
      </c>
      <c r="S88" s="94">
        <f t="shared" si="19"/>
        <v>0.73063333333333336</v>
      </c>
      <c r="T88" s="94">
        <f t="shared" si="20"/>
        <v>8.5300000000000001E-2</v>
      </c>
      <c r="U88" s="95">
        <f t="shared" si="21"/>
        <v>0.60426666666666673</v>
      </c>
      <c r="V88" s="95">
        <f t="shared" si="22"/>
        <v>0.63026666666666664</v>
      </c>
      <c r="W88" s="95">
        <f t="shared" si="23"/>
        <v>0.64533333333333331</v>
      </c>
      <c r="X88" s="95"/>
      <c r="Y88" s="96">
        <f t="shared" si="24"/>
        <v>17161</v>
      </c>
      <c r="Z88" s="96">
        <f t="shared" si="25"/>
        <v>6401.6666666666661</v>
      </c>
      <c r="AA88" s="96">
        <f t="shared" si="26"/>
        <v>14680.833333333334</v>
      </c>
    </row>
    <row r="89" spans="2:27">
      <c r="B89" s="97">
        <v>42.5</v>
      </c>
      <c r="C89" s="93">
        <v>0.68130000000000002</v>
      </c>
      <c r="D89" s="93">
        <v>0.6956</v>
      </c>
      <c r="E89" s="93">
        <v>0.68789999999999996</v>
      </c>
      <c r="F89" s="93">
        <v>0.71350000000000002</v>
      </c>
      <c r="G89" s="93">
        <v>0.7117</v>
      </c>
      <c r="H89" s="93">
        <v>0.72089999999999999</v>
      </c>
      <c r="I89" s="93">
        <v>0.72409999999999997</v>
      </c>
      <c r="J89" s="93">
        <v>0.72499999999999998</v>
      </c>
      <c r="K89" s="93">
        <v>0.74580000000000002</v>
      </c>
      <c r="L89" s="93">
        <v>8.5699999999999998E-2</v>
      </c>
      <c r="M89" s="93">
        <v>8.5000000000000006E-2</v>
      </c>
      <c r="N89" s="93">
        <v>8.5000000000000006E-2</v>
      </c>
      <c r="O89" s="93"/>
      <c r="Q89" s="94">
        <f t="shared" si="17"/>
        <v>0.68826666666666669</v>
      </c>
      <c r="R89" s="94">
        <f t="shared" si="18"/>
        <v>0.71536666666666671</v>
      </c>
      <c r="S89" s="94">
        <f t="shared" si="19"/>
        <v>0.73163333333333336</v>
      </c>
      <c r="T89" s="94">
        <f t="shared" si="20"/>
        <v>8.5233333333333341E-2</v>
      </c>
      <c r="U89" s="95">
        <f t="shared" si="21"/>
        <v>0.60303333333333331</v>
      </c>
      <c r="V89" s="95">
        <f t="shared" si="22"/>
        <v>0.63013333333333332</v>
      </c>
      <c r="W89" s="95">
        <f t="shared" si="23"/>
        <v>0.64639999999999997</v>
      </c>
      <c r="X89" s="95"/>
      <c r="Y89" s="96">
        <f t="shared" si="24"/>
        <v>17202.333333333332</v>
      </c>
      <c r="Z89" s="96">
        <f t="shared" si="25"/>
        <v>6430.6666666666661</v>
      </c>
      <c r="AA89" s="96">
        <f t="shared" si="26"/>
        <v>14970.666666666666</v>
      </c>
    </row>
    <row r="90" spans="2:27">
      <c r="B90" s="97">
        <v>43</v>
      </c>
      <c r="C90" s="93">
        <v>0.67949999999999999</v>
      </c>
      <c r="D90" s="93">
        <v>0.69740000000000002</v>
      </c>
      <c r="E90" s="93">
        <v>0.68520000000000003</v>
      </c>
      <c r="F90" s="93">
        <v>0.71619999999999995</v>
      </c>
      <c r="G90" s="93">
        <v>0.7056</v>
      </c>
      <c r="H90" s="93">
        <v>0.71760000000000002</v>
      </c>
      <c r="I90" s="93">
        <v>0.72650000000000003</v>
      </c>
      <c r="J90" s="93">
        <v>0.72440000000000004</v>
      </c>
      <c r="K90" s="93">
        <v>0.74209999999999998</v>
      </c>
      <c r="L90" s="93">
        <v>8.5699999999999998E-2</v>
      </c>
      <c r="M90" s="93">
        <v>8.4900000000000003E-2</v>
      </c>
      <c r="N90" s="93">
        <v>8.48E-2</v>
      </c>
      <c r="O90" s="93"/>
      <c r="Q90" s="94">
        <f t="shared" si="17"/>
        <v>0.68736666666666668</v>
      </c>
      <c r="R90" s="94">
        <f t="shared" si="18"/>
        <v>0.7131333333333334</v>
      </c>
      <c r="S90" s="94">
        <f t="shared" si="19"/>
        <v>0.73099999999999998</v>
      </c>
      <c r="T90" s="94">
        <f t="shared" si="20"/>
        <v>8.5133333333333339E-2</v>
      </c>
      <c r="U90" s="95">
        <f t="shared" si="21"/>
        <v>0.6022333333333334</v>
      </c>
      <c r="V90" s="95">
        <f t="shared" si="22"/>
        <v>0.62800000000000011</v>
      </c>
      <c r="W90" s="95">
        <f t="shared" si="23"/>
        <v>0.64586666666666659</v>
      </c>
      <c r="X90" s="95"/>
      <c r="Y90" s="96">
        <f t="shared" si="24"/>
        <v>17287.333333333332</v>
      </c>
      <c r="Z90" s="96">
        <f t="shared" si="25"/>
        <v>6378.333333333333</v>
      </c>
      <c r="AA90" s="96">
        <f t="shared" si="26"/>
        <v>14950</v>
      </c>
    </row>
    <row r="91" spans="2:27">
      <c r="B91" s="97">
        <v>43.5</v>
      </c>
      <c r="C91" s="93">
        <v>0.67879999999999996</v>
      </c>
      <c r="D91" s="93">
        <v>0.69210000000000005</v>
      </c>
      <c r="E91" s="93">
        <v>0.6855</v>
      </c>
      <c r="F91" s="93">
        <v>0.71379999999999999</v>
      </c>
      <c r="G91" s="93">
        <v>0.70640000000000003</v>
      </c>
      <c r="H91" s="93">
        <v>0.71940000000000004</v>
      </c>
      <c r="I91" s="93">
        <v>0.72560000000000002</v>
      </c>
      <c r="J91" s="93">
        <v>0.72789999999999999</v>
      </c>
      <c r="K91" s="93">
        <v>0.74299999999999999</v>
      </c>
      <c r="L91" s="93">
        <v>8.5599999999999996E-2</v>
      </c>
      <c r="M91" s="93">
        <v>8.5000000000000006E-2</v>
      </c>
      <c r="N91" s="93">
        <v>8.4900000000000003E-2</v>
      </c>
      <c r="O91" s="93"/>
      <c r="Q91" s="94">
        <f t="shared" si="17"/>
        <v>0.68546666666666667</v>
      </c>
      <c r="R91" s="94">
        <f t="shared" si="18"/>
        <v>0.71319999999999995</v>
      </c>
      <c r="S91" s="94">
        <f t="shared" si="19"/>
        <v>0.73216666666666663</v>
      </c>
      <c r="T91" s="94">
        <f t="shared" si="20"/>
        <v>8.5166666666666668E-2</v>
      </c>
      <c r="U91" s="95">
        <f t="shared" si="21"/>
        <v>0.60030000000000006</v>
      </c>
      <c r="V91" s="95">
        <f t="shared" si="22"/>
        <v>0.62803333333333322</v>
      </c>
      <c r="W91" s="95">
        <f t="shared" si="23"/>
        <v>0.64700000000000002</v>
      </c>
      <c r="X91" s="95"/>
      <c r="Y91" s="96">
        <f t="shared" si="24"/>
        <v>17051.333333333332</v>
      </c>
      <c r="Z91" s="96">
        <f t="shared" si="25"/>
        <v>6405</v>
      </c>
      <c r="AA91" s="96">
        <f t="shared" si="26"/>
        <v>14868.5</v>
      </c>
    </row>
    <row r="92" spans="2:27">
      <c r="B92" s="97">
        <v>44</v>
      </c>
      <c r="C92" s="93">
        <v>0.67710000000000004</v>
      </c>
      <c r="D92" s="93">
        <v>0.69569999999999999</v>
      </c>
      <c r="E92" s="93">
        <v>0.68540000000000001</v>
      </c>
      <c r="F92" s="93">
        <v>0.71289999999999998</v>
      </c>
      <c r="G92" s="93">
        <v>0.70579999999999998</v>
      </c>
      <c r="H92" s="93">
        <v>0.72099999999999997</v>
      </c>
      <c r="I92" s="93">
        <v>0.7228</v>
      </c>
      <c r="J92" s="93">
        <v>0.72640000000000005</v>
      </c>
      <c r="K92" s="93">
        <v>0.74239999999999995</v>
      </c>
      <c r="L92" s="93">
        <v>8.5500000000000007E-2</v>
      </c>
      <c r="M92" s="93">
        <v>8.48E-2</v>
      </c>
      <c r="N92" s="93">
        <v>8.48E-2</v>
      </c>
      <c r="O92" s="93"/>
      <c r="Q92" s="94">
        <f t="shared" si="17"/>
        <v>0.68606666666666671</v>
      </c>
      <c r="R92" s="94">
        <f t="shared" si="18"/>
        <v>0.71323333333333327</v>
      </c>
      <c r="S92" s="94">
        <f t="shared" si="19"/>
        <v>0.73053333333333337</v>
      </c>
      <c r="T92" s="94">
        <f t="shared" si="20"/>
        <v>8.5033333333333336E-2</v>
      </c>
      <c r="U92" s="95">
        <f t="shared" si="21"/>
        <v>0.60103333333333342</v>
      </c>
      <c r="V92" s="95">
        <f t="shared" si="22"/>
        <v>0.62819999999999998</v>
      </c>
      <c r="W92" s="95">
        <f t="shared" si="23"/>
        <v>0.64550000000000007</v>
      </c>
      <c r="X92" s="95"/>
      <c r="Y92" s="96">
        <f t="shared" si="24"/>
        <v>17002</v>
      </c>
      <c r="Z92" s="96">
        <f t="shared" si="25"/>
        <v>6244.666666666667</v>
      </c>
      <c r="AA92" s="96">
        <f t="shared" si="26"/>
        <v>15039.666666666666</v>
      </c>
    </row>
    <row r="93" spans="2:27">
      <c r="B93" s="97">
        <v>44.5</v>
      </c>
      <c r="C93" s="93">
        <v>0.6784</v>
      </c>
      <c r="D93" s="93">
        <v>0.69289999999999996</v>
      </c>
      <c r="E93" s="93">
        <v>0.68710000000000004</v>
      </c>
      <c r="F93" s="93">
        <v>0.71550000000000002</v>
      </c>
      <c r="G93" s="93">
        <v>0.7056</v>
      </c>
      <c r="H93" s="93">
        <v>0.71640000000000004</v>
      </c>
      <c r="I93" s="93">
        <v>0.72460000000000002</v>
      </c>
      <c r="J93" s="93">
        <v>0.72540000000000004</v>
      </c>
      <c r="K93" s="93">
        <v>0.74470000000000003</v>
      </c>
      <c r="L93" s="93">
        <v>8.5500000000000007E-2</v>
      </c>
      <c r="M93" s="93">
        <v>8.48E-2</v>
      </c>
      <c r="N93" s="93">
        <v>8.4900000000000003E-2</v>
      </c>
      <c r="O93" s="93"/>
      <c r="Q93" s="94">
        <f t="shared" si="17"/>
        <v>0.68613333333333326</v>
      </c>
      <c r="R93" s="94">
        <f t="shared" si="18"/>
        <v>0.71250000000000002</v>
      </c>
      <c r="S93" s="94">
        <f t="shared" si="19"/>
        <v>0.7315666666666667</v>
      </c>
      <c r="T93" s="94">
        <f t="shared" si="20"/>
        <v>8.5066666666666665E-2</v>
      </c>
      <c r="U93" s="95">
        <f t="shared" si="21"/>
        <v>0.60106666666666664</v>
      </c>
      <c r="V93" s="95">
        <f t="shared" si="22"/>
        <v>0.6274333333333334</v>
      </c>
      <c r="W93" s="95">
        <f t="shared" si="23"/>
        <v>0.64650000000000007</v>
      </c>
      <c r="X93" s="95"/>
      <c r="Y93" s="96">
        <f t="shared" si="24"/>
        <v>16723.666666666668</v>
      </c>
      <c r="Z93" s="96">
        <f t="shared" si="25"/>
        <v>6205.666666666667</v>
      </c>
      <c r="AA93" s="96">
        <f t="shared" si="26"/>
        <v>14821.5</v>
      </c>
    </row>
    <row r="94" spans="2:27">
      <c r="B94" s="97">
        <v>45</v>
      </c>
      <c r="C94" s="93">
        <v>0.68020000000000003</v>
      </c>
      <c r="D94" s="93">
        <v>0.69540000000000002</v>
      </c>
      <c r="E94" s="93">
        <v>0.68720000000000003</v>
      </c>
      <c r="F94" s="93">
        <v>0.71199999999999997</v>
      </c>
      <c r="G94" s="93">
        <v>0.70279999999999998</v>
      </c>
      <c r="H94" s="93">
        <v>0.71630000000000005</v>
      </c>
      <c r="I94" s="93">
        <v>0.72460000000000002</v>
      </c>
      <c r="J94" s="93">
        <v>0.72760000000000002</v>
      </c>
      <c r="K94" s="93">
        <v>0.74390000000000001</v>
      </c>
      <c r="L94" s="93">
        <v>8.5599999999999996E-2</v>
      </c>
      <c r="M94" s="93">
        <v>8.4900000000000003E-2</v>
      </c>
      <c r="N94" s="93">
        <v>8.4900000000000003E-2</v>
      </c>
      <c r="O94" s="93"/>
      <c r="Q94" s="94">
        <f t="shared" si="17"/>
        <v>0.6876000000000001</v>
      </c>
      <c r="R94" s="94">
        <f t="shared" si="18"/>
        <v>0.7103666666666667</v>
      </c>
      <c r="S94" s="94">
        <f t="shared" si="19"/>
        <v>0.73203333333333331</v>
      </c>
      <c r="T94" s="94">
        <f t="shared" si="20"/>
        <v>8.5133333333333325E-2</v>
      </c>
      <c r="U94" s="95">
        <f t="shared" si="21"/>
        <v>0.60246666666666682</v>
      </c>
      <c r="V94" s="95">
        <f t="shared" si="22"/>
        <v>0.62523333333333342</v>
      </c>
      <c r="W94" s="95">
        <f t="shared" si="23"/>
        <v>0.64690000000000003</v>
      </c>
      <c r="X94" s="95"/>
      <c r="Y94" s="96">
        <f t="shared" si="24"/>
        <v>16708.666666666664</v>
      </c>
      <c r="Z94" s="96">
        <f t="shared" si="25"/>
        <v>6137</v>
      </c>
      <c r="AA94" s="96">
        <f t="shared" si="26"/>
        <v>14947.666666666666</v>
      </c>
    </row>
    <row r="95" spans="2:27">
      <c r="B95" s="97">
        <v>45.5</v>
      </c>
      <c r="C95" s="93">
        <v>0.67610000000000003</v>
      </c>
      <c r="D95" s="93">
        <v>0.6905</v>
      </c>
      <c r="E95" s="93">
        <v>0.68420000000000003</v>
      </c>
      <c r="F95" s="93">
        <v>0.7087</v>
      </c>
      <c r="G95" s="93">
        <v>0.69950000000000001</v>
      </c>
      <c r="H95" s="93">
        <v>0.71260000000000001</v>
      </c>
      <c r="I95" s="93">
        <v>0.72089999999999999</v>
      </c>
      <c r="J95" s="93">
        <v>0.72230000000000005</v>
      </c>
      <c r="K95" s="93">
        <v>0.74229999999999996</v>
      </c>
      <c r="L95" s="93">
        <v>8.5599999999999996E-2</v>
      </c>
      <c r="M95" s="93">
        <v>8.48E-2</v>
      </c>
      <c r="N95" s="93">
        <v>8.48E-2</v>
      </c>
      <c r="O95" s="93"/>
      <c r="Q95" s="94">
        <f t="shared" si="17"/>
        <v>0.6836000000000001</v>
      </c>
      <c r="R95" s="94">
        <f t="shared" si="18"/>
        <v>0.7069333333333333</v>
      </c>
      <c r="S95" s="94">
        <f t="shared" si="19"/>
        <v>0.72850000000000004</v>
      </c>
      <c r="T95" s="94">
        <f t="shared" si="20"/>
        <v>8.5066666666666665E-2</v>
      </c>
      <c r="U95" s="95">
        <f t="shared" si="21"/>
        <v>0.59853333333333347</v>
      </c>
      <c r="V95" s="95">
        <f t="shared" si="22"/>
        <v>0.62186666666666668</v>
      </c>
      <c r="W95" s="95">
        <f t="shared" si="23"/>
        <v>0.64343333333333341</v>
      </c>
      <c r="X95" s="95"/>
      <c r="Y95" s="96">
        <f t="shared" si="24"/>
        <v>16335.666666666668</v>
      </c>
      <c r="Z95" s="96">
        <f t="shared" si="25"/>
        <v>6074.6666666666661</v>
      </c>
      <c r="AA95" s="96">
        <f t="shared" si="26"/>
        <v>14902.333333333334</v>
      </c>
    </row>
    <row r="96" spans="2:27">
      <c r="B96" s="97">
        <v>46</v>
      </c>
      <c r="C96" s="93">
        <v>0.67320000000000002</v>
      </c>
      <c r="D96" s="93">
        <v>0.69230000000000003</v>
      </c>
      <c r="E96" s="93">
        <v>0.68700000000000006</v>
      </c>
      <c r="F96" s="93">
        <v>0.70809999999999995</v>
      </c>
      <c r="G96" s="93">
        <v>0.70020000000000004</v>
      </c>
      <c r="H96" s="93">
        <v>0.7147</v>
      </c>
      <c r="I96" s="93">
        <v>0.72030000000000005</v>
      </c>
      <c r="J96" s="93">
        <v>0.71940000000000004</v>
      </c>
      <c r="K96" s="93">
        <v>0.74670000000000003</v>
      </c>
      <c r="L96" s="93">
        <v>8.5400000000000004E-2</v>
      </c>
      <c r="M96" s="93">
        <v>8.4699999999999998E-2</v>
      </c>
      <c r="N96" s="93">
        <v>8.4699999999999998E-2</v>
      </c>
      <c r="O96" s="93"/>
      <c r="Q96" s="94">
        <f t="shared" si="17"/>
        <v>0.6841666666666667</v>
      </c>
      <c r="R96" s="94">
        <f t="shared" si="18"/>
        <v>0.70766666666666678</v>
      </c>
      <c r="S96" s="94">
        <f t="shared" si="19"/>
        <v>0.72880000000000011</v>
      </c>
      <c r="T96" s="94">
        <f t="shared" si="20"/>
        <v>8.4933333333333347E-2</v>
      </c>
      <c r="U96" s="95">
        <f t="shared" si="21"/>
        <v>0.5992333333333334</v>
      </c>
      <c r="V96" s="95">
        <f t="shared" si="22"/>
        <v>0.62273333333333347</v>
      </c>
      <c r="W96" s="95">
        <f t="shared" si="23"/>
        <v>0.64386666666666681</v>
      </c>
      <c r="X96" s="95"/>
      <c r="Y96" s="96">
        <f t="shared" si="24"/>
        <v>16235.333333333334</v>
      </c>
      <c r="Z96" s="96">
        <f t="shared" si="25"/>
        <v>6025.6666666666661</v>
      </c>
      <c r="AA96" s="96">
        <f t="shared" si="26"/>
        <v>14868.833333333334</v>
      </c>
    </row>
    <row r="97" spans="2:27">
      <c r="B97" s="97">
        <v>46.5</v>
      </c>
      <c r="C97" s="93">
        <v>0.67769999999999997</v>
      </c>
      <c r="D97" s="93">
        <v>0.69159999999999999</v>
      </c>
      <c r="E97" s="93">
        <v>0.68159999999999998</v>
      </c>
      <c r="F97" s="93">
        <v>0.70420000000000005</v>
      </c>
      <c r="G97" s="93">
        <v>0.69530000000000003</v>
      </c>
      <c r="H97" s="93">
        <v>0.70530000000000004</v>
      </c>
      <c r="I97" s="93">
        <v>0.72270000000000001</v>
      </c>
      <c r="J97" s="93">
        <v>0.72119999999999995</v>
      </c>
      <c r="K97" s="93">
        <v>0.74099999999999999</v>
      </c>
      <c r="L97" s="93">
        <v>8.5599999999999996E-2</v>
      </c>
      <c r="M97" s="93">
        <v>8.5000000000000006E-2</v>
      </c>
      <c r="N97" s="93">
        <v>8.4900000000000003E-2</v>
      </c>
      <c r="O97" s="93"/>
      <c r="Q97" s="94">
        <f t="shared" si="17"/>
        <v>0.68363333333333332</v>
      </c>
      <c r="R97" s="94">
        <f t="shared" si="18"/>
        <v>0.7016</v>
      </c>
      <c r="S97" s="94">
        <f t="shared" si="19"/>
        <v>0.72829999999999995</v>
      </c>
      <c r="T97" s="94">
        <f t="shared" si="20"/>
        <v>8.5166666666666668E-2</v>
      </c>
      <c r="U97" s="95">
        <f t="shared" si="21"/>
        <v>0.5984666666666667</v>
      </c>
      <c r="V97" s="95">
        <f t="shared" si="22"/>
        <v>0.61643333333333339</v>
      </c>
      <c r="W97" s="95">
        <f t="shared" si="23"/>
        <v>0.64313333333333333</v>
      </c>
      <c r="X97" s="95"/>
      <c r="Y97" s="96">
        <f t="shared" si="24"/>
        <v>16269.666666666666</v>
      </c>
      <c r="Z97" s="96">
        <f t="shared" si="25"/>
        <v>5974.666666666667</v>
      </c>
      <c r="AA97" s="96">
        <f t="shared" si="26"/>
        <v>14861</v>
      </c>
    </row>
    <row r="98" spans="2:27">
      <c r="B98" s="97">
        <v>47</v>
      </c>
      <c r="C98" s="93">
        <v>0.67400000000000004</v>
      </c>
      <c r="D98" s="93">
        <v>0.69369999999999998</v>
      </c>
      <c r="E98" s="93">
        <v>0.6804</v>
      </c>
      <c r="F98" s="93">
        <v>0.70430000000000004</v>
      </c>
      <c r="G98" s="93">
        <v>0.69099999999999995</v>
      </c>
      <c r="H98" s="93">
        <v>0.70830000000000004</v>
      </c>
      <c r="I98" s="93">
        <v>0.72189999999999999</v>
      </c>
      <c r="J98" s="93">
        <v>0.72199999999999998</v>
      </c>
      <c r="K98" s="93">
        <v>0.74199999999999999</v>
      </c>
      <c r="L98" s="93">
        <v>8.5500000000000007E-2</v>
      </c>
      <c r="M98" s="93">
        <v>8.4900000000000003E-2</v>
      </c>
      <c r="N98" s="93">
        <v>8.48E-2</v>
      </c>
      <c r="O98" s="93"/>
      <c r="Q98" s="94">
        <f t="shared" si="17"/>
        <v>0.68270000000000008</v>
      </c>
      <c r="R98" s="94">
        <f t="shared" si="18"/>
        <v>0.70120000000000005</v>
      </c>
      <c r="S98" s="94">
        <f t="shared" si="19"/>
        <v>0.72863333333333336</v>
      </c>
      <c r="T98" s="94">
        <f t="shared" si="20"/>
        <v>8.5066666666666665E-2</v>
      </c>
      <c r="U98" s="95">
        <f t="shared" si="21"/>
        <v>0.59763333333333346</v>
      </c>
      <c r="V98" s="95">
        <f t="shared" si="22"/>
        <v>0.61613333333333342</v>
      </c>
      <c r="W98" s="95">
        <f t="shared" si="23"/>
        <v>0.64356666666666673</v>
      </c>
      <c r="X98" s="95"/>
      <c r="Y98" s="96">
        <f t="shared" si="24"/>
        <v>16350</v>
      </c>
      <c r="Z98" s="96">
        <f t="shared" si="25"/>
        <v>5942.3333333333339</v>
      </c>
      <c r="AA98" s="96">
        <f t="shared" si="26"/>
        <v>14985</v>
      </c>
    </row>
    <row r="99" spans="2:27">
      <c r="B99" s="97">
        <v>47.5</v>
      </c>
      <c r="C99" s="93">
        <v>0.67049999999999998</v>
      </c>
      <c r="D99" s="93">
        <v>0.69099999999999995</v>
      </c>
      <c r="E99" s="93">
        <v>0.68479999999999996</v>
      </c>
      <c r="F99" s="93">
        <v>0.70420000000000005</v>
      </c>
      <c r="G99" s="93">
        <v>0.69489999999999996</v>
      </c>
      <c r="H99" s="93">
        <v>0.70469999999999999</v>
      </c>
      <c r="I99" s="93">
        <v>0.71609999999999996</v>
      </c>
      <c r="J99" s="93">
        <v>0.71430000000000005</v>
      </c>
      <c r="K99" s="93">
        <v>0.73870000000000002</v>
      </c>
      <c r="L99" s="93">
        <v>8.5500000000000007E-2</v>
      </c>
      <c r="M99" s="93">
        <v>8.4599999999999995E-2</v>
      </c>
      <c r="N99" s="93">
        <v>8.4699999999999998E-2</v>
      </c>
      <c r="O99" s="93"/>
      <c r="Q99" s="94">
        <f t="shared" si="17"/>
        <v>0.68210000000000004</v>
      </c>
      <c r="R99" s="94">
        <f t="shared" si="18"/>
        <v>0.7012666666666667</v>
      </c>
      <c r="S99" s="94">
        <f t="shared" si="19"/>
        <v>0.72303333333333342</v>
      </c>
      <c r="T99" s="94">
        <f t="shared" si="20"/>
        <v>8.4933333333333347E-2</v>
      </c>
      <c r="U99" s="95">
        <f t="shared" si="21"/>
        <v>0.59716666666666673</v>
      </c>
      <c r="V99" s="95">
        <f t="shared" si="22"/>
        <v>0.6163333333333334</v>
      </c>
      <c r="W99" s="95">
        <f t="shared" si="23"/>
        <v>0.63810000000000011</v>
      </c>
      <c r="X99" s="95"/>
      <c r="Y99" s="96">
        <f t="shared" si="24"/>
        <v>16216.666666666668</v>
      </c>
      <c r="Z99" s="96">
        <f t="shared" si="25"/>
        <v>5900</v>
      </c>
      <c r="AA99" s="96">
        <f t="shared" si="26"/>
        <v>15071.166666666666</v>
      </c>
    </row>
    <row r="100" spans="2:27">
      <c r="B100" s="97">
        <v>48</v>
      </c>
      <c r="C100" s="93">
        <v>0.67100000000000004</v>
      </c>
      <c r="D100" s="93">
        <v>0.69320000000000004</v>
      </c>
      <c r="E100" s="93">
        <v>0.68269999999999997</v>
      </c>
      <c r="F100" s="93">
        <v>0.70120000000000005</v>
      </c>
      <c r="G100" s="93">
        <v>0.6925</v>
      </c>
      <c r="H100" s="93">
        <v>0.70340000000000003</v>
      </c>
      <c r="I100" s="93">
        <v>0.72189999999999999</v>
      </c>
      <c r="J100" s="93">
        <v>0.7208</v>
      </c>
      <c r="K100" s="93">
        <v>0.73960000000000004</v>
      </c>
      <c r="L100" s="93">
        <v>8.5500000000000007E-2</v>
      </c>
      <c r="M100" s="93">
        <v>8.4500000000000006E-2</v>
      </c>
      <c r="N100" s="93">
        <v>8.4699999999999998E-2</v>
      </c>
      <c r="O100" s="93"/>
      <c r="Q100" s="94">
        <f t="shared" ref="Q100:Q131" si="27">AVERAGE(C100:E100)</f>
        <v>0.68230000000000002</v>
      </c>
      <c r="R100" s="94">
        <f t="shared" ref="R100:R131" si="28">AVERAGE(F100:H100)</f>
        <v>0.6990333333333334</v>
      </c>
      <c r="S100" s="94">
        <f t="shared" ref="S100:S131" si="29">AVERAGE(I100:K100)</f>
        <v>0.72743333333333327</v>
      </c>
      <c r="T100" s="94">
        <f t="shared" ref="T100:T131" si="30">AVERAGE(L100:N100)</f>
        <v>8.4900000000000017E-2</v>
      </c>
      <c r="U100" s="95">
        <f t="shared" ref="U100:U131" si="31">Q100-$T100</f>
        <v>0.59740000000000004</v>
      </c>
      <c r="V100" s="95">
        <f t="shared" ref="V100:V131" si="32">R100-$T100</f>
        <v>0.61413333333333342</v>
      </c>
      <c r="W100" s="95">
        <f t="shared" ref="W100:W131" si="33">S100-$T100</f>
        <v>0.64253333333333329</v>
      </c>
      <c r="X100" s="95"/>
      <c r="Y100" s="96">
        <f t="shared" si="24"/>
        <v>16114</v>
      </c>
      <c r="Z100" s="96">
        <f t="shared" si="25"/>
        <v>5845.333333333333</v>
      </c>
      <c r="AA100" s="96">
        <f t="shared" si="26"/>
        <v>14995.666666666666</v>
      </c>
    </row>
    <row r="101" spans="2:27">
      <c r="B101" s="97">
        <v>48.5</v>
      </c>
      <c r="C101" s="93">
        <v>0.67010000000000003</v>
      </c>
      <c r="D101" s="93">
        <v>0.68759999999999999</v>
      </c>
      <c r="E101" s="93">
        <v>0.68030000000000002</v>
      </c>
      <c r="F101" s="93">
        <v>0.69799999999999995</v>
      </c>
      <c r="G101" s="93">
        <v>0.68430000000000002</v>
      </c>
      <c r="H101" s="93">
        <v>0.69740000000000002</v>
      </c>
      <c r="I101" s="93">
        <v>0.71189999999999998</v>
      </c>
      <c r="J101" s="93">
        <v>0.71679999999999999</v>
      </c>
      <c r="K101" s="93">
        <v>0.73939999999999995</v>
      </c>
      <c r="L101" s="93">
        <v>8.5500000000000007E-2</v>
      </c>
      <c r="M101" s="93">
        <v>8.4699999999999998E-2</v>
      </c>
      <c r="N101" s="93">
        <v>8.48E-2</v>
      </c>
      <c r="O101" s="93"/>
      <c r="Q101" s="94">
        <f t="shared" si="27"/>
        <v>0.67933333333333323</v>
      </c>
      <c r="R101" s="94">
        <f t="shared" si="28"/>
        <v>0.69323333333333326</v>
      </c>
      <c r="S101" s="94">
        <f t="shared" si="29"/>
        <v>0.72270000000000001</v>
      </c>
      <c r="T101" s="94">
        <f t="shared" si="30"/>
        <v>8.5000000000000006E-2</v>
      </c>
      <c r="U101" s="95">
        <f t="shared" si="31"/>
        <v>0.59433333333333327</v>
      </c>
      <c r="V101" s="95">
        <f t="shared" si="32"/>
        <v>0.60823333333333329</v>
      </c>
      <c r="W101" s="95">
        <f t="shared" si="33"/>
        <v>0.63770000000000004</v>
      </c>
      <c r="X101" s="95"/>
      <c r="Y101" s="96">
        <f t="shared" si="24"/>
        <v>16009.666666666666</v>
      </c>
      <c r="Z101" s="96">
        <f t="shared" si="25"/>
        <v>5796.333333333333</v>
      </c>
      <c r="AA101" s="96">
        <f t="shared" si="26"/>
        <v>15105.5</v>
      </c>
    </row>
    <row r="102" spans="2:27">
      <c r="B102" s="97">
        <v>49</v>
      </c>
      <c r="C102" s="93">
        <v>0.67120000000000002</v>
      </c>
      <c r="D102" s="93">
        <v>0.69279999999999997</v>
      </c>
      <c r="E102" s="93">
        <v>0.68440000000000001</v>
      </c>
      <c r="F102" s="93">
        <v>0.7016</v>
      </c>
      <c r="G102" s="93">
        <v>0.68620000000000003</v>
      </c>
      <c r="H102" s="93">
        <v>0.7016</v>
      </c>
      <c r="I102" s="93">
        <v>0.72060000000000002</v>
      </c>
      <c r="J102" s="93">
        <v>0.71779999999999999</v>
      </c>
      <c r="K102" s="93">
        <v>0.74109999999999998</v>
      </c>
      <c r="L102" s="93">
        <v>8.5300000000000001E-2</v>
      </c>
      <c r="M102" s="93">
        <v>8.4500000000000006E-2</v>
      </c>
      <c r="N102" s="93">
        <v>8.4699999999999998E-2</v>
      </c>
      <c r="O102" s="93"/>
      <c r="Q102" s="94">
        <f t="shared" si="27"/>
        <v>0.68279999999999996</v>
      </c>
      <c r="R102" s="94">
        <f t="shared" si="28"/>
        <v>0.69646666666666668</v>
      </c>
      <c r="S102" s="94">
        <f t="shared" si="29"/>
        <v>0.72650000000000003</v>
      </c>
      <c r="T102" s="94">
        <f t="shared" si="30"/>
        <v>8.483333333333333E-2</v>
      </c>
      <c r="U102" s="95">
        <f t="shared" si="31"/>
        <v>0.59796666666666665</v>
      </c>
      <c r="V102" s="95">
        <f t="shared" si="32"/>
        <v>0.61163333333333336</v>
      </c>
      <c r="W102" s="95">
        <f t="shared" si="33"/>
        <v>0.64166666666666672</v>
      </c>
      <c r="X102" s="95"/>
      <c r="Y102" s="96">
        <f t="shared" si="24"/>
        <v>15881.333333333332</v>
      </c>
      <c r="Z102" s="96">
        <f t="shared" si="25"/>
        <v>5798</v>
      </c>
      <c r="AA102" s="96">
        <f t="shared" si="26"/>
        <v>15163.166666666666</v>
      </c>
    </row>
    <row r="103" spans="2:27">
      <c r="B103" s="97">
        <v>49.5</v>
      </c>
      <c r="C103" s="93">
        <v>0.66920000000000002</v>
      </c>
      <c r="D103" s="93">
        <v>0.68559999999999999</v>
      </c>
      <c r="E103" s="93">
        <v>0.68189999999999995</v>
      </c>
      <c r="F103" s="93">
        <v>0.69389999999999996</v>
      </c>
      <c r="G103" s="93">
        <v>0.6855</v>
      </c>
      <c r="H103" s="93">
        <v>0.7006</v>
      </c>
      <c r="I103" s="93">
        <v>0.7198</v>
      </c>
      <c r="J103" s="93">
        <v>0.71430000000000005</v>
      </c>
      <c r="K103" s="93">
        <v>0.74029999999999996</v>
      </c>
      <c r="L103" s="93">
        <v>8.5400000000000004E-2</v>
      </c>
      <c r="M103" s="93">
        <v>8.4500000000000006E-2</v>
      </c>
      <c r="N103" s="93">
        <v>8.4699999999999998E-2</v>
      </c>
      <c r="O103" s="93"/>
      <c r="Q103" s="94">
        <f t="shared" si="27"/>
        <v>0.67889999999999995</v>
      </c>
      <c r="R103" s="94">
        <f t="shared" si="28"/>
        <v>0.69333333333333336</v>
      </c>
      <c r="S103" s="94">
        <f t="shared" si="29"/>
        <v>0.7248</v>
      </c>
      <c r="T103" s="94">
        <f t="shared" si="30"/>
        <v>8.486666666666666E-2</v>
      </c>
      <c r="U103" s="95">
        <f t="shared" si="31"/>
        <v>0.5940333333333333</v>
      </c>
      <c r="V103" s="95">
        <f t="shared" si="32"/>
        <v>0.60846666666666671</v>
      </c>
      <c r="W103" s="95">
        <f t="shared" si="33"/>
        <v>0.63993333333333335</v>
      </c>
      <c r="X103" s="95"/>
      <c r="Y103" s="96">
        <f t="shared" si="24"/>
        <v>15891.333333333334</v>
      </c>
      <c r="Z103" s="96">
        <f t="shared" si="25"/>
        <v>5754.3333333333339</v>
      </c>
      <c r="AA103" s="96">
        <f t="shared" si="26"/>
        <v>15268.5</v>
      </c>
    </row>
    <row r="104" spans="2:27">
      <c r="B104" s="97">
        <v>50</v>
      </c>
      <c r="C104" s="93">
        <v>0.66510000000000002</v>
      </c>
      <c r="D104" s="93">
        <v>0.69199999999999995</v>
      </c>
      <c r="E104" s="93">
        <v>0.68120000000000003</v>
      </c>
      <c r="F104" s="93">
        <v>0.69220000000000004</v>
      </c>
      <c r="G104" s="93">
        <v>0.68779999999999997</v>
      </c>
      <c r="H104" s="93">
        <v>0.70179999999999998</v>
      </c>
      <c r="I104" s="93">
        <v>0.71889999999999998</v>
      </c>
      <c r="J104" s="93">
        <v>0.71630000000000005</v>
      </c>
      <c r="K104" s="93">
        <v>0.73899999999999999</v>
      </c>
      <c r="L104" s="93">
        <v>8.5300000000000001E-2</v>
      </c>
      <c r="M104" s="93">
        <v>8.4599999999999995E-2</v>
      </c>
      <c r="N104" s="93">
        <v>8.4699999999999998E-2</v>
      </c>
      <c r="O104" s="93"/>
      <c r="Q104" s="94">
        <f t="shared" si="27"/>
        <v>0.67943333333333333</v>
      </c>
      <c r="R104" s="94">
        <f t="shared" si="28"/>
        <v>0.69393333333333329</v>
      </c>
      <c r="S104" s="94">
        <f t="shared" si="29"/>
        <v>0.72473333333333334</v>
      </c>
      <c r="T104" s="94">
        <f t="shared" si="30"/>
        <v>8.486666666666666E-2</v>
      </c>
      <c r="U104" s="95">
        <f t="shared" si="31"/>
        <v>0.59456666666666669</v>
      </c>
      <c r="V104" s="95">
        <f t="shared" si="32"/>
        <v>0.60906666666666665</v>
      </c>
      <c r="W104" s="95">
        <f t="shared" si="33"/>
        <v>0.63986666666666669</v>
      </c>
      <c r="X104" s="95"/>
      <c r="Y104" s="96">
        <f t="shared" si="24"/>
        <v>15684.666666666666</v>
      </c>
      <c r="Z104" s="96">
        <f t="shared" si="25"/>
        <v>5688.333333333333</v>
      </c>
      <c r="AA104" s="96">
        <f t="shared" si="26"/>
        <v>15196.333333333334</v>
      </c>
    </row>
    <row r="105" spans="2:27">
      <c r="B105" s="97">
        <v>50.5</v>
      </c>
      <c r="C105" s="93">
        <v>0.66590000000000005</v>
      </c>
      <c r="D105" s="93">
        <v>0.68859999999999999</v>
      </c>
      <c r="E105" s="93">
        <v>0.67620000000000002</v>
      </c>
      <c r="F105" s="93">
        <v>0.69479999999999997</v>
      </c>
      <c r="G105" s="93">
        <v>0.68400000000000005</v>
      </c>
      <c r="H105" s="93">
        <v>0.69689999999999996</v>
      </c>
      <c r="I105" s="93">
        <v>0.71750000000000003</v>
      </c>
      <c r="J105" s="93">
        <v>0.71309999999999996</v>
      </c>
      <c r="K105" s="93">
        <v>0.73460000000000003</v>
      </c>
      <c r="L105" s="93">
        <v>8.5300000000000001E-2</v>
      </c>
      <c r="M105" s="93">
        <v>8.4500000000000006E-2</v>
      </c>
      <c r="N105" s="93">
        <v>8.4599999999999995E-2</v>
      </c>
      <c r="O105" s="93"/>
      <c r="Q105" s="94">
        <f t="shared" si="27"/>
        <v>0.67689999999999995</v>
      </c>
      <c r="R105" s="94">
        <f t="shared" si="28"/>
        <v>0.69189999999999996</v>
      </c>
      <c r="S105" s="94">
        <f t="shared" si="29"/>
        <v>0.72173333333333334</v>
      </c>
      <c r="T105" s="94">
        <f t="shared" si="30"/>
        <v>8.48E-2</v>
      </c>
      <c r="U105" s="95">
        <f t="shared" si="31"/>
        <v>0.59209999999999996</v>
      </c>
      <c r="V105" s="95">
        <f t="shared" si="32"/>
        <v>0.60709999999999997</v>
      </c>
      <c r="W105" s="95">
        <f t="shared" si="33"/>
        <v>0.63693333333333335</v>
      </c>
      <c r="X105" s="95"/>
      <c r="Y105" s="96">
        <f t="shared" si="24"/>
        <v>15610.666666666666</v>
      </c>
      <c r="Z105" s="96">
        <f t="shared" si="25"/>
        <v>5593.666666666667</v>
      </c>
      <c r="AA105" s="96">
        <f t="shared" si="26"/>
        <v>15240.166666666666</v>
      </c>
    </row>
    <row r="106" spans="2:27">
      <c r="B106" s="97">
        <v>51</v>
      </c>
      <c r="C106" s="93">
        <v>0.66520000000000001</v>
      </c>
      <c r="D106" s="93">
        <v>0.68500000000000005</v>
      </c>
      <c r="E106" s="93">
        <v>0.6774</v>
      </c>
      <c r="F106" s="93">
        <v>0.68600000000000005</v>
      </c>
      <c r="G106" s="93">
        <v>0.67900000000000005</v>
      </c>
      <c r="H106" s="93">
        <v>0.69440000000000002</v>
      </c>
      <c r="I106" s="93">
        <v>0.71499999999999997</v>
      </c>
      <c r="J106" s="93">
        <v>0.71179999999999999</v>
      </c>
      <c r="K106" s="93">
        <v>0.7359</v>
      </c>
      <c r="L106" s="93">
        <v>8.5400000000000004E-2</v>
      </c>
      <c r="M106" s="93">
        <v>8.4500000000000006E-2</v>
      </c>
      <c r="N106" s="93">
        <v>8.48E-2</v>
      </c>
      <c r="O106" s="93"/>
      <c r="Q106" s="94">
        <f t="shared" si="27"/>
        <v>0.67586666666666673</v>
      </c>
      <c r="R106" s="94">
        <f t="shared" si="28"/>
        <v>0.68646666666666667</v>
      </c>
      <c r="S106" s="94">
        <f t="shared" si="29"/>
        <v>0.72089999999999999</v>
      </c>
      <c r="T106" s="94">
        <f t="shared" si="30"/>
        <v>8.4899999999999989E-2</v>
      </c>
      <c r="U106" s="95">
        <f t="shared" si="31"/>
        <v>0.59096666666666675</v>
      </c>
      <c r="V106" s="95">
        <f t="shared" si="32"/>
        <v>0.60156666666666669</v>
      </c>
      <c r="W106" s="95">
        <f t="shared" si="33"/>
        <v>0.63600000000000001</v>
      </c>
      <c r="X106" s="95"/>
      <c r="Y106" s="96">
        <f t="shared" si="24"/>
        <v>15208</v>
      </c>
      <c r="Z106" s="96">
        <f t="shared" si="25"/>
        <v>5611.666666666667</v>
      </c>
      <c r="AA106" s="96">
        <f t="shared" si="26"/>
        <v>15461</v>
      </c>
    </row>
    <row r="107" spans="2:27">
      <c r="B107" s="97">
        <v>51.5</v>
      </c>
      <c r="C107" s="93">
        <v>0.66290000000000004</v>
      </c>
      <c r="D107" s="93">
        <v>0.68810000000000004</v>
      </c>
      <c r="E107" s="93">
        <v>0.67979999999999996</v>
      </c>
      <c r="F107" s="93">
        <v>0.69079999999999997</v>
      </c>
      <c r="G107" s="93">
        <v>0.68149999999999999</v>
      </c>
      <c r="H107" s="93">
        <v>0.69689999999999996</v>
      </c>
      <c r="I107" s="93">
        <v>0.71450000000000002</v>
      </c>
      <c r="J107" s="93">
        <v>0.71089999999999998</v>
      </c>
      <c r="K107" s="93">
        <v>0.73729999999999996</v>
      </c>
      <c r="L107" s="93">
        <v>8.5300000000000001E-2</v>
      </c>
      <c r="M107" s="93">
        <v>8.4400000000000003E-2</v>
      </c>
      <c r="N107" s="93">
        <v>8.4599999999999995E-2</v>
      </c>
      <c r="O107" s="93"/>
      <c r="Q107" s="94">
        <f t="shared" si="27"/>
        <v>0.67693333333333339</v>
      </c>
      <c r="R107" s="94">
        <f t="shared" si="28"/>
        <v>0.68973333333333331</v>
      </c>
      <c r="S107" s="94">
        <f t="shared" si="29"/>
        <v>0.72089999999999999</v>
      </c>
      <c r="T107" s="94">
        <f t="shared" si="30"/>
        <v>8.4766666666666671E-2</v>
      </c>
      <c r="U107" s="95">
        <f t="shared" si="31"/>
        <v>0.59216666666666673</v>
      </c>
      <c r="V107" s="95">
        <f t="shared" si="32"/>
        <v>0.60496666666666665</v>
      </c>
      <c r="W107" s="95">
        <f t="shared" si="33"/>
        <v>0.63613333333333333</v>
      </c>
      <c r="X107" s="95"/>
      <c r="Y107" s="96">
        <f t="shared" si="24"/>
        <v>15286.666666666666</v>
      </c>
      <c r="Z107" s="96">
        <f t="shared" si="25"/>
        <v>5563.666666666667</v>
      </c>
      <c r="AA107" s="96">
        <f t="shared" si="26"/>
        <v>15407.333333333332</v>
      </c>
    </row>
    <row r="108" spans="2:27">
      <c r="B108" s="97">
        <v>52</v>
      </c>
      <c r="C108" s="93">
        <v>0.66479999999999995</v>
      </c>
      <c r="D108" s="93">
        <v>0.68620000000000003</v>
      </c>
      <c r="E108" s="93">
        <v>0.67620000000000002</v>
      </c>
      <c r="F108" s="93">
        <v>0.68410000000000004</v>
      </c>
      <c r="G108" s="93">
        <v>0.6794</v>
      </c>
      <c r="H108" s="93">
        <v>0.69830000000000003</v>
      </c>
      <c r="I108" s="93">
        <v>0.71460000000000001</v>
      </c>
      <c r="J108" s="93">
        <v>0.70950000000000002</v>
      </c>
      <c r="K108" s="93">
        <v>0.73270000000000002</v>
      </c>
      <c r="L108" s="93">
        <v>8.5300000000000001E-2</v>
      </c>
      <c r="M108" s="93">
        <v>8.4400000000000003E-2</v>
      </c>
      <c r="N108" s="93">
        <v>8.4500000000000006E-2</v>
      </c>
      <c r="O108" s="93"/>
      <c r="Q108" s="94">
        <f t="shared" si="27"/>
        <v>0.67573333333333341</v>
      </c>
      <c r="R108" s="94">
        <f t="shared" si="28"/>
        <v>0.6872666666666668</v>
      </c>
      <c r="S108" s="94">
        <f t="shared" si="29"/>
        <v>0.71893333333333331</v>
      </c>
      <c r="T108" s="94">
        <f t="shared" si="30"/>
        <v>8.4733333333333341E-2</v>
      </c>
      <c r="U108" s="95">
        <f t="shared" si="31"/>
        <v>0.59100000000000008</v>
      </c>
      <c r="V108" s="95">
        <f t="shared" si="32"/>
        <v>0.60253333333333348</v>
      </c>
      <c r="W108" s="95">
        <f t="shared" si="33"/>
        <v>0.63419999999999999</v>
      </c>
      <c r="X108" s="95"/>
      <c r="Y108" s="96">
        <f t="shared" si="24"/>
        <v>15327.333333333334</v>
      </c>
      <c r="Z108" s="96">
        <f t="shared" si="25"/>
        <v>5558.3333333333339</v>
      </c>
      <c r="AA108" s="96">
        <f t="shared" si="26"/>
        <v>15457</v>
      </c>
    </row>
    <row r="109" spans="2:27">
      <c r="B109" s="97">
        <v>52.5</v>
      </c>
      <c r="C109" s="93">
        <v>0.6613</v>
      </c>
      <c r="D109" s="93">
        <v>0.68340000000000001</v>
      </c>
      <c r="E109" s="93">
        <v>0.67279999999999995</v>
      </c>
      <c r="F109" s="93">
        <v>0.68640000000000001</v>
      </c>
      <c r="G109" s="93">
        <v>0.67959999999999998</v>
      </c>
      <c r="H109" s="93">
        <v>0.69740000000000002</v>
      </c>
      <c r="I109" s="93">
        <v>0.71209999999999996</v>
      </c>
      <c r="J109" s="93">
        <v>0.71</v>
      </c>
      <c r="K109" s="93">
        <v>0.73360000000000003</v>
      </c>
      <c r="L109" s="93">
        <v>8.5099999999999995E-2</v>
      </c>
      <c r="M109" s="93">
        <v>8.43E-2</v>
      </c>
      <c r="N109" s="93">
        <v>8.4400000000000003E-2</v>
      </c>
      <c r="O109" s="93"/>
      <c r="Q109" s="94">
        <f t="shared" si="27"/>
        <v>0.67249999999999999</v>
      </c>
      <c r="R109" s="94">
        <f t="shared" si="28"/>
        <v>0.68780000000000008</v>
      </c>
      <c r="S109" s="94">
        <f t="shared" si="29"/>
        <v>0.71856666666666669</v>
      </c>
      <c r="T109" s="94">
        <f t="shared" si="30"/>
        <v>8.4600000000000009E-2</v>
      </c>
      <c r="U109" s="95">
        <f t="shared" si="31"/>
        <v>0.58789999999999998</v>
      </c>
      <c r="V109" s="95">
        <f t="shared" si="32"/>
        <v>0.60320000000000007</v>
      </c>
      <c r="W109" s="95">
        <f t="shared" si="33"/>
        <v>0.63396666666666668</v>
      </c>
      <c r="X109" s="95"/>
      <c r="Y109" s="96">
        <f t="shared" si="24"/>
        <v>15168.666666666666</v>
      </c>
      <c r="Z109" s="96">
        <f t="shared" si="25"/>
        <v>5492.333333333333</v>
      </c>
      <c r="AA109" s="96">
        <f t="shared" si="26"/>
        <v>15538</v>
      </c>
    </row>
    <row r="110" spans="2:27">
      <c r="B110" s="97">
        <v>53</v>
      </c>
      <c r="C110" s="93">
        <v>0.65820000000000001</v>
      </c>
      <c r="D110" s="93">
        <v>0.68210000000000004</v>
      </c>
      <c r="E110" s="93">
        <v>0.67349999999999999</v>
      </c>
      <c r="F110" s="93">
        <v>0.68069999999999997</v>
      </c>
      <c r="G110" s="93">
        <v>0.67659999999999998</v>
      </c>
      <c r="H110" s="93">
        <v>0.69399999999999995</v>
      </c>
      <c r="I110" s="93">
        <v>0.70930000000000004</v>
      </c>
      <c r="J110" s="93">
        <v>0.70940000000000003</v>
      </c>
      <c r="K110" s="93">
        <v>0.73180000000000001</v>
      </c>
      <c r="L110" s="93">
        <v>8.5400000000000004E-2</v>
      </c>
      <c r="M110" s="93">
        <v>8.4199999999999997E-2</v>
      </c>
      <c r="N110" s="93">
        <v>8.4699999999999998E-2</v>
      </c>
      <c r="O110" s="93"/>
      <c r="Q110" s="94">
        <f t="shared" si="27"/>
        <v>0.67126666666666657</v>
      </c>
      <c r="R110" s="94">
        <f t="shared" si="28"/>
        <v>0.68376666666666663</v>
      </c>
      <c r="S110" s="94">
        <f t="shared" si="29"/>
        <v>0.71683333333333332</v>
      </c>
      <c r="T110" s="94">
        <f t="shared" si="30"/>
        <v>8.4766666666666657E-2</v>
      </c>
      <c r="U110" s="95">
        <f t="shared" si="31"/>
        <v>0.58649999999999991</v>
      </c>
      <c r="V110" s="95">
        <f t="shared" si="32"/>
        <v>0.59899999999999998</v>
      </c>
      <c r="W110" s="95">
        <f t="shared" si="33"/>
        <v>0.63206666666666667</v>
      </c>
      <c r="X110" s="95"/>
      <c r="Y110" s="96">
        <f t="shared" si="24"/>
        <v>15042.333333333334</v>
      </c>
      <c r="Z110" s="96">
        <f t="shared" si="25"/>
        <v>5412.666666666667</v>
      </c>
      <c r="AA110" s="96">
        <f t="shared" si="26"/>
        <v>15570</v>
      </c>
    </row>
    <row r="111" spans="2:27">
      <c r="B111" s="97">
        <v>53.5</v>
      </c>
      <c r="C111" s="93">
        <v>0.6593</v>
      </c>
      <c r="D111" s="93">
        <v>0.67969999999999997</v>
      </c>
      <c r="E111" s="93">
        <v>0.6724</v>
      </c>
      <c r="F111" s="93">
        <v>0.68189999999999995</v>
      </c>
      <c r="G111" s="93">
        <v>0.67589999999999995</v>
      </c>
      <c r="H111" s="93">
        <v>0.69569999999999999</v>
      </c>
      <c r="I111" s="93">
        <v>0.71220000000000006</v>
      </c>
      <c r="J111" s="93">
        <v>0.70830000000000004</v>
      </c>
      <c r="K111" s="93">
        <v>0.73099999999999998</v>
      </c>
      <c r="L111" s="93">
        <v>8.5199999999999998E-2</v>
      </c>
      <c r="M111" s="93">
        <v>8.4199999999999997E-2</v>
      </c>
      <c r="N111" s="93">
        <v>8.4599999999999995E-2</v>
      </c>
      <c r="O111" s="93"/>
      <c r="Q111" s="94">
        <f t="shared" si="27"/>
        <v>0.67046666666666666</v>
      </c>
      <c r="R111" s="94">
        <f t="shared" si="28"/>
        <v>0.68449999999999989</v>
      </c>
      <c r="S111" s="94">
        <f t="shared" si="29"/>
        <v>0.71716666666666662</v>
      </c>
      <c r="T111" s="94">
        <f t="shared" si="30"/>
        <v>8.4666666666666668E-2</v>
      </c>
      <c r="U111" s="95">
        <f t="shared" si="31"/>
        <v>0.58579999999999999</v>
      </c>
      <c r="V111" s="95">
        <f t="shared" si="32"/>
        <v>0.59983333333333322</v>
      </c>
      <c r="W111" s="95">
        <f t="shared" si="33"/>
        <v>0.63249999999999995</v>
      </c>
      <c r="X111" s="95"/>
      <c r="Y111" s="96">
        <f t="shared" si="24"/>
        <v>14919.333333333334</v>
      </c>
      <c r="Z111" s="96">
        <f t="shared" si="25"/>
        <v>5390.6666666666661</v>
      </c>
      <c r="AA111" s="96">
        <f t="shared" si="26"/>
        <v>15527.333333333332</v>
      </c>
    </row>
    <row r="112" spans="2:27">
      <c r="B112" s="97">
        <v>54</v>
      </c>
      <c r="C112" s="93">
        <v>0.65239999999999998</v>
      </c>
      <c r="D112" s="93">
        <v>0.68140000000000001</v>
      </c>
      <c r="E112" s="93">
        <v>0.67220000000000002</v>
      </c>
      <c r="F112" s="93">
        <v>0.67679999999999996</v>
      </c>
      <c r="G112" s="93">
        <v>0.67930000000000001</v>
      </c>
      <c r="H112" s="93">
        <v>0.69120000000000004</v>
      </c>
      <c r="I112" s="93">
        <v>0.70830000000000004</v>
      </c>
      <c r="J112" s="93">
        <v>0.70399999999999996</v>
      </c>
      <c r="K112" s="93">
        <v>0.72729999999999995</v>
      </c>
      <c r="L112" s="93">
        <v>8.5300000000000001E-2</v>
      </c>
      <c r="M112" s="93">
        <v>8.43E-2</v>
      </c>
      <c r="N112" s="93">
        <v>8.4400000000000003E-2</v>
      </c>
      <c r="O112" s="93"/>
      <c r="Q112" s="94">
        <f t="shared" si="27"/>
        <v>0.66866666666666674</v>
      </c>
      <c r="R112" s="94">
        <f t="shared" si="28"/>
        <v>0.68243333333333334</v>
      </c>
      <c r="S112" s="94">
        <f t="shared" si="29"/>
        <v>0.71320000000000006</v>
      </c>
      <c r="T112" s="94">
        <f t="shared" si="30"/>
        <v>8.4666666666666668E-2</v>
      </c>
      <c r="U112" s="95">
        <f t="shared" si="31"/>
        <v>0.58400000000000007</v>
      </c>
      <c r="V112" s="95">
        <f t="shared" si="32"/>
        <v>0.59776666666666667</v>
      </c>
      <c r="W112" s="95">
        <f t="shared" si="33"/>
        <v>0.62853333333333339</v>
      </c>
      <c r="X112" s="95"/>
      <c r="Y112" s="96">
        <f t="shared" si="24"/>
        <v>14752</v>
      </c>
      <c r="Z112" s="96">
        <f t="shared" si="25"/>
        <v>5310.333333333333</v>
      </c>
      <c r="AA112" s="96">
        <f t="shared" si="26"/>
        <v>15530.5</v>
      </c>
    </row>
    <row r="113" spans="2:27">
      <c r="B113" s="97">
        <v>54.5</v>
      </c>
      <c r="C113" s="93">
        <v>0.65500000000000003</v>
      </c>
      <c r="D113" s="93">
        <v>0.68120000000000003</v>
      </c>
      <c r="E113" s="93">
        <v>0.67110000000000003</v>
      </c>
      <c r="F113" s="93">
        <v>0.67859999999999998</v>
      </c>
      <c r="G113" s="93">
        <v>0.67600000000000005</v>
      </c>
      <c r="H113" s="93">
        <v>0.69779999999999998</v>
      </c>
      <c r="I113" s="93">
        <v>0.71150000000000002</v>
      </c>
      <c r="J113" s="93">
        <v>0.70499999999999996</v>
      </c>
      <c r="K113" s="93">
        <v>0.72550000000000003</v>
      </c>
      <c r="L113" s="93">
        <v>8.5099999999999995E-2</v>
      </c>
      <c r="M113" s="93">
        <v>8.4099999999999994E-2</v>
      </c>
      <c r="N113" s="93">
        <v>8.43E-2</v>
      </c>
      <c r="O113" s="93"/>
      <c r="Q113" s="94">
        <f t="shared" si="27"/>
        <v>0.66909999999999992</v>
      </c>
      <c r="R113" s="94">
        <f t="shared" si="28"/>
        <v>0.68413333333333337</v>
      </c>
      <c r="S113" s="94">
        <f t="shared" si="29"/>
        <v>0.71400000000000008</v>
      </c>
      <c r="T113" s="94">
        <f t="shared" si="30"/>
        <v>8.4500000000000006E-2</v>
      </c>
      <c r="U113" s="95">
        <f t="shared" si="31"/>
        <v>0.5845999999999999</v>
      </c>
      <c r="V113" s="95">
        <f t="shared" si="32"/>
        <v>0.59963333333333335</v>
      </c>
      <c r="W113" s="95">
        <f t="shared" si="33"/>
        <v>0.62950000000000006</v>
      </c>
      <c r="X113" s="95"/>
      <c r="Y113" s="96">
        <f t="shared" si="24"/>
        <v>14441.666666666668</v>
      </c>
      <c r="Z113" s="96">
        <f t="shared" si="25"/>
        <v>5317.3333333333339</v>
      </c>
      <c r="AA113" s="96">
        <f t="shared" si="26"/>
        <v>15636</v>
      </c>
    </row>
    <row r="114" spans="2:27">
      <c r="B114" s="97">
        <v>55</v>
      </c>
      <c r="C114" s="93">
        <v>0.65280000000000005</v>
      </c>
      <c r="D114" s="93">
        <v>0.67490000000000006</v>
      </c>
      <c r="E114" s="93">
        <v>0.67169999999999996</v>
      </c>
      <c r="F114" s="93">
        <v>0.67279999999999995</v>
      </c>
      <c r="G114" s="93">
        <v>0.67130000000000001</v>
      </c>
      <c r="H114" s="93">
        <v>0.68789999999999996</v>
      </c>
      <c r="I114" s="93">
        <v>0.70440000000000003</v>
      </c>
      <c r="J114" s="93">
        <v>0.70069999999999999</v>
      </c>
      <c r="K114" s="93">
        <v>0.72170000000000001</v>
      </c>
      <c r="L114" s="93">
        <v>8.5199999999999998E-2</v>
      </c>
      <c r="M114" s="93">
        <v>8.4099999999999994E-2</v>
      </c>
      <c r="N114" s="93">
        <v>8.4500000000000006E-2</v>
      </c>
      <c r="O114" s="93"/>
      <c r="Q114" s="94">
        <f t="shared" si="27"/>
        <v>0.66646666666666665</v>
      </c>
      <c r="R114" s="94">
        <f t="shared" si="28"/>
        <v>0.67733333333333334</v>
      </c>
      <c r="S114" s="94">
        <f t="shared" si="29"/>
        <v>0.70893333333333342</v>
      </c>
      <c r="T114" s="94">
        <f t="shared" si="30"/>
        <v>8.4600000000000009E-2</v>
      </c>
      <c r="U114" s="95">
        <f t="shared" si="31"/>
        <v>0.58186666666666664</v>
      </c>
      <c r="V114" s="95">
        <f t="shared" si="32"/>
        <v>0.59273333333333333</v>
      </c>
      <c r="W114" s="95">
        <f t="shared" si="33"/>
        <v>0.62433333333333341</v>
      </c>
      <c r="X114" s="95"/>
      <c r="Y114" s="96">
        <f t="shared" si="24"/>
        <v>14139.333333333334</v>
      </c>
      <c r="Z114" s="96">
        <f t="shared" si="25"/>
        <v>5261.666666666667</v>
      </c>
      <c r="AA114" s="96">
        <f t="shared" si="26"/>
        <v>15554.5</v>
      </c>
    </row>
    <row r="115" spans="2:27">
      <c r="B115" s="97">
        <v>55.5</v>
      </c>
      <c r="C115" s="93">
        <v>0.65159999999999996</v>
      </c>
      <c r="D115" s="93">
        <v>0.67959999999999998</v>
      </c>
      <c r="E115" s="93">
        <v>0.66739999999999999</v>
      </c>
      <c r="F115" s="93">
        <v>0.67220000000000002</v>
      </c>
      <c r="G115" s="93">
        <v>0.67630000000000001</v>
      </c>
      <c r="H115" s="93">
        <v>0.68789999999999996</v>
      </c>
      <c r="I115" s="93">
        <v>0.70640000000000003</v>
      </c>
      <c r="J115" s="93">
        <v>0.70069999999999999</v>
      </c>
      <c r="K115" s="93">
        <v>0.72440000000000004</v>
      </c>
      <c r="L115" s="93">
        <v>8.5300000000000001E-2</v>
      </c>
      <c r="M115" s="93">
        <v>8.4199999999999997E-2</v>
      </c>
      <c r="N115" s="93">
        <v>8.4500000000000006E-2</v>
      </c>
      <c r="O115" s="93"/>
      <c r="Q115" s="94">
        <f t="shared" si="27"/>
        <v>0.66620000000000001</v>
      </c>
      <c r="R115" s="94">
        <f t="shared" si="28"/>
        <v>0.67879999999999996</v>
      </c>
      <c r="S115" s="94">
        <f t="shared" si="29"/>
        <v>0.71050000000000002</v>
      </c>
      <c r="T115" s="94">
        <f t="shared" si="30"/>
        <v>8.4666666666666668E-2</v>
      </c>
      <c r="U115" s="95">
        <f t="shared" si="31"/>
        <v>0.58153333333333335</v>
      </c>
      <c r="V115" s="95">
        <f t="shared" si="32"/>
        <v>0.59413333333333329</v>
      </c>
      <c r="W115" s="95">
        <f t="shared" si="33"/>
        <v>0.62583333333333335</v>
      </c>
      <c r="X115" s="95"/>
      <c r="Y115" s="96">
        <f t="shared" si="24"/>
        <v>14291.666666666666</v>
      </c>
      <c r="Z115" s="96">
        <f t="shared" si="25"/>
        <v>5180.666666666667</v>
      </c>
      <c r="AA115" s="96">
        <f t="shared" si="26"/>
        <v>15462.5</v>
      </c>
    </row>
    <row r="116" spans="2:27">
      <c r="B116" s="97">
        <v>56</v>
      </c>
      <c r="C116" s="93">
        <v>0.65139999999999998</v>
      </c>
      <c r="D116" s="93">
        <v>0.67679999999999996</v>
      </c>
      <c r="E116" s="93">
        <v>0.66600000000000004</v>
      </c>
      <c r="F116" s="93">
        <v>0.67369999999999997</v>
      </c>
      <c r="G116" s="93">
        <v>0.67200000000000004</v>
      </c>
      <c r="H116" s="93">
        <v>0.69069999999999998</v>
      </c>
      <c r="I116" s="93">
        <v>0.70469999999999999</v>
      </c>
      <c r="J116" s="93">
        <v>0.7</v>
      </c>
      <c r="K116" s="93">
        <v>0.72419999999999995</v>
      </c>
      <c r="L116" s="93">
        <v>8.5199999999999998E-2</v>
      </c>
      <c r="M116" s="93">
        <v>8.4099999999999994E-2</v>
      </c>
      <c r="N116" s="93">
        <v>8.4400000000000003E-2</v>
      </c>
      <c r="O116" s="93"/>
      <c r="Q116" s="94">
        <f t="shared" si="27"/>
        <v>0.66473333333333329</v>
      </c>
      <c r="R116" s="94">
        <f t="shared" si="28"/>
        <v>0.67879999999999996</v>
      </c>
      <c r="S116" s="94">
        <f t="shared" si="29"/>
        <v>0.70963333333333323</v>
      </c>
      <c r="T116" s="94">
        <f t="shared" si="30"/>
        <v>8.4566666666666679E-2</v>
      </c>
      <c r="U116" s="95">
        <f t="shared" si="31"/>
        <v>0.58016666666666661</v>
      </c>
      <c r="V116" s="95">
        <f t="shared" si="32"/>
        <v>0.59423333333333328</v>
      </c>
      <c r="W116" s="95">
        <f t="shared" si="33"/>
        <v>0.62506666666666655</v>
      </c>
      <c r="X116" s="95"/>
      <c r="Y116" s="96">
        <f t="shared" si="24"/>
        <v>13967.666666666668</v>
      </c>
      <c r="Z116" s="96">
        <f t="shared" si="25"/>
        <v>5142</v>
      </c>
      <c r="AA116" s="96">
        <f t="shared" si="26"/>
        <v>15557.333333333332</v>
      </c>
    </row>
    <row r="117" spans="2:27">
      <c r="B117" s="97">
        <v>56.5</v>
      </c>
      <c r="C117" s="93">
        <v>0.64710000000000001</v>
      </c>
      <c r="D117" s="93">
        <v>0.67490000000000006</v>
      </c>
      <c r="E117" s="93">
        <v>0.67049999999999998</v>
      </c>
      <c r="F117" s="93">
        <v>0.67410000000000003</v>
      </c>
      <c r="G117" s="93">
        <v>0.67049999999999998</v>
      </c>
      <c r="H117" s="93">
        <v>0.68500000000000005</v>
      </c>
      <c r="I117" s="93">
        <v>0.70189999999999997</v>
      </c>
      <c r="J117" s="93">
        <v>0.69730000000000003</v>
      </c>
      <c r="K117" s="93">
        <v>0.72289999999999999</v>
      </c>
      <c r="L117" s="93">
        <v>8.5099999999999995E-2</v>
      </c>
      <c r="M117" s="93">
        <v>8.4000000000000005E-2</v>
      </c>
      <c r="N117" s="93">
        <v>8.4400000000000003E-2</v>
      </c>
      <c r="O117" s="93"/>
      <c r="Q117" s="94">
        <f t="shared" si="27"/>
        <v>0.66416666666666668</v>
      </c>
      <c r="R117" s="94">
        <f t="shared" si="28"/>
        <v>0.67653333333333343</v>
      </c>
      <c r="S117" s="94">
        <f t="shared" si="29"/>
        <v>0.7073666666666667</v>
      </c>
      <c r="T117" s="94">
        <f t="shared" si="30"/>
        <v>8.4500000000000006E-2</v>
      </c>
      <c r="U117" s="95">
        <f t="shared" si="31"/>
        <v>0.57966666666666666</v>
      </c>
      <c r="V117" s="95">
        <f t="shared" si="32"/>
        <v>0.59203333333333341</v>
      </c>
      <c r="W117" s="95">
        <f t="shared" si="33"/>
        <v>0.62286666666666668</v>
      </c>
      <c r="X117" s="95"/>
      <c r="Y117" s="96">
        <f t="shared" si="24"/>
        <v>13826</v>
      </c>
      <c r="Z117" s="96">
        <f t="shared" si="25"/>
        <v>5135</v>
      </c>
      <c r="AA117" s="96">
        <f t="shared" si="26"/>
        <v>15391.166666666668</v>
      </c>
    </row>
    <row r="118" spans="2:27">
      <c r="B118" s="97">
        <v>57</v>
      </c>
      <c r="C118" s="93">
        <v>0.65029999999999999</v>
      </c>
      <c r="D118" s="93">
        <v>0.67400000000000004</v>
      </c>
      <c r="E118" s="93">
        <v>0.66769999999999996</v>
      </c>
      <c r="F118" s="93">
        <v>0.67110000000000003</v>
      </c>
      <c r="G118" s="93">
        <v>0.66869999999999996</v>
      </c>
      <c r="H118" s="93">
        <v>0.68159999999999998</v>
      </c>
      <c r="I118" s="93">
        <v>0.69920000000000004</v>
      </c>
      <c r="J118" s="93">
        <v>0.69550000000000001</v>
      </c>
      <c r="K118" s="93">
        <v>0.7218</v>
      </c>
      <c r="L118" s="93">
        <v>8.5199999999999998E-2</v>
      </c>
      <c r="M118" s="93">
        <v>8.4099999999999994E-2</v>
      </c>
      <c r="N118" s="93">
        <v>8.4599999999999995E-2</v>
      </c>
      <c r="O118" s="93"/>
      <c r="Q118" s="94">
        <f t="shared" si="27"/>
        <v>0.66400000000000003</v>
      </c>
      <c r="R118" s="94">
        <f t="shared" si="28"/>
        <v>0.67379999999999995</v>
      </c>
      <c r="S118" s="94">
        <f t="shared" si="29"/>
        <v>0.70550000000000013</v>
      </c>
      <c r="T118" s="94">
        <f t="shared" si="30"/>
        <v>8.4633333333333338E-2</v>
      </c>
      <c r="U118" s="95">
        <f t="shared" si="31"/>
        <v>0.5793666666666667</v>
      </c>
      <c r="V118" s="95">
        <f t="shared" si="32"/>
        <v>0.58916666666666662</v>
      </c>
      <c r="W118" s="95">
        <f t="shared" si="33"/>
        <v>0.62086666666666679</v>
      </c>
      <c r="X118" s="95"/>
      <c r="Y118" s="96">
        <f t="shared" si="24"/>
        <v>13543</v>
      </c>
      <c r="Z118" s="96">
        <f t="shared" si="25"/>
        <v>5077</v>
      </c>
      <c r="AA118" s="96">
        <f t="shared" si="26"/>
        <v>15329.166666666666</v>
      </c>
    </row>
    <row r="119" spans="2:27">
      <c r="B119" s="97">
        <v>57.5</v>
      </c>
      <c r="C119" s="93">
        <v>0.64500000000000002</v>
      </c>
      <c r="D119" s="93">
        <v>0.67210000000000003</v>
      </c>
      <c r="E119" s="93">
        <v>0.66739999999999999</v>
      </c>
      <c r="F119" s="93">
        <v>0.67020000000000002</v>
      </c>
      <c r="G119" s="93">
        <v>0.66979999999999995</v>
      </c>
      <c r="H119" s="93">
        <v>0.68110000000000004</v>
      </c>
      <c r="I119" s="93">
        <v>0.70099999999999996</v>
      </c>
      <c r="J119" s="93">
        <v>0.69469999999999998</v>
      </c>
      <c r="K119" s="93">
        <v>0.72160000000000002</v>
      </c>
      <c r="L119" s="93">
        <v>8.5000000000000006E-2</v>
      </c>
      <c r="M119" s="93">
        <v>8.4000000000000005E-2</v>
      </c>
      <c r="N119" s="93">
        <v>8.4500000000000006E-2</v>
      </c>
      <c r="O119" s="93"/>
      <c r="Q119" s="94">
        <f t="shared" si="27"/>
        <v>0.66149999999999998</v>
      </c>
      <c r="R119" s="94">
        <f t="shared" si="28"/>
        <v>0.67369999999999985</v>
      </c>
      <c r="S119" s="94">
        <f t="shared" si="29"/>
        <v>0.70576666666666676</v>
      </c>
      <c r="T119" s="94">
        <f t="shared" si="30"/>
        <v>8.4500000000000006E-2</v>
      </c>
      <c r="U119" s="95">
        <f t="shared" si="31"/>
        <v>0.57699999999999996</v>
      </c>
      <c r="V119" s="95">
        <f t="shared" si="32"/>
        <v>0.58919999999999983</v>
      </c>
      <c r="W119" s="95">
        <f t="shared" si="33"/>
        <v>0.62126666666666674</v>
      </c>
      <c r="X119" s="95"/>
      <c r="Y119" s="96">
        <f t="shared" si="24"/>
        <v>13151.666666666666</v>
      </c>
      <c r="Z119" s="96">
        <f t="shared" si="25"/>
        <v>4991</v>
      </c>
      <c r="AA119" s="96">
        <f t="shared" si="26"/>
        <v>15188.5</v>
      </c>
    </row>
    <row r="120" spans="2:27">
      <c r="B120" s="97">
        <v>58</v>
      </c>
      <c r="C120" s="93">
        <v>0.64349999999999996</v>
      </c>
      <c r="D120" s="93">
        <v>0.67130000000000001</v>
      </c>
      <c r="E120" s="93">
        <v>0.66569999999999996</v>
      </c>
      <c r="F120" s="93">
        <v>0.6643</v>
      </c>
      <c r="G120" s="93">
        <v>0.66490000000000005</v>
      </c>
      <c r="H120" s="93">
        <v>0.68159999999999998</v>
      </c>
      <c r="I120" s="93">
        <v>0.6986</v>
      </c>
      <c r="J120" s="93">
        <v>0.69159999999999999</v>
      </c>
      <c r="K120" s="93">
        <v>0.7147</v>
      </c>
      <c r="L120" s="93">
        <v>8.5099999999999995E-2</v>
      </c>
      <c r="M120" s="93">
        <v>8.4000000000000005E-2</v>
      </c>
      <c r="N120" s="93">
        <v>8.4400000000000003E-2</v>
      </c>
      <c r="O120" s="93"/>
      <c r="Q120" s="94">
        <f t="shared" si="27"/>
        <v>0.66016666666666668</v>
      </c>
      <c r="R120" s="94">
        <f t="shared" si="28"/>
        <v>0.67026666666666668</v>
      </c>
      <c r="S120" s="94">
        <f t="shared" si="29"/>
        <v>0.70163333333333344</v>
      </c>
      <c r="T120" s="94">
        <f t="shared" si="30"/>
        <v>8.4500000000000006E-2</v>
      </c>
      <c r="U120" s="95">
        <f t="shared" si="31"/>
        <v>0.57566666666666666</v>
      </c>
      <c r="V120" s="95">
        <f t="shared" si="32"/>
        <v>0.58576666666666666</v>
      </c>
      <c r="W120" s="95">
        <f t="shared" si="33"/>
        <v>0.61713333333333342</v>
      </c>
      <c r="X120" s="95"/>
      <c r="Y120" s="96">
        <f t="shared" si="24"/>
        <v>12980.666666666666</v>
      </c>
      <c r="Z120" s="96">
        <f t="shared" si="25"/>
        <v>4952.333333333333</v>
      </c>
      <c r="AA120" s="96">
        <f t="shared" si="26"/>
        <v>14970.666666666666</v>
      </c>
    </row>
    <row r="121" spans="2:27">
      <c r="B121" s="97">
        <v>58.5</v>
      </c>
      <c r="C121" s="93">
        <v>0.64029999999999998</v>
      </c>
      <c r="D121" s="93">
        <v>0.67330000000000001</v>
      </c>
      <c r="E121" s="93">
        <v>0.66310000000000002</v>
      </c>
      <c r="F121" s="93">
        <v>0.66759999999999997</v>
      </c>
      <c r="G121" s="93">
        <v>0.66590000000000005</v>
      </c>
      <c r="H121" s="93">
        <v>0.68210000000000004</v>
      </c>
      <c r="I121" s="93">
        <v>0.69579999999999997</v>
      </c>
      <c r="J121" s="93">
        <v>0.68759999999999999</v>
      </c>
      <c r="K121" s="93">
        <v>0.71450000000000002</v>
      </c>
      <c r="L121" s="93">
        <v>8.5000000000000006E-2</v>
      </c>
      <c r="M121" s="93">
        <v>8.4000000000000005E-2</v>
      </c>
      <c r="N121" s="93">
        <v>8.4500000000000006E-2</v>
      </c>
      <c r="O121" s="93"/>
      <c r="Q121" s="94">
        <f t="shared" si="27"/>
        <v>0.65890000000000004</v>
      </c>
      <c r="R121" s="94">
        <f t="shared" si="28"/>
        <v>0.67186666666666672</v>
      </c>
      <c r="S121" s="94">
        <f t="shared" si="29"/>
        <v>0.69930000000000003</v>
      </c>
      <c r="T121" s="94">
        <f t="shared" si="30"/>
        <v>8.4500000000000006E-2</v>
      </c>
      <c r="U121" s="95">
        <f t="shared" si="31"/>
        <v>0.57440000000000002</v>
      </c>
      <c r="V121" s="95">
        <f t="shared" si="32"/>
        <v>0.5873666666666667</v>
      </c>
      <c r="W121" s="95">
        <f t="shared" si="33"/>
        <v>0.61480000000000001</v>
      </c>
      <c r="X121" s="95"/>
      <c r="Y121" s="96">
        <f t="shared" si="24"/>
        <v>12785.666666666668</v>
      </c>
      <c r="Z121" s="96">
        <f t="shared" si="25"/>
        <v>4882.666666666667</v>
      </c>
      <c r="AA121" s="96">
        <f t="shared" si="26"/>
        <v>14952.666666666666</v>
      </c>
    </row>
    <row r="122" spans="2:27">
      <c r="B122" s="97">
        <v>59</v>
      </c>
      <c r="C122" s="93">
        <v>0.63949999999999996</v>
      </c>
      <c r="D122" s="93">
        <v>0.66739999999999999</v>
      </c>
      <c r="E122" s="93">
        <v>0.66269999999999996</v>
      </c>
      <c r="F122" s="93">
        <v>0.66310000000000002</v>
      </c>
      <c r="G122" s="93">
        <v>0.66559999999999997</v>
      </c>
      <c r="H122" s="93">
        <v>0.67710000000000004</v>
      </c>
      <c r="I122" s="93">
        <v>0.69489999999999996</v>
      </c>
      <c r="J122" s="93">
        <v>0.68720000000000003</v>
      </c>
      <c r="K122" s="93">
        <v>0.71450000000000002</v>
      </c>
      <c r="L122" s="93">
        <v>8.5099999999999995E-2</v>
      </c>
      <c r="M122" s="93">
        <v>8.4099999999999994E-2</v>
      </c>
      <c r="N122" s="93">
        <v>8.4500000000000006E-2</v>
      </c>
      <c r="O122" s="93"/>
      <c r="Q122" s="94">
        <f t="shared" si="27"/>
        <v>0.6565333333333333</v>
      </c>
      <c r="R122" s="94">
        <f t="shared" si="28"/>
        <v>0.66859999999999997</v>
      </c>
      <c r="S122" s="94">
        <f t="shared" si="29"/>
        <v>0.69886666666666664</v>
      </c>
      <c r="T122" s="94">
        <f t="shared" si="30"/>
        <v>8.4566666666666665E-2</v>
      </c>
      <c r="U122" s="95">
        <f t="shared" si="31"/>
        <v>0.57196666666666662</v>
      </c>
      <c r="V122" s="95">
        <f t="shared" si="32"/>
        <v>0.58403333333333329</v>
      </c>
      <c r="W122" s="95">
        <f t="shared" si="33"/>
        <v>0.61429999999999996</v>
      </c>
      <c r="X122" s="95"/>
      <c r="Y122" s="96">
        <f t="shared" si="24"/>
        <v>12824</v>
      </c>
      <c r="Z122" s="96">
        <f t="shared" si="25"/>
        <v>4853.333333333333</v>
      </c>
      <c r="AA122" s="96">
        <f t="shared" si="26"/>
        <v>15218.166666666666</v>
      </c>
    </row>
    <row r="123" spans="2:27">
      <c r="B123" s="97">
        <v>59.5</v>
      </c>
      <c r="C123" s="93">
        <v>0.63690000000000002</v>
      </c>
      <c r="D123" s="93">
        <v>0.66990000000000005</v>
      </c>
      <c r="E123" s="93">
        <v>0.65969999999999995</v>
      </c>
      <c r="F123" s="93">
        <v>0.6653</v>
      </c>
      <c r="G123" s="93">
        <v>0.66690000000000005</v>
      </c>
      <c r="H123" s="93">
        <v>0.67259999999999998</v>
      </c>
      <c r="I123" s="93">
        <v>0.69399999999999995</v>
      </c>
      <c r="J123" s="93">
        <v>0.68369999999999997</v>
      </c>
      <c r="K123" s="93">
        <v>0.71079999999999999</v>
      </c>
      <c r="L123" s="93">
        <v>8.4900000000000003E-2</v>
      </c>
      <c r="M123" s="93">
        <v>8.4000000000000005E-2</v>
      </c>
      <c r="N123" s="93">
        <v>8.4500000000000006E-2</v>
      </c>
      <c r="O123" s="93"/>
      <c r="Q123" s="94">
        <f t="shared" si="27"/>
        <v>0.65549999999999997</v>
      </c>
      <c r="R123" s="94">
        <f t="shared" si="28"/>
        <v>0.66826666666666668</v>
      </c>
      <c r="S123" s="94">
        <f t="shared" si="29"/>
        <v>0.6961666666666666</v>
      </c>
      <c r="T123" s="94">
        <f t="shared" si="30"/>
        <v>8.4466666666666676E-2</v>
      </c>
      <c r="U123" s="95">
        <f t="shared" si="31"/>
        <v>0.57103333333333328</v>
      </c>
      <c r="V123" s="95">
        <f t="shared" si="32"/>
        <v>0.58379999999999999</v>
      </c>
      <c r="W123" s="95">
        <f t="shared" si="33"/>
        <v>0.61169999999999991</v>
      </c>
      <c r="X123" s="95"/>
      <c r="Y123" s="96">
        <f t="shared" si="24"/>
        <v>12636.333333333334</v>
      </c>
      <c r="Z123" s="96">
        <f t="shared" si="25"/>
        <v>4833.666666666667</v>
      </c>
      <c r="AA123" s="96">
        <f t="shared" si="26"/>
        <v>14902.5</v>
      </c>
    </row>
    <row r="124" spans="2:27">
      <c r="B124" s="97">
        <v>60</v>
      </c>
      <c r="C124" s="93">
        <v>0.63900000000000001</v>
      </c>
      <c r="D124" s="93">
        <v>0.66710000000000003</v>
      </c>
      <c r="E124" s="93">
        <v>0.65869999999999995</v>
      </c>
      <c r="F124" s="93">
        <v>0.66169999999999995</v>
      </c>
      <c r="G124" s="93">
        <v>0.66049999999999998</v>
      </c>
      <c r="H124" s="93">
        <v>0.67610000000000003</v>
      </c>
      <c r="I124" s="93">
        <v>0.69020000000000004</v>
      </c>
      <c r="J124" s="93">
        <v>0.68520000000000003</v>
      </c>
      <c r="K124" s="93">
        <v>0.71230000000000004</v>
      </c>
      <c r="L124" s="93">
        <v>8.5000000000000006E-2</v>
      </c>
      <c r="M124" s="93">
        <v>8.4000000000000005E-2</v>
      </c>
      <c r="N124" s="93">
        <v>8.4500000000000006E-2</v>
      </c>
      <c r="O124" s="93"/>
      <c r="Q124" s="94">
        <f t="shared" si="27"/>
        <v>0.65493333333333326</v>
      </c>
      <c r="R124" s="94">
        <f t="shared" si="28"/>
        <v>0.66610000000000003</v>
      </c>
      <c r="S124" s="94">
        <f t="shared" si="29"/>
        <v>0.69589999999999996</v>
      </c>
      <c r="T124" s="94">
        <f t="shared" si="30"/>
        <v>8.4500000000000006E-2</v>
      </c>
      <c r="U124" s="95">
        <f t="shared" si="31"/>
        <v>0.57043333333333324</v>
      </c>
      <c r="V124" s="95">
        <f t="shared" si="32"/>
        <v>0.58160000000000001</v>
      </c>
      <c r="W124" s="95">
        <f t="shared" si="33"/>
        <v>0.61139999999999994</v>
      </c>
      <c r="X124" s="95"/>
      <c r="Y124" s="96">
        <f t="shared" si="24"/>
        <v>12405.666666666668</v>
      </c>
      <c r="Z124" s="96">
        <f t="shared" si="25"/>
        <v>4767.333333333333</v>
      </c>
      <c r="AA124" s="96">
        <f t="shared" si="26"/>
        <v>14910.5</v>
      </c>
    </row>
    <row r="125" spans="2:27">
      <c r="B125" s="97">
        <v>60.5</v>
      </c>
      <c r="C125" s="93">
        <v>0.63080000000000003</v>
      </c>
      <c r="D125" s="93">
        <v>0.6633</v>
      </c>
      <c r="E125" s="93">
        <v>0.65629999999999999</v>
      </c>
      <c r="F125" s="93">
        <v>0.65780000000000005</v>
      </c>
      <c r="G125" s="93">
        <v>0.65959999999999996</v>
      </c>
      <c r="H125" s="93">
        <v>0.67149999999999999</v>
      </c>
      <c r="I125" s="93">
        <v>0.68589999999999995</v>
      </c>
      <c r="J125" s="93">
        <v>0.67959999999999998</v>
      </c>
      <c r="K125" s="93">
        <v>0.70899999999999996</v>
      </c>
      <c r="L125" s="93">
        <v>8.4900000000000003E-2</v>
      </c>
      <c r="M125" s="93">
        <v>8.4000000000000005E-2</v>
      </c>
      <c r="N125" s="93">
        <v>8.4400000000000003E-2</v>
      </c>
      <c r="O125" s="93"/>
      <c r="Q125" s="94">
        <f t="shared" si="27"/>
        <v>0.65013333333333334</v>
      </c>
      <c r="R125" s="94">
        <f t="shared" si="28"/>
        <v>0.6629666666666667</v>
      </c>
      <c r="S125" s="94">
        <f t="shared" si="29"/>
        <v>0.6915</v>
      </c>
      <c r="T125" s="94">
        <f t="shared" si="30"/>
        <v>8.4433333333333319E-2</v>
      </c>
      <c r="U125" s="95">
        <f t="shared" si="31"/>
        <v>0.56569999999999998</v>
      </c>
      <c r="V125" s="95">
        <f t="shared" si="32"/>
        <v>0.57853333333333334</v>
      </c>
      <c r="W125" s="95">
        <f t="shared" si="33"/>
        <v>0.60706666666666664</v>
      </c>
      <c r="X125" s="95"/>
      <c r="Y125" s="96">
        <f t="shared" si="24"/>
        <v>12279.666666666666</v>
      </c>
      <c r="Z125" s="96">
        <f t="shared" si="25"/>
        <v>4722.6666666666661</v>
      </c>
      <c r="AA125" s="96">
        <f t="shared" si="26"/>
        <v>14706.333333333334</v>
      </c>
    </row>
    <row r="126" spans="2:27">
      <c r="B126" s="97">
        <v>61</v>
      </c>
      <c r="C126" s="93">
        <v>0.63460000000000005</v>
      </c>
      <c r="D126" s="93">
        <v>0.66500000000000004</v>
      </c>
      <c r="E126" s="93">
        <v>0.65780000000000005</v>
      </c>
      <c r="F126" s="93">
        <v>0.65469999999999995</v>
      </c>
      <c r="G126" s="93">
        <v>0.65939999999999999</v>
      </c>
      <c r="H126" s="93">
        <v>0.6724</v>
      </c>
      <c r="I126" s="93">
        <v>0.68759999999999999</v>
      </c>
      <c r="J126" s="93">
        <v>0.67869999999999997</v>
      </c>
      <c r="K126" s="93">
        <v>0.70850000000000002</v>
      </c>
      <c r="L126" s="93">
        <v>8.4699999999999998E-2</v>
      </c>
      <c r="M126" s="93">
        <v>8.3900000000000002E-2</v>
      </c>
      <c r="N126" s="93">
        <v>8.4400000000000003E-2</v>
      </c>
      <c r="O126" s="93"/>
      <c r="Q126" s="94">
        <f t="shared" si="27"/>
        <v>0.65246666666666675</v>
      </c>
      <c r="R126" s="94">
        <f t="shared" si="28"/>
        <v>0.66216666666666668</v>
      </c>
      <c r="S126" s="94">
        <f t="shared" si="29"/>
        <v>0.69159999999999988</v>
      </c>
      <c r="T126" s="94">
        <f t="shared" si="30"/>
        <v>8.433333333333333E-2</v>
      </c>
      <c r="U126" s="95">
        <f t="shared" si="31"/>
        <v>0.56813333333333338</v>
      </c>
      <c r="V126" s="95">
        <f t="shared" si="32"/>
        <v>0.57783333333333331</v>
      </c>
      <c r="W126" s="95">
        <f t="shared" si="33"/>
        <v>0.60726666666666651</v>
      </c>
      <c r="X126" s="95"/>
      <c r="Y126" s="96">
        <f t="shared" si="24"/>
        <v>12248</v>
      </c>
      <c r="Z126" s="96">
        <f t="shared" si="25"/>
        <v>4678</v>
      </c>
      <c r="AA126" s="96">
        <f t="shared" si="26"/>
        <v>14593.833333333334</v>
      </c>
    </row>
    <row r="127" spans="2:27">
      <c r="B127" s="97">
        <v>61.5</v>
      </c>
      <c r="C127" s="93">
        <v>0.62939999999999996</v>
      </c>
      <c r="D127" s="93">
        <v>0.66069999999999995</v>
      </c>
      <c r="E127" s="93">
        <v>0.65380000000000005</v>
      </c>
      <c r="F127" s="93">
        <v>0.65529999999999999</v>
      </c>
      <c r="G127" s="93">
        <v>0.65790000000000004</v>
      </c>
      <c r="H127" s="93">
        <v>0.66180000000000005</v>
      </c>
      <c r="I127" s="93">
        <v>0.68220000000000003</v>
      </c>
      <c r="J127" s="93">
        <v>0.67600000000000005</v>
      </c>
      <c r="K127" s="93">
        <v>0.7056</v>
      </c>
      <c r="L127" s="93">
        <v>8.4699999999999998E-2</v>
      </c>
      <c r="M127" s="93">
        <v>8.3799999999999999E-2</v>
      </c>
      <c r="N127" s="93">
        <v>8.43E-2</v>
      </c>
      <c r="O127" s="93"/>
      <c r="Q127" s="94">
        <f t="shared" si="27"/>
        <v>0.64796666666666658</v>
      </c>
      <c r="R127" s="94">
        <f t="shared" si="28"/>
        <v>0.65833333333333333</v>
      </c>
      <c r="S127" s="94">
        <f t="shared" si="29"/>
        <v>0.6879333333333334</v>
      </c>
      <c r="T127" s="94">
        <f t="shared" si="30"/>
        <v>8.4266666666666656E-2</v>
      </c>
      <c r="U127" s="95">
        <f t="shared" si="31"/>
        <v>0.56369999999999987</v>
      </c>
      <c r="V127" s="95">
        <f t="shared" si="32"/>
        <v>0.57406666666666673</v>
      </c>
      <c r="W127" s="95">
        <f t="shared" si="33"/>
        <v>0.6036666666666668</v>
      </c>
      <c r="X127" s="95"/>
      <c r="Y127" s="96">
        <f t="shared" si="24"/>
        <v>12093</v>
      </c>
      <c r="Z127" s="96">
        <f t="shared" si="25"/>
        <v>4598.333333333333</v>
      </c>
      <c r="AA127" s="96">
        <f t="shared" si="26"/>
        <v>14547.833333333334</v>
      </c>
    </row>
    <row r="128" spans="2:27">
      <c r="B128" s="97">
        <v>62</v>
      </c>
      <c r="C128" s="93">
        <v>0.63239999999999996</v>
      </c>
      <c r="D128" s="93">
        <v>0.66090000000000004</v>
      </c>
      <c r="E128" s="93">
        <v>0.65280000000000005</v>
      </c>
      <c r="F128" s="93">
        <v>0.65359999999999996</v>
      </c>
      <c r="G128" s="93">
        <v>0.6552</v>
      </c>
      <c r="H128" s="93">
        <v>0.66959999999999997</v>
      </c>
      <c r="I128" s="93">
        <v>0.68379999999999996</v>
      </c>
      <c r="J128" s="93">
        <v>0.67490000000000006</v>
      </c>
      <c r="K128" s="93">
        <v>0.70420000000000005</v>
      </c>
      <c r="L128" s="93">
        <v>8.4599999999999995E-2</v>
      </c>
      <c r="M128" s="93">
        <v>8.3799999999999999E-2</v>
      </c>
      <c r="N128" s="93">
        <v>8.4099999999999994E-2</v>
      </c>
      <c r="O128" s="93"/>
      <c r="Q128" s="94">
        <f t="shared" si="27"/>
        <v>0.64869999999999994</v>
      </c>
      <c r="R128" s="94">
        <f t="shared" si="28"/>
        <v>0.65946666666666665</v>
      </c>
      <c r="S128" s="94">
        <f t="shared" si="29"/>
        <v>0.68763333333333332</v>
      </c>
      <c r="T128" s="94">
        <f t="shared" si="30"/>
        <v>8.4166666666666667E-2</v>
      </c>
      <c r="U128" s="95">
        <f t="shared" si="31"/>
        <v>0.56453333333333333</v>
      </c>
      <c r="V128" s="95">
        <f t="shared" si="32"/>
        <v>0.57529999999999992</v>
      </c>
      <c r="W128" s="95">
        <f t="shared" si="33"/>
        <v>0.6034666666666666</v>
      </c>
      <c r="X128" s="95"/>
      <c r="Y128" s="96">
        <f t="shared" si="24"/>
        <v>12092.666666666668</v>
      </c>
      <c r="Z128" s="96">
        <f t="shared" si="25"/>
        <v>4577.6666666666661</v>
      </c>
      <c r="AA128" s="96">
        <f t="shared" si="26"/>
        <v>14297.833333333334</v>
      </c>
    </row>
    <row r="129" spans="2:27">
      <c r="B129" s="97">
        <v>62.5</v>
      </c>
      <c r="C129" s="93">
        <v>0.62439999999999996</v>
      </c>
      <c r="D129" s="93">
        <v>0.6593</v>
      </c>
      <c r="E129" s="93">
        <v>0.64710000000000001</v>
      </c>
      <c r="F129" s="93">
        <v>0.65490000000000004</v>
      </c>
      <c r="G129" s="93">
        <v>0.65649999999999997</v>
      </c>
      <c r="H129" s="93">
        <v>0.66410000000000002</v>
      </c>
      <c r="I129" s="93">
        <v>0.68230000000000002</v>
      </c>
      <c r="J129" s="93">
        <v>0.67379999999999995</v>
      </c>
      <c r="K129" s="93">
        <v>0.70189999999999997</v>
      </c>
      <c r="L129" s="93">
        <v>8.48E-2</v>
      </c>
      <c r="M129" s="93">
        <v>8.3799999999999999E-2</v>
      </c>
      <c r="N129" s="93">
        <v>8.43E-2</v>
      </c>
      <c r="O129" s="93"/>
      <c r="Q129" s="94">
        <f t="shared" si="27"/>
        <v>0.64360000000000006</v>
      </c>
      <c r="R129" s="94">
        <f t="shared" si="28"/>
        <v>0.65849999999999997</v>
      </c>
      <c r="S129" s="94">
        <f t="shared" si="29"/>
        <v>0.68599999999999994</v>
      </c>
      <c r="T129" s="94">
        <f t="shared" si="30"/>
        <v>8.43E-2</v>
      </c>
      <c r="U129" s="95">
        <f t="shared" si="31"/>
        <v>0.55930000000000002</v>
      </c>
      <c r="V129" s="95">
        <f t="shared" si="32"/>
        <v>0.57419999999999993</v>
      </c>
      <c r="W129" s="95">
        <f t="shared" si="33"/>
        <v>0.6016999999999999</v>
      </c>
      <c r="X129" s="95"/>
      <c r="Y129" s="96">
        <f t="shared" si="24"/>
        <v>12364</v>
      </c>
      <c r="Z129" s="96">
        <f t="shared" si="25"/>
        <v>4618.3333333333339</v>
      </c>
      <c r="AA129" s="96">
        <f t="shared" si="26"/>
        <v>14490.166666666666</v>
      </c>
    </row>
    <row r="130" spans="2:27">
      <c r="B130" s="97">
        <v>63</v>
      </c>
      <c r="C130" s="93">
        <v>0.62209999999999999</v>
      </c>
      <c r="D130" s="93">
        <v>0.65790000000000004</v>
      </c>
      <c r="E130" s="93">
        <v>0.65210000000000001</v>
      </c>
      <c r="F130" s="93">
        <v>0.65529999999999999</v>
      </c>
      <c r="G130" s="93">
        <v>0.65439999999999998</v>
      </c>
      <c r="H130" s="93">
        <v>0.66279999999999994</v>
      </c>
      <c r="I130" s="93">
        <v>0.67989999999999995</v>
      </c>
      <c r="J130" s="93">
        <v>0.66859999999999997</v>
      </c>
      <c r="K130" s="93">
        <v>0.70250000000000001</v>
      </c>
      <c r="L130" s="93">
        <v>8.4500000000000006E-2</v>
      </c>
      <c r="M130" s="93">
        <v>8.3799999999999999E-2</v>
      </c>
      <c r="N130" s="93">
        <v>8.4199999999999997E-2</v>
      </c>
      <c r="O130" s="93"/>
      <c r="Q130" s="94">
        <f t="shared" si="27"/>
        <v>0.64403333333333335</v>
      </c>
      <c r="R130" s="94">
        <f t="shared" si="28"/>
        <v>0.65749999999999986</v>
      </c>
      <c r="S130" s="94">
        <f t="shared" si="29"/>
        <v>0.68366666666666676</v>
      </c>
      <c r="T130" s="94">
        <f t="shared" si="30"/>
        <v>8.4166666666666667E-2</v>
      </c>
      <c r="U130" s="95">
        <f t="shared" si="31"/>
        <v>0.55986666666666673</v>
      </c>
      <c r="V130" s="95">
        <f t="shared" si="32"/>
        <v>0.57333333333333325</v>
      </c>
      <c r="W130" s="95">
        <f t="shared" si="33"/>
        <v>0.59950000000000014</v>
      </c>
      <c r="X130" s="95"/>
      <c r="Y130" s="96">
        <f t="shared" si="24"/>
        <v>12219.333333333334</v>
      </c>
      <c r="Z130" s="96">
        <f t="shared" si="25"/>
        <v>4609.666666666667</v>
      </c>
      <c r="AA130" s="96">
        <f t="shared" si="26"/>
        <v>14647</v>
      </c>
    </row>
    <row r="131" spans="2:27">
      <c r="B131" s="97">
        <v>63.5</v>
      </c>
      <c r="C131" s="93">
        <v>0.623</v>
      </c>
      <c r="D131" s="93">
        <v>0.65649999999999997</v>
      </c>
      <c r="E131" s="93">
        <v>0.65029999999999999</v>
      </c>
      <c r="F131" s="93">
        <v>0.65110000000000001</v>
      </c>
      <c r="G131" s="93">
        <v>0.65180000000000005</v>
      </c>
      <c r="H131" s="93">
        <v>0.66710000000000003</v>
      </c>
      <c r="I131" s="93">
        <v>0.68069999999999997</v>
      </c>
      <c r="J131" s="93">
        <v>0.6673</v>
      </c>
      <c r="K131" s="93">
        <v>0.69969999999999999</v>
      </c>
      <c r="L131" s="93">
        <v>8.4699999999999998E-2</v>
      </c>
      <c r="M131" s="93">
        <v>8.3799999999999999E-2</v>
      </c>
      <c r="N131" s="93">
        <v>8.43E-2</v>
      </c>
      <c r="O131" s="93"/>
      <c r="Q131" s="94">
        <f t="shared" si="27"/>
        <v>0.64326666666666676</v>
      </c>
      <c r="R131" s="94">
        <f t="shared" si="28"/>
        <v>0.65666666666666673</v>
      </c>
      <c r="S131" s="94">
        <f t="shared" si="29"/>
        <v>0.68256666666666665</v>
      </c>
      <c r="T131" s="94">
        <f t="shared" si="30"/>
        <v>8.4266666666666656E-2</v>
      </c>
      <c r="U131" s="95">
        <f t="shared" si="31"/>
        <v>0.55900000000000016</v>
      </c>
      <c r="V131" s="95">
        <f t="shared" si="32"/>
        <v>0.57240000000000002</v>
      </c>
      <c r="W131" s="95">
        <f t="shared" si="33"/>
        <v>0.59830000000000005</v>
      </c>
      <c r="X131" s="95"/>
      <c r="Y131" s="96">
        <f t="shared" si="24"/>
        <v>11905</v>
      </c>
      <c r="Z131" s="96">
        <f t="shared" si="25"/>
        <v>4472.3333333333339</v>
      </c>
      <c r="AA131" s="96">
        <f t="shared" si="26"/>
        <v>14329.333333333334</v>
      </c>
    </row>
    <row r="132" spans="2:27">
      <c r="B132" s="97">
        <v>64</v>
      </c>
      <c r="C132" s="93">
        <v>0.61770000000000003</v>
      </c>
      <c r="D132" s="93">
        <v>0.6532</v>
      </c>
      <c r="E132" s="93">
        <v>0.64870000000000005</v>
      </c>
      <c r="F132" s="93">
        <v>0.64880000000000004</v>
      </c>
      <c r="G132" s="93">
        <v>0.65039999999999998</v>
      </c>
      <c r="H132" s="93">
        <v>0.6603</v>
      </c>
      <c r="I132" s="93">
        <v>0.67649999999999999</v>
      </c>
      <c r="J132" s="93">
        <v>0.66320000000000001</v>
      </c>
      <c r="K132" s="93">
        <v>0.69550000000000001</v>
      </c>
      <c r="L132" s="93">
        <v>8.4500000000000006E-2</v>
      </c>
      <c r="M132" s="93">
        <v>8.3799999999999999E-2</v>
      </c>
      <c r="N132" s="93">
        <v>8.43E-2</v>
      </c>
      <c r="O132" s="93"/>
      <c r="Q132" s="94">
        <f t="shared" ref="Q132:Q147" si="34">AVERAGE(C132:E132)</f>
        <v>0.63986666666666669</v>
      </c>
      <c r="R132" s="94">
        <f t="shared" ref="R132:R147" si="35">AVERAGE(F132:H132)</f>
        <v>0.65316666666666656</v>
      </c>
      <c r="S132" s="94">
        <f t="shared" ref="S132:S147" si="36">AVERAGE(I132:K132)</f>
        <v>0.6784</v>
      </c>
      <c r="T132" s="94">
        <f t="shared" ref="T132:T147" si="37">AVERAGE(L132:N132)</f>
        <v>8.4199999999999997E-2</v>
      </c>
      <c r="U132" s="95">
        <f t="shared" ref="U132:U147" si="38">Q132-$T132</f>
        <v>0.55566666666666675</v>
      </c>
      <c r="V132" s="95">
        <f t="shared" ref="V132:V147" si="39">R132-$T132</f>
        <v>0.56896666666666662</v>
      </c>
      <c r="W132" s="95">
        <f t="shared" ref="W132:W147" si="40">S132-$T132</f>
        <v>0.59420000000000006</v>
      </c>
      <c r="X132" s="95"/>
      <c r="Y132" s="96">
        <f t="shared" si="24"/>
        <v>11780.333333333332</v>
      </c>
      <c r="Z132" s="96">
        <f t="shared" si="25"/>
        <v>4444.666666666667</v>
      </c>
      <c r="AA132" s="96">
        <f t="shared" si="26"/>
        <v>14226</v>
      </c>
    </row>
    <row r="133" spans="2:27">
      <c r="B133" s="97">
        <v>64.5</v>
      </c>
      <c r="C133" s="93">
        <v>0.61519999999999997</v>
      </c>
      <c r="D133" s="93">
        <v>0.65090000000000003</v>
      </c>
      <c r="E133" s="93">
        <v>0.64690000000000003</v>
      </c>
      <c r="F133" s="93">
        <v>0.65290000000000004</v>
      </c>
      <c r="G133" s="93">
        <v>0.64829999999999999</v>
      </c>
      <c r="H133" s="93">
        <v>0.66039999999999999</v>
      </c>
      <c r="I133" s="93">
        <v>0.67469999999999997</v>
      </c>
      <c r="J133" s="93">
        <v>0.66290000000000004</v>
      </c>
      <c r="K133" s="93">
        <v>0.69010000000000005</v>
      </c>
      <c r="L133" s="93">
        <v>8.4500000000000006E-2</v>
      </c>
      <c r="M133" s="93">
        <v>8.3699999999999997E-2</v>
      </c>
      <c r="N133" s="93">
        <v>8.4199999999999997E-2</v>
      </c>
      <c r="O133" s="93"/>
      <c r="Q133" s="94">
        <f t="shared" si="34"/>
        <v>0.63766666666666671</v>
      </c>
      <c r="R133" s="94">
        <f t="shared" si="35"/>
        <v>0.65386666666666671</v>
      </c>
      <c r="S133" s="94">
        <f t="shared" si="36"/>
        <v>0.67590000000000006</v>
      </c>
      <c r="T133" s="94">
        <f t="shared" si="37"/>
        <v>8.4133333333333338E-2</v>
      </c>
      <c r="U133" s="95">
        <f t="shared" si="38"/>
        <v>0.55353333333333343</v>
      </c>
      <c r="V133" s="95">
        <f t="shared" si="39"/>
        <v>0.56973333333333342</v>
      </c>
      <c r="W133" s="95">
        <f t="shared" si="40"/>
        <v>0.59176666666666677</v>
      </c>
      <c r="X133" s="95"/>
      <c r="Y133" s="96">
        <f t="shared" ref="Y133:Y147" si="41">U571</f>
        <v>11820</v>
      </c>
      <c r="Z133" s="96">
        <f t="shared" ref="Z133:Z147" si="42">V279</f>
        <v>4347</v>
      </c>
      <c r="AA133" s="96">
        <f t="shared" ref="AA133:AA147" si="43">W425</f>
        <v>14429.333333333334</v>
      </c>
    </row>
    <row r="134" spans="2:27">
      <c r="B134" s="97">
        <v>65</v>
      </c>
      <c r="C134" s="93">
        <v>0.61429999999999996</v>
      </c>
      <c r="D134" s="93">
        <v>0.6482</v>
      </c>
      <c r="E134" s="93">
        <v>0.64080000000000004</v>
      </c>
      <c r="F134" s="93">
        <v>0.64370000000000005</v>
      </c>
      <c r="G134" s="93">
        <v>0.64459999999999995</v>
      </c>
      <c r="H134" s="93">
        <v>0.65700000000000003</v>
      </c>
      <c r="I134" s="93">
        <v>0.67220000000000002</v>
      </c>
      <c r="J134" s="93">
        <v>0.65900000000000003</v>
      </c>
      <c r="K134" s="93">
        <v>0.69140000000000001</v>
      </c>
      <c r="L134" s="93">
        <v>8.4599999999999995E-2</v>
      </c>
      <c r="M134" s="93">
        <v>8.3799999999999999E-2</v>
      </c>
      <c r="N134" s="93">
        <v>8.4199999999999997E-2</v>
      </c>
      <c r="O134" s="93"/>
      <c r="Q134" s="94">
        <f t="shared" si="34"/>
        <v>0.63443333333333329</v>
      </c>
      <c r="R134" s="94">
        <f t="shared" si="35"/>
        <v>0.64843333333333331</v>
      </c>
      <c r="S134" s="94">
        <f t="shared" si="36"/>
        <v>0.67419999999999991</v>
      </c>
      <c r="T134" s="94">
        <f t="shared" si="37"/>
        <v>8.4199999999999997E-2</v>
      </c>
      <c r="U134" s="95">
        <f t="shared" si="38"/>
        <v>0.55023333333333335</v>
      </c>
      <c r="V134" s="95">
        <f t="shared" si="39"/>
        <v>0.56423333333333336</v>
      </c>
      <c r="W134" s="95">
        <f t="shared" si="40"/>
        <v>0.58999999999999986</v>
      </c>
      <c r="X134" s="95"/>
      <c r="Y134" s="96">
        <f t="shared" si="41"/>
        <v>11609.666666666666</v>
      </c>
      <c r="Z134" s="96">
        <f t="shared" si="42"/>
        <v>4371.666666666667</v>
      </c>
      <c r="AA134" s="96">
        <f t="shared" si="43"/>
        <v>14238.666666666666</v>
      </c>
    </row>
    <row r="135" spans="2:27">
      <c r="B135" s="97">
        <v>65.5</v>
      </c>
      <c r="C135" s="93">
        <v>0.61060000000000003</v>
      </c>
      <c r="D135" s="93">
        <v>0.64419999999999999</v>
      </c>
      <c r="E135" s="93">
        <v>0.63990000000000002</v>
      </c>
      <c r="F135" s="93">
        <v>0.64029999999999998</v>
      </c>
      <c r="G135" s="93">
        <v>0.64559999999999995</v>
      </c>
      <c r="H135" s="93">
        <v>0.64959999999999996</v>
      </c>
      <c r="I135" s="93">
        <v>0.66690000000000005</v>
      </c>
      <c r="J135" s="93">
        <v>0.65369999999999995</v>
      </c>
      <c r="K135" s="93">
        <v>0.68859999999999999</v>
      </c>
      <c r="L135" s="93">
        <v>8.4500000000000006E-2</v>
      </c>
      <c r="M135" s="93">
        <v>8.3799999999999999E-2</v>
      </c>
      <c r="N135" s="93">
        <v>8.4199999999999997E-2</v>
      </c>
      <c r="O135" s="93"/>
      <c r="Q135" s="94">
        <f t="shared" si="34"/>
        <v>0.63156666666666661</v>
      </c>
      <c r="R135" s="94">
        <f t="shared" si="35"/>
        <v>0.64516666666666656</v>
      </c>
      <c r="S135" s="94">
        <f t="shared" si="36"/>
        <v>0.66973333333333329</v>
      </c>
      <c r="T135" s="94">
        <f t="shared" si="37"/>
        <v>8.4166666666666667E-2</v>
      </c>
      <c r="U135" s="95">
        <f t="shared" si="38"/>
        <v>0.54739999999999989</v>
      </c>
      <c r="V135" s="95">
        <f t="shared" si="39"/>
        <v>0.56099999999999994</v>
      </c>
      <c r="W135" s="95">
        <f t="shared" si="40"/>
        <v>0.58556666666666657</v>
      </c>
      <c r="X135" s="95"/>
      <c r="Y135" s="96">
        <f t="shared" si="41"/>
        <v>11460.333333333334</v>
      </c>
      <c r="Z135" s="96">
        <f t="shared" si="42"/>
        <v>4233.6666666666661</v>
      </c>
      <c r="AA135" s="96">
        <f t="shared" si="43"/>
        <v>13963.833333333334</v>
      </c>
    </row>
    <row r="136" spans="2:27">
      <c r="B136" s="97">
        <v>66</v>
      </c>
      <c r="C136" s="93">
        <v>0.6139</v>
      </c>
      <c r="D136" s="93">
        <v>0.64439999999999997</v>
      </c>
      <c r="E136" s="93">
        <v>0.6381</v>
      </c>
      <c r="F136" s="93">
        <v>0.64259999999999995</v>
      </c>
      <c r="G136" s="93">
        <v>0.64190000000000003</v>
      </c>
      <c r="H136" s="93">
        <v>0.65190000000000003</v>
      </c>
      <c r="I136" s="93">
        <v>0.66590000000000005</v>
      </c>
      <c r="J136" s="93">
        <v>0.65710000000000002</v>
      </c>
      <c r="K136" s="93">
        <v>0.68969999999999998</v>
      </c>
      <c r="L136" s="93">
        <v>8.4500000000000006E-2</v>
      </c>
      <c r="M136" s="93">
        <v>8.3699999999999997E-2</v>
      </c>
      <c r="N136" s="93">
        <v>8.4099999999999994E-2</v>
      </c>
      <c r="O136" s="93"/>
      <c r="Q136" s="94">
        <f t="shared" si="34"/>
        <v>0.63213333333333332</v>
      </c>
      <c r="R136" s="94">
        <f t="shared" si="35"/>
        <v>0.64546666666666663</v>
      </c>
      <c r="S136" s="94">
        <f t="shared" si="36"/>
        <v>0.67089999999999994</v>
      </c>
      <c r="T136" s="94">
        <f t="shared" si="37"/>
        <v>8.4100000000000008E-2</v>
      </c>
      <c r="U136" s="95">
        <f t="shared" si="38"/>
        <v>0.54803333333333337</v>
      </c>
      <c r="V136" s="95">
        <f t="shared" si="39"/>
        <v>0.56136666666666657</v>
      </c>
      <c r="W136" s="95">
        <f t="shared" si="40"/>
        <v>0.58679999999999999</v>
      </c>
      <c r="X136" s="95"/>
      <c r="Y136" s="96">
        <f t="shared" si="41"/>
        <v>11389.333333333334</v>
      </c>
      <c r="Z136" s="96">
        <f t="shared" si="42"/>
        <v>4176</v>
      </c>
      <c r="AA136" s="96">
        <f t="shared" si="43"/>
        <v>13941.833333333334</v>
      </c>
    </row>
    <row r="137" spans="2:27">
      <c r="B137" s="97">
        <v>66.5</v>
      </c>
      <c r="C137" s="93">
        <v>0.60499999999999998</v>
      </c>
      <c r="D137" s="93">
        <v>0.64119999999999999</v>
      </c>
      <c r="E137" s="93">
        <v>0.63859999999999995</v>
      </c>
      <c r="F137" s="93">
        <v>0.6411</v>
      </c>
      <c r="G137" s="93">
        <v>0.6431</v>
      </c>
      <c r="H137" s="93">
        <v>0.64980000000000004</v>
      </c>
      <c r="I137" s="93">
        <v>0.66520000000000001</v>
      </c>
      <c r="J137" s="93">
        <v>0.65259999999999996</v>
      </c>
      <c r="K137" s="93">
        <v>0.68710000000000004</v>
      </c>
      <c r="L137" s="93">
        <v>8.4599999999999995E-2</v>
      </c>
      <c r="M137" s="93">
        <v>8.3799999999999999E-2</v>
      </c>
      <c r="N137" s="93">
        <v>8.4099999999999994E-2</v>
      </c>
      <c r="O137" s="93"/>
      <c r="Q137" s="94">
        <f t="shared" si="34"/>
        <v>0.62826666666666664</v>
      </c>
      <c r="R137" s="94">
        <f t="shared" si="35"/>
        <v>0.64466666666666672</v>
      </c>
      <c r="S137" s="94">
        <f t="shared" si="36"/>
        <v>0.66830000000000001</v>
      </c>
      <c r="T137" s="94">
        <f t="shared" si="37"/>
        <v>8.4166666666666667E-2</v>
      </c>
      <c r="U137" s="95">
        <f t="shared" si="38"/>
        <v>0.54410000000000003</v>
      </c>
      <c r="V137" s="95">
        <f t="shared" si="39"/>
        <v>0.5605</v>
      </c>
      <c r="W137" s="95">
        <f t="shared" si="40"/>
        <v>0.58413333333333339</v>
      </c>
      <c r="X137" s="95"/>
      <c r="Y137" s="96">
        <f t="shared" si="41"/>
        <v>11402</v>
      </c>
      <c r="Z137" s="96">
        <f t="shared" si="42"/>
        <v>4128.6666666666661</v>
      </c>
      <c r="AA137" s="96">
        <f t="shared" si="43"/>
        <v>13843.5</v>
      </c>
    </row>
    <row r="138" spans="2:27">
      <c r="B138" s="97">
        <v>67</v>
      </c>
      <c r="C138" s="93">
        <v>0.60270000000000001</v>
      </c>
      <c r="D138" s="93">
        <v>0.64349999999999996</v>
      </c>
      <c r="E138" s="93">
        <v>0.63600000000000001</v>
      </c>
      <c r="F138" s="93">
        <v>0.64380000000000004</v>
      </c>
      <c r="G138" s="93">
        <v>0.63959999999999995</v>
      </c>
      <c r="H138" s="93">
        <v>0.65169999999999995</v>
      </c>
      <c r="I138" s="93">
        <v>0.66339999999999999</v>
      </c>
      <c r="J138" s="93">
        <v>0.65049999999999997</v>
      </c>
      <c r="K138" s="93">
        <v>0.6804</v>
      </c>
      <c r="L138" s="93">
        <v>8.4500000000000006E-2</v>
      </c>
      <c r="M138" s="93">
        <v>8.3900000000000002E-2</v>
      </c>
      <c r="N138" s="93">
        <v>8.4000000000000005E-2</v>
      </c>
      <c r="O138" s="93"/>
      <c r="Q138" s="94">
        <f t="shared" si="34"/>
        <v>0.62740000000000007</v>
      </c>
      <c r="R138" s="94">
        <f t="shared" si="35"/>
        <v>0.64503333333333324</v>
      </c>
      <c r="S138" s="94">
        <f t="shared" si="36"/>
        <v>0.66476666666666662</v>
      </c>
      <c r="T138" s="94">
        <f t="shared" si="37"/>
        <v>8.4133333333333338E-2</v>
      </c>
      <c r="U138" s="95">
        <f t="shared" si="38"/>
        <v>0.54326666666666679</v>
      </c>
      <c r="V138" s="95">
        <f t="shared" si="39"/>
        <v>0.56089999999999995</v>
      </c>
      <c r="W138" s="95">
        <f t="shared" si="40"/>
        <v>0.58063333333333333</v>
      </c>
      <c r="X138" s="95"/>
      <c r="Y138" s="96">
        <f t="shared" si="41"/>
        <v>11160</v>
      </c>
      <c r="Z138" s="96">
        <f t="shared" si="42"/>
        <v>4083.3333333333335</v>
      </c>
      <c r="AA138" s="96">
        <f t="shared" si="43"/>
        <v>13781.166666666666</v>
      </c>
    </row>
    <row r="139" spans="2:27">
      <c r="B139" s="97">
        <v>67.5</v>
      </c>
      <c r="C139" s="93">
        <v>0.5897</v>
      </c>
      <c r="D139" s="93">
        <v>0.6391</v>
      </c>
      <c r="E139" s="93">
        <v>0.63300000000000001</v>
      </c>
      <c r="F139" s="93">
        <v>0.63680000000000003</v>
      </c>
      <c r="G139" s="93">
        <v>0.63729999999999998</v>
      </c>
      <c r="H139" s="93">
        <v>0.64180000000000004</v>
      </c>
      <c r="I139" s="93">
        <v>0.66010000000000002</v>
      </c>
      <c r="J139" s="93">
        <v>0.64770000000000005</v>
      </c>
      <c r="K139" s="93">
        <v>0.67969999999999997</v>
      </c>
      <c r="L139" s="93">
        <v>8.43E-2</v>
      </c>
      <c r="M139" s="93">
        <v>8.3599999999999994E-2</v>
      </c>
      <c r="N139" s="93">
        <v>8.4000000000000005E-2</v>
      </c>
      <c r="O139" s="93"/>
      <c r="Q139" s="94">
        <f t="shared" si="34"/>
        <v>0.62060000000000004</v>
      </c>
      <c r="R139" s="94">
        <f t="shared" si="35"/>
        <v>0.63863333333333339</v>
      </c>
      <c r="S139" s="94">
        <f t="shared" si="36"/>
        <v>0.66249999999999998</v>
      </c>
      <c r="T139" s="94">
        <f t="shared" si="37"/>
        <v>8.3966666666666676E-2</v>
      </c>
      <c r="U139" s="95">
        <f t="shared" si="38"/>
        <v>0.53663333333333341</v>
      </c>
      <c r="V139" s="95">
        <f t="shared" si="39"/>
        <v>0.55466666666666675</v>
      </c>
      <c r="W139" s="95">
        <f t="shared" si="40"/>
        <v>0.57853333333333334</v>
      </c>
      <c r="X139" s="95"/>
      <c r="Y139" s="96">
        <f t="shared" si="41"/>
        <v>11132</v>
      </c>
      <c r="Z139" s="96">
        <f t="shared" si="42"/>
        <v>4031.3333333333335</v>
      </c>
      <c r="AA139" s="96">
        <f t="shared" si="43"/>
        <v>13749</v>
      </c>
    </row>
    <row r="140" spans="2:27">
      <c r="B140" s="97">
        <v>68</v>
      </c>
      <c r="C140" s="93">
        <v>0.59599999999999997</v>
      </c>
      <c r="D140" s="93">
        <v>0.63619999999999999</v>
      </c>
      <c r="E140" s="93">
        <v>0.62870000000000004</v>
      </c>
      <c r="F140" s="93">
        <v>0.63700000000000001</v>
      </c>
      <c r="G140" s="93">
        <v>0.63539999999999996</v>
      </c>
      <c r="H140" s="93">
        <v>0.64419999999999999</v>
      </c>
      <c r="I140" s="93">
        <v>0.65649999999999997</v>
      </c>
      <c r="J140" s="93">
        <v>0.64500000000000002</v>
      </c>
      <c r="K140" s="93">
        <v>0.67730000000000001</v>
      </c>
      <c r="L140" s="93">
        <v>8.43E-2</v>
      </c>
      <c r="M140" s="93">
        <v>8.3599999999999994E-2</v>
      </c>
      <c r="N140" s="93">
        <v>8.4000000000000005E-2</v>
      </c>
      <c r="O140" s="93"/>
      <c r="Q140" s="94">
        <f t="shared" si="34"/>
        <v>0.62029999999999996</v>
      </c>
      <c r="R140" s="94">
        <f t="shared" si="35"/>
        <v>0.63886666666666658</v>
      </c>
      <c r="S140" s="94">
        <f t="shared" si="36"/>
        <v>0.65959999999999996</v>
      </c>
      <c r="T140" s="94">
        <f t="shared" si="37"/>
        <v>8.3966666666666676E-2</v>
      </c>
      <c r="U140" s="95">
        <f t="shared" si="38"/>
        <v>0.53633333333333333</v>
      </c>
      <c r="V140" s="95">
        <f t="shared" si="39"/>
        <v>0.55489999999999995</v>
      </c>
      <c r="W140" s="95">
        <f t="shared" si="40"/>
        <v>0.57563333333333333</v>
      </c>
      <c r="X140" s="95"/>
      <c r="Y140" s="96">
        <f t="shared" si="41"/>
        <v>11019</v>
      </c>
      <c r="Z140" s="96">
        <f t="shared" si="42"/>
        <v>3984</v>
      </c>
      <c r="AA140" s="96">
        <f t="shared" si="43"/>
        <v>13664.333333333334</v>
      </c>
    </row>
    <row r="141" spans="2:27">
      <c r="B141" s="97">
        <v>68.5</v>
      </c>
      <c r="C141" s="93">
        <v>0.59589999999999999</v>
      </c>
      <c r="D141" s="93">
        <v>0.63360000000000005</v>
      </c>
      <c r="E141" s="93">
        <v>0.62480000000000002</v>
      </c>
      <c r="F141" s="93">
        <v>0.63549999999999995</v>
      </c>
      <c r="G141" s="93">
        <v>0.63070000000000004</v>
      </c>
      <c r="H141" s="93">
        <v>0.64129999999999998</v>
      </c>
      <c r="I141" s="93">
        <v>0.65349999999999997</v>
      </c>
      <c r="J141" s="93">
        <v>0.63990000000000002</v>
      </c>
      <c r="K141" s="93">
        <v>0.67759999999999998</v>
      </c>
      <c r="L141" s="93">
        <v>8.43E-2</v>
      </c>
      <c r="M141" s="93">
        <v>8.3599999999999994E-2</v>
      </c>
      <c r="N141" s="93">
        <v>8.3900000000000002E-2</v>
      </c>
      <c r="O141" s="93"/>
      <c r="Q141" s="94">
        <f t="shared" si="34"/>
        <v>0.61809999999999998</v>
      </c>
      <c r="R141" s="94">
        <f t="shared" si="35"/>
        <v>0.63583333333333336</v>
      </c>
      <c r="S141" s="94">
        <f t="shared" si="36"/>
        <v>0.65700000000000003</v>
      </c>
      <c r="T141" s="94">
        <f t="shared" si="37"/>
        <v>8.3933333333333346E-2</v>
      </c>
      <c r="U141" s="95">
        <f t="shared" si="38"/>
        <v>0.53416666666666668</v>
      </c>
      <c r="V141" s="95">
        <f t="shared" si="39"/>
        <v>0.55190000000000006</v>
      </c>
      <c r="W141" s="95">
        <f t="shared" si="40"/>
        <v>0.57306666666666672</v>
      </c>
      <c r="X141" s="95"/>
      <c r="Y141" s="96">
        <f t="shared" si="41"/>
        <v>10804.666666666666</v>
      </c>
      <c r="Z141" s="96">
        <f t="shared" si="42"/>
        <v>3949.9999999999995</v>
      </c>
      <c r="AA141" s="96">
        <f t="shared" si="43"/>
        <v>13596.833333333334</v>
      </c>
    </row>
    <row r="142" spans="2:27">
      <c r="B142" s="97">
        <v>69</v>
      </c>
      <c r="C142" s="93">
        <v>0.58140000000000003</v>
      </c>
      <c r="D142" s="93">
        <v>0.62929999999999997</v>
      </c>
      <c r="E142" s="93">
        <v>0.62090000000000001</v>
      </c>
      <c r="F142" s="93">
        <v>0.62949999999999995</v>
      </c>
      <c r="G142" s="93">
        <v>0.61580000000000001</v>
      </c>
      <c r="H142" s="93">
        <v>0.63439999999999996</v>
      </c>
      <c r="I142" s="93">
        <v>0.65200000000000002</v>
      </c>
      <c r="J142" s="93">
        <v>0.63580000000000003</v>
      </c>
      <c r="K142" s="93">
        <v>0.67379999999999995</v>
      </c>
      <c r="L142" s="93">
        <v>8.43E-2</v>
      </c>
      <c r="M142" s="93">
        <v>8.3500000000000005E-2</v>
      </c>
      <c r="N142" s="93">
        <v>8.3799999999999999E-2</v>
      </c>
      <c r="O142" s="93"/>
      <c r="Q142" s="94">
        <f t="shared" si="34"/>
        <v>0.61053333333333337</v>
      </c>
      <c r="R142" s="94">
        <f t="shared" si="35"/>
        <v>0.62656666666666661</v>
      </c>
      <c r="S142" s="94">
        <f t="shared" si="36"/>
        <v>0.65386666666666671</v>
      </c>
      <c r="T142" s="94">
        <f t="shared" si="37"/>
        <v>8.3866666666666659E-2</v>
      </c>
      <c r="U142" s="95">
        <f t="shared" si="38"/>
        <v>0.52666666666666673</v>
      </c>
      <c r="V142" s="95">
        <f t="shared" si="39"/>
        <v>0.54269999999999996</v>
      </c>
      <c r="W142" s="95">
        <f t="shared" si="40"/>
        <v>0.57000000000000006</v>
      </c>
      <c r="X142" s="95"/>
      <c r="Y142" s="96">
        <f t="shared" si="41"/>
        <v>10807.333333333334</v>
      </c>
      <c r="Z142" s="96">
        <f t="shared" si="42"/>
        <v>3903.0000000000005</v>
      </c>
      <c r="AA142" s="96">
        <f t="shared" si="43"/>
        <v>13556.666666666666</v>
      </c>
    </row>
    <row r="143" spans="2:27">
      <c r="B143" s="97">
        <v>69.5</v>
      </c>
      <c r="C143" s="93">
        <v>0.58750000000000002</v>
      </c>
      <c r="D143" s="93">
        <v>0.63070000000000004</v>
      </c>
      <c r="E143" s="93">
        <v>0.62360000000000004</v>
      </c>
      <c r="F143" s="93">
        <v>0.63249999999999995</v>
      </c>
      <c r="G143" s="93">
        <v>0.63060000000000005</v>
      </c>
      <c r="H143" s="93">
        <v>0.63880000000000003</v>
      </c>
      <c r="I143" s="93">
        <v>0.6472</v>
      </c>
      <c r="J143" s="93">
        <v>0.63380000000000003</v>
      </c>
      <c r="K143" s="93">
        <v>0.66949999999999998</v>
      </c>
      <c r="L143" s="93">
        <v>8.43E-2</v>
      </c>
      <c r="M143" s="93">
        <v>8.3699999999999997E-2</v>
      </c>
      <c r="N143" s="93">
        <v>8.4000000000000005E-2</v>
      </c>
      <c r="O143" s="93"/>
      <c r="Q143" s="94">
        <f t="shared" si="34"/>
        <v>0.61393333333333333</v>
      </c>
      <c r="R143" s="94">
        <f t="shared" si="35"/>
        <v>0.63396666666666668</v>
      </c>
      <c r="S143" s="94">
        <f t="shared" si="36"/>
        <v>0.65016666666666667</v>
      </c>
      <c r="T143" s="94">
        <f t="shared" si="37"/>
        <v>8.4000000000000005E-2</v>
      </c>
      <c r="U143" s="95">
        <f t="shared" si="38"/>
        <v>0.52993333333333337</v>
      </c>
      <c r="V143" s="95">
        <f t="shared" si="39"/>
        <v>0.54996666666666671</v>
      </c>
      <c r="W143" s="95">
        <f t="shared" si="40"/>
        <v>0.56616666666666671</v>
      </c>
      <c r="X143" s="95"/>
      <c r="Y143" s="96">
        <f t="shared" si="41"/>
        <v>10718.333333333332</v>
      </c>
      <c r="Z143" s="96">
        <f t="shared" si="42"/>
        <v>3790.666666666667</v>
      </c>
      <c r="AA143" s="96">
        <f t="shared" si="43"/>
        <v>13655</v>
      </c>
    </row>
    <row r="144" spans="2:27">
      <c r="B144" s="97">
        <v>70</v>
      </c>
      <c r="C144" s="93">
        <v>0.58099999999999996</v>
      </c>
      <c r="D144" s="93">
        <v>0.62439999999999996</v>
      </c>
      <c r="E144" s="93">
        <v>0.61970000000000003</v>
      </c>
      <c r="F144" s="93">
        <v>0.62680000000000002</v>
      </c>
      <c r="G144" s="93">
        <v>0.62819999999999998</v>
      </c>
      <c r="H144" s="93">
        <v>0.63619999999999999</v>
      </c>
      <c r="I144" s="93">
        <v>0.6502</v>
      </c>
      <c r="J144" s="93">
        <v>0.63239999999999996</v>
      </c>
      <c r="K144" s="93">
        <v>0.66830000000000001</v>
      </c>
      <c r="L144" s="93">
        <v>8.43E-2</v>
      </c>
      <c r="M144" s="93">
        <v>8.3599999999999994E-2</v>
      </c>
      <c r="N144" s="93">
        <v>8.3900000000000002E-2</v>
      </c>
      <c r="O144" s="93"/>
      <c r="Q144" s="94">
        <f t="shared" si="34"/>
        <v>0.60836666666666661</v>
      </c>
      <c r="R144" s="94">
        <f t="shared" si="35"/>
        <v>0.63039999999999996</v>
      </c>
      <c r="S144" s="94">
        <f t="shared" si="36"/>
        <v>0.65029999999999999</v>
      </c>
      <c r="T144" s="94">
        <f t="shared" si="37"/>
        <v>8.3933333333333346E-2</v>
      </c>
      <c r="U144" s="95">
        <f t="shared" si="38"/>
        <v>0.52443333333333331</v>
      </c>
      <c r="V144" s="95">
        <f t="shared" si="39"/>
        <v>0.54646666666666666</v>
      </c>
      <c r="W144" s="95">
        <f t="shared" si="40"/>
        <v>0.56636666666666668</v>
      </c>
      <c r="X144" s="95"/>
      <c r="Y144" s="96">
        <f t="shared" si="41"/>
        <v>10708</v>
      </c>
      <c r="Z144" s="96">
        <f t="shared" si="42"/>
        <v>3795.6666666666665</v>
      </c>
      <c r="AA144" s="96">
        <f t="shared" si="43"/>
        <v>13616</v>
      </c>
    </row>
    <row r="145" spans="1:27">
      <c r="B145" s="97">
        <v>70.5</v>
      </c>
      <c r="C145" s="93">
        <v>0.57609999999999995</v>
      </c>
      <c r="D145" s="93">
        <v>0.61809999999999998</v>
      </c>
      <c r="E145" s="93">
        <v>0.61260000000000003</v>
      </c>
      <c r="F145" s="93">
        <v>0.62219999999999998</v>
      </c>
      <c r="G145" s="93">
        <v>0.61160000000000003</v>
      </c>
      <c r="H145" s="93">
        <v>0.62680000000000002</v>
      </c>
      <c r="I145" s="93">
        <v>0.64739999999999998</v>
      </c>
      <c r="J145" s="93">
        <v>0.62949999999999995</v>
      </c>
      <c r="K145" s="93">
        <v>0.66649999999999998</v>
      </c>
      <c r="L145" s="93">
        <v>8.4400000000000003E-2</v>
      </c>
      <c r="M145" s="93">
        <v>8.3699999999999997E-2</v>
      </c>
      <c r="N145" s="93">
        <v>8.3799999999999999E-2</v>
      </c>
      <c r="O145" s="93"/>
      <c r="Q145" s="94">
        <f t="shared" si="34"/>
        <v>0.60226666666666662</v>
      </c>
      <c r="R145" s="94">
        <f t="shared" si="35"/>
        <v>0.62019999999999997</v>
      </c>
      <c r="S145" s="94">
        <f t="shared" si="36"/>
        <v>0.64780000000000004</v>
      </c>
      <c r="T145" s="94">
        <f t="shared" si="37"/>
        <v>8.3966666666666676E-2</v>
      </c>
      <c r="U145" s="95">
        <f t="shared" si="38"/>
        <v>0.51829999999999998</v>
      </c>
      <c r="V145" s="95">
        <f t="shared" si="39"/>
        <v>0.53623333333333334</v>
      </c>
      <c r="W145" s="95">
        <f t="shared" si="40"/>
        <v>0.56383333333333341</v>
      </c>
      <c r="X145" s="95"/>
      <c r="Y145" s="96">
        <f t="shared" si="41"/>
        <v>10507.333333333334</v>
      </c>
      <c r="Z145" s="96">
        <f t="shared" si="42"/>
        <v>3771.666666666667</v>
      </c>
      <c r="AA145" s="96">
        <f t="shared" si="43"/>
        <v>13422.666666666666</v>
      </c>
    </row>
    <row r="146" spans="1:27">
      <c r="B146" s="97">
        <v>71</v>
      </c>
      <c r="C146" s="93">
        <v>0.57210000000000005</v>
      </c>
      <c r="D146" s="93">
        <v>0.60770000000000002</v>
      </c>
      <c r="E146" s="93">
        <v>0.61129999999999995</v>
      </c>
      <c r="F146" s="93">
        <v>0.62</v>
      </c>
      <c r="G146" s="93">
        <v>0.62039999999999995</v>
      </c>
      <c r="H146" s="93">
        <v>0.63049999999999995</v>
      </c>
      <c r="I146" s="93">
        <v>0.64129999999999998</v>
      </c>
      <c r="J146" s="93">
        <v>0.62560000000000004</v>
      </c>
      <c r="K146" s="93">
        <v>0.66300000000000003</v>
      </c>
      <c r="L146" s="93">
        <v>8.4400000000000003E-2</v>
      </c>
      <c r="M146" s="93">
        <v>8.3599999999999994E-2</v>
      </c>
      <c r="N146" s="93">
        <v>8.3799999999999999E-2</v>
      </c>
      <c r="O146" s="93"/>
      <c r="Q146" s="94">
        <f t="shared" si="34"/>
        <v>0.59703333333333342</v>
      </c>
      <c r="R146" s="94">
        <f t="shared" si="35"/>
        <v>0.62363333333333326</v>
      </c>
      <c r="S146" s="94">
        <f t="shared" si="36"/>
        <v>0.64330000000000009</v>
      </c>
      <c r="T146" s="94">
        <f t="shared" si="37"/>
        <v>8.3933333333333318E-2</v>
      </c>
      <c r="U146" s="95">
        <f t="shared" si="38"/>
        <v>0.51310000000000011</v>
      </c>
      <c r="V146" s="95">
        <f t="shared" si="39"/>
        <v>0.53969999999999996</v>
      </c>
      <c r="W146" s="95">
        <f t="shared" si="40"/>
        <v>0.55936666666666679</v>
      </c>
      <c r="X146" s="95"/>
      <c r="Y146" s="96">
        <f t="shared" si="41"/>
        <v>10546.666666666666</v>
      </c>
      <c r="Z146" s="96">
        <f t="shared" si="42"/>
        <v>3737.6666666666665</v>
      </c>
      <c r="AA146" s="96">
        <f t="shared" si="43"/>
        <v>13505.666666666666</v>
      </c>
    </row>
    <row r="147" spans="1:27">
      <c r="B147" s="98">
        <v>71.5</v>
      </c>
      <c r="C147" s="99">
        <v>0.56669999999999998</v>
      </c>
      <c r="D147" s="99">
        <v>0.61599999999999999</v>
      </c>
      <c r="E147" s="99">
        <v>0.61250000000000004</v>
      </c>
      <c r="F147" s="99">
        <v>0.62570000000000003</v>
      </c>
      <c r="G147" s="99">
        <v>0.62150000000000005</v>
      </c>
      <c r="H147" s="99">
        <v>0.62960000000000005</v>
      </c>
      <c r="I147" s="99">
        <v>0.6391</v>
      </c>
      <c r="J147" s="99">
        <v>0.62329999999999997</v>
      </c>
      <c r="K147" s="99">
        <v>0.66149999999999998</v>
      </c>
      <c r="L147" s="99">
        <v>8.43E-2</v>
      </c>
      <c r="M147" s="99">
        <v>8.3599999999999994E-2</v>
      </c>
      <c r="N147" s="99">
        <v>8.3699999999999997E-2</v>
      </c>
      <c r="O147" s="93"/>
      <c r="Q147" s="100">
        <f t="shared" si="34"/>
        <v>0.59840000000000004</v>
      </c>
      <c r="R147" s="100">
        <f t="shared" si="35"/>
        <v>0.62560000000000004</v>
      </c>
      <c r="S147" s="100">
        <f t="shared" si="36"/>
        <v>0.64129999999999998</v>
      </c>
      <c r="T147" s="100">
        <f t="shared" si="37"/>
        <v>8.3866666666666659E-2</v>
      </c>
      <c r="U147" s="101">
        <f t="shared" si="38"/>
        <v>0.5145333333333334</v>
      </c>
      <c r="V147" s="101">
        <f t="shared" si="39"/>
        <v>0.5417333333333334</v>
      </c>
      <c r="W147" s="101">
        <f t="shared" si="40"/>
        <v>0.55743333333333334</v>
      </c>
      <c r="X147" s="95"/>
      <c r="Y147" s="102">
        <f t="shared" si="41"/>
        <v>10485</v>
      </c>
      <c r="Z147" s="102">
        <f t="shared" si="42"/>
        <v>3702</v>
      </c>
      <c r="AA147" s="102">
        <f t="shared" si="43"/>
        <v>13384.333333333334</v>
      </c>
    </row>
    <row r="149" spans="1:27">
      <c r="A149" s="89" t="s">
        <v>155</v>
      </c>
      <c r="B149" s="103" t="s">
        <v>156</v>
      </c>
      <c r="C149" s="103" t="s">
        <v>2637</v>
      </c>
      <c r="D149" s="103" t="s">
        <v>2638</v>
      </c>
      <c r="E149" s="103" t="s">
        <v>2639</v>
      </c>
      <c r="F149" s="103" t="s">
        <v>2637</v>
      </c>
      <c r="G149" s="103" t="s">
        <v>2638</v>
      </c>
      <c r="H149" s="103" t="s">
        <v>2639</v>
      </c>
      <c r="I149" s="103" t="s">
        <v>2637</v>
      </c>
      <c r="J149" s="103" t="s">
        <v>2638</v>
      </c>
      <c r="K149" s="103" t="s">
        <v>2639</v>
      </c>
      <c r="L149" s="103" t="s">
        <v>2637</v>
      </c>
      <c r="M149" s="103" t="s">
        <v>2638</v>
      </c>
      <c r="N149" s="103" t="s">
        <v>2639</v>
      </c>
      <c r="O149" s="85"/>
      <c r="P149" s="103" t="s">
        <v>155</v>
      </c>
      <c r="Q149" s="103" t="s">
        <v>2209</v>
      </c>
      <c r="R149" s="103" t="s">
        <v>2213</v>
      </c>
      <c r="S149" s="103" t="s">
        <v>2217</v>
      </c>
      <c r="T149" s="103" t="s">
        <v>2640</v>
      </c>
      <c r="U149" s="103" t="s">
        <v>2209</v>
      </c>
      <c r="V149" s="103" t="s">
        <v>2213</v>
      </c>
      <c r="W149" s="103" t="s">
        <v>2217</v>
      </c>
      <c r="X149" s="85"/>
    </row>
    <row r="150" spans="1:27">
      <c r="B150" s="104">
        <v>0</v>
      </c>
      <c r="C150" s="105">
        <v>357</v>
      </c>
      <c r="D150" s="105">
        <v>353</v>
      </c>
      <c r="E150" s="105">
        <v>356</v>
      </c>
      <c r="F150" s="105">
        <v>737</v>
      </c>
      <c r="G150" s="105">
        <v>810</v>
      </c>
      <c r="H150" s="105">
        <v>770</v>
      </c>
      <c r="I150" s="105">
        <v>358</v>
      </c>
      <c r="J150" s="105">
        <v>394</v>
      </c>
      <c r="K150" s="105">
        <v>368</v>
      </c>
      <c r="L150" s="105">
        <v>349</v>
      </c>
      <c r="M150" s="105">
        <v>350</v>
      </c>
      <c r="N150" s="105">
        <v>352</v>
      </c>
      <c r="O150" s="106"/>
      <c r="Q150" s="94">
        <f t="shared" ref="Q150:Q181" si="44">AVERAGE(C150:E150)</f>
        <v>355.33333333333331</v>
      </c>
      <c r="R150" s="94">
        <f t="shared" ref="R150:R181" si="45">AVERAGE(F150:H150)</f>
        <v>772.33333333333337</v>
      </c>
      <c r="S150" s="94">
        <f t="shared" ref="S150:S181" si="46">AVERAGE(I150:K150)</f>
        <v>373.33333333333331</v>
      </c>
      <c r="T150" s="94">
        <f t="shared" ref="T150:T181" si="47">AVERAGE(L150:N150)</f>
        <v>350.33333333333331</v>
      </c>
      <c r="U150" s="107">
        <f t="shared" ref="U150:U195" si="48">Q150-$T150</f>
        <v>5</v>
      </c>
      <c r="V150" s="107">
        <f t="shared" ref="V150:V195" si="49">R150-$T150</f>
        <v>422.00000000000006</v>
      </c>
      <c r="W150" s="107">
        <f t="shared" ref="W150:W195" si="50">S150-$T150</f>
        <v>23</v>
      </c>
    </row>
    <row r="151" spans="1:27">
      <c r="B151" s="82">
        <v>0.5</v>
      </c>
      <c r="C151" s="106">
        <v>370</v>
      </c>
      <c r="D151" s="106">
        <v>372</v>
      </c>
      <c r="E151" s="106">
        <v>369</v>
      </c>
      <c r="F151" s="106">
        <v>820</v>
      </c>
      <c r="G151" s="106">
        <v>878</v>
      </c>
      <c r="H151" s="106">
        <v>848</v>
      </c>
      <c r="I151" s="106">
        <v>368</v>
      </c>
      <c r="J151" s="106">
        <v>419</v>
      </c>
      <c r="K151" s="106">
        <v>394</v>
      </c>
      <c r="L151" s="106">
        <v>358</v>
      </c>
      <c r="M151" s="106">
        <v>360</v>
      </c>
      <c r="N151" s="106">
        <v>354</v>
      </c>
      <c r="O151" s="106"/>
      <c r="Q151" s="94">
        <f t="shared" si="44"/>
        <v>370.33333333333331</v>
      </c>
      <c r="R151" s="94">
        <f t="shared" si="45"/>
        <v>848.66666666666663</v>
      </c>
      <c r="S151" s="94">
        <f t="shared" si="46"/>
        <v>393.66666666666669</v>
      </c>
      <c r="T151" s="94">
        <f t="shared" si="47"/>
        <v>357.33333333333331</v>
      </c>
      <c r="U151" s="107">
        <f t="shared" si="48"/>
        <v>13</v>
      </c>
      <c r="V151" s="107">
        <f t="shared" si="49"/>
        <v>491.33333333333331</v>
      </c>
      <c r="W151" s="107">
        <f t="shared" si="50"/>
        <v>36.333333333333371</v>
      </c>
    </row>
    <row r="152" spans="1:27">
      <c r="B152" s="82">
        <v>1</v>
      </c>
      <c r="C152" s="106">
        <v>370</v>
      </c>
      <c r="D152" s="106">
        <v>369</v>
      </c>
      <c r="E152" s="106">
        <v>363</v>
      </c>
      <c r="F152" s="106">
        <v>858</v>
      </c>
      <c r="G152" s="106">
        <v>932</v>
      </c>
      <c r="H152" s="106">
        <v>891</v>
      </c>
      <c r="I152" s="106">
        <v>374</v>
      </c>
      <c r="J152" s="106">
        <v>416</v>
      </c>
      <c r="K152" s="106">
        <v>392</v>
      </c>
      <c r="L152" s="106">
        <v>352</v>
      </c>
      <c r="M152" s="106">
        <v>354</v>
      </c>
      <c r="N152" s="106">
        <v>354</v>
      </c>
      <c r="O152" s="106"/>
      <c r="Q152" s="94">
        <f t="shared" si="44"/>
        <v>367.33333333333331</v>
      </c>
      <c r="R152" s="94">
        <f t="shared" si="45"/>
        <v>893.66666666666663</v>
      </c>
      <c r="S152" s="94">
        <f t="shared" si="46"/>
        <v>394</v>
      </c>
      <c r="T152" s="94">
        <f t="shared" si="47"/>
        <v>353.33333333333331</v>
      </c>
      <c r="U152" s="107">
        <f t="shared" si="48"/>
        <v>14</v>
      </c>
      <c r="V152" s="107">
        <f t="shared" si="49"/>
        <v>540.33333333333326</v>
      </c>
      <c r="W152" s="107">
        <f t="shared" si="50"/>
        <v>40.666666666666686</v>
      </c>
    </row>
    <row r="153" spans="1:27">
      <c r="B153" s="82">
        <v>1.5</v>
      </c>
      <c r="C153" s="106">
        <v>377</v>
      </c>
      <c r="D153" s="106">
        <v>382</v>
      </c>
      <c r="E153" s="106">
        <v>372</v>
      </c>
      <c r="F153" s="106">
        <v>925</v>
      </c>
      <c r="G153" s="106">
        <v>1008</v>
      </c>
      <c r="H153" s="106">
        <v>975</v>
      </c>
      <c r="I153" s="106">
        <v>388</v>
      </c>
      <c r="J153" s="106">
        <v>440</v>
      </c>
      <c r="K153" s="106">
        <v>404</v>
      </c>
      <c r="L153" s="106">
        <v>357</v>
      </c>
      <c r="M153" s="106">
        <v>360</v>
      </c>
      <c r="N153" s="106">
        <v>360</v>
      </c>
      <c r="O153" s="106"/>
      <c r="Q153" s="94">
        <f t="shared" si="44"/>
        <v>377</v>
      </c>
      <c r="R153" s="94">
        <f t="shared" si="45"/>
        <v>969.33333333333337</v>
      </c>
      <c r="S153" s="94">
        <f t="shared" si="46"/>
        <v>410.66666666666669</v>
      </c>
      <c r="T153" s="94">
        <f t="shared" si="47"/>
        <v>359</v>
      </c>
      <c r="U153" s="107">
        <f t="shared" si="48"/>
        <v>18</v>
      </c>
      <c r="V153" s="107">
        <f t="shared" si="49"/>
        <v>610.33333333333337</v>
      </c>
      <c r="W153" s="107">
        <f t="shared" si="50"/>
        <v>51.666666666666686</v>
      </c>
    </row>
    <row r="154" spans="1:27">
      <c r="B154" s="82">
        <v>2</v>
      </c>
      <c r="C154" s="106">
        <v>382</v>
      </c>
      <c r="D154" s="106">
        <v>382</v>
      </c>
      <c r="E154" s="106">
        <v>377</v>
      </c>
      <c r="F154" s="106">
        <v>964</v>
      </c>
      <c r="G154" s="106">
        <v>1069</v>
      </c>
      <c r="H154" s="106">
        <v>1065</v>
      </c>
      <c r="I154" s="106">
        <v>403</v>
      </c>
      <c r="J154" s="106">
        <v>445</v>
      </c>
      <c r="K154" s="106">
        <v>421</v>
      </c>
      <c r="L154" s="106">
        <v>358</v>
      </c>
      <c r="M154" s="106">
        <v>356</v>
      </c>
      <c r="N154" s="106">
        <v>352</v>
      </c>
      <c r="O154" s="106"/>
      <c r="Q154" s="94">
        <f t="shared" si="44"/>
        <v>380.33333333333331</v>
      </c>
      <c r="R154" s="94">
        <f t="shared" si="45"/>
        <v>1032.6666666666667</v>
      </c>
      <c r="S154" s="94">
        <f t="shared" si="46"/>
        <v>423</v>
      </c>
      <c r="T154" s="94">
        <f t="shared" si="47"/>
        <v>355.33333333333331</v>
      </c>
      <c r="U154" s="107">
        <f t="shared" si="48"/>
        <v>25</v>
      </c>
      <c r="V154" s="107">
        <f t="shared" si="49"/>
        <v>677.33333333333348</v>
      </c>
      <c r="W154" s="107">
        <f t="shared" si="50"/>
        <v>67.666666666666686</v>
      </c>
    </row>
    <row r="155" spans="1:27">
      <c r="B155" s="82">
        <v>2.5</v>
      </c>
      <c r="C155" s="106">
        <v>393</v>
      </c>
      <c r="D155" s="106">
        <v>390</v>
      </c>
      <c r="E155" s="106">
        <v>385</v>
      </c>
      <c r="F155" s="106">
        <v>1049</v>
      </c>
      <c r="G155" s="106">
        <v>1121</v>
      </c>
      <c r="H155" s="106">
        <v>1129</v>
      </c>
      <c r="I155" s="106">
        <v>418</v>
      </c>
      <c r="J155" s="106">
        <v>465</v>
      </c>
      <c r="K155" s="106">
        <v>433</v>
      </c>
      <c r="L155" s="106">
        <v>357</v>
      </c>
      <c r="M155" s="106">
        <v>360</v>
      </c>
      <c r="N155" s="106">
        <v>353</v>
      </c>
      <c r="O155" s="106"/>
      <c r="Q155" s="94">
        <f t="shared" si="44"/>
        <v>389.33333333333331</v>
      </c>
      <c r="R155" s="94">
        <f t="shared" si="45"/>
        <v>1099.6666666666667</v>
      </c>
      <c r="S155" s="94">
        <f t="shared" si="46"/>
        <v>438.66666666666669</v>
      </c>
      <c r="T155" s="94">
        <f t="shared" si="47"/>
        <v>356.66666666666669</v>
      </c>
      <c r="U155" s="107">
        <f t="shared" si="48"/>
        <v>32.666666666666629</v>
      </c>
      <c r="V155" s="107">
        <f t="shared" si="49"/>
        <v>743</v>
      </c>
      <c r="W155" s="107">
        <f t="shared" si="50"/>
        <v>82</v>
      </c>
    </row>
    <row r="156" spans="1:27">
      <c r="B156" s="82">
        <v>3</v>
      </c>
      <c r="C156" s="106">
        <v>393</v>
      </c>
      <c r="D156" s="106">
        <v>397</v>
      </c>
      <c r="E156" s="106">
        <v>391</v>
      </c>
      <c r="F156" s="106">
        <v>1115</v>
      </c>
      <c r="G156" s="106">
        <v>1209</v>
      </c>
      <c r="H156" s="106">
        <v>1252</v>
      </c>
      <c r="I156" s="106">
        <v>435</v>
      </c>
      <c r="J156" s="106">
        <v>490</v>
      </c>
      <c r="K156" s="106">
        <v>442</v>
      </c>
      <c r="L156" s="106">
        <v>362</v>
      </c>
      <c r="M156" s="106">
        <v>358</v>
      </c>
      <c r="N156" s="106">
        <v>351</v>
      </c>
      <c r="O156" s="106"/>
      <c r="Q156" s="94">
        <f t="shared" si="44"/>
        <v>393.66666666666669</v>
      </c>
      <c r="R156" s="94">
        <f t="shared" si="45"/>
        <v>1192</v>
      </c>
      <c r="S156" s="94">
        <f t="shared" si="46"/>
        <v>455.66666666666669</v>
      </c>
      <c r="T156" s="94">
        <f t="shared" si="47"/>
        <v>357</v>
      </c>
      <c r="U156" s="107">
        <f t="shared" si="48"/>
        <v>36.666666666666686</v>
      </c>
      <c r="V156" s="107">
        <f t="shared" si="49"/>
        <v>835</v>
      </c>
      <c r="W156" s="107">
        <f t="shared" si="50"/>
        <v>98.666666666666686</v>
      </c>
    </row>
    <row r="157" spans="1:27">
      <c r="B157" s="82">
        <v>3.5</v>
      </c>
      <c r="C157" s="106">
        <v>393</v>
      </c>
      <c r="D157" s="106">
        <v>401</v>
      </c>
      <c r="E157" s="106">
        <v>396</v>
      </c>
      <c r="F157" s="106">
        <v>1212</v>
      </c>
      <c r="G157" s="106">
        <v>1307</v>
      </c>
      <c r="H157" s="106">
        <v>1348</v>
      </c>
      <c r="I157" s="106">
        <v>444</v>
      </c>
      <c r="J157" s="106">
        <v>504</v>
      </c>
      <c r="K157" s="106">
        <v>456</v>
      </c>
      <c r="L157" s="106">
        <v>354</v>
      </c>
      <c r="M157" s="106">
        <v>360</v>
      </c>
      <c r="N157" s="106">
        <v>355</v>
      </c>
      <c r="O157" s="106"/>
      <c r="Q157" s="94">
        <f t="shared" si="44"/>
        <v>396.66666666666669</v>
      </c>
      <c r="R157" s="94">
        <f t="shared" si="45"/>
        <v>1289</v>
      </c>
      <c r="S157" s="94">
        <f t="shared" si="46"/>
        <v>468</v>
      </c>
      <c r="T157" s="94">
        <f t="shared" si="47"/>
        <v>356.33333333333331</v>
      </c>
      <c r="U157" s="107">
        <f t="shared" si="48"/>
        <v>40.333333333333371</v>
      </c>
      <c r="V157" s="107">
        <f t="shared" si="49"/>
        <v>932.66666666666674</v>
      </c>
      <c r="W157" s="107">
        <f t="shared" si="50"/>
        <v>111.66666666666669</v>
      </c>
    </row>
    <row r="158" spans="1:27">
      <c r="B158" s="82">
        <v>4</v>
      </c>
      <c r="C158" s="106">
        <v>401</v>
      </c>
      <c r="D158" s="106">
        <v>403</v>
      </c>
      <c r="E158" s="106">
        <v>397</v>
      </c>
      <c r="F158" s="106">
        <v>1287</v>
      </c>
      <c r="G158" s="106">
        <v>1415</v>
      </c>
      <c r="H158" s="106">
        <v>1449</v>
      </c>
      <c r="I158" s="106">
        <v>454</v>
      </c>
      <c r="J158" s="106">
        <v>505</v>
      </c>
      <c r="K158" s="106">
        <v>470</v>
      </c>
      <c r="L158" s="106">
        <v>351</v>
      </c>
      <c r="M158" s="106">
        <v>352</v>
      </c>
      <c r="N158" s="106">
        <v>347</v>
      </c>
      <c r="O158" s="106"/>
      <c r="Q158" s="94">
        <f t="shared" si="44"/>
        <v>400.33333333333331</v>
      </c>
      <c r="R158" s="94">
        <f t="shared" si="45"/>
        <v>1383.6666666666667</v>
      </c>
      <c r="S158" s="94">
        <f t="shared" si="46"/>
        <v>476.33333333333331</v>
      </c>
      <c r="T158" s="94">
        <f t="shared" si="47"/>
        <v>350</v>
      </c>
      <c r="U158" s="107">
        <f t="shared" si="48"/>
        <v>50.333333333333314</v>
      </c>
      <c r="V158" s="107">
        <f t="shared" si="49"/>
        <v>1033.6666666666667</v>
      </c>
      <c r="W158" s="107">
        <f t="shared" si="50"/>
        <v>126.33333333333331</v>
      </c>
    </row>
    <row r="159" spans="1:27">
      <c r="B159" s="82">
        <v>4.5</v>
      </c>
      <c r="C159" s="106">
        <v>414</v>
      </c>
      <c r="D159" s="106">
        <v>415</v>
      </c>
      <c r="E159" s="106">
        <v>408</v>
      </c>
      <c r="F159" s="106">
        <v>1401</v>
      </c>
      <c r="G159" s="106">
        <v>1553</v>
      </c>
      <c r="H159" s="106">
        <v>1568</v>
      </c>
      <c r="I159" s="106">
        <v>477</v>
      </c>
      <c r="J159" s="106">
        <v>528</v>
      </c>
      <c r="K159" s="106">
        <v>486</v>
      </c>
      <c r="L159" s="106">
        <v>354</v>
      </c>
      <c r="M159" s="106">
        <v>358</v>
      </c>
      <c r="N159" s="106">
        <v>355</v>
      </c>
      <c r="O159" s="106"/>
      <c r="Q159" s="94">
        <f t="shared" si="44"/>
        <v>412.33333333333331</v>
      </c>
      <c r="R159" s="94">
        <f t="shared" si="45"/>
        <v>1507.3333333333333</v>
      </c>
      <c r="S159" s="94">
        <f t="shared" si="46"/>
        <v>497</v>
      </c>
      <c r="T159" s="94">
        <f t="shared" si="47"/>
        <v>355.66666666666669</v>
      </c>
      <c r="U159" s="107">
        <f t="shared" si="48"/>
        <v>56.666666666666629</v>
      </c>
      <c r="V159" s="107">
        <f t="shared" si="49"/>
        <v>1151.6666666666665</v>
      </c>
      <c r="W159" s="107">
        <f t="shared" si="50"/>
        <v>141.33333333333331</v>
      </c>
    </row>
    <row r="160" spans="1:27">
      <c r="B160" s="82">
        <v>5</v>
      </c>
      <c r="C160" s="106">
        <v>409</v>
      </c>
      <c r="D160" s="106">
        <v>412</v>
      </c>
      <c r="E160" s="106">
        <v>405</v>
      </c>
      <c r="F160" s="106">
        <v>1459</v>
      </c>
      <c r="G160" s="106">
        <v>1653</v>
      </c>
      <c r="H160" s="106">
        <v>1716</v>
      </c>
      <c r="I160" s="106">
        <v>493</v>
      </c>
      <c r="J160" s="106">
        <v>540</v>
      </c>
      <c r="K160" s="106">
        <v>505</v>
      </c>
      <c r="L160" s="106">
        <v>349</v>
      </c>
      <c r="M160" s="106">
        <v>352</v>
      </c>
      <c r="N160" s="106">
        <v>351</v>
      </c>
      <c r="O160" s="106"/>
      <c r="Q160" s="94">
        <f t="shared" si="44"/>
        <v>408.66666666666669</v>
      </c>
      <c r="R160" s="94">
        <f t="shared" si="45"/>
        <v>1609.3333333333333</v>
      </c>
      <c r="S160" s="94">
        <f t="shared" si="46"/>
        <v>512.66666666666663</v>
      </c>
      <c r="T160" s="94">
        <f t="shared" si="47"/>
        <v>350.66666666666669</v>
      </c>
      <c r="U160" s="107">
        <f t="shared" si="48"/>
        <v>58</v>
      </c>
      <c r="V160" s="107">
        <f t="shared" si="49"/>
        <v>1258.6666666666665</v>
      </c>
      <c r="W160" s="107">
        <f t="shared" si="50"/>
        <v>161.99999999999994</v>
      </c>
    </row>
    <row r="161" spans="2:23">
      <c r="B161" s="82">
        <v>5.5</v>
      </c>
      <c r="C161" s="106">
        <v>420</v>
      </c>
      <c r="D161" s="106">
        <v>414</v>
      </c>
      <c r="E161" s="106">
        <v>415</v>
      </c>
      <c r="F161" s="106">
        <v>1613</v>
      </c>
      <c r="G161" s="106">
        <v>1766</v>
      </c>
      <c r="H161" s="106">
        <v>1866</v>
      </c>
      <c r="I161" s="106">
        <v>517</v>
      </c>
      <c r="J161" s="106">
        <v>565</v>
      </c>
      <c r="K161" s="106">
        <v>522</v>
      </c>
      <c r="L161" s="106">
        <v>344</v>
      </c>
      <c r="M161" s="106">
        <v>345</v>
      </c>
      <c r="N161" s="106">
        <v>345</v>
      </c>
      <c r="O161" s="106"/>
      <c r="Q161" s="94">
        <f t="shared" si="44"/>
        <v>416.33333333333331</v>
      </c>
      <c r="R161" s="94">
        <f t="shared" si="45"/>
        <v>1748.3333333333333</v>
      </c>
      <c r="S161" s="94">
        <f t="shared" si="46"/>
        <v>534.66666666666663</v>
      </c>
      <c r="T161" s="94">
        <f t="shared" si="47"/>
        <v>344.66666666666669</v>
      </c>
      <c r="U161" s="107">
        <f t="shared" si="48"/>
        <v>71.666666666666629</v>
      </c>
      <c r="V161" s="107">
        <f t="shared" si="49"/>
        <v>1403.6666666666665</v>
      </c>
      <c r="W161" s="107">
        <f t="shared" si="50"/>
        <v>189.99999999999994</v>
      </c>
    </row>
    <row r="162" spans="2:23">
      <c r="B162" s="82">
        <v>6</v>
      </c>
      <c r="C162" s="106">
        <v>419</v>
      </c>
      <c r="D162" s="106">
        <v>424</v>
      </c>
      <c r="E162" s="106">
        <v>424</v>
      </c>
      <c r="F162" s="106">
        <v>1769</v>
      </c>
      <c r="G162" s="106">
        <v>1897</v>
      </c>
      <c r="H162" s="106">
        <v>1962</v>
      </c>
      <c r="I162" s="106">
        <v>536</v>
      </c>
      <c r="J162" s="106">
        <v>577</v>
      </c>
      <c r="K162" s="106">
        <v>544</v>
      </c>
      <c r="L162" s="106">
        <v>346</v>
      </c>
      <c r="M162" s="106">
        <v>346</v>
      </c>
      <c r="N162" s="106">
        <v>343</v>
      </c>
      <c r="O162" s="106"/>
      <c r="Q162" s="94">
        <f t="shared" si="44"/>
        <v>422.33333333333331</v>
      </c>
      <c r="R162" s="94">
        <f t="shared" si="45"/>
        <v>1876</v>
      </c>
      <c r="S162" s="94">
        <f t="shared" si="46"/>
        <v>552.33333333333337</v>
      </c>
      <c r="T162" s="94">
        <f t="shared" si="47"/>
        <v>345</v>
      </c>
      <c r="U162" s="107">
        <f t="shared" si="48"/>
        <v>77.333333333333314</v>
      </c>
      <c r="V162" s="107">
        <f t="shared" si="49"/>
        <v>1531</v>
      </c>
      <c r="W162" s="107">
        <f t="shared" si="50"/>
        <v>207.33333333333337</v>
      </c>
    </row>
    <row r="163" spans="2:23">
      <c r="B163" s="82">
        <v>6.5</v>
      </c>
      <c r="C163" s="106">
        <v>429</v>
      </c>
      <c r="D163" s="106">
        <v>436</v>
      </c>
      <c r="E163" s="106">
        <v>428</v>
      </c>
      <c r="F163" s="106">
        <v>1921</v>
      </c>
      <c r="G163" s="106">
        <v>2052</v>
      </c>
      <c r="H163" s="106">
        <v>2184</v>
      </c>
      <c r="I163" s="106">
        <v>526</v>
      </c>
      <c r="J163" s="106">
        <v>602</v>
      </c>
      <c r="K163" s="106">
        <v>571</v>
      </c>
      <c r="L163" s="106">
        <v>346</v>
      </c>
      <c r="M163" s="106">
        <v>347</v>
      </c>
      <c r="N163" s="106">
        <v>348</v>
      </c>
      <c r="O163" s="106"/>
      <c r="Q163" s="94">
        <f t="shared" si="44"/>
        <v>431</v>
      </c>
      <c r="R163" s="94">
        <f t="shared" si="45"/>
        <v>2052.3333333333335</v>
      </c>
      <c r="S163" s="94">
        <f t="shared" si="46"/>
        <v>566.33333333333337</v>
      </c>
      <c r="T163" s="94">
        <f t="shared" si="47"/>
        <v>347</v>
      </c>
      <c r="U163" s="107">
        <f t="shared" si="48"/>
        <v>84</v>
      </c>
      <c r="V163" s="107">
        <f t="shared" si="49"/>
        <v>1705.3333333333335</v>
      </c>
      <c r="W163" s="107">
        <f t="shared" si="50"/>
        <v>219.33333333333337</v>
      </c>
    </row>
    <row r="164" spans="2:23">
      <c r="B164" s="82">
        <v>7</v>
      </c>
      <c r="C164" s="106">
        <v>439</v>
      </c>
      <c r="D164" s="106">
        <v>449</v>
      </c>
      <c r="E164" s="106">
        <v>442</v>
      </c>
      <c r="F164" s="106">
        <v>2157</v>
      </c>
      <c r="G164" s="106">
        <v>2281</v>
      </c>
      <c r="H164" s="106">
        <v>2422</v>
      </c>
      <c r="I164" s="106">
        <v>554</v>
      </c>
      <c r="J164" s="106">
        <v>625</v>
      </c>
      <c r="K164" s="106">
        <v>581</v>
      </c>
      <c r="L164" s="106">
        <v>343</v>
      </c>
      <c r="M164" s="106">
        <v>347</v>
      </c>
      <c r="N164" s="106">
        <v>347</v>
      </c>
      <c r="O164" s="106"/>
      <c r="Q164" s="94">
        <f t="shared" si="44"/>
        <v>443.33333333333331</v>
      </c>
      <c r="R164" s="94">
        <f t="shared" si="45"/>
        <v>2286.6666666666665</v>
      </c>
      <c r="S164" s="94">
        <f t="shared" si="46"/>
        <v>586.66666666666663</v>
      </c>
      <c r="T164" s="94">
        <f t="shared" si="47"/>
        <v>345.66666666666669</v>
      </c>
      <c r="U164" s="107">
        <f t="shared" si="48"/>
        <v>97.666666666666629</v>
      </c>
      <c r="V164" s="107">
        <f t="shared" si="49"/>
        <v>1940.9999999999998</v>
      </c>
      <c r="W164" s="107">
        <f t="shared" si="50"/>
        <v>240.99999999999994</v>
      </c>
    </row>
    <row r="165" spans="2:23">
      <c r="B165" s="82">
        <v>7.5</v>
      </c>
      <c r="C165" s="106">
        <v>452</v>
      </c>
      <c r="D165" s="106">
        <v>459</v>
      </c>
      <c r="E165" s="106">
        <v>455</v>
      </c>
      <c r="F165" s="106">
        <v>2413</v>
      </c>
      <c r="G165" s="106">
        <v>2560</v>
      </c>
      <c r="H165" s="106">
        <v>2675</v>
      </c>
      <c r="I165" s="106">
        <v>591</v>
      </c>
      <c r="J165" s="106">
        <v>650</v>
      </c>
      <c r="K165" s="106">
        <v>605</v>
      </c>
      <c r="L165" s="106">
        <v>348</v>
      </c>
      <c r="M165" s="106">
        <v>345</v>
      </c>
      <c r="N165" s="106">
        <v>346</v>
      </c>
      <c r="O165" s="106"/>
      <c r="Q165" s="94">
        <f t="shared" si="44"/>
        <v>455.33333333333331</v>
      </c>
      <c r="R165" s="94">
        <f t="shared" si="45"/>
        <v>2549.3333333333335</v>
      </c>
      <c r="S165" s="94">
        <f t="shared" si="46"/>
        <v>615.33333333333337</v>
      </c>
      <c r="T165" s="94">
        <f t="shared" si="47"/>
        <v>346.33333333333331</v>
      </c>
      <c r="U165" s="107">
        <f t="shared" si="48"/>
        <v>109</v>
      </c>
      <c r="V165" s="107">
        <f t="shared" si="49"/>
        <v>2203</v>
      </c>
      <c r="W165" s="107">
        <f t="shared" si="50"/>
        <v>269.00000000000006</v>
      </c>
    </row>
    <row r="166" spans="2:23">
      <c r="B166" s="82">
        <v>8</v>
      </c>
      <c r="C166" s="106">
        <v>459</v>
      </c>
      <c r="D166" s="106">
        <v>464</v>
      </c>
      <c r="E166" s="106">
        <v>461</v>
      </c>
      <c r="F166" s="106">
        <v>2699</v>
      </c>
      <c r="G166" s="106">
        <v>2824</v>
      </c>
      <c r="H166" s="106">
        <v>2950</v>
      </c>
      <c r="I166" s="106">
        <v>618</v>
      </c>
      <c r="J166" s="106">
        <v>676</v>
      </c>
      <c r="K166" s="106">
        <v>634</v>
      </c>
      <c r="L166" s="106">
        <v>343</v>
      </c>
      <c r="M166" s="106">
        <v>348</v>
      </c>
      <c r="N166" s="106">
        <v>343</v>
      </c>
      <c r="O166" s="106"/>
      <c r="Q166" s="94">
        <f t="shared" si="44"/>
        <v>461.33333333333331</v>
      </c>
      <c r="R166" s="94">
        <f t="shared" si="45"/>
        <v>2824.3333333333335</v>
      </c>
      <c r="S166" s="94">
        <f t="shared" si="46"/>
        <v>642.66666666666663</v>
      </c>
      <c r="T166" s="94">
        <f t="shared" si="47"/>
        <v>344.66666666666669</v>
      </c>
      <c r="U166" s="107">
        <f t="shared" si="48"/>
        <v>116.66666666666663</v>
      </c>
      <c r="V166" s="107">
        <f t="shared" si="49"/>
        <v>2479.666666666667</v>
      </c>
      <c r="W166" s="107">
        <f t="shared" si="50"/>
        <v>297.99999999999994</v>
      </c>
    </row>
    <row r="167" spans="2:23">
      <c r="B167" s="82">
        <v>8.5</v>
      </c>
      <c r="C167" s="106">
        <v>471</v>
      </c>
      <c r="D167" s="106">
        <v>475</v>
      </c>
      <c r="E167" s="106">
        <v>477</v>
      </c>
      <c r="F167" s="106">
        <v>3022</v>
      </c>
      <c r="G167" s="106">
        <v>3132</v>
      </c>
      <c r="H167" s="106">
        <v>3267</v>
      </c>
      <c r="I167" s="106">
        <v>660</v>
      </c>
      <c r="J167" s="106">
        <v>712</v>
      </c>
      <c r="K167" s="106">
        <v>666</v>
      </c>
      <c r="L167" s="106">
        <v>342</v>
      </c>
      <c r="M167" s="106">
        <v>346</v>
      </c>
      <c r="N167" s="106">
        <v>341</v>
      </c>
      <c r="O167" s="106"/>
      <c r="Q167" s="94">
        <f t="shared" si="44"/>
        <v>474.33333333333331</v>
      </c>
      <c r="R167" s="94">
        <f t="shared" si="45"/>
        <v>3140.3333333333335</v>
      </c>
      <c r="S167" s="94">
        <f t="shared" si="46"/>
        <v>679.33333333333337</v>
      </c>
      <c r="T167" s="94">
        <f t="shared" si="47"/>
        <v>343</v>
      </c>
      <c r="U167" s="107">
        <f t="shared" si="48"/>
        <v>131.33333333333331</v>
      </c>
      <c r="V167" s="107">
        <f t="shared" si="49"/>
        <v>2797.3333333333335</v>
      </c>
      <c r="W167" s="107">
        <f t="shared" si="50"/>
        <v>336.33333333333337</v>
      </c>
    </row>
    <row r="168" spans="2:23">
      <c r="B168" s="82">
        <v>9</v>
      </c>
      <c r="C168" s="106">
        <v>485</v>
      </c>
      <c r="D168" s="106">
        <v>494</v>
      </c>
      <c r="E168" s="106">
        <v>483</v>
      </c>
      <c r="F168" s="106">
        <v>3344</v>
      </c>
      <c r="G168" s="106">
        <v>3438</v>
      </c>
      <c r="H168" s="106">
        <v>3586</v>
      </c>
      <c r="I168" s="106">
        <v>700</v>
      </c>
      <c r="J168" s="106">
        <v>754</v>
      </c>
      <c r="K168" s="106">
        <v>707</v>
      </c>
      <c r="L168" s="106">
        <v>341</v>
      </c>
      <c r="M168" s="106">
        <v>347</v>
      </c>
      <c r="N168" s="106">
        <v>341</v>
      </c>
      <c r="O168" s="106"/>
      <c r="Q168" s="94">
        <f t="shared" si="44"/>
        <v>487.33333333333331</v>
      </c>
      <c r="R168" s="94">
        <f t="shared" si="45"/>
        <v>3456</v>
      </c>
      <c r="S168" s="94">
        <f t="shared" si="46"/>
        <v>720.33333333333337</v>
      </c>
      <c r="T168" s="94">
        <f t="shared" si="47"/>
        <v>343</v>
      </c>
      <c r="U168" s="107">
        <f t="shared" si="48"/>
        <v>144.33333333333331</v>
      </c>
      <c r="V168" s="107">
        <f t="shared" si="49"/>
        <v>3113</v>
      </c>
      <c r="W168" s="107">
        <f t="shared" si="50"/>
        <v>377.33333333333337</v>
      </c>
    </row>
    <row r="169" spans="2:23">
      <c r="B169" s="82">
        <v>9.5</v>
      </c>
      <c r="C169" s="106">
        <v>499</v>
      </c>
      <c r="D169" s="106">
        <v>508</v>
      </c>
      <c r="E169" s="106">
        <v>501</v>
      </c>
      <c r="F169" s="106">
        <v>3682</v>
      </c>
      <c r="G169" s="106">
        <v>3766</v>
      </c>
      <c r="H169" s="106">
        <v>4000</v>
      </c>
      <c r="I169" s="106">
        <v>731</v>
      </c>
      <c r="J169" s="106">
        <v>789</v>
      </c>
      <c r="K169" s="106">
        <v>751</v>
      </c>
      <c r="L169" s="106">
        <v>339</v>
      </c>
      <c r="M169" s="106">
        <v>349</v>
      </c>
      <c r="N169" s="106">
        <v>344</v>
      </c>
      <c r="O169" s="106"/>
      <c r="Q169" s="94">
        <f t="shared" si="44"/>
        <v>502.66666666666669</v>
      </c>
      <c r="R169" s="94">
        <f t="shared" si="45"/>
        <v>3816</v>
      </c>
      <c r="S169" s="94">
        <f t="shared" si="46"/>
        <v>757</v>
      </c>
      <c r="T169" s="94">
        <f t="shared" si="47"/>
        <v>344</v>
      </c>
      <c r="U169" s="107">
        <f t="shared" si="48"/>
        <v>158.66666666666669</v>
      </c>
      <c r="V169" s="107">
        <f t="shared" si="49"/>
        <v>3472</v>
      </c>
      <c r="W169" s="107">
        <f t="shared" si="50"/>
        <v>413</v>
      </c>
    </row>
    <row r="170" spans="2:23">
      <c r="B170" s="82">
        <v>10</v>
      </c>
      <c r="C170" s="106">
        <v>501</v>
      </c>
      <c r="D170" s="106">
        <v>506</v>
      </c>
      <c r="E170" s="106">
        <v>503</v>
      </c>
      <c r="F170" s="106">
        <v>4049</v>
      </c>
      <c r="G170" s="106">
        <v>4129</v>
      </c>
      <c r="H170" s="106">
        <v>4333</v>
      </c>
      <c r="I170" s="106">
        <v>766</v>
      </c>
      <c r="J170" s="106">
        <v>823</v>
      </c>
      <c r="K170" s="106">
        <v>776</v>
      </c>
      <c r="L170" s="106">
        <v>336</v>
      </c>
      <c r="M170" s="106">
        <v>339</v>
      </c>
      <c r="N170" s="106">
        <v>337</v>
      </c>
      <c r="O170" s="106"/>
      <c r="Q170" s="94">
        <f t="shared" si="44"/>
        <v>503.33333333333331</v>
      </c>
      <c r="R170" s="94">
        <f t="shared" si="45"/>
        <v>4170.333333333333</v>
      </c>
      <c r="S170" s="94">
        <f t="shared" si="46"/>
        <v>788.33333333333337</v>
      </c>
      <c r="T170" s="94">
        <f t="shared" si="47"/>
        <v>337.33333333333331</v>
      </c>
      <c r="U170" s="107">
        <f t="shared" si="48"/>
        <v>166</v>
      </c>
      <c r="V170" s="107">
        <f t="shared" si="49"/>
        <v>3832.9999999999995</v>
      </c>
      <c r="W170" s="107">
        <f t="shared" si="50"/>
        <v>451.00000000000006</v>
      </c>
    </row>
    <row r="171" spans="2:23">
      <c r="B171" s="82">
        <v>10.5</v>
      </c>
      <c r="C171" s="106">
        <v>519</v>
      </c>
      <c r="D171" s="106">
        <v>535</v>
      </c>
      <c r="E171" s="106">
        <v>529</v>
      </c>
      <c r="F171" s="106">
        <v>4517</v>
      </c>
      <c r="G171" s="106">
        <v>4632</v>
      </c>
      <c r="H171" s="106">
        <v>4842</v>
      </c>
      <c r="I171" s="106">
        <v>837</v>
      </c>
      <c r="J171" s="106">
        <v>881</v>
      </c>
      <c r="K171" s="106">
        <v>839</v>
      </c>
      <c r="L171" s="106">
        <v>341</v>
      </c>
      <c r="M171" s="106">
        <v>342</v>
      </c>
      <c r="N171" s="106">
        <v>343</v>
      </c>
      <c r="O171" s="106"/>
      <c r="Q171" s="94">
        <f t="shared" si="44"/>
        <v>527.66666666666663</v>
      </c>
      <c r="R171" s="94">
        <f t="shared" si="45"/>
        <v>4663.666666666667</v>
      </c>
      <c r="S171" s="94">
        <f t="shared" si="46"/>
        <v>852.33333333333337</v>
      </c>
      <c r="T171" s="94">
        <f t="shared" si="47"/>
        <v>342</v>
      </c>
      <c r="U171" s="107">
        <f t="shared" si="48"/>
        <v>185.66666666666663</v>
      </c>
      <c r="V171" s="107">
        <f t="shared" si="49"/>
        <v>4321.666666666667</v>
      </c>
      <c r="W171" s="107">
        <f t="shared" si="50"/>
        <v>510.33333333333337</v>
      </c>
    </row>
    <row r="172" spans="2:23">
      <c r="B172" s="82">
        <v>11</v>
      </c>
      <c r="C172" s="106">
        <v>537</v>
      </c>
      <c r="D172" s="106">
        <v>540</v>
      </c>
      <c r="E172" s="106">
        <v>541</v>
      </c>
      <c r="F172" s="106">
        <v>4888</v>
      </c>
      <c r="G172" s="106">
        <v>4956</v>
      </c>
      <c r="H172" s="106">
        <v>5342</v>
      </c>
      <c r="I172" s="106">
        <v>882</v>
      </c>
      <c r="J172" s="106">
        <v>928</v>
      </c>
      <c r="K172" s="106">
        <v>881</v>
      </c>
      <c r="L172" s="106">
        <v>340</v>
      </c>
      <c r="M172" s="106">
        <v>346</v>
      </c>
      <c r="N172" s="106">
        <v>340</v>
      </c>
      <c r="O172" s="106"/>
      <c r="Q172" s="94">
        <f t="shared" si="44"/>
        <v>539.33333333333337</v>
      </c>
      <c r="R172" s="94">
        <f t="shared" si="45"/>
        <v>5062</v>
      </c>
      <c r="S172" s="94">
        <f t="shared" si="46"/>
        <v>897</v>
      </c>
      <c r="T172" s="94">
        <f t="shared" si="47"/>
        <v>342</v>
      </c>
      <c r="U172" s="107">
        <f t="shared" si="48"/>
        <v>197.33333333333337</v>
      </c>
      <c r="V172" s="107">
        <f t="shared" si="49"/>
        <v>4720</v>
      </c>
      <c r="W172" s="107">
        <f t="shared" si="50"/>
        <v>555</v>
      </c>
    </row>
    <row r="173" spans="2:23">
      <c r="B173" s="82">
        <v>11.5</v>
      </c>
      <c r="C173" s="106">
        <v>553</v>
      </c>
      <c r="D173" s="106">
        <v>555</v>
      </c>
      <c r="E173" s="106">
        <v>550</v>
      </c>
      <c r="F173" s="106">
        <v>5374</v>
      </c>
      <c r="G173" s="106">
        <v>5437</v>
      </c>
      <c r="H173" s="106">
        <v>5749</v>
      </c>
      <c r="I173" s="106">
        <v>934</v>
      </c>
      <c r="J173" s="106">
        <v>982</v>
      </c>
      <c r="K173" s="106">
        <v>925</v>
      </c>
      <c r="L173" s="106">
        <v>336</v>
      </c>
      <c r="M173" s="106">
        <v>341</v>
      </c>
      <c r="N173" s="106">
        <v>342</v>
      </c>
      <c r="O173" s="106"/>
      <c r="Q173" s="94">
        <f t="shared" si="44"/>
        <v>552.66666666666663</v>
      </c>
      <c r="R173" s="94">
        <f t="shared" si="45"/>
        <v>5520</v>
      </c>
      <c r="S173" s="94">
        <f t="shared" si="46"/>
        <v>947</v>
      </c>
      <c r="T173" s="94">
        <f t="shared" si="47"/>
        <v>339.66666666666669</v>
      </c>
      <c r="U173" s="107">
        <f t="shared" si="48"/>
        <v>212.99999999999994</v>
      </c>
      <c r="V173" s="107">
        <f t="shared" si="49"/>
        <v>5180.333333333333</v>
      </c>
      <c r="W173" s="107">
        <f t="shared" si="50"/>
        <v>607.33333333333326</v>
      </c>
    </row>
    <row r="174" spans="2:23">
      <c r="B174" s="82">
        <v>12</v>
      </c>
      <c r="C174" s="106">
        <v>560</v>
      </c>
      <c r="D174" s="106">
        <v>570</v>
      </c>
      <c r="E174" s="106">
        <v>560</v>
      </c>
      <c r="F174" s="106">
        <v>5660</v>
      </c>
      <c r="G174" s="106">
        <v>5750</v>
      </c>
      <c r="H174" s="106">
        <v>6173</v>
      </c>
      <c r="I174" s="106">
        <v>1001</v>
      </c>
      <c r="J174" s="106">
        <v>1038</v>
      </c>
      <c r="K174" s="106">
        <v>980</v>
      </c>
      <c r="L174" s="106">
        <v>336</v>
      </c>
      <c r="M174" s="106">
        <v>345</v>
      </c>
      <c r="N174" s="106">
        <v>338</v>
      </c>
      <c r="O174" s="106"/>
      <c r="Q174" s="94">
        <f t="shared" si="44"/>
        <v>563.33333333333337</v>
      </c>
      <c r="R174" s="94">
        <f t="shared" si="45"/>
        <v>5861</v>
      </c>
      <c r="S174" s="94">
        <f t="shared" si="46"/>
        <v>1006.3333333333334</v>
      </c>
      <c r="T174" s="94">
        <f t="shared" si="47"/>
        <v>339.66666666666669</v>
      </c>
      <c r="U174" s="107">
        <f t="shared" si="48"/>
        <v>223.66666666666669</v>
      </c>
      <c r="V174" s="107">
        <f t="shared" si="49"/>
        <v>5521.333333333333</v>
      </c>
      <c r="W174" s="107">
        <f t="shared" si="50"/>
        <v>666.66666666666674</v>
      </c>
    </row>
    <row r="175" spans="2:23">
      <c r="B175" s="82">
        <v>12.5</v>
      </c>
      <c r="C175" s="106">
        <v>582</v>
      </c>
      <c r="D175" s="106">
        <v>578</v>
      </c>
      <c r="E175" s="106">
        <v>571</v>
      </c>
      <c r="F175" s="106">
        <v>6098</v>
      </c>
      <c r="G175" s="106">
        <v>6150</v>
      </c>
      <c r="H175" s="106">
        <v>6675</v>
      </c>
      <c r="I175" s="106">
        <v>1049</v>
      </c>
      <c r="J175" s="106">
        <v>1117</v>
      </c>
      <c r="K175" s="106">
        <v>1038</v>
      </c>
      <c r="L175" s="106">
        <v>336</v>
      </c>
      <c r="M175" s="106">
        <v>341</v>
      </c>
      <c r="N175" s="106">
        <v>337</v>
      </c>
      <c r="O175" s="106"/>
      <c r="Q175" s="94">
        <f t="shared" si="44"/>
        <v>577</v>
      </c>
      <c r="R175" s="94">
        <f t="shared" si="45"/>
        <v>6307.666666666667</v>
      </c>
      <c r="S175" s="94">
        <f t="shared" si="46"/>
        <v>1068</v>
      </c>
      <c r="T175" s="94">
        <f t="shared" si="47"/>
        <v>338</v>
      </c>
      <c r="U175" s="107">
        <f t="shared" si="48"/>
        <v>239</v>
      </c>
      <c r="V175" s="107">
        <f t="shared" si="49"/>
        <v>5969.666666666667</v>
      </c>
      <c r="W175" s="107">
        <f t="shared" si="50"/>
        <v>730</v>
      </c>
    </row>
    <row r="176" spans="2:23">
      <c r="B176" s="82">
        <v>13</v>
      </c>
      <c r="C176" s="106">
        <v>597</v>
      </c>
      <c r="D176" s="106">
        <v>600</v>
      </c>
      <c r="E176" s="106">
        <v>598</v>
      </c>
      <c r="F176" s="106">
        <v>6409</v>
      </c>
      <c r="G176" s="106">
        <v>6580</v>
      </c>
      <c r="H176" s="106">
        <v>6960</v>
      </c>
      <c r="I176" s="106">
        <v>1124</v>
      </c>
      <c r="J176" s="106">
        <v>1195</v>
      </c>
      <c r="K176" s="106">
        <v>1112</v>
      </c>
      <c r="L176" s="106">
        <v>340</v>
      </c>
      <c r="M176" s="106">
        <v>343</v>
      </c>
      <c r="N176" s="106">
        <v>341</v>
      </c>
      <c r="O176" s="106"/>
      <c r="Q176" s="94">
        <f t="shared" si="44"/>
        <v>598.33333333333337</v>
      </c>
      <c r="R176" s="94">
        <f t="shared" si="45"/>
        <v>6649.666666666667</v>
      </c>
      <c r="S176" s="94">
        <f t="shared" si="46"/>
        <v>1143.6666666666667</v>
      </c>
      <c r="T176" s="94">
        <f t="shared" si="47"/>
        <v>341.33333333333331</v>
      </c>
      <c r="U176" s="107">
        <f t="shared" si="48"/>
        <v>257.00000000000006</v>
      </c>
      <c r="V176" s="107">
        <f t="shared" si="49"/>
        <v>6308.3333333333339</v>
      </c>
      <c r="W176" s="107">
        <f t="shared" si="50"/>
        <v>802.33333333333348</v>
      </c>
    </row>
    <row r="177" spans="2:23">
      <c r="B177" s="82">
        <v>13.5</v>
      </c>
      <c r="C177" s="106">
        <v>624</v>
      </c>
      <c r="D177" s="106">
        <v>618</v>
      </c>
      <c r="E177" s="106">
        <v>613</v>
      </c>
      <c r="F177" s="106">
        <v>6653</v>
      </c>
      <c r="G177" s="106">
        <v>6765</v>
      </c>
      <c r="H177" s="106">
        <v>7353</v>
      </c>
      <c r="I177" s="106">
        <v>1197</v>
      </c>
      <c r="J177" s="106">
        <v>1250</v>
      </c>
      <c r="K177" s="106">
        <v>1162</v>
      </c>
      <c r="L177" s="106">
        <v>335</v>
      </c>
      <c r="M177" s="106">
        <v>341</v>
      </c>
      <c r="N177" s="106">
        <v>342</v>
      </c>
      <c r="O177" s="106"/>
      <c r="Q177" s="94">
        <f t="shared" si="44"/>
        <v>618.33333333333337</v>
      </c>
      <c r="R177" s="94">
        <f t="shared" si="45"/>
        <v>6923.666666666667</v>
      </c>
      <c r="S177" s="94">
        <f t="shared" si="46"/>
        <v>1203</v>
      </c>
      <c r="T177" s="94">
        <f t="shared" si="47"/>
        <v>339.33333333333331</v>
      </c>
      <c r="U177" s="107">
        <f t="shared" si="48"/>
        <v>279.00000000000006</v>
      </c>
      <c r="V177" s="107">
        <f t="shared" si="49"/>
        <v>6584.3333333333339</v>
      </c>
      <c r="W177" s="107">
        <f t="shared" si="50"/>
        <v>863.66666666666674</v>
      </c>
    </row>
    <row r="178" spans="2:23">
      <c r="B178" s="82">
        <v>14</v>
      </c>
      <c r="C178" s="106">
        <v>626</v>
      </c>
      <c r="D178" s="106">
        <v>637</v>
      </c>
      <c r="E178" s="106">
        <v>619</v>
      </c>
      <c r="F178" s="106">
        <v>6983</v>
      </c>
      <c r="G178" s="106">
        <v>7117</v>
      </c>
      <c r="H178" s="106">
        <v>7548</v>
      </c>
      <c r="I178" s="106">
        <v>1225</v>
      </c>
      <c r="J178" s="106">
        <v>1321</v>
      </c>
      <c r="K178" s="106">
        <v>1212</v>
      </c>
      <c r="L178" s="106">
        <v>337</v>
      </c>
      <c r="M178" s="106">
        <v>338</v>
      </c>
      <c r="N178" s="106">
        <v>337</v>
      </c>
      <c r="O178" s="106"/>
      <c r="Q178" s="94">
        <f t="shared" si="44"/>
        <v>627.33333333333337</v>
      </c>
      <c r="R178" s="94">
        <f t="shared" si="45"/>
        <v>7216</v>
      </c>
      <c r="S178" s="94">
        <f t="shared" si="46"/>
        <v>1252.6666666666667</v>
      </c>
      <c r="T178" s="94">
        <f t="shared" si="47"/>
        <v>337.33333333333331</v>
      </c>
      <c r="U178" s="107">
        <f t="shared" si="48"/>
        <v>290.00000000000006</v>
      </c>
      <c r="V178" s="107">
        <f t="shared" si="49"/>
        <v>6878.666666666667</v>
      </c>
      <c r="W178" s="107">
        <f t="shared" si="50"/>
        <v>915.33333333333348</v>
      </c>
    </row>
    <row r="179" spans="2:23">
      <c r="B179" s="82">
        <v>14.5</v>
      </c>
      <c r="C179" s="106">
        <v>651</v>
      </c>
      <c r="D179" s="106">
        <v>655</v>
      </c>
      <c r="E179" s="106">
        <v>646</v>
      </c>
      <c r="F179" s="106">
        <v>7279</v>
      </c>
      <c r="G179" s="106">
        <v>7317</v>
      </c>
      <c r="H179" s="106">
        <v>8014</v>
      </c>
      <c r="I179" s="106">
        <v>1277</v>
      </c>
      <c r="J179" s="106">
        <v>1330</v>
      </c>
      <c r="K179" s="106">
        <v>1253</v>
      </c>
      <c r="L179" s="106">
        <v>333</v>
      </c>
      <c r="M179" s="106">
        <v>337</v>
      </c>
      <c r="N179" s="106">
        <v>335</v>
      </c>
      <c r="O179" s="106"/>
      <c r="Q179" s="94">
        <f t="shared" si="44"/>
        <v>650.66666666666663</v>
      </c>
      <c r="R179" s="94">
        <f t="shared" si="45"/>
        <v>7536.666666666667</v>
      </c>
      <c r="S179" s="94">
        <f t="shared" si="46"/>
        <v>1286.6666666666667</v>
      </c>
      <c r="T179" s="94">
        <f t="shared" si="47"/>
        <v>335</v>
      </c>
      <c r="U179" s="107">
        <f t="shared" si="48"/>
        <v>315.66666666666663</v>
      </c>
      <c r="V179" s="107">
        <f t="shared" si="49"/>
        <v>7201.666666666667</v>
      </c>
      <c r="W179" s="107">
        <f t="shared" si="50"/>
        <v>951.66666666666674</v>
      </c>
    </row>
    <row r="180" spans="2:23">
      <c r="B180" s="82">
        <v>15</v>
      </c>
      <c r="C180" s="106">
        <v>662</v>
      </c>
      <c r="D180" s="106">
        <v>657</v>
      </c>
      <c r="E180" s="106">
        <v>653</v>
      </c>
      <c r="F180" s="106">
        <v>7371</v>
      </c>
      <c r="G180" s="106">
        <v>7624</v>
      </c>
      <c r="H180" s="106">
        <v>8115</v>
      </c>
      <c r="I180" s="106">
        <v>1323</v>
      </c>
      <c r="J180" s="106">
        <v>1392</v>
      </c>
      <c r="K180" s="106">
        <v>1317</v>
      </c>
      <c r="L180" s="106">
        <v>337</v>
      </c>
      <c r="M180" s="106">
        <v>341</v>
      </c>
      <c r="N180" s="106">
        <v>330</v>
      </c>
      <c r="O180" s="106"/>
      <c r="Q180" s="94">
        <f t="shared" si="44"/>
        <v>657.33333333333337</v>
      </c>
      <c r="R180" s="94">
        <f t="shared" si="45"/>
        <v>7703.333333333333</v>
      </c>
      <c r="S180" s="94">
        <f t="shared" si="46"/>
        <v>1344</v>
      </c>
      <c r="T180" s="94">
        <f t="shared" si="47"/>
        <v>336</v>
      </c>
      <c r="U180" s="107">
        <f t="shared" si="48"/>
        <v>321.33333333333337</v>
      </c>
      <c r="V180" s="107">
        <f t="shared" si="49"/>
        <v>7367.333333333333</v>
      </c>
      <c r="W180" s="107">
        <f t="shared" si="50"/>
        <v>1008</v>
      </c>
    </row>
    <row r="181" spans="2:23">
      <c r="B181" s="82">
        <v>15.5</v>
      </c>
      <c r="C181" s="106">
        <v>679</v>
      </c>
      <c r="D181" s="106">
        <v>670</v>
      </c>
      <c r="E181" s="106">
        <v>662</v>
      </c>
      <c r="F181" s="106">
        <v>7599</v>
      </c>
      <c r="G181" s="106">
        <v>7808</v>
      </c>
      <c r="H181" s="106">
        <v>8298</v>
      </c>
      <c r="I181" s="106">
        <v>1372</v>
      </c>
      <c r="J181" s="106">
        <v>1421</v>
      </c>
      <c r="K181" s="106">
        <v>1355</v>
      </c>
      <c r="L181" s="106">
        <v>336</v>
      </c>
      <c r="M181" s="106">
        <v>336</v>
      </c>
      <c r="N181" s="106">
        <v>334</v>
      </c>
      <c r="O181" s="106"/>
      <c r="Q181" s="94">
        <f t="shared" si="44"/>
        <v>670.33333333333337</v>
      </c>
      <c r="R181" s="94">
        <f t="shared" si="45"/>
        <v>7901.666666666667</v>
      </c>
      <c r="S181" s="94">
        <f t="shared" si="46"/>
        <v>1382.6666666666667</v>
      </c>
      <c r="T181" s="94">
        <f t="shared" si="47"/>
        <v>335.33333333333331</v>
      </c>
      <c r="U181" s="107">
        <f t="shared" si="48"/>
        <v>335.00000000000006</v>
      </c>
      <c r="V181" s="107">
        <f t="shared" si="49"/>
        <v>7566.3333333333339</v>
      </c>
      <c r="W181" s="107">
        <f t="shared" si="50"/>
        <v>1047.3333333333335</v>
      </c>
    </row>
    <row r="182" spans="2:23">
      <c r="B182" s="82">
        <v>16</v>
      </c>
      <c r="C182" s="106">
        <v>683</v>
      </c>
      <c r="D182" s="106">
        <v>681</v>
      </c>
      <c r="E182" s="106">
        <v>667</v>
      </c>
      <c r="F182" s="106">
        <v>7639</v>
      </c>
      <c r="G182" s="106">
        <v>7982</v>
      </c>
      <c r="H182" s="106">
        <v>8626</v>
      </c>
      <c r="I182" s="106">
        <v>1397</v>
      </c>
      <c r="J182" s="106">
        <v>1465</v>
      </c>
      <c r="K182" s="106">
        <v>1400</v>
      </c>
      <c r="L182" s="106">
        <v>331</v>
      </c>
      <c r="M182" s="106">
        <v>337</v>
      </c>
      <c r="N182" s="106">
        <v>332</v>
      </c>
      <c r="O182" s="106"/>
      <c r="Q182" s="94">
        <f t="shared" ref="Q182:Q213" si="51">AVERAGE(C182:E182)</f>
        <v>677</v>
      </c>
      <c r="R182" s="94">
        <f t="shared" ref="R182:R213" si="52">AVERAGE(F182:H182)</f>
        <v>8082.333333333333</v>
      </c>
      <c r="S182" s="94">
        <f t="shared" ref="S182:S213" si="53">AVERAGE(I182:K182)</f>
        <v>1420.6666666666667</v>
      </c>
      <c r="T182" s="94">
        <f t="shared" ref="T182:T213" si="54">AVERAGE(L182:N182)</f>
        <v>333.33333333333331</v>
      </c>
      <c r="U182" s="107">
        <f t="shared" si="48"/>
        <v>343.66666666666669</v>
      </c>
      <c r="V182" s="107">
        <f t="shared" si="49"/>
        <v>7749</v>
      </c>
      <c r="W182" s="107">
        <f t="shared" si="50"/>
        <v>1087.3333333333335</v>
      </c>
    </row>
    <row r="183" spans="2:23">
      <c r="B183" s="82">
        <v>16.5</v>
      </c>
      <c r="C183" s="106">
        <v>697</v>
      </c>
      <c r="D183" s="106">
        <v>693</v>
      </c>
      <c r="E183" s="106">
        <v>682</v>
      </c>
      <c r="F183" s="106">
        <v>7813</v>
      </c>
      <c r="G183" s="106">
        <v>8109</v>
      </c>
      <c r="H183" s="106">
        <v>8730</v>
      </c>
      <c r="I183" s="106">
        <v>1437</v>
      </c>
      <c r="J183" s="106">
        <v>1489</v>
      </c>
      <c r="K183" s="106">
        <v>1430</v>
      </c>
      <c r="L183" s="106">
        <v>331</v>
      </c>
      <c r="M183" s="106">
        <v>337</v>
      </c>
      <c r="N183" s="106">
        <v>334</v>
      </c>
      <c r="O183" s="106"/>
      <c r="Q183" s="94">
        <f t="shared" si="51"/>
        <v>690.66666666666663</v>
      </c>
      <c r="R183" s="94">
        <f t="shared" si="52"/>
        <v>8217.3333333333339</v>
      </c>
      <c r="S183" s="94">
        <f t="shared" si="53"/>
        <v>1452</v>
      </c>
      <c r="T183" s="94">
        <f t="shared" si="54"/>
        <v>334</v>
      </c>
      <c r="U183" s="107">
        <f t="shared" si="48"/>
        <v>356.66666666666663</v>
      </c>
      <c r="V183" s="107">
        <f t="shared" si="49"/>
        <v>7883.3333333333339</v>
      </c>
      <c r="W183" s="107">
        <f t="shared" si="50"/>
        <v>1118</v>
      </c>
    </row>
    <row r="184" spans="2:23">
      <c r="B184" s="82">
        <v>17</v>
      </c>
      <c r="C184" s="106">
        <v>712</v>
      </c>
      <c r="D184" s="106">
        <v>722</v>
      </c>
      <c r="E184" s="106">
        <v>701</v>
      </c>
      <c r="F184" s="106">
        <v>8206</v>
      </c>
      <c r="G184" s="106">
        <v>8474</v>
      </c>
      <c r="H184" s="106">
        <v>8994</v>
      </c>
      <c r="I184" s="106">
        <v>1477</v>
      </c>
      <c r="J184" s="106">
        <v>1552</v>
      </c>
      <c r="K184" s="106">
        <v>1463</v>
      </c>
      <c r="L184" s="106">
        <v>329</v>
      </c>
      <c r="M184" s="106">
        <v>339</v>
      </c>
      <c r="N184" s="106">
        <v>331</v>
      </c>
      <c r="O184" s="106"/>
      <c r="Q184" s="94">
        <f t="shared" si="51"/>
        <v>711.66666666666663</v>
      </c>
      <c r="R184" s="94">
        <f t="shared" si="52"/>
        <v>8558</v>
      </c>
      <c r="S184" s="94">
        <f t="shared" si="53"/>
        <v>1497.3333333333333</v>
      </c>
      <c r="T184" s="94">
        <f t="shared" si="54"/>
        <v>333</v>
      </c>
      <c r="U184" s="107">
        <f t="shared" si="48"/>
        <v>378.66666666666663</v>
      </c>
      <c r="V184" s="107">
        <f t="shared" si="49"/>
        <v>8225</v>
      </c>
      <c r="W184" s="107">
        <f t="shared" si="50"/>
        <v>1164.3333333333333</v>
      </c>
    </row>
    <row r="185" spans="2:23">
      <c r="B185" s="82">
        <v>17.5</v>
      </c>
      <c r="C185" s="106">
        <v>721</v>
      </c>
      <c r="D185" s="106">
        <v>738</v>
      </c>
      <c r="E185" s="106">
        <v>723</v>
      </c>
      <c r="F185" s="106">
        <v>8362</v>
      </c>
      <c r="G185" s="106">
        <v>8598</v>
      </c>
      <c r="H185" s="106">
        <v>9187</v>
      </c>
      <c r="I185" s="106">
        <v>1536</v>
      </c>
      <c r="J185" s="106">
        <v>1603</v>
      </c>
      <c r="K185" s="106">
        <v>1499</v>
      </c>
      <c r="L185" s="106">
        <v>333</v>
      </c>
      <c r="M185" s="106">
        <v>340</v>
      </c>
      <c r="N185" s="106">
        <v>333</v>
      </c>
      <c r="O185" s="106"/>
      <c r="Q185" s="94">
        <f t="shared" si="51"/>
        <v>727.33333333333337</v>
      </c>
      <c r="R185" s="94">
        <f t="shared" si="52"/>
        <v>8715.6666666666661</v>
      </c>
      <c r="S185" s="94">
        <f t="shared" si="53"/>
        <v>1546</v>
      </c>
      <c r="T185" s="94">
        <f t="shared" si="54"/>
        <v>335.33333333333331</v>
      </c>
      <c r="U185" s="107">
        <f t="shared" si="48"/>
        <v>392.00000000000006</v>
      </c>
      <c r="V185" s="107">
        <f t="shared" si="49"/>
        <v>8380.3333333333321</v>
      </c>
      <c r="W185" s="107">
        <f t="shared" si="50"/>
        <v>1210.6666666666667</v>
      </c>
    </row>
    <row r="186" spans="2:23">
      <c r="B186" s="82">
        <v>18</v>
      </c>
      <c r="C186" s="106">
        <v>736</v>
      </c>
      <c r="D186" s="106">
        <v>744</v>
      </c>
      <c r="E186" s="106">
        <v>738</v>
      </c>
      <c r="F186" s="106">
        <v>8542</v>
      </c>
      <c r="G186" s="106">
        <v>8717</v>
      </c>
      <c r="H186" s="106">
        <v>9452</v>
      </c>
      <c r="I186" s="106">
        <v>1565</v>
      </c>
      <c r="J186" s="106">
        <v>1635</v>
      </c>
      <c r="K186" s="106">
        <v>1545</v>
      </c>
      <c r="L186" s="106">
        <v>329</v>
      </c>
      <c r="M186" s="106">
        <v>336</v>
      </c>
      <c r="N186" s="106">
        <v>331</v>
      </c>
      <c r="O186" s="106"/>
      <c r="Q186" s="94">
        <f t="shared" si="51"/>
        <v>739.33333333333337</v>
      </c>
      <c r="R186" s="94">
        <f t="shared" si="52"/>
        <v>8903.6666666666661</v>
      </c>
      <c r="S186" s="94">
        <f t="shared" si="53"/>
        <v>1581.6666666666667</v>
      </c>
      <c r="T186" s="94">
        <f t="shared" si="54"/>
        <v>332</v>
      </c>
      <c r="U186" s="107">
        <f t="shared" si="48"/>
        <v>407.33333333333337</v>
      </c>
      <c r="V186" s="107">
        <f t="shared" si="49"/>
        <v>8571.6666666666661</v>
      </c>
      <c r="W186" s="107">
        <f t="shared" si="50"/>
        <v>1249.6666666666667</v>
      </c>
    </row>
    <row r="187" spans="2:23">
      <c r="B187" s="82">
        <v>18.5</v>
      </c>
      <c r="C187" s="106">
        <v>753</v>
      </c>
      <c r="D187" s="106">
        <v>763</v>
      </c>
      <c r="E187" s="106">
        <v>755</v>
      </c>
      <c r="F187" s="106">
        <v>8644</v>
      </c>
      <c r="G187" s="106">
        <v>8789</v>
      </c>
      <c r="H187" s="106">
        <v>9543</v>
      </c>
      <c r="I187" s="106">
        <v>1594</v>
      </c>
      <c r="J187" s="106">
        <v>1659</v>
      </c>
      <c r="K187" s="106">
        <v>1552</v>
      </c>
      <c r="L187" s="106">
        <v>328</v>
      </c>
      <c r="M187" s="106">
        <v>335</v>
      </c>
      <c r="N187" s="106">
        <v>330</v>
      </c>
      <c r="O187" s="106"/>
      <c r="Q187" s="94">
        <f t="shared" si="51"/>
        <v>757</v>
      </c>
      <c r="R187" s="94">
        <f t="shared" si="52"/>
        <v>8992</v>
      </c>
      <c r="S187" s="94">
        <f t="shared" si="53"/>
        <v>1601.6666666666667</v>
      </c>
      <c r="T187" s="94">
        <f t="shared" si="54"/>
        <v>331</v>
      </c>
      <c r="U187" s="107">
        <f t="shared" si="48"/>
        <v>426</v>
      </c>
      <c r="V187" s="107">
        <f t="shared" si="49"/>
        <v>8661</v>
      </c>
      <c r="W187" s="107">
        <f t="shared" si="50"/>
        <v>1270.6666666666667</v>
      </c>
    </row>
    <row r="188" spans="2:23">
      <c r="B188" s="82">
        <v>19</v>
      </c>
      <c r="C188" s="106">
        <v>769</v>
      </c>
      <c r="D188" s="106">
        <v>779</v>
      </c>
      <c r="E188" s="106">
        <v>758</v>
      </c>
      <c r="F188" s="106">
        <v>8615</v>
      </c>
      <c r="G188" s="106">
        <v>9038</v>
      </c>
      <c r="H188" s="106">
        <v>9686</v>
      </c>
      <c r="I188" s="106">
        <v>1652</v>
      </c>
      <c r="J188" s="106">
        <v>1726</v>
      </c>
      <c r="K188" s="106">
        <v>1578</v>
      </c>
      <c r="L188" s="106">
        <v>327</v>
      </c>
      <c r="M188" s="106">
        <v>334</v>
      </c>
      <c r="N188" s="106">
        <v>331</v>
      </c>
      <c r="O188" s="106"/>
      <c r="Q188" s="94">
        <f t="shared" si="51"/>
        <v>768.66666666666663</v>
      </c>
      <c r="R188" s="94">
        <f t="shared" si="52"/>
        <v>9113</v>
      </c>
      <c r="S188" s="94">
        <f t="shared" si="53"/>
        <v>1652</v>
      </c>
      <c r="T188" s="94">
        <f t="shared" si="54"/>
        <v>330.66666666666669</v>
      </c>
      <c r="U188" s="107">
        <f t="shared" si="48"/>
        <v>437.99999999999994</v>
      </c>
      <c r="V188" s="107">
        <f t="shared" si="49"/>
        <v>8782.3333333333339</v>
      </c>
      <c r="W188" s="107">
        <f t="shared" si="50"/>
        <v>1321.3333333333333</v>
      </c>
    </row>
    <row r="189" spans="2:23">
      <c r="B189" s="82">
        <v>19.5</v>
      </c>
      <c r="C189" s="106">
        <v>794</v>
      </c>
      <c r="D189" s="106">
        <v>780</v>
      </c>
      <c r="E189" s="106">
        <v>779</v>
      </c>
      <c r="F189" s="106">
        <v>8870</v>
      </c>
      <c r="G189" s="106">
        <v>9103</v>
      </c>
      <c r="H189" s="106">
        <v>9908</v>
      </c>
      <c r="I189" s="106">
        <v>1697</v>
      </c>
      <c r="J189" s="106">
        <v>1740</v>
      </c>
      <c r="K189" s="106">
        <v>1604</v>
      </c>
      <c r="L189" s="106">
        <v>328</v>
      </c>
      <c r="M189" s="106">
        <v>330</v>
      </c>
      <c r="N189" s="106">
        <v>331</v>
      </c>
      <c r="O189" s="106"/>
      <c r="Q189" s="94">
        <f t="shared" si="51"/>
        <v>784.33333333333337</v>
      </c>
      <c r="R189" s="94">
        <f t="shared" si="52"/>
        <v>9293.6666666666661</v>
      </c>
      <c r="S189" s="94">
        <f t="shared" si="53"/>
        <v>1680.3333333333333</v>
      </c>
      <c r="T189" s="94">
        <f t="shared" si="54"/>
        <v>329.66666666666669</v>
      </c>
      <c r="U189" s="107">
        <f t="shared" si="48"/>
        <v>454.66666666666669</v>
      </c>
      <c r="V189" s="107">
        <f t="shared" si="49"/>
        <v>8964</v>
      </c>
      <c r="W189" s="107">
        <f t="shared" si="50"/>
        <v>1350.6666666666665</v>
      </c>
    </row>
    <row r="190" spans="2:23">
      <c r="B190" s="82">
        <v>20</v>
      </c>
      <c r="C190" s="106">
        <v>822</v>
      </c>
      <c r="D190" s="106">
        <v>783</v>
      </c>
      <c r="E190" s="106">
        <v>795</v>
      </c>
      <c r="F190" s="106">
        <v>8936</v>
      </c>
      <c r="G190" s="106">
        <v>9192</v>
      </c>
      <c r="H190" s="106">
        <v>9938</v>
      </c>
      <c r="I190" s="106">
        <v>1735</v>
      </c>
      <c r="J190" s="106">
        <v>1786</v>
      </c>
      <c r="K190" s="106">
        <v>1625</v>
      </c>
      <c r="L190" s="106">
        <v>330</v>
      </c>
      <c r="M190" s="106">
        <v>334</v>
      </c>
      <c r="N190" s="106">
        <v>336</v>
      </c>
      <c r="O190" s="106"/>
      <c r="Q190" s="94">
        <f t="shared" si="51"/>
        <v>800</v>
      </c>
      <c r="R190" s="94">
        <f t="shared" si="52"/>
        <v>9355.3333333333339</v>
      </c>
      <c r="S190" s="94">
        <f t="shared" si="53"/>
        <v>1715.3333333333333</v>
      </c>
      <c r="T190" s="94">
        <f t="shared" si="54"/>
        <v>333.33333333333331</v>
      </c>
      <c r="U190" s="107">
        <f t="shared" si="48"/>
        <v>466.66666666666669</v>
      </c>
      <c r="V190" s="107">
        <f t="shared" si="49"/>
        <v>9022</v>
      </c>
      <c r="W190" s="107">
        <f t="shared" si="50"/>
        <v>1382</v>
      </c>
    </row>
    <row r="191" spans="2:23">
      <c r="B191" s="82">
        <v>20.5</v>
      </c>
      <c r="C191" s="106">
        <v>853</v>
      </c>
      <c r="D191" s="106">
        <v>823</v>
      </c>
      <c r="E191" s="106">
        <v>819</v>
      </c>
      <c r="F191" s="106">
        <v>9181</v>
      </c>
      <c r="G191" s="106">
        <v>9436</v>
      </c>
      <c r="H191" s="106">
        <v>10098</v>
      </c>
      <c r="I191" s="106">
        <v>1790</v>
      </c>
      <c r="J191" s="106">
        <v>1837</v>
      </c>
      <c r="K191" s="106">
        <v>1683</v>
      </c>
      <c r="L191" s="106">
        <v>328</v>
      </c>
      <c r="M191" s="106">
        <v>338</v>
      </c>
      <c r="N191" s="106">
        <v>336</v>
      </c>
      <c r="O191" s="106"/>
      <c r="Q191" s="94">
        <f t="shared" si="51"/>
        <v>831.66666666666663</v>
      </c>
      <c r="R191" s="94">
        <f t="shared" si="52"/>
        <v>9571.6666666666661</v>
      </c>
      <c r="S191" s="94">
        <f t="shared" si="53"/>
        <v>1770</v>
      </c>
      <c r="T191" s="94">
        <f t="shared" si="54"/>
        <v>334</v>
      </c>
      <c r="U191" s="107">
        <f t="shared" si="48"/>
        <v>497.66666666666663</v>
      </c>
      <c r="V191" s="107">
        <f t="shared" si="49"/>
        <v>9237.6666666666661</v>
      </c>
      <c r="W191" s="107">
        <f t="shared" si="50"/>
        <v>1436</v>
      </c>
    </row>
    <row r="192" spans="2:23">
      <c r="B192" s="82">
        <v>21</v>
      </c>
      <c r="C192" s="106">
        <v>859</v>
      </c>
      <c r="D192" s="106">
        <v>839</v>
      </c>
      <c r="E192" s="106">
        <v>826</v>
      </c>
      <c r="F192" s="106">
        <v>9354</v>
      </c>
      <c r="G192" s="106">
        <v>9600</v>
      </c>
      <c r="H192" s="106">
        <v>9917</v>
      </c>
      <c r="I192" s="106">
        <v>1817</v>
      </c>
      <c r="J192" s="106">
        <v>1872</v>
      </c>
      <c r="K192" s="106">
        <v>1692</v>
      </c>
      <c r="L192" s="106">
        <v>331</v>
      </c>
      <c r="M192" s="106">
        <v>332</v>
      </c>
      <c r="N192" s="106">
        <v>331</v>
      </c>
      <c r="O192" s="106"/>
      <c r="Q192" s="94">
        <f t="shared" si="51"/>
        <v>841.33333333333337</v>
      </c>
      <c r="R192" s="94">
        <f t="shared" si="52"/>
        <v>9623.6666666666661</v>
      </c>
      <c r="S192" s="94">
        <f t="shared" si="53"/>
        <v>1793.6666666666667</v>
      </c>
      <c r="T192" s="94">
        <f t="shared" si="54"/>
        <v>331.33333333333331</v>
      </c>
      <c r="U192" s="107">
        <f t="shared" si="48"/>
        <v>510.00000000000006</v>
      </c>
      <c r="V192" s="107">
        <f t="shared" si="49"/>
        <v>9292.3333333333321</v>
      </c>
      <c r="W192" s="107">
        <f t="shared" si="50"/>
        <v>1462.3333333333335</v>
      </c>
    </row>
    <row r="193" spans="2:23">
      <c r="B193" s="82">
        <v>21.5</v>
      </c>
      <c r="C193" s="106">
        <v>873</v>
      </c>
      <c r="D193" s="106">
        <v>874</v>
      </c>
      <c r="E193" s="106">
        <v>850</v>
      </c>
      <c r="F193" s="106">
        <v>9396</v>
      </c>
      <c r="G193" s="106">
        <v>9614</v>
      </c>
      <c r="H193" s="106">
        <v>10077</v>
      </c>
      <c r="I193" s="106">
        <v>1876</v>
      </c>
      <c r="J193" s="106">
        <v>1936</v>
      </c>
      <c r="K193" s="106">
        <v>1744</v>
      </c>
      <c r="L193" s="106">
        <v>335</v>
      </c>
      <c r="M193" s="106">
        <v>337</v>
      </c>
      <c r="N193" s="106">
        <v>337</v>
      </c>
      <c r="O193" s="106"/>
      <c r="Q193" s="94">
        <f t="shared" si="51"/>
        <v>865.66666666666663</v>
      </c>
      <c r="R193" s="94">
        <f t="shared" si="52"/>
        <v>9695.6666666666661</v>
      </c>
      <c r="S193" s="94">
        <f t="shared" si="53"/>
        <v>1852</v>
      </c>
      <c r="T193" s="94">
        <f t="shared" si="54"/>
        <v>336.33333333333331</v>
      </c>
      <c r="U193" s="107">
        <f t="shared" si="48"/>
        <v>529.33333333333326</v>
      </c>
      <c r="V193" s="107">
        <f t="shared" si="49"/>
        <v>9359.3333333333321</v>
      </c>
      <c r="W193" s="107">
        <f t="shared" si="50"/>
        <v>1515.6666666666667</v>
      </c>
    </row>
    <row r="194" spans="2:23">
      <c r="B194" s="82">
        <v>22</v>
      </c>
      <c r="C194" s="106">
        <v>913</v>
      </c>
      <c r="D194" s="106">
        <v>890</v>
      </c>
      <c r="E194" s="106">
        <v>877</v>
      </c>
      <c r="F194" s="106">
        <v>9432</v>
      </c>
      <c r="G194" s="106">
        <v>9589</v>
      </c>
      <c r="H194" s="106">
        <v>9107</v>
      </c>
      <c r="I194" s="106">
        <v>1938</v>
      </c>
      <c r="J194" s="106">
        <v>1993</v>
      </c>
      <c r="K194" s="106">
        <v>1772</v>
      </c>
      <c r="L194" s="106">
        <v>332</v>
      </c>
      <c r="M194" s="106">
        <v>339</v>
      </c>
      <c r="N194" s="106">
        <v>333</v>
      </c>
      <c r="O194" s="106"/>
      <c r="Q194" s="94">
        <f t="shared" si="51"/>
        <v>893.33333333333337</v>
      </c>
      <c r="R194" s="94">
        <f t="shared" si="52"/>
        <v>9376</v>
      </c>
      <c r="S194" s="94">
        <f t="shared" si="53"/>
        <v>1901</v>
      </c>
      <c r="T194" s="94">
        <f t="shared" si="54"/>
        <v>334.66666666666669</v>
      </c>
      <c r="U194" s="107">
        <f t="shared" si="48"/>
        <v>558.66666666666674</v>
      </c>
      <c r="V194" s="107">
        <f t="shared" si="49"/>
        <v>9041.3333333333339</v>
      </c>
      <c r="W194" s="107">
        <f t="shared" si="50"/>
        <v>1566.3333333333333</v>
      </c>
    </row>
    <row r="195" spans="2:23">
      <c r="B195" s="82">
        <v>22.5</v>
      </c>
      <c r="C195" s="106">
        <v>931</v>
      </c>
      <c r="D195" s="106">
        <v>919</v>
      </c>
      <c r="E195" s="106">
        <v>911</v>
      </c>
      <c r="F195" s="106">
        <v>9457</v>
      </c>
      <c r="G195" s="106">
        <v>9566</v>
      </c>
      <c r="H195" s="106">
        <v>8486</v>
      </c>
      <c r="I195" s="106">
        <v>1955</v>
      </c>
      <c r="J195" s="106">
        <v>2001</v>
      </c>
      <c r="K195" s="106">
        <v>1789</v>
      </c>
      <c r="L195" s="106">
        <v>336</v>
      </c>
      <c r="M195" s="106">
        <v>337</v>
      </c>
      <c r="N195" s="106">
        <v>333</v>
      </c>
      <c r="O195" s="106"/>
      <c r="Q195" s="94">
        <f t="shared" si="51"/>
        <v>920.33333333333337</v>
      </c>
      <c r="R195" s="94">
        <f t="shared" si="52"/>
        <v>9169.6666666666661</v>
      </c>
      <c r="S195" s="94">
        <f t="shared" si="53"/>
        <v>1915</v>
      </c>
      <c r="T195" s="94">
        <f t="shared" si="54"/>
        <v>335.33333333333331</v>
      </c>
      <c r="U195" s="107">
        <f t="shared" si="48"/>
        <v>585</v>
      </c>
      <c r="V195" s="107">
        <f t="shared" si="49"/>
        <v>8834.3333333333321</v>
      </c>
      <c r="W195" s="107">
        <f t="shared" si="50"/>
        <v>1579.6666666666667</v>
      </c>
    </row>
    <row r="196" spans="2:23">
      <c r="B196" s="82">
        <v>23</v>
      </c>
      <c r="C196" s="106">
        <v>973</v>
      </c>
      <c r="D196" s="106">
        <v>958</v>
      </c>
      <c r="E196" s="106">
        <v>937</v>
      </c>
      <c r="F196" s="106">
        <v>9645</v>
      </c>
      <c r="G196" s="106">
        <v>9143</v>
      </c>
      <c r="H196" s="106">
        <v>8280</v>
      </c>
      <c r="I196" s="106">
        <v>2026</v>
      </c>
      <c r="J196" s="106">
        <v>2018</v>
      </c>
      <c r="K196" s="106">
        <v>1812</v>
      </c>
      <c r="L196" s="106">
        <v>334</v>
      </c>
      <c r="M196" s="106">
        <v>338</v>
      </c>
      <c r="N196" s="106">
        <v>334</v>
      </c>
      <c r="O196" s="106"/>
      <c r="Q196" s="94">
        <f t="shared" si="51"/>
        <v>956</v>
      </c>
      <c r="R196" s="94">
        <f t="shared" si="52"/>
        <v>9022.6666666666661</v>
      </c>
      <c r="S196" s="94">
        <f t="shared" si="53"/>
        <v>1952</v>
      </c>
      <c r="T196" s="94">
        <f t="shared" si="54"/>
        <v>335.33333333333331</v>
      </c>
      <c r="U196" s="107">
        <f t="shared" ref="U196:W259" si="55">Q196-$T196</f>
        <v>620.66666666666674</v>
      </c>
      <c r="V196" s="107">
        <f t="shared" si="55"/>
        <v>8687.3333333333321</v>
      </c>
      <c r="W196" s="107">
        <f t="shared" si="55"/>
        <v>1616.6666666666667</v>
      </c>
    </row>
    <row r="197" spans="2:23">
      <c r="B197" s="82">
        <v>23.5</v>
      </c>
      <c r="C197" s="106">
        <v>957</v>
      </c>
      <c r="D197" s="106">
        <v>941</v>
      </c>
      <c r="E197" s="106">
        <v>931</v>
      </c>
      <c r="F197" s="106">
        <v>9118</v>
      </c>
      <c r="G197" s="106">
        <v>8356</v>
      </c>
      <c r="H197" s="106">
        <v>7684</v>
      </c>
      <c r="I197" s="106">
        <v>1995</v>
      </c>
      <c r="J197" s="106">
        <v>1987</v>
      </c>
      <c r="K197" s="106">
        <v>1768</v>
      </c>
      <c r="L197" s="106">
        <v>322</v>
      </c>
      <c r="M197" s="106">
        <v>328</v>
      </c>
      <c r="N197" s="106">
        <v>329</v>
      </c>
      <c r="O197" s="106"/>
      <c r="Q197" s="94">
        <f t="shared" si="51"/>
        <v>943</v>
      </c>
      <c r="R197" s="94">
        <f t="shared" si="52"/>
        <v>8386</v>
      </c>
      <c r="S197" s="94">
        <f t="shared" si="53"/>
        <v>1916.6666666666667</v>
      </c>
      <c r="T197" s="94">
        <f t="shared" si="54"/>
        <v>326.33333333333331</v>
      </c>
      <c r="U197" s="107">
        <f t="shared" si="55"/>
        <v>616.66666666666674</v>
      </c>
      <c r="V197" s="107">
        <f t="shared" si="55"/>
        <v>8059.666666666667</v>
      </c>
      <c r="W197" s="107">
        <f t="shared" si="55"/>
        <v>1590.3333333333335</v>
      </c>
    </row>
    <row r="198" spans="2:23">
      <c r="B198" s="82">
        <v>24</v>
      </c>
      <c r="C198" s="106">
        <v>995</v>
      </c>
      <c r="D198" s="106">
        <v>987</v>
      </c>
      <c r="E198" s="106">
        <v>966</v>
      </c>
      <c r="F198" s="106">
        <v>8954</v>
      </c>
      <c r="G198" s="106">
        <v>7997</v>
      </c>
      <c r="H198" s="106">
        <v>7798</v>
      </c>
      <c r="I198" s="106">
        <v>2039</v>
      </c>
      <c r="J198" s="106">
        <v>2065</v>
      </c>
      <c r="K198" s="106">
        <v>1791</v>
      </c>
      <c r="L198" s="106">
        <v>332</v>
      </c>
      <c r="M198" s="106">
        <v>333</v>
      </c>
      <c r="N198" s="106">
        <v>332</v>
      </c>
      <c r="O198" s="106"/>
      <c r="Q198" s="94">
        <f t="shared" si="51"/>
        <v>982.66666666666663</v>
      </c>
      <c r="R198" s="94">
        <f t="shared" si="52"/>
        <v>8249.6666666666661</v>
      </c>
      <c r="S198" s="94">
        <f t="shared" si="53"/>
        <v>1965</v>
      </c>
      <c r="T198" s="94">
        <f t="shared" si="54"/>
        <v>332.33333333333331</v>
      </c>
      <c r="U198" s="107">
        <f t="shared" si="55"/>
        <v>650.33333333333326</v>
      </c>
      <c r="V198" s="107">
        <f t="shared" si="55"/>
        <v>7917.333333333333</v>
      </c>
      <c r="W198" s="107">
        <f t="shared" si="55"/>
        <v>1632.6666666666667</v>
      </c>
    </row>
    <row r="199" spans="2:23">
      <c r="B199" s="82">
        <v>24.5</v>
      </c>
      <c r="C199" s="106">
        <v>1024</v>
      </c>
      <c r="D199" s="106">
        <v>1010</v>
      </c>
      <c r="E199" s="106">
        <v>987</v>
      </c>
      <c r="F199" s="106">
        <v>8422</v>
      </c>
      <c r="G199" s="106">
        <v>7735</v>
      </c>
      <c r="H199" s="106">
        <v>7701</v>
      </c>
      <c r="I199" s="106">
        <v>2077</v>
      </c>
      <c r="J199" s="106">
        <v>2059</v>
      </c>
      <c r="K199" s="106">
        <v>1790</v>
      </c>
      <c r="L199" s="106">
        <v>333</v>
      </c>
      <c r="M199" s="106">
        <v>332</v>
      </c>
      <c r="N199" s="106">
        <v>331</v>
      </c>
      <c r="O199" s="106"/>
      <c r="Q199" s="94">
        <f t="shared" si="51"/>
        <v>1007</v>
      </c>
      <c r="R199" s="94">
        <f t="shared" si="52"/>
        <v>7952.666666666667</v>
      </c>
      <c r="S199" s="94">
        <f t="shared" si="53"/>
        <v>1975.3333333333333</v>
      </c>
      <c r="T199" s="94">
        <f t="shared" si="54"/>
        <v>332</v>
      </c>
      <c r="U199" s="107">
        <f t="shared" si="55"/>
        <v>675</v>
      </c>
      <c r="V199" s="107">
        <f t="shared" si="55"/>
        <v>7620.666666666667</v>
      </c>
      <c r="W199" s="107">
        <f t="shared" si="55"/>
        <v>1643.3333333333333</v>
      </c>
    </row>
    <row r="200" spans="2:23">
      <c r="B200" s="82">
        <v>25</v>
      </c>
      <c r="C200" s="106">
        <v>1046</v>
      </c>
      <c r="D200" s="106">
        <v>1030</v>
      </c>
      <c r="E200" s="106">
        <v>1034</v>
      </c>
      <c r="F200" s="106">
        <v>7930</v>
      </c>
      <c r="G200" s="106">
        <v>7465</v>
      </c>
      <c r="H200" s="106">
        <v>7634</v>
      </c>
      <c r="I200" s="106">
        <v>2088</v>
      </c>
      <c r="J200" s="106">
        <v>2078</v>
      </c>
      <c r="K200" s="106">
        <v>1769</v>
      </c>
      <c r="L200" s="106">
        <v>330</v>
      </c>
      <c r="M200" s="106">
        <v>336</v>
      </c>
      <c r="N200" s="106">
        <v>332</v>
      </c>
      <c r="O200" s="106"/>
      <c r="Q200" s="94">
        <f t="shared" si="51"/>
        <v>1036.6666666666667</v>
      </c>
      <c r="R200" s="94">
        <f t="shared" si="52"/>
        <v>7676.333333333333</v>
      </c>
      <c r="S200" s="94">
        <f t="shared" si="53"/>
        <v>1978.3333333333333</v>
      </c>
      <c r="T200" s="94">
        <f t="shared" si="54"/>
        <v>332.66666666666669</v>
      </c>
      <c r="U200" s="107">
        <f t="shared" si="55"/>
        <v>704</v>
      </c>
      <c r="V200" s="107">
        <f t="shared" si="55"/>
        <v>7343.6666666666661</v>
      </c>
      <c r="W200" s="107">
        <f t="shared" si="55"/>
        <v>1645.6666666666665</v>
      </c>
    </row>
    <row r="201" spans="2:23">
      <c r="B201" s="82">
        <v>25.5</v>
      </c>
      <c r="C201" s="106">
        <v>1062</v>
      </c>
      <c r="D201" s="106">
        <v>1052</v>
      </c>
      <c r="E201" s="106">
        <v>1037</v>
      </c>
      <c r="F201" s="106">
        <v>7671</v>
      </c>
      <c r="G201" s="106">
        <v>7484</v>
      </c>
      <c r="H201" s="106">
        <v>7631</v>
      </c>
      <c r="I201" s="106">
        <v>2091</v>
      </c>
      <c r="J201" s="106">
        <v>2048</v>
      </c>
      <c r="K201" s="106">
        <v>1775</v>
      </c>
      <c r="L201" s="106">
        <v>327</v>
      </c>
      <c r="M201" s="106">
        <v>337</v>
      </c>
      <c r="N201" s="106">
        <v>331</v>
      </c>
      <c r="O201" s="106"/>
      <c r="Q201" s="94">
        <f t="shared" si="51"/>
        <v>1050.3333333333333</v>
      </c>
      <c r="R201" s="94">
        <f t="shared" si="52"/>
        <v>7595.333333333333</v>
      </c>
      <c r="S201" s="94">
        <f t="shared" si="53"/>
        <v>1971.3333333333333</v>
      </c>
      <c r="T201" s="94">
        <f t="shared" si="54"/>
        <v>331.66666666666669</v>
      </c>
      <c r="U201" s="107">
        <f t="shared" si="55"/>
        <v>718.66666666666652</v>
      </c>
      <c r="V201" s="107">
        <f t="shared" si="55"/>
        <v>7263.6666666666661</v>
      </c>
      <c r="W201" s="107">
        <f t="shared" si="55"/>
        <v>1639.6666666666665</v>
      </c>
    </row>
    <row r="202" spans="2:23">
      <c r="B202" s="82">
        <v>26</v>
      </c>
      <c r="C202" s="106">
        <v>1087</v>
      </c>
      <c r="D202" s="106">
        <v>1089</v>
      </c>
      <c r="E202" s="106">
        <v>1064</v>
      </c>
      <c r="F202" s="106">
        <v>7459</v>
      </c>
      <c r="G202" s="106">
        <v>7307</v>
      </c>
      <c r="H202" s="106">
        <v>7560</v>
      </c>
      <c r="I202" s="106">
        <v>2097</v>
      </c>
      <c r="J202" s="106">
        <v>2066</v>
      </c>
      <c r="K202" s="106">
        <v>1791</v>
      </c>
      <c r="L202" s="106">
        <v>327</v>
      </c>
      <c r="M202" s="106">
        <v>330</v>
      </c>
      <c r="N202" s="106">
        <v>336</v>
      </c>
      <c r="O202" s="106"/>
      <c r="Q202" s="94">
        <f t="shared" si="51"/>
        <v>1080</v>
      </c>
      <c r="R202" s="94">
        <f t="shared" si="52"/>
        <v>7442</v>
      </c>
      <c r="S202" s="94">
        <f t="shared" si="53"/>
        <v>1984.6666666666667</v>
      </c>
      <c r="T202" s="94">
        <f t="shared" si="54"/>
        <v>331</v>
      </c>
      <c r="U202" s="107">
        <f t="shared" si="55"/>
        <v>749</v>
      </c>
      <c r="V202" s="107">
        <f t="shared" si="55"/>
        <v>7111</v>
      </c>
      <c r="W202" s="107">
        <f t="shared" si="55"/>
        <v>1653.6666666666667</v>
      </c>
    </row>
    <row r="203" spans="2:23">
      <c r="B203" s="82">
        <v>26.5</v>
      </c>
      <c r="C203" s="106">
        <v>1116</v>
      </c>
      <c r="D203" s="106">
        <v>1096</v>
      </c>
      <c r="E203" s="106">
        <v>1077</v>
      </c>
      <c r="F203" s="106">
        <v>7472</v>
      </c>
      <c r="G203" s="106">
        <v>7369</v>
      </c>
      <c r="H203" s="106">
        <v>7632</v>
      </c>
      <c r="I203" s="106">
        <v>2075</v>
      </c>
      <c r="J203" s="106">
        <v>2059</v>
      </c>
      <c r="K203" s="106">
        <v>1781</v>
      </c>
      <c r="L203" s="106">
        <v>328</v>
      </c>
      <c r="M203" s="106">
        <v>337</v>
      </c>
      <c r="N203" s="106">
        <v>336</v>
      </c>
      <c r="O203" s="106"/>
      <c r="Q203" s="94">
        <f t="shared" si="51"/>
        <v>1096.3333333333333</v>
      </c>
      <c r="R203" s="94">
        <f t="shared" si="52"/>
        <v>7491</v>
      </c>
      <c r="S203" s="94">
        <f t="shared" si="53"/>
        <v>1971.6666666666667</v>
      </c>
      <c r="T203" s="94">
        <f t="shared" si="54"/>
        <v>333.66666666666669</v>
      </c>
      <c r="U203" s="107">
        <f t="shared" si="55"/>
        <v>762.66666666666652</v>
      </c>
      <c r="V203" s="107">
        <f t="shared" si="55"/>
        <v>7157.333333333333</v>
      </c>
      <c r="W203" s="107">
        <f t="shared" si="55"/>
        <v>1638</v>
      </c>
    </row>
    <row r="204" spans="2:23">
      <c r="B204" s="82">
        <v>27</v>
      </c>
      <c r="C204" s="106">
        <v>1126</v>
      </c>
      <c r="D204" s="106">
        <v>1121</v>
      </c>
      <c r="E204" s="106">
        <v>1091</v>
      </c>
      <c r="F204" s="106">
        <v>7376</v>
      </c>
      <c r="G204" s="106">
        <v>7263</v>
      </c>
      <c r="H204" s="106">
        <v>7627</v>
      </c>
      <c r="I204" s="106">
        <v>2081</v>
      </c>
      <c r="J204" s="106">
        <v>2062</v>
      </c>
      <c r="K204" s="106">
        <v>1781</v>
      </c>
      <c r="L204" s="106">
        <v>326</v>
      </c>
      <c r="M204" s="106">
        <v>331</v>
      </c>
      <c r="N204" s="106">
        <v>331</v>
      </c>
      <c r="O204" s="106"/>
      <c r="Q204" s="94">
        <f t="shared" si="51"/>
        <v>1112.6666666666667</v>
      </c>
      <c r="R204" s="94">
        <f t="shared" si="52"/>
        <v>7422</v>
      </c>
      <c r="S204" s="94">
        <f t="shared" si="53"/>
        <v>1974.6666666666667</v>
      </c>
      <c r="T204" s="94">
        <f t="shared" si="54"/>
        <v>329.33333333333331</v>
      </c>
      <c r="U204" s="107">
        <f t="shared" si="55"/>
        <v>783.33333333333348</v>
      </c>
      <c r="V204" s="107">
        <f t="shared" si="55"/>
        <v>7092.666666666667</v>
      </c>
      <c r="W204" s="107">
        <f t="shared" si="55"/>
        <v>1645.3333333333335</v>
      </c>
    </row>
    <row r="205" spans="2:23">
      <c r="B205" s="82">
        <v>27.5</v>
      </c>
      <c r="C205" s="106">
        <v>1155</v>
      </c>
      <c r="D205" s="106">
        <v>1148</v>
      </c>
      <c r="E205" s="106">
        <v>1114</v>
      </c>
      <c r="F205" s="106">
        <v>7180</v>
      </c>
      <c r="G205" s="106">
        <v>7195</v>
      </c>
      <c r="H205" s="106">
        <v>7548</v>
      </c>
      <c r="I205" s="106">
        <v>2061</v>
      </c>
      <c r="J205" s="106">
        <v>2012</v>
      </c>
      <c r="K205" s="106">
        <v>1758</v>
      </c>
      <c r="L205" s="106">
        <v>321</v>
      </c>
      <c r="M205" s="106">
        <v>329</v>
      </c>
      <c r="N205" s="106">
        <v>331</v>
      </c>
      <c r="O205" s="106"/>
      <c r="Q205" s="94">
        <f t="shared" si="51"/>
        <v>1139</v>
      </c>
      <c r="R205" s="94">
        <f t="shared" si="52"/>
        <v>7307.666666666667</v>
      </c>
      <c r="S205" s="94">
        <f t="shared" si="53"/>
        <v>1943.6666666666667</v>
      </c>
      <c r="T205" s="94">
        <f t="shared" si="54"/>
        <v>327</v>
      </c>
      <c r="U205" s="107">
        <f t="shared" si="55"/>
        <v>812</v>
      </c>
      <c r="V205" s="107">
        <f t="shared" si="55"/>
        <v>6980.666666666667</v>
      </c>
      <c r="W205" s="107">
        <f t="shared" si="55"/>
        <v>1616.6666666666667</v>
      </c>
    </row>
    <row r="206" spans="2:23">
      <c r="B206" s="82">
        <v>28</v>
      </c>
      <c r="C206" s="106">
        <v>1174</v>
      </c>
      <c r="D206" s="106">
        <v>1169</v>
      </c>
      <c r="E206" s="106">
        <v>1143</v>
      </c>
      <c r="F206" s="106">
        <v>7166</v>
      </c>
      <c r="G206" s="106">
        <v>7101</v>
      </c>
      <c r="H206" s="106">
        <v>7418</v>
      </c>
      <c r="I206" s="106">
        <v>2060</v>
      </c>
      <c r="J206" s="106">
        <v>2054</v>
      </c>
      <c r="K206" s="106">
        <v>1787</v>
      </c>
      <c r="L206" s="106">
        <v>327</v>
      </c>
      <c r="M206" s="106">
        <v>332</v>
      </c>
      <c r="N206" s="106">
        <v>332</v>
      </c>
      <c r="O206" s="106"/>
      <c r="Q206" s="94">
        <f t="shared" si="51"/>
        <v>1162</v>
      </c>
      <c r="R206" s="94">
        <f t="shared" si="52"/>
        <v>7228.333333333333</v>
      </c>
      <c r="S206" s="94">
        <f t="shared" si="53"/>
        <v>1967</v>
      </c>
      <c r="T206" s="94">
        <f t="shared" si="54"/>
        <v>330.33333333333331</v>
      </c>
      <c r="U206" s="107">
        <f t="shared" si="55"/>
        <v>831.66666666666674</v>
      </c>
      <c r="V206" s="107">
        <f t="shared" si="55"/>
        <v>6898</v>
      </c>
      <c r="W206" s="107">
        <f t="shared" si="55"/>
        <v>1636.6666666666667</v>
      </c>
    </row>
    <row r="207" spans="2:23">
      <c r="B207" s="82">
        <v>28.5</v>
      </c>
      <c r="C207" s="106">
        <v>1208</v>
      </c>
      <c r="D207" s="106">
        <v>1194</v>
      </c>
      <c r="E207" s="106">
        <v>1172</v>
      </c>
      <c r="F207" s="106">
        <v>7272</v>
      </c>
      <c r="G207" s="106">
        <v>7178</v>
      </c>
      <c r="H207" s="106">
        <v>7519</v>
      </c>
      <c r="I207" s="106">
        <v>2073</v>
      </c>
      <c r="J207" s="106">
        <v>2057</v>
      </c>
      <c r="K207" s="106">
        <v>1770</v>
      </c>
      <c r="L207" s="106">
        <v>322</v>
      </c>
      <c r="M207" s="106">
        <v>336</v>
      </c>
      <c r="N207" s="106">
        <v>325</v>
      </c>
      <c r="O207" s="106"/>
      <c r="Q207" s="94">
        <f t="shared" si="51"/>
        <v>1191.3333333333333</v>
      </c>
      <c r="R207" s="94">
        <f t="shared" si="52"/>
        <v>7323</v>
      </c>
      <c r="S207" s="94">
        <f t="shared" si="53"/>
        <v>1966.6666666666667</v>
      </c>
      <c r="T207" s="94">
        <f t="shared" si="54"/>
        <v>327.66666666666669</v>
      </c>
      <c r="U207" s="107">
        <f t="shared" si="55"/>
        <v>863.66666666666652</v>
      </c>
      <c r="V207" s="107">
        <f t="shared" si="55"/>
        <v>6995.333333333333</v>
      </c>
      <c r="W207" s="107">
        <f t="shared" si="55"/>
        <v>1639</v>
      </c>
    </row>
    <row r="208" spans="2:23">
      <c r="B208" s="82">
        <v>29</v>
      </c>
      <c r="C208" s="106">
        <v>1241</v>
      </c>
      <c r="D208" s="106">
        <v>1228</v>
      </c>
      <c r="E208" s="106">
        <v>1183</v>
      </c>
      <c r="F208" s="106">
        <v>7241</v>
      </c>
      <c r="G208" s="106">
        <v>7267</v>
      </c>
      <c r="H208" s="106">
        <v>7607</v>
      </c>
      <c r="I208" s="106">
        <v>2085</v>
      </c>
      <c r="J208" s="106">
        <v>2085</v>
      </c>
      <c r="K208" s="106">
        <v>1812</v>
      </c>
      <c r="L208" s="106">
        <v>327</v>
      </c>
      <c r="M208" s="106">
        <v>333</v>
      </c>
      <c r="N208" s="106">
        <v>330</v>
      </c>
      <c r="O208" s="106"/>
      <c r="Q208" s="94">
        <f t="shared" si="51"/>
        <v>1217.3333333333333</v>
      </c>
      <c r="R208" s="94">
        <f t="shared" si="52"/>
        <v>7371.666666666667</v>
      </c>
      <c r="S208" s="94">
        <f t="shared" si="53"/>
        <v>1994</v>
      </c>
      <c r="T208" s="94">
        <f t="shared" si="54"/>
        <v>330</v>
      </c>
      <c r="U208" s="107">
        <f t="shared" si="55"/>
        <v>887.33333333333326</v>
      </c>
      <c r="V208" s="107">
        <f t="shared" si="55"/>
        <v>7041.666666666667</v>
      </c>
      <c r="W208" s="107">
        <f t="shared" si="55"/>
        <v>1664</v>
      </c>
    </row>
    <row r="209" spans="2:23">
      <c r="B209" s="82">
        <v>29.5</v>
      </c>
      <c r="C209" s="106">
        <v>1266</v>
      </c>
      <c r="D209" s="106">
        <v>1236</v>
      </c>
      <c r="E209" s="106">
        <v>1210</v>
      </c>
      <c r="F209" s="106">
        <v>7200</v>
      </c>
      <c r="G209" s="106">
        <v>7160</v>
      </c>
      <c r="H209" s="106">
        <v>7545</v>
      </c>
      <c r="I209" s="106">
        <v>2071</v>
      </c>
      <c r="J209" s="106">
        <v>2060</v>
      </c>
      <c r="K209" s="106">
        <v>1804</v>
      </c>
      <c r="L209" s="106">
        <v>323</v>
      </c>
      <c r="M209" s="106">
        <v>333</v>
      </c>
      <c r="N209" s="106">
        <v>327</v>
      </c>
      <c r="O209" s="106"/>
      <c r="Q209" s="94">
        <f t="shared" si="51"/>
        <v>1237.3333333333333</v>
      </c>
      <c r="R209" s="94">
        <f t="shared" si="52"/>
        <v>7301.666666666667</v>
      </c>
      <c r="S209" s="94">
        <f t="shared" si="53"/>
        <v>1978.3333333333333</v>
      </c>
      <c r="T209" s="94">
        <f t="shared" si="54"/>
        <v>327.66666666666669</v>
      </c>
      <c r="U209" s="107">
        <f t="shared" si="55"/>
        <v>909.66666666666652</v>
      </c>
      <c r="V209" s="107">
        <f t="shared" si="55"/>
        <v>6974</v>
      </c>
      <c r="W209" s="107">
        <f t="shared" si="55"/>
        <v>1650.6666666666665</v>
      </c>
    </row>
    <row r="210" spans="2:23">
      <c r="B210" s="82">
        <v>30</v>
      </c>
      <c r="C210" s="106">
        <v>1278</v>
      </c>
      <c r="D210" s="106">
        <v>1267</v>
      </c>
      <c r="E210" s="106">
        <v>1227</v>
      </c>
      <c r="F210" s="106">
        <v>7067</v>
      </c>
      <c r="G210" s="106">
        <v>7072</v>
      </c>
      <c r="H210" s="106">
        <v>7460</v>
      </c>
      <c r="I210" s="106">
        <v>2072</v>
      </c>
      <c r="J210" s="106">
        <v>2077</v>
      </c>
      <c r="K210" s="106">
        <v>1797</v>
      </c>
      <c r="L210" s="106">
        <v>329</v>
      </c>
      <c r="M210" s="106">
        <v>329</v>
      </c>
      <c r="N210" s="106">
        <v>328</v>
      </c>
      <c r="O210" s="106"/>
      <c r="Q210" s="94">
        <f t="shared" si="51"/>
        <v>1257.3333333333333</v>
      </c>
      <c r="R210" s="94">
        <f t="shared" si="52"/>
        <v>7199.666666666667</v>
      </c>
      <c r="S210" s="94">
        <f t="shared" si="53"/>
        <v>1982</v>
      </c>
      <c r="T210" s="94">
        <f t="shared" si="54"/>
        <v>328.66666666666669</v>
      </c>
      <c r="U210" s="107">
        <f t="shared" si="55"/>
        <v>928.66666666666652</v>
      </c>
      <c r="V210" s="107">
        <f t="shared" si="55"/>
        <v>6871</v>
      </c>
      <c r="W210" s="107">
        <f t="shared" si="55"/>
        <v>1653.3333333333333</v>
      </c>
    </row>
    <row r="211" spans="2:23">
      <c r="B211" s="82">
        <v>30.5</v>
      </c>
      <c r="C211" s="106">
        <v>1295</v>
      </c>
      <c r="D211" s="106">
        <v>1270</v>
      </c>
      <c r="E211" s="106">
        <v>1245</v>
      </c>
      <c r="F211" s="106">
        <v>7144</v>
      </c>
      <c r="G211" s="106">
        <v>7069</v>
      </c>
      <c r="H211" s="106">
        <v>7401</v>
      </c>
      <c r="I211" s="106">
        <v>2060</v>
      </c>
      <c r="J211" s="106">
        <v>2045</v>
      </c>
      <c r="K211" s="106">
        <v>1774</v>
      </c>
      <c r="L211" s="106">
        <v>320</v>
      </c>
      <c r="M211" s="106">
        <v>327</v>
      </c>
      <c r="N211" s="106">
        <v>327</v>
      </c>
      <c r="O211" s="106"/>
      <c r="Q211" s="94">
        <f t="shared" si="51"/>
        <v>1270</v>
      </c>
      <c r="R211" s="94">
        <f t="shared" si="52"/>
        <v>7204.666666666667</v>
      </c>
      <c r="S211" s="94">
        <f t="shared" si="53"/>
        <v>1959.6666666666667</v>
      </c>
      <c r="T211" s="94">
        <f t="shared" si="54"/>
        <v>324.66666666666669</v>
      </c>
      <c r="U211" s="107">
        <f t="shared" si="55"/>
        <v>945.33333333333326</v>
      </c>
      <c r="V211" s="107">
        <f t="shared" si="55"/>
        <v>6880</v>
      </c>
      <c r="W211" s="107">
        <f t="shared" si="55"/>
        <v>1635</v>
      </c>
    </row>
    <row r="212" spans="2:23">
      <c r="B212" s="82">
        <v>31</v>
      </c>
      <c r="C212" s="106">
        <v>1325</v>
      </c>
      <c r="D212" s="106">
        <v>1329</v>
      </c>
      <c r="E212" s="106">
        <v>1288</v>
      </c>
      <c r="F212" s="106">
        <v>7094</v>
      </c>
      <c r="G212" s="106">
        <v>7099</v>
      </c>
      <c r="H212" s="106">
        <v>7409</v>
      </c>
      <c r="I212" s="106">
        <v>2083</v>
      </c>
      <c r="J212" s="106">
        <v>2062</v>
      </c>
      <c r="K212" s="106">
        <v>1802</v>
      </c>
      <c r="L212" s="106">
        <v>323</v>
      </c>
      <c r="M212" s="106">
        <v>325</v>
      </c>
      <c r="N212" s="106">
        <v>327</v>
      </c>
      <c r="O212" s="106"/>
      <c r="Q212" s="94">
        <f t="shared" si="51"/>
        <v>1314</v>
      </c>
      <c r="R212" s="94">
        <f t="shared" si="52"/>
        <v>7200.666666666667</v>
      </c>
      <c r="S212" s="94">
        <f t="shared" si="53"/>
        <v>1982.3333333333333</v>
      </c>
      <c r="T212" s="94">
        <f t="shared" si="54"/>
        <v>325</v>
      </c>
      <c r="U212" s="107">
        <f t="shared" si="55"/>
        <v>989</v>
      </c>
      <c r="V212" s="107">
        <f t="shared" si="55"/>
        <v>6875.666666666667</v>
      </c>
      <c r="W212" s="107">
        <f t="shared" si="55"/>
        <v>1657.3333333333333</v>
      </c>
    </row>
    <row r="213" spans="2:23">
      <c r="B213" s="82">
        <v>31.5</v>
      </c>
      <c r="C213" s="106">
        <v>1350</v>
      </c>
      <c r="D213" s="106">
        <v>1337</v>
      </c>
      <c r="E213" s="106">
        <v>1326</v>
      </c>
      <c r="F213" s="106">
        <v>7070</v>
      </c>
      <c r="G213" s="106">
        <v>7041</v>
      </c>
      <c r="H213" s="106">
        <v>7281</v>
      </c>
      <c r="I213" s="106">
        <v>2090</v>
      </c>
      <c r="J213" s="106">
        <v>2069</v>
      </c>
      <c r="K213" s="106">
        <v>1802</v>
      </c>
      <c r="L213" s="106">
        <v>323</v>
      </c>
      <c r="M213" s="106">
        <v>326</v>
      </c>
      <c r="N213" s="106">
        <v>326</v>
      </c>
      <c r="O213" s="106"/>
      <c r="Q213" s="94">
        <f t="shared" si="51"/>
        <v>1337.6666666666667</v>
      </c>
      <c r="R213" s="94">
        <f t="shared" si="52"/>
        <v>7130.666666666667</v>
      </c>
      <c r="S213" s="94">
        <f t="shared" si="53"/>
        <v>1987</v>
      </c>
      <c r="T213" s="94">
        <f t="shared" si="54"/>
        <v>325</v>
      </c>
      <c r="U213" s="107">
        <f t="shared" si="55"/>
        <v>1012.6666666666667</v>
      </c>
      <c r="V213" s="107">
        <f t="shared" si="55"/>
        <v>6805.666666666667</v>
      </c>
      <c r="W213" s="107">
        <f t="shared" si="55"/>
        <v>1662</v>
      </c>
    </row>
    <row r="214" spans="2:23">
      <c r="B214" s="82">
        <v>32</v>
      </c>
      <c r="C214" s="106">
        <v>1343</v>
      </c>
      <c r="D214" s="106">
        <v>1350</v>
      </c>
      <c r="E214" s="106">
        <v>1303</v>
      </c>
      <c r="F214" s="106">
        <v>7035</v>
      </c>
      <c r="G214" s="106">
        <v>6941</v>
      </c>
      <c r="H214" s="106">
        <v>7322</v>
      </c>
      <c r="I214" s="106">
        <v>2099</v>
      </c>
      <c r="J214" s="106">
        <v>2073</v>
      </c>
      <c r="K214" s="106">
        <v>1806</v>
      </c>
      <c r="L214" s="106">
        <v>324</v>
      </c>
      <c r="M214" s="106">
        <v>329</v>
      </c>
      <c r="N214" s="106">
        <v>323</v>
      </c>
      <c r="O214" s="106"/>
      <c r="Q214" s="94">
        <f t="shared" ref="Q214:Q245" si="56">AVERAGE(C214:E214)</f>
        <v>1332</v>
      </c>
      <c r="R214" s="94">
        <f t="shared" ref="R214:R245" si="57">AVERAGE(F214:H214)</f>
        <v>7099.333333333333</v>
      </c>
      <c r="S214" s="94">
        <f t="shared" ref="S214:S245" si="58">AVERAGE(I214:K214)</f>
        <v>1992.6666666666667</v>
      </c>
      <c r="T214" s="94">
        <f t="shared" ref="T214:T245" si="59">AVERAGE(L214:N214)</f>
        <v>325.33333333333331</v>
      </c>
      <c r="U214" s="107">
        <f t="shared" si="55"/>
        <v>1006.6666666666667</v>
      </c>
      <c r="V214" s="107">
        <f t="shared" si="55"/>
        <v>6774</v>
      </c>
      <c r="W214" s="107">
        <f t="shared" si="55"/>
        <v>1667.3333333333335</v>
      </c>
    </row>
    <row r="215" spans="2:23">
      <c r="B215" s="82">
        <v>32.5</v>
      </c>
      <c r="C215" s="106">
        <v>1353</v>
      </c>
      <c r="D215" s="106">
        <v>1365</v>
      </c>
      <c r="E215" s="106">
        <v>1323</v>
      </c>
      <c r="F215" s="106">
        <v>7032</v>
      </c>
      <c r="G215" s="106">
        <v>7013</v>
      </c>
      <c r="H215" s="106">
        <v>7237</v>
      </c>
      <c r="I215" s="106">
        <v>2099</v>
      </c>
      <c r="J215" s="106">
        <v>2095</v>
      </c>
      <c r="K215" s="106">
        <v>1811</v>
      </c>
      <c r="L215" s="106">
        <v>320</v>
      </c>
      <c r="M215" s="106">
        <v>329</v>
      </c>
      <c r="N215" s="106">
        <v>327</v>
      </c>
      <c r="O215" s="106"/>
      <c r="Q215" s="94">
        <f t="shared" si="56"/>
        <v>1347</v>
      </c>
      <c r="R215" s="94">
        <f t="shared" si="57"/>
        <v>7094</v>
      </c>
      <c r="S215" s="94">
        <f t="shared" si="58"/>
        <v>2001.6666666666667</v>
      </c>
      <c r="T215" s="94">
        <f t="shared" si="59"/>
        <v>325.33333333333331</v>
      </c>
      <c r="U215" s="107">
        <f t="shared" si="55"/>
        <v>1021.6666666666667</v>
      </c>
      <c r="V215" s="107">
        <f t="shared" si="55"/>
        <v>6768.666666666667</v>
      </c>
      <c r="W215" s="107">
        <f t="shared" si="55"/>
        <v>1676.3333333333335</v>
      </c>
    </row>
    <row r="216" spans="2:23">
      <c r="B216" s="82">
        <v>33</v>
      </c>
      <c r="C216" s="106">
        <v>1353</v>
      </c>
      <c r="D216" s="106">
        <v>1390</v>
      </c>
      <c r="E216" s="106">
        <v>1312</v>
      </c>
      <c r="F216" s="106">
        <v>7040</v>
      </c>
      <c r="G216" s="106">
        <v>7022</v>
      </c>
      <c r="H216" s="106">
        <v>7328</v>
      </c>
      <c r="I216" s="106">
        <v>2109</v>
      </c>
      <c r="J216" s="106">
        <v>2093</v>
      </c>
      <c r="K216" s="106">
        <v>1815</v>
      </c>
      <c r="L216" s="106">
        <v>324</v>
      </c>
      <c r="M216" s="106">
        <v>327</v>
      </c>
      <c r="N216" s="106">
        <v>323</v>
      </c>
      <c r="O216" s="106"/>
      <c r="Q216" s="94">
        <f t="shared" si="56"/>
        <v>1351.6666666666667</v>
      </c>
      <c r="R216" s="94">
        <f t="shared" si="57"/>
        <v>7130</v>
      </c>
      <c r="S216" s="94">
        <f t="shared" si="58"/>
        <v>2005.6666666666667</v>
      </c>
      <c r="T216" s="94">
        <f t="shared" si="59"/>
        <v>324.66666666666669</v>
      </c>
      <c r="U216" s="107">
        <f t="shared" si="55"/>
        <v>1027</v>
      </c>
      <c r="V216" s="107">
        <f t="shared" si="55"/>
        <v>6805.333333333333</v>
      </c>
      <c r="W216" s="107">
        <f t="shared" si="55"/>
        <v>1681</v>
      </c>
    </row>
    <row r="217" spans="2:23">
      <c r="B217" s="82">
        <v>33.5</v>
      </c>
      <c r="C217" s="106">
        <v>1387</v>
      </c>
      <c r="D217" s="106">
        <v>1375</v>
      </c>
      <c r="E217" s="106">
        <v>1317</v>
      </c>
      <c r="F217" s="106">
        <v>7000</v>
      </c>
      <c r="G217" s="106">
        <v>6989</v>
      </c>
      <c r="H217" s="106">
        <v>7213</v>
      </c>
      <c r="I217" s="106">
        <v>2125</v>
      </c>
      <c r="J217" s="106">
        <v>2099</v>
      </c>
      <c r="K217" s="106">
        <v>1822</v>
      </c>
      <c r="L217" s="106">
        <v>319</v>
      </c>
      <c r="M217" s="106">
        <v>329</v>
      </c>
      <c r="N217" s="106">
        <v>323</v>
      </c>
      <c r="O217" s="106"/>
      <c r="Q217" s="94">
        <f t="shared" si="56"/>
        <v>1359.6666666666667</v>
      </c>
      <c r="R217" s="94">
        <f t="shared" si="57"/>
        <v>7067.333333333333</v>
      </c>
      <c r="S217" s="94">
        <f t="shared" si="58"/>
        <v>2015.3333333333333</v>
      </c>
      <c r="T217" s="94">
        <f t="shared" si="59"/>
        <v>323.66666666666669</v>
      </c>
      <c r="U217" s="107">
        <f t="shared" si="55"/>
        <v>1036</v>
      </c>
      <c r="V217" s="107">
        <f t="shared" si="55"/>
        <v>6743.6666666666661</v>
      </c>
      <c r="W217" s="107">
        <f t="shared" si="55"/>
        <v>1691.6666666666665</v>
      </c>
    </row>
    <row r="218" spans="2:23">
      <c r="B218" s="82">
        <v>34</v>
      </c>
      <c r="C218" s="106">
        <v>1377</v>
      </c>
      <c r="D218" s="106">
        <v>1383</v>
      </c>
      <c r="E218" s="106">
        <v>1353</v>
      </c>
      <c r="F218" s="106">
        <v>6996</v>
      </c>
      <c r="G218" s="106">
        <v>6923</v>
      </c>
      <c r="H218" s="106">
        <v>7225</v>
      </c>
      <c r="I218" s="106">
        <v>2120</v>
      </c>
      <c r="J218" s="106">
        <v>2099</v>
      </c>
      <c r="K218" s="106">
        <v>1827</v>
      </c>
      <c r="L218" s="106">
        <v>318</v>
      </c>
      <c r="M218" s="106">
        <v>324</v>
      </c>
      <c r="N218" s="106">
        <v>326</v>
      </c>
      <c r="O218" s="106"/>
      <c r="Q218" s="94">
        <f t="shared" si="56"/>
        <v>1371</v>
      </c>
      <c r="R218" s="94">
        <f t="shared" si="57"/>
        <v>7048</v>
      </c>
      <c r="S218" s="94">
        <f t="shared" si="58"/>
        <v>2015.3333333333333</v>
      </c>
      <c r="T218" s="94">
        <f t="shared" si="59"/>
        <v>322.66666666666669</v>
      </c>
      <c r="U218" s="107">
        <f t="shared" si="55"/>
        <v>1048.3333333333333</v>
      </c>
      <c r="V218" s="107">
        <f t="shared" si="55"/>
        <v>6725.333333333333</v>
      </c>
      <c r="W218" s="107">
        <f t="shared" si="55"/>
        <v>1692.6666666666665</v>
      </c>
    </row>
    <row r="219" spans="2:23">
      <c r="B219" s="82">
        <v>34.5</v>
      </c>
      <c r="C219" s="106">
        <v>1397</v>
      </c>
      <c r="D219" s="106">
        <v>1396</v>
      </c>
      <c r="E219" s="106">
        <v>1364</v>
      </c>
      <c r="F219" s="106">
        <v>7057</v>
      </c>
      <c r="G219" s="106">
        <v>6938</v>
      </c>
      <c r="H219" s="106">
        <v>7104</v>
      </c>
      <c r="I219" s="106">
        <v>2091</v>
      </c>
      <c r="J219" s="106">
        <v>2087</v>
      </c>
      <c r="K219" s="106">
        <v>1831</v>
      </c>
      <c r="L219" s="106">
        <v>316</v>
      </c>
      <c r="M219" s="106">
        <v>327</v>
      </c>
      <c r="N219" s="106">
        <v>325</v>
      </c>
      <c r="O219" s="106"/>
      <c r="Q219" s="94">
        <f t="shared" si="56"/>
        <v>1385.6666666666667</v>
      </c>
      <c r="R219" s="94">
        <f t="shared" si="57"/>
        <v>7033</v>
      </c>
      <c r="S219" s="94">
        <f t="shared" si="58"/>
        <v>2003</v>
      </c>
      <c r="T219" s="94">
        <f t="shared" si="59"/>
        <v>322.66666666666669</v>
      </c>
      <c r="U219" s="107">
        <f t="shared" si="55"/>
        <v>1063</v>
      </c>
      <c r="V219" s="107">
        <f t="shared" si="55"/>
        <v>6710.333333333333</v>
      </c>
      <c r="W219" s="107">
        <f t="shared" si="55"/>
        <v>1680.3333333333333</v>
      </c>
    </row>
    <row r="220" spans="2:23">
      <c r="B220" s="82">
        <v>35</v>
      </c>
      <c r="C220" s="106">
        <v>1407</v>
      </c>
      <c r="D220" s="106">
        <v>1383</v>
      </c>
      <c r="E220" s="106">
        <v>1375</v>
      </c>
      <c r="F220" s="106">
        <v>6969</v>
      </c>
      <c r="G220" s="106">
        <v>7024</v>
      </c>
      <c r="H220" s="106">
        <v>7236</v>
      </c>
      <c r="I220" s="106">
        <v>2138</v>
      </c>
      <c r="J220" s="106">
        <v>2099</v>
      </c>
      <c r="K220" s="106">
        <v>1805</v>
      </c>
      <c r="L220" s="106">
        <v>320</v>
      </c>
      <c r="M220" s="106">
        <v>325</v>
      </c>
      <c r="N220" s="106">
        <v>323</v>
      </c>
      <c r="O220" s="106"/>
      <c r="Q220" s="94">
        <f t="shared" si="56"/>
        <v>1388.3333333333333</v>
      </c>
      <c r="R220" s="94">
        <f t="shared" si="57"/>
        <v>7076.333333333333</v>
      </c>
      <c r="S220" s="94">
        <f t="shared" si="58"/>
        <v>2014</v>
      </c>
      <c r="T220" s="94">
        <f t="shared" si="59"/>
        <v>322.66666666666669</v>
      </c>
      <c r="U220" s="107">
        <f t="shared" si="55"/>
        <v>1065.6666666666665</v>
      </c>
      <c r="V220" s="107">
        <f t="shared" si="55"/>
        <v>6753.6666666666661</v>
      </c>
      <c r="W220" s="107">
        <f t="shared" si="55"/>
        <v>1691.3333333333333</v>
      </c>
    </row>
    <row r="221" spans="2:23">
      <c r="B221" s="82">
        <v>35.5</v>
      </c>
      <c r="C221" s="106">
        <v>1419</v>
      </c>
      <c r="D221" s="106">
        <v>1441</v>
      </c>
      <c r="E221" s="106">
        <v>1366</v>
      </c>
      <c r="F221" s="106">
        <v>6981</v>
      </c>
      <c r="G221" s="106">
        <v>6982</v>
      </c>
      <c r="H221" s="106">
        <v>7113</v>
      </c>
      <c r="I221" s="106">
        <v>2121</v>
      </c>
      <c r="J221" s="106">
        <v>2121</v>
      </c>
      <c r="K221" s="106">
        <v>1842</v>
      </c>
      <c r="L221" s="106">
        <v>320</v>
      </c>
      <c r="M221" s="106">
        <v>329</v>
      </c>
      <c r="N221" s="106">
        <v>327</v>
      </c>
      <c r="O221" s="106"/>
      <c r="Q221" s="94">
        <f t="shared" si="56"/>
        <v>1408.6666666666667</v>
      </c>
      <c r="R221" s="94">
        <f t="shared" si="57"/>
        <v>7025.333333333333</v>
      </c>
      <c r="S221" s="94">
        <f t="shared" si="58"/>
        <v>2028</v>
      </c>
      <c r="T221" s="94">
        <f t="shared" si="59"/>
        <v>325.33333333333331</v>
      </c>
      <c r="U221" s="107">
        <f t="shared" si="55"/>
        <v>1083.3333333333335</v>
      </c>
      <c r="V221" s="107">
        <f t="shared" si="55"/>
        <v>6700</v>
      </c>
      <c r="W221" s="107">
        <f t="shared" si="55"/>
        <v>1702.6666666666667</v>
      </c>
    </row>
    <row r="222" spans="2:23">
      <c r="B222" s="82">
        <v>36</v>
      </c>
      <c r="C222" s="106">
        <v>1448</v>
      </c>
      <c r="D222" s="106">
        <v>1466</v>
      </c>
      <c r="E222" s="106">
        <v>1382</v>
      </c>
      <c r="F222" s="106">
        <v>7096</v>
      </c>
      <c r="G222" s="106">
        <v>6889</v>
      </c>
      <c r="H222" s="106">
        <v>7166</v>
      </c>
      <c r="I222" s="106">
        <v>2167</v>
      </c>
      <c r="J222" s="106">
        <v>2136</v>
      </c>
      <c r="K222" s="106">
        <v>1844</v>
      </c>
      <c r="L222" s="106">
        <v>323</v>
      </c>
      <c r="M222" s="106">
        <v>324</v>
      </c>
      <c r="N222" s="106">
        <v>326</v>
      </c>
      <c r="O222" s="106"/>
      <c r="Q222" s="94">
        <f t="shared" si="56"/>
        <v>1432</v>
      </c>
      <c r="R222" s="94">
        <f t="shared" si="57"/>
        <v>7050.333333333333</v>
      </c>
      <c r="S222" s="94">
        <f t="shared" si="58"/>
        <v>2049</v>
      </c>
      <c r="T222" s="94">
        <f t="shared" si="59"/>
        <v>324.33333333333331</v>
      </c>
      <c r="U222" s="107">
        <f t="shared" si="55"/>
        <v>1107.6666666666667</v>
      </c>
      <c r="V222" s="107">
        <f t="shared" si="55"/>
        <v>6726</v>
      </c>
      <c r="W222" s="107">
        <f t="shared" si="55"/>
        <v>1724.6666666666667</v>
      </c>
    </row>
    <row r="223" spans="2:23">
      <c r="B223" s="82">
        <v>36.5</v>
      </c>
      <c r="C223" s="106">
        <v>1438</v>
      </c>
      <c r="D223" s="106">
        <v>1451</v>
      </c>
      <c r="E223" s="106">
        <v>1402</v>
      </c>
      <c r="F223" s="106">
        <v>7043</v>
      </c>
      <c r="G223" s="106">
        <v>6838</v>
      </c>
      <c r="H223" s="106">
        <v>7202</v>
      </c>
      <c r="I223" s="106">
        <v>2126</v>
      </c>
      <c r="J223" s="106">
        <v>2120</v>
      </c>
      <c r="K223" s="106">
        <v>1844</v>
      </c>
      <c r="L223" s="106">
        <v>319</v>
      </c>
      <c r="M223" s="106">
        <v>326</v>
      </c>
      <c r="N223" s="106">
        <v>328</v>
      </c>
      <c r="O223" s="106"/>
      <c r="Q223" s="94">
        <f t="shared" si="56"/>
        <v>1430.3333333333333</v>
      </c>
      <c r="R223" s="94">
        <f t="shared" si="57"/>
        <v>7027.666666666667</v>
      </c>
      <c r="S223" s="94">
        <f t="shared" si="58"/>
        <v>2030</v>
      </c>
      <c r="T223" s="94">
        <f t="shared" si="59"/>
        <v>324.33333333333331</v>
      </c>
      <c r="U223" s="107">
        <f t="shared" si="55"/>
        <v>1106</v>
      </c>
      <c r="V223" s="107">
        <f t="shared" si="55"/>
        <v>6703.3333333333339</v>
      </c>
      <c r="W223" s="107">
        <f t="shared" si="55"/>
        <v>1705.6666666666667</v>
      </c>
    </row>
    <row r="224" spans="2:23">
      <c r="B224" s="82">
        <v>37</v>
      </c>
      <c r="C224" s="106">
        <v>1460</v>
      </c>
      <c r="D224" s="106">
        <v>1482</v>
      </c>
      <c r="E224" s="106">
        <v>1437</v>
      </c>
      <c r="F224" s="106">
        <v>6953</v>
      </c>
      <c r="G224" s="106">
        <v>6877</v>
      </c>
      <c r="H224" s="106">
        <v>7108</v>
      </c>
      <c r="I224" s="106">
        <v>2136</v>
      </c>
      <c r="J224" s="106">
        <v>2112</v>
      </c>
      <c r="K224" s="106">
        <v>1864</v>
      </c>
      <c r="L224" s="106">
        <v>323</v>
      </c>
      <c r="M224" s="106">
        <v>329</v>
      </c>
      <c r="N224" s="106">
        <v>324</v>
      </c>
      <c r="O224" s="106"/>
      <c r="Q224" s="94">
        <f t="shared" si="56"/>
        <v>1459.6666666666667</v>
      </c>
      <c r="R224" s="94">
        <f t="shared" si="57"/>
        <v>6979.333333333333</v>
      </c>
      <c r="S224" s="94">
        <f t="shared" si="58"/>
        <v>2037.3333333333333</v>
      </c>
      <c r="T224" s="94">
        <f t="shared" si="59"/>
        <v>325.33333333333331</v>
      </c>
      <c r="U224" s="107">
        <f t="shared" si="55"/>
        <v>1134.3333333333335</v>
      </c>
      <c r="V224" s="107">
        <f t="shared" si="55"/>
        <v>6654</v>
      </c>
      <c r="W224" s="107">
        <f t="shared" si="55"/>
        <v>1712</v>
      </c>
    </row>
    <row r="225" spans="2:23">
      <c r="B225" s="82">
        <v>37.5</v>
      </c>
      <c r="C225" s="106">
        <v>1463</v>
      </c>
      <c r="D225" s="106">
        <v>1485</v>
      </c>
      <c r="E225" s="106">
        <v>1432</v>
      </c>
      <c r="F225" s="106">
        <v>7030</v>
      </c>
      <c r="G225" s="106">
        <v>6844</v>
      </c>
      <c r="H225" s="106">
        <v>7164</v>
      </c>
      <c r="I225" s="106">
        <v>2131</v>
      </c>
      <c r="J225" s="106">
        <v>2145</v>
      </c>
      <c r="K225" s="106">
        <v>1852</v>
      </c>
      <c r="L225" s="106">
        <v>317</v>
      </c>
      <c r="M225" s="106">
        <v>323</v>
      </c>
      <c r="N225" s="106">
        <v>324</v>
      </c>
      <c r="O225" s="106"/>
      <c r="Q225" s="94">
        <f t="shared" si="56"/>
        <v>1460</v>
      </c>
      <c r="R225" s="94">
        <f t="shared" si="57"/>
        <v>7012.666666666667</v>
      </c>
      <c r="S225" s="94">
        <f t="shared" si="58"/>
        <v>2042.6666666666667</v>
      </c>
      <c r="T225" s="94">
        <f t="shared" si="59"/>
        <v>321.33333333333331</v>
      </c>
      <c r="U225" s="107">
        <f t="shared" si="55"/>
        <v>1138.6666666666667</v>
      </c>
      <c r="V225" s="107">
        <f t="shared" si="55"/>
        <v>6691.3333333333339</v>
      </c>
      <c r="W225" s="107">
        <f t="shared" si="55"/>
        <v>1721.3333333333335</v>
      </c>
    </row>
    <row r="226" spans="2:23">
      <c r="B226" s="82">
        <v>38</v>
      </c>
      <c r="C226" s="106">
        <v>1482</v>
      </c>
      <c r="D226" s="106">
        <v>1498</v>
      </c>
      <c r="E226" s="106">
        <v>1453</v>
      </c>
      <c r="F226" s="106">
        <v>6875</v>
      </c>
      <c r="G226" s="106">
        <v>6820</v>
      </c>
      <c r="H226" s="106">
        <v>7047</v>
      </c>
      <c r="I226" s="106">
        <v>2164</v>
      </c>
      <c r="J226" s="106">
        <v>2116</v>
      </c>
      <c r="K226" s="106">
        <v>1889</v>
      </c>
      <c r="L226" s="106">
        <v>320</v>
      </c>
      <c r="M226" s="106">
        <v>326</v>
      </c>
      <c r="N226" s="106">
        <v>322</v>
      </c>
      <c r="O226" s="106"/>
      <c r="Q226" s="94">
        <f t="shared" si="56"/>
        <v>1477.6666666666667</v>
      </c>
      <c r="R226" s="94">
        <f t="shared" si="57"/>
        <v>6914</v>
      </c>
      <c r="S226" s="94">
        <f t="shared" si="58"/>
        <v>2056.3333333333335</v>
      </c>
      <c r="T226" s="94">
        <f t="shared" si="59"/>
        <v>322.66666666666669</v>
      </c>
      <c r="U226" s="107">
        <f t="shared" si="55"/>
        <v>1155</v>
      </c>
      <c r="V226" s="107">
        <f t="shared" si="55"/>
        <v>6591.333333333333</v>
      </c>
      <c r="W226" s="107">
        <f t="shared" si="55"/>
        <v>1733.6666666666667</v>
      </c>
    </row>
    <row r="227" spans="2:23">
      <c r="B227" s="82">
        <v>38.5</v>
      </c>
      <c r="C227" s="106">
        <v>1483</v>
      </c>
      <c r="D227" s="106">
        <v>1522</v>
      </c>
      <c r="E227" s="106">
        <v>1465</v>
      </c>
      <c r="F227" s="106">
        <v>6873</v>
      </c>
      <c r="G227" s="106">
        <v>6713</v>
      </c>
      <c r="H227" s="106">
        <v>6893</v>
      </c>
      <c r="I227" s="106">
        <v>2160</v>
      </c>
      <c r="J227" s="106">
        <v>2162</v>
      </c>
      <c r="K227" s="106">
        <v>1845</v>
      </c>
      <c r="L227" s="106">
        <v>320</v>
      </c>
      <c r="M227" s="106">
        <v>323</v>
      </c>
      <c r="N227" s="106">
        <v>323</v>
      </c>
      <c r="O227" s="106"/>
      <c r="Q227" s="94">
        <f t="shared" si="56"/>
        <v>1490</v>
      </c>
      <c r="R227" s="94">
        <f t="shared" si="57"/>
        <v>6826.333333333333</v>
      </c>
      <c r="S227" s="94">
        <f t="shared" si="58"/>
        <v>2055.6666666666665</v>
      </c>
      <c r="T227" s="94">
        <f t="shared" si="59"/>
        <v>322</v>
      </c>
      <c r="U227" s="107">
        <f t="shared" si="55"/>
        <v>1168</v>
      </c>
      <c r="V227" s="107">
        <f t="shared" si="55"/>
        <v>6504.333333333333</v>
      </c>
      <c r="W227" s="107">
        <f t="shared" si="55"/>
        <v>1733.6666666666665</v>
      </c>
    </row>
    <row r="228" spans="2:23">
      <c r="B228" s="82">
        <v>39</v>
      </c>
      <c r="C228" s="106">
        <v>1546</v>
      </c>
      <c r="D228" s="106">
        <v>1534</v>
      </c>
      <c r="E228" s="106">
        <v>1499</v>
      </c>
      <c r="F228" s="106">
        <v>7092</v>
      </c>
      <c r="G228" s="106">
        <v>6829</v>
      </c>
      <c r="H228" s="106">
        <v>6968</v>
      </c>
      <c r="I228" s="106">
        <v>2171</v>
      </c>
      <c r="J228" s="106">
        <v>2129</v>
      </c>
      <c r="K228" s="106">
        <v>1885</v>
      </c>
      <c r="L228" s="106">
        <v>317</v>
      </c>
      <c r="M228" s="106">
        <v>329</v>
      </c>
      <c r="N228" s="106">
        <v>322</v>
      </c>
      <c r="O228" s="106"/>
      <c r="Q228" s="94">
        <f t="shared" si="56"/>
        <v>1526.3333333333333</v>
      </c>
      <c r="R228" s="94">
        <f t="shared" si="57"/>
        <v>6963</v>
      </c>
      <c r="S228" s="94">
        <f t="shared" si="58"/>
        <v>2061.6666666666665</v>
      </c>
      <c r="T228" s="94">
        <f t="shared" si="59"/>
        <v>322.66666666666669</v>
      </c>
      <c r="U228" s="107">
        <f t="shared" si="55"/>
        <v>1203.6666666666665</v>
      </c>
      <c r="V228" s="107">
        <f t="shared" si="55"/>
        <v>6640.333333333333</v>
      </c>
      <c r="W228" s="107">
        <f t="shared" si="55"/>
        <v>1738.9999999999998</v>
      </c>
    </row>
    <row r="229" spans="2:23">
      <c r="B229" s="82">
        <v>39.5</v>
      </c>
      <c r="C229" s="106">
        <v>1537</v>
      </c>
      <c r="D229" s="106">
        <v>1589</v>
      </c>
      <c r="E229" s="106">
        <v>1507</v>
      </c>
      <c r="F229" s="106">
        <v>6874</v>
      </c>
      <c r="G229" s="106">
        <v>6721</v>
      </c>
      <c r="H229" s="106">
        <v>6906</v>
      </c>
      <c r="I229" s="106">
        <v>2152</v>
      </c>
      <c r="J229" s="106">
        <v>2161</v>
      </c>
      <c r="K229" s="106">
        <v>1887</v>
      </c>
      <c r="L229" s="106">
        <v>319</v>
      </c>
      <c r="M229" s="106">
        <v>323</v>
      </c>
      <c r="N229" s="106">
        <v>329</v>
      </c>
      <c r="O229" s="106"/>
      <c r="Q229" s="94">
        <f t="shared" si="56"/>
        <v>1544.3333333333333</v>
      </c>
      <c r="R229" s="94">
        <f t="shared" si="57"/>
        <v>6833.666666666667</v>
      </c>
      <c r="S229" s="94">
        <f t="shared" si="58"/>
        <v>2066.6666666666665</v>
      </c>
      <c r="T229" s="94">
        <f t="shared" si="59"/>
        <v>323.66666666666669</v>
      </c>
      <c r="U229" s="107">
        <f t="shared" si="55"/>
        <v>1220.6666666666665</v>
      </c>
      <c r="V229" s="107">
        <f t="shared" si="55"/>
        <v>6510</v>
      </c>
      <c r="W229" s="107">
        <f t="shared" si="55"/>
        <v>1742.9999999999998</v>
      </c>
    </row>
    <row r="230" spans="2:23">
      <c r="B230" s="82">
        <v>40</v>
      </c>
      <c r="C230" s="106">
        <v>1556</v>
      </c>
      <c r="D230" s="106">
        <v>1600</v>
      </c>
      <c r="E230" s="106">
        <v>1536</v>
      </c>
      <c r="F230" s="106">
        <v>6945</v>
      </c>
      <c r="G230" s="106">
        <v>6691</v>
      </c>
      <c r="H230" s="106">
        <v>6962</v>
      </c>
      <c r="I230" s="106">
        <v>2214</v>
      </c>
      <c r="J230" s="106">
        <v>2172</v>
      </c>
      <c r="K230" s="106">
        <v>1888</v>
      </c>
      <c r="L230" s="106">
        <v>323</v>
      </c>
      <c r="M230" s="106">
        <v>329</v>
      </c>
      <c r="N230" s="106">
        <v>333</v>
      </c>
      <c r="O230" s="106"/>
      <c r="Q230" s="94">
        <f t="shared" si="56"/>
        <v>1564</v>
      </c>
      <c r="R230" s="94">
        <f t="shared" si="57"/>
        <v>6866</v>
      </c>
      <c r="S230" s="94">
        <f t="shared" si="58"/>
        <v>2091.3333333333335</v>
      </c>
      <c r="T230" s="94">
        <f t="shared" si="59"/>
        <v>328.33333333333331</v>
      </c>
      <c r="U230" s="107">
        <f t="shared" si="55"/>
        <v>1235.6666666666667</v>
      </c>
      <c r="V230" s="107">
        <f t="shared" si="55"/>
        <v>6537.666666666667</v>
      </c>
      <c r="W230" s="107">
        <f t="shared" si="55"/>
        <v>1763.0000000000002</v>
      </c>
    </row>
    <row r="231" spans="2:23">
      <c r="B231" s="82">
        <v>40.5</v>
      </c>
      <c r="C231" s="106">
        <v>1570</v>
      </c>
      <c r="D231" s="106">
        <v>1619</v>
      </c>
      <c r="E231" s="106">
        <v>1550</v>
      </c>
      <c r="F231" s="106">
        <v>7052</v>
      </c>
      <c r="G231" s="106">
        <v>6780</v>
      </c>
      <c r="H231" s="106">
        <v>6840</v>
      </c>
      <c r="I231" s="106">
        <v>2230</v>
      </c>
      <c r="J231" s="106">
        <v>2204</v>
      </c>
      <c r="K231" s="106">
        <v>1913</v>
      </c>
      <c r="L231" s="106">
        <v>327</v>
      </c>
      <c r="M231" s="106">
        <v>336</v>
      </c>
      <c r="N231" s="106">
        <v>330</v>
      </c>
      <c r="O231" s="106"/>
      <c r="Q231" s="94">
        <f t="shared" si="56"/>
        <v>1579.6666666666667</v>
      </c>
      <c r="R231" s="94">
        <f t="shared" si="57"/>
        <v>6890.666666666667</v>
      </c>
      <c r="S231" s="94">
        <f t="shared" si="58"/>
        <v>2115.6666666666665</v>
      </c>
      <c r="T231" s="94">
        <f t="shared" si="59"/>
        <v>331</v>
      </c>
      <c r="U231" s="107">
        <f t="shared" si="55"/>
        <v>1248.6666666666667</v>
      </c>
      <c r="V231" s="107">
        <f t="shared" si="55"/>
        <v>6559.666666666667</v>
      </c>
      <c r="W231" s="107">
        <f t="shared" si="55"/>
        <v>1784.6666666666665</v>
      </c>
    </row>
    <row r="232" spans="2:23">
      <c r="B232" s="82">
        <v>41</v>
      </c>
      <c r="C232" s="106">
        <v>1584</v>
      </c>
      <c r="D232" s="106">
        <v>1619</v>
      </c>
      <c r="E232" s="106">
        <v>1558</v>
      </c>
      <c r="F232" s="106">
        <v>7116</v>
      </c>
      <c r="G232" s="106">
        <v>6707</v>
      </c>
      <c r="H232" s="106">
        <v>6959</v>
      </c>
      <c r="I232" s="106">
        <v>2210</v>
      </c>
      <c r="J232" s="106">
        <v>2202</v>
      </c>
      <c r="K232" s="106">
        <v>1915</v>
      </c>
      <c r="L232" s="106">
        <v>323</v>
      </c>
      <c r="M232" s="106">
        <v>334</v>
      </c>
      <c r="N232" s="106">
        <v>325</v>
      </c>
      <c r="O232" s="106"/>
      <c r="Q232" s="94">
        <f t="shared" si="56"/>
        <v>1587</v>
      </c>
      <c r="R232" s="94">
        <f t="shared" si="57"/>
        <v>6927.333333333333</v>
      </c>
      <c r="S232" s="94">
        <f t="shared" si="58"/>
        <v>2109</v>
      </c>
      <c r="T232" s="94">
        <f t="shared" si="59"/>
        <v>327.33333333333331</v>
      </c>
      <c r="U232" s="107">
        <f t="shared" si="55"/>
        <v>1259.6666666666667</v>
      </c>
      <c r="V232" s="107">
        <f t="shared" si="55"/>
        <v>6600</v>
      </c>
      <c r="W232" s="107">
        <f t="shared" si="55"/>
        <v>1781.6666666666667</v>
      </c>
    </row>
    <row r="233" spans="2:23">
      <c r="B233" s="82">
        <v>41.5</v>
      </c>
      <c r="C233" s="106">
        <v>1628</v>
      </c>
      <c r="D233" s="106">
        <v>1618</v>
      </c>
      <c r="E233" s="106">
        <v>1580</v>
      </c>
      <c r="F233" s="106">
        <v>6880</v>
      </c>
      <c r="G233" s="106">
        <v>6539</v>
      </c>
      <c r="H233" s="106">
        <v>6654</v>
      </c>
      <c r="I233" s="106">
        <v>2187</v>
      </c>
      <c r="J233" s="106">
        <v>2158</v>
      </c>
      <c r="K233" s="106">
        <v>1891</v>
      </c>
      <c r="L233" s="106">
        <v>317</v>
      </c>
      <c r="M233" s="106">
        <v>324</v>
      </c>
      <c r="N233" s="106">
        <v>323</v>
      </c>
      <c r="O233" s="106"/>
      <c r="Q233" s="94">
        <f t="shared" si="56"/>
        <v>1608.6666666666667</v>
      </c>
      <c r="R233" s="94">
        <f t="shared" si="57"/>
        <v>6691</v>
      </c>
      <c r="S233" s="94">
        <f t="shared" si="58"/>
        <v>2078.6666666666665</v>
      </c>
      <c r="T233" s="94">
        <f t="shared" si="59"/>
        <v>321.33333333333331</v>
      </c>
      <c r="U233" s="107">
        <f t="shared" si="55"/>
        <v>1287.3333333333335</v>
      </c>
      <c r="V233" s="107">
        <f t="shared" si="55"/>
        <v>6369.666666666667</v>
      </c>
      <c r="W233" s="107">
        <f t="shared" si="55"/>
        <v>1757.3333333333333</v>
      </c>
    </row>
    <row r="234" spans="2:23">
      <c r="B234" s="82">
        <v>42</v>
      </c>
      <c r="C234" s="106">
        <v>1606</v>
      </c>
      <c r="D234" s="106">
        <v>1606</v>
      </c>
      <c r="E234" s="106">
        <v>1564</v>
      </c>
      <c r="F234" s="106">
        <v>6927</v>
      </c>
      <c r="G234" s="106">
        <v>6461</v>
      </c>
      <c r="H234" s="106">
        <v>6788</v>
      </c>
      <c r="I234" s="106">
        <v>2182</v>
      </c>
      <c r="J234" s="106">
        <v>2154</v>
      </c>
      <c r="K234" s="106">
        <v>1915</v>
      </c>
      <c r="L234" s="106">
        <v>317</v>
      </c>
      <c r="M234" s="106">
        <v>329</v>
      </c>
      <c r="N234" s="106">
        <v>325</v>
      </c>
      <c r="O234" s="106"/>
      <c r="Q234" s="94">
        <f t="shared" si="56"/>
        <v>1592</v>
      </c>
      <c r="R234" s="94">
        <f t="shared" si="57"/>
        <v>6725.333333333333</v>
      </c>
      <c r="S234" s="94">
        <f t="shared" si="58"/>
        <v>2083.6666666666665</v>
      </c>
      <c r="T234" s="94">
        <f t="shared" si="59"/>
        <v>323.66666666666669</v>
      </c>
      <c r="U234" s="107">
        <f t="shared" si="55"/>
        <v>1268.3333333333333</v>
      </c>
      <c r="V234" s="107">
        <f t="shared" si="55"/>
        <v>6401.6666666666661</v>
      </c>
      <c r="W234" s="107">
        <f t="shared" si="55"/>
        <v>1759.9999999999998</v>
      </c>
    </row>
    <row r="235" spans="2:23">
      <c r="B235" s="82">
        <v>42.5</v>
      </c>
      <c r="C235" s="106">
        <v>1624</v>
      </c>
      <c r="D235" s="106">
        <v>1668</v>
      </c>
      <c r="E235" s="106">
        <v>1605</v>
      </c>
      <c r="F235" s="106">
        <v>7079</v>
      </c>
      <c r="G235" s="106">
        <v>6509</v>
      </c>
      <c r="H235" s="106">
        <v>6681</v>
      </c>
      <c r="I235" s="106">
        <v>2208</v>
      </c>
      <c r="J235" s="106">
        <v>2172</v>
      </c>
      <c r="K235" s="106">
        <v>1925</v>
      </c>
      <c r="L235" s="106">
        <v>321</v>
      </c>
      <c r="M235" s="106">
        <v>332</v>
      </c>
      <c r="N235" s="106">
        <v>324</v>
      </c>
      <c r="O235" s="106"/>
      <c r="Q235" s="94">
        <f t="shared" si="56"/>
        <v>1632.3333333333333</v>
      </c>
      <c r="R235" s="94">
        <f t="shared" si="57"/>
        <v>6756.333333333333</v>
      </c>
      <c r="S235" s="94">
        <f t="shared" si="58"/>
        <v>2101.6666666666665</v>
      </c>
      <c r="T235" s="94">
        <f t="shared" si="59"/>
        <v>325.66666666666669</v>
      </c>
      <c r="U235" s="107">
        <f t="shared" si="55"/>
        <v>1306.6666666666665</v>
      </c>
      <c r="V235" s="107">
        <f t="shared" si="55"/>
        <v>6430.6666666666661</v>
      </c>
      <c r="W235" s="107">
        <f t="shared" si="55"/>
        <v>1775.9999999999998</v>
      </c>
    </row>
    <row r="236" spans="2:23">
      <c r="B236" s="82">
        <v>43</v>
      </c>
      <c r="C236" s="106">
        <v>1649</v>
      </c>
      <c r="D236" s="106">
        <v>1663</v>
      </c>
      <c r="E236" s="106">
        <v>1610</v>
      </c>
      <c r="F236" s="106">
        <v>6985</v>
      </c>
      <c r="G236" s="106">
        <v>6409</v>
      </c>
      <c r="H236" s="106">
        <v>6718</v>
      </c>
      <c r="I236" s="106">
        <v>2227</v>
      </c>
      <c r="J236" s="106">
        <v>2214</v>
      </c>
      <c r="K236" s="106">
        <v>1926</v>
      </c>
      <c r="L236" s="106">
        <v>323</v>
      </c>
      <c r="M236" s="106">
        <v>329</v>
      </c>
      <c r="N236" s="106">
        <v>325</v>
      </c>
      <c r="O236" s="106"/>
      <c r="Q236" s="94">
        <f t="shared" si="56"/>
        <v>1640.6666666666667</v>
      </c>
      <c r="R236" s="94">
        <f t="shared" si="57"/>
        <v>6704</v>
      </c>
      <c r="S236" s="94">
        <f t="shared" si="58"/>
        <v>2122.3333333333335</v>
      </c>
      <c r="T236" s="94">
        <f t="shared" si="59"/>
        <v>325.66666666666669</v>
      </c>
      <c r="U236" s="107">
        <f t="shared" si="55"/>
        <v>1315</v>
      </c>
      <c r="V236" s="107">
        <f t="shared" si="55"/>
        <v>6378.333333333333</v>
      </c>
      <c r="W236" s="107">
        <f t="shared" si="55"/>
        <v>1796.6666666666667</v>
      </c>
    </row>
    <row r="237" spans="2:23">
      <c r="B237" s="82">
        <v>43.5</v>
      </c>
      <c r="C237" s="106">
        <v>1649</v>
      </c>
      <c r="D237" s="106">
        <v>1678</v>
      </c>
      <c r="E237" s="106">
        <v>1623</v>
      </c>
      <c r="F237" s="106">
        <v>7060</v>
      </c>
      <c r="G237" s="106">
        <v>6447</v>
      </c>
      <c r="H237" s="106">
        <v>6677</v>
      </c>
      <c r="I237" s="106">
        <v>2170</v>
      </c>
      <c r="J237" s="106">
        <v>2177</v>
      </c>
      <c r="K237" s="106">
        <v>1934</v>
      </c>
      <c r="L237" s="106">
        <v>319</v>
      </c>
      <c r="M237" s="106">
        <v>328</v>
      </c>
      <c r="N237" s="106">
        <v>322</v>
      </c>
      <c r="O237" s="106"/>
      <c r="Q237" s="94">
        <f t="shared" si="56"/>
        <v>1650</v>
      </c>
      <c r="R237" s="94">
        <f t="shared" si="57"/>
        <v>6728</v>
      </c>
      <c r="S237" s="94">
        <f t="shared" si="58"/>
        <v>2093.6666666666665</v>
      </c>
      <c r="T237" s="94">
        <f t="shared" si="59"/>
        <v>323</v>
      </c>
      <c r="U237" s="107">
        <f t="shared" si="55"/>
        <v>1327</v>
      </c>
      <c r="V237" s="107">
        <f t="shared" si="55"/>
        <v>6405</v>
      </c>
      <c r="W237" s="107">
        <f t="shared" si="55"/>
        <v>1770.6666666666665</v>
      </c>
    </row>
    <row r="238" spans="2:23">
      <c r="B238" s="82">
        <v>44</v>
      </c>
      <c r="C238" s="106">
        <v>1657</v>
      </c>
      <c r="D238" s="106">
        <v>1654</v>
      </c>
      <c r="E238" s="106">
        <v>1641</v>
      </c>
      <c r="F238" s="106">
        <v>6941</v>
      </c>
      <c r="G238" s="106">
        <v>6357</v>
      </c>
      <c r="H238" s="106">
        <v>6405</v>
      </c>
      <c r="I238" s="106">
        <v>2164</v>
      </c>
      <c r="J238" s="106">
        <v>2169</v>
      </c>
      <c r="K238" s="106">
        <v>1884</v>
      </c>
      <c r="L238" s="106">
        <v>317</v>
      </c>
      <c r="M238" s="106">
        <v>328</v>
      </c>
      <c r="N238" s="106">
        <v>324</v>
      </c>
      <c r="O238" s="106"/>
      <c r="Q238" s="94">
        <f t="shared" si="56"/>
        <v>1650.6666666666667</v>
      </c>
      <c r="R238" s="94">
        <f t="shared" si="57"/>
        <v>6567.666666666667</v>
      </c>
      <c r="S238" s="94">
        <f t="shared" si="58"/>
        <v>2072.3333333333335</v>
      </c>
      <c r="T238" s="94">
        <f t="shared" si="59"/>
        <v>323</v>
      </c>
      <c r="U238" s="107">
        <f t="shared" si="55"/>
        <v>1327.6666666666667</v>
      </c>
      <c r="V238" s="107">
        <f t="shared" si="55"/>
        <v>6244.666666666667</v>
      </c>
      <c r="W238" s="107">
        <f t="shared" si="55"/>
        <v>1749.3333333333335</v>
      </c>
    </row>
    <row r="239" spans="2:23">
      <c r="B239" s="82">
        <v>44.5</v>
      </c>
      <c r="C239" s="106">
        <v>1656</v>
      </c>
      <c r="D239" s="106">
        <v>1679</v>
      </c>
      <c r="E239" s="106">
        <v>1633</v>
      </c>
      <c r="F239" s="106">
        <v>7002</v>
      </c>
      <c r="G239" s="106">
        <v>6308</v>
      </c>
      <c r="H239" s="106">
        <v>6276</v>
      </c>
      <c r="I239" s="106">
        <v>2212</v>
      </c>
      <c r="J239" s="106">
        <v>2161</v>
      </c>
      <c r="K239" s="106">
        <v>1935</v>
      </c>
      <c r="L239" s="106">
        <v>320</v>
      </c>
      <c r="M239" s="106">
        <v>329</v>
      </c>
      <c r="N239" s="106">
        <v>320</v>
      </c>
      <c r="O239" s="106"/>
      <c r="Q239" s="94">
        <f t="shared" si="56"/>
        <v>1656</v>
      </c>
      <c r="R239" s="94">
        <f t="shared" si="57"/>
        <v>6528.666666666667</v>
      </c>
      <c r="S239" s="94">
        <f t="shared" si="58"/>
        <v>2102.6666666666665</v>
      </c>
      <c r="T239" s="94">
        <f t="shared" si="59"/>
        <v>323</v>
      </c>
      <c r="U239" s="107">
        <f t="shared" si="55"/>
        <v>1333</v>
      </c>
      <c r="V239" s="107">
        <f t="shared" si="55"/>
        <v>6205.666666666667</v>
      </c>
      <c r="W239" s="107">
        <f t="shared" si="55"/>
        <v>1779.6666666666665</v>
      </c>
    </row>
    <row r="240" spans="2:23">
      <c r="B240" s="82">
        <v>45</v>
      </c>
      <c r="C240" s="106">
        <v>1654</v>
      </c>
      <c r="D240" s="106">
        <v>1693</v>
      </c>
      <c r="E240" s="106">
        <v>1634</v>
      </c>
      <c r="F240" s="106">
        <v>6905</v>
      </c>
      <c r="G240" s="106">
        <v>6152</v>
      </c>
      <c r="H240" s="106">
        <v>6313</v>
      </c>
      <c r="I240" s="106">
        <v>2177</v>
      </c>
      <c r="J240" s="106">
        <v>2150</v>
      </c>
      <c r="K240" s="106">
        <v>1893</v>
      </c>
      <c r="L240" s="106">
        <v>315</v>
      </c>
      <c r="M240" s="106">
        <v>323</v>
      </c>
      <c r="N240" s="106">
        <v>321</v>
      </c>
      <c r="O240" s="106"/>
      <c r="Q240" s="94">
        <f t="shared" si="56"/>
        <v>1660.3333333333333</v>
      </c>
      <c r="R240" s="94">
        <f t="shared" si="57"/>
        <v>6456.666666666667</v>
      </c>
      <c r="S240" s="94">
        <f t="shared" si="58"/>
        <v>2073.3333333333335</v>
      </c>
      <c r="T240" s="94">
        <f t="shared" si="59"/>
        <v>319.66666666666669</v>
      </c>
      <c r="U240" s="107">
        <f t="shared" si="55"/>
        <v>1340.6666666666665</v>
      </c>
      <c r="V240" s="107">
        <f t="shared" si="55"/>
        <v>6137</v>
      </c>
      <c r="W240" s="107">
        <f t="shared" si="55"/>
        <v>1753.6666666666667</v>
      </c>
    </row>
    <row r="241" spans="2:23">
      <c r="B241" s="82">
        <v>45.5</v>
      </c>
      <c r="C241" s="106">
        <v>1643</v>
      </c>
      <c r="D241" s="106">
        <v>1692</v>
      </c>
      <c r="E241" s="106">
        <v>1642</v>
      </c>
      <c r="F241" s="106">
        <v>6825</v>
      </c>
      <c r="G241" s="106">
        <v>6125</v>
      </c>
      <c r="H241" s="106">
        <v>6221</v>
      </c>
      <c r="I241" s="106">
        <v>2144</v>
      </c>
      <c r="J241" s="106">
        <v>2161</v>
      </c>
      <c r="K241" s="106">
        <v>1869</v>
      </c>
      <c r="L241" s="106">
        <v>311</v>
      </c>
      <c r="M241" s="106">
        <v>322</v>
      </c>
      <c r="N241" s="106">
        <v>314</v>
      </c>
      <c r="O241" s="106"/>
      <c r="Q241" s="94">
        <f t="shared" si="56"/>
        <v>1659</v>
      </c>
      <c r="R241" s="94">
        <f t="shared" si="57"/>
        <v>6390.333333333333</v>
      </c>
      <c r="S241" s="94">
        <f t="shared" si="58"/>
        <v>2058</v>
      </c>
      <c r="T241" s="94">
        <f t="shared" si="59"/>
        <v>315.66666666666669</v>
      </c>
      <c r="U241" s="107">
        <f t="shared" si="55"/>
        <v>1343.3333333333333</v>
      </c>
      <c r="V241" s="107">
        <f t="shared" si="55"/>
        <v>6074.6666666666661</v>
      </c>
      <c r="W241" s="107">
        <f t="shared" si="55"/>
        <v>1742.3333333333333</v>
      </c>
    </row>
    <row r="242" spans="2:23">
      <c r="B242" s="82">
        <v>46</v>
      </c>
      <c r="C242" s="106">
        <v>1645</v>
      </c>
      <c r="D242" s="106">
        <v>1690</v>
      </c>
      <c r="E242" s="106">
        <v>1627</v>
      </c>
      <c r="F242" s="106">
        <v>6746</v>
      </c>
      <c r="G242" s="106">
        <v>6045</v>
      </c>
      <c r="H242" s="106">
        <v>6239</v>
      </c>
      <c r="I242" s="106">
        <v>2164</v>
      </c>
      <c r="J242" s="106">
        <v>2145</v>
      </c>
      <c r="K242" s="106">
        <v>1892</v>
      </c>
      <c r="L242" s="106">
        <v>312</v>
      </c>
      <c r="M242" s="106">
        <v>322</v>
      </c>
      <c r="N242" s="106">
        <v>319</v>
      </c>
      <c r="O242" s="106"/>
      <c r="Q242" s="94">
        <f t="shared" si="56"/>
        <v>1654</v>
      </c>
      <c r="R242" s="94">
        <f t="shared" si="57"/>
        <v>6343.333333333333</v>
      </c>
      <c r="S242" s="94">
        <f t="shared" si="58"/>
        <v>2067</v>
      </c>
      <c r="T242" s="94">
        <f t="shared" si="59"/>
        <v>317.66666666666669</v>
      </c>
      <c r="U242" s="107">
        <f t="shared" si="55"/>
        <v>1336.3333333333333</v>
      </c>
      <c r="V242" s="107">
        <f t="shared" si="55"/>
        <v>6025.6666666666661</v>
      </c>
      <c r="W242" s="107">
        <f t="shared" si="55"/>
        <v>1749.3333333333333</v>
      </c>
    </row>
    <row r="243" spans="2:23">
      <c r="B243" s="82">
        <v>46.5</v>
      </c>
      <c r="C243" s="106">
        <v>1663</v>
      </c>
      <c r="D243" s="106">
        <v>1678</v>
      </c>
      <c r="E243" s="106">
        <v>1628</v>
      </c>
      <c r="F243" s="106">
        <v>6710</v>
      </c>
      <c r="G243" s="106">
        <v>6049</v>
      </c>
      <c r="H243" s="106">
        <v>6116</v>
      </c>
      <c r="I243" s="106">
        <v>2137</v>
      </c>
      <c r="J243" s="106">
        <v>2149</v>
      </c>
      <c r="K243" s="106">
        <v>1865</v>
      </c>
      <c r="L243" s="106">
        <v>312</v>
      </c>
      <c r="M243" s="106">
        <v>322</v>
      </c>
      <c r="N243" s="106">
        <v>317</v>
      </c>
      <c r="O243" s="106"/>
      <c r="Q243" s="94">
        <f t="shared" si="56"/>
        <v>1656.3333333333333</v>
      </c>
      <c r="R243" s="94">
        <f t="shared" si="57"/>
        <v>6291.666666666667</v>
      </c>
      <c r="S243" s="94">
        <f t="shared" si="58"/>
        <v>2050.3333333333335</v>
      </c>
      <c r="T243" s="94">
        <f t="shared" si="59"/>
        <v>317</v>
      </c>
      <c r="U243" s="107">
        <f t="shared" si="55"/>
        <v>1339.3333333333333</v>
      </c>
      <c r="V243" s="107">
        <f t="shared" si="55"/>
        <v>5974.666666666667</v>
      </c>
      <c r="W243" s="107">
        <f t="shared" si="55"/>
        <v>1733.3333333333335</v>
      </c>
    </row>
    <row r="244" spans="2:23">
      <c r="B244" s="82">
        <v>47</v>
      </c>
      <c r="C244" s="106">
        <v>1660</v>
      </c>
      <c r="D244" s="106">
        <v>1695</v>
      </c>
      <c r="E244" s="106">
        <v>1670</v>
      </c>
      <c r="F244" s="106">
        <v>6650</v>
      </c>
      <c r="G244" s="106">
        <v>5964</v>
      </c>
      <c r="H244" s="106">
        <v>6156</v>
      </c>
      <c r="I244" s="106">
        <v>2156</v>
      </c>
      <c r="J244" s="106">
        <v>2127</v>
      </c>
      <c r="K244" s="106">
        <v>1860</v>
      </c>
      <c r="L244" s="106">
        <v>308</v>
      </c>
      <c r="M244" s="106">
        <v>321</v>
      </c>
      <c r="N244" s="106">
        <v>314</v>
      </c>
      <c r="O244" s="106"/>
      <c r="Q244" s="94">
        <f t="shared" si="56"/>
        <v>1675</v>
      </c>
      <c r="R244" s="94">
        <f t="shared" si="57"/>
        <v>6256.666666666667</v>
      </c>
      <c r="S244" s="94">
        <f t="shared" si="58"/>
        <v>2047.6666666666667</v>
      </c>
      <c r="T244" s="94">
        <f t="shared" si="59"/>
        <v>314.33333333333331</v>
      </c>
      <c r="U244" s="107">
        <f t="shared" si="55"/>
        <v>1360.6666666666667</v>
      </c>
      <c r="V244" s="107">
        <f t="shared" si="55"/>
        <v>5942.3333333333339</v>
      </c>
      <c r="W244" s="107">
        <f t="shared" si="55"/>
        <v>1733.3333333333335</v>
      </c>
    </row>
    <row r="245" spans="2:23">
      <c r="B245" s="82">
        <v>47.5</v>
      </c>
      <c r="C245" s="106">
        <v>1646</v>
      </c>
      <c r="D245" s="106">
        <v>1724</v>
      </c>
      <c r="E245" s="106">
        <v>1673</v>
      </c>
      <c r="F245" s="106">
        <v>6654</v>
      </c>
      <c r="G245" s="106">
        <v>5987</v>
      </c>
      <c r="H245" s="106">
        <v>6003</v>
      </c>
      <c r="I245" s="106">
        <v>2191</v>
      </c>
      <c r="J245" s="106">
        <v>2155</v>
      </c>
      <c r="K245" s="106">
        <v>1882</v>
      </c>
      <c r="L245" s="106">
        <v>312</v>
      </c>
      <c r="M245" s="106">
        <v>317</v>
      </c>
      <c r="N245" s="106">
        <v>315</v>
      </c>
      <c r="O245" s="106"/>
      <c r="Q245" s="94">
        <f t="shared" si="56"/>
        <v>1681</v>
      </c>
      <c r="R245" s="94">
        <f t="shared" si="57"/>
        <v>6214.666666666667</v>
      </c>
      <c r="S245" s="94">
        <f t="shared" si="58"/>
        <v>2076</v>
      </c>
      <c r="T245" s="94">
        <f t="shared" si="59"/>
        <v>314.66666666666669</v>
      </c>
      <c r="U245" s="107">
        <f t="shared" si="55"/>
        <v>1366.3333333333333</v>
      </c>
      <c r="V245" s="107">
        <f t="shared" si="55"/>
        <v>5900</v>
      </c>
      <c r="W245" s="107">
        <f t="shared" si="55"/>
        <v>1761.3333333333333</v>
      </c>
    </row>
    <row r="246" spans="2:23">
      <c r="B246" s="82">
        <v>48</v>
      </c>
      <c r="C246" s="106">
        <v>1661</v>
      </c>
      <c r="D246" s="106">
        <v>1714</v>
      </c>
      <c r="E246" s="106">
        <v>1658</v>
      </c>
      <c r="F246" s="106">
        <v>6463</v>
      </c>
      <c r="G246" s="106">
        <v>5925</v>
      </c>
      <c r="H246" s="106">
        <v>6092</v>
      </c>
      <c r="I246" s="106">
        <v>2153</v>
      </c>
      <c r="J246" s="106">
        <v>2155</v>
      </c>
      <c r="K246" s="106">
        <v>1870</v>
      </c>
      <c r="L246" s="106">
        <v>312</v>
      </c>
      <c r="M246" s="106">
        <v>318</v>
      </c>
      <c r="N246" s="106">
        <v>314</v>
      </c>
      <c r="O246" s="106"/>
      <c r="Q246" s="94">
        <f t="shared" ref="Q246:Q277" si="60">AVERAGE(C246:E246)</f>
        <v>1677.6666666666667</v>
      </c>
      <c r="R246" s="94">
        <f t="shared" ref="R246:R277" si="61">AVERAGE(F246:H246)</f>
        <v>6160</v>
      </c>
      <c r="S246" s="94">
        <f t="shared" ref="S246:S277" si="62">AVERAGE(I246:K246)</f>
        <v>2059.3333333333335</v>
      </c>
      <c r="T246" s="94">
        <f t="shared" ref="T246:T277" si="63">AVERAGE(L246:N246)</f>
        <v>314.66666666666669</v>
      </c>
      <c r="U246" s="107">
        <f t="shared" si="55"/>
        <v>1363</v>
      </c>
      <c r="V246" s="107">
        <f t="shared" si="55"/>
        <v>5845.333333333333</v>
      </c>
      <c r="W246" s="107">
        <f t="shared" si="55"/>
        <v>1744.6666666666667</v>
      </c>
    </row>
    <row r="247" spans="2:23">
      <c r="B247" s="82">
        <v>48.5</v>
      </c>
      <c r="C247" s="106">
        <v>1679</v>
      </c>
      <c r="D247" s="106">
        <v>1720</v>
      </c>
      <c r="E247" s="106">
        <v>1671</v>
      </c>
      <c r="F247" s="106">
        <v>6454</v>
      </c>
      <c r="G247" s="106">
        <v>5879</v>
      </c>
      <c r="H247" s="106">
        <v>5997</v>
      </c>
      <c r="I247" s="106">
        <v>2141</v>
      </c>
      <c r="J247" s="106">
        <v>2108</v>
      </c>
      <c r="K247" s="106">
        <v>1880</v>
      </c>
      <c r="L247" s="106">
        <v>306</v>
      </c>
      <c r="M247" s="106">
        <v>320</v>
      </c>
      <c r="N247" s="106">
        <v>315</v>
      </c>
      <c r="O247" s="106"/>
      <c r="Q247" s="94">
        <f t="shared" si="60"/>
        <v>1690</v>
      </c>
      <c r="R247" s="94">
        <f t="shared" si="61"/>
        <v>6110</v>
      </c>
      <c r="S247" s="94">
        <f t="shared" si="62"/>
        <v>2043</v>
      </c>
      <c r="T247" s="94">
        <f t="shared" si="63"/>
        <v>313.66666666666669</v>
      </c>
      <c r="U247" s="107">
        <f t="shared" si="55"/>
        <v>1376.3333333333333</v>
      </c>
      <c r="V247" s="107">
        <f t="shared" si="55"/>
        <v>5796.333333333333</v>
      </c>
      <c r="W247" s="107">
        <f t="shared" si="55"/>
        <v>1729.3333333333333</v>
      </c>
    </row>
    <row r="248" spans="2:23">
      <c r="B248" s="82">
        <v>49</v>
      </c>
      <c r="C248" s="106">
        <v>1683</v>
      </c>
      <c r="D248" s="106">
        <v>1732</v>
      </c>
      <c r="E248" s="106">
        <v>1671</v>
      </c>
      <c r="F248" s="106">
        <v>6481</v>
      </c>
      <c r="G248" s="106">
        <v>5813</v>
      </c>
      <c r="H248" s="106">
        <v>6033</v>
      </c>
      <c r="I248" s="106">
        <v>2158</v>
      </c>
      <c r="J248" s="106">
        <v>2118</v>
      </c>
      <c r="K248" s="106">
        <v>1861</v>
      </c>
      <c r="L248" s="106">
        <v>306</v>
      </c>
      <c r="M248" s="106">
        <v>318</v>
      </c>
      <c r="N248" s="106">
        <v>309</v>
      </c>
      <c r="O248" s="106"/>
      <c r="Q248" s="94">
        <f t="shared" si="60"/>
        <v>1695.3333333333333</v>
      </c>
      <c r="R248" s="94">
        <f t="shared" si="61"/>
        <v>6109</v>
      </c>
      <c r="S248" s="94">
        <f t="shared" si="62"/>
        <v>2045.6666666666667</v>
      </c>
      <c r="T248" s="94">
        <f t="shared" si="63"/>
        <v>311</v>
      </c>
      <c r="U248" s="107">
        <f t="shared" si="55"/>
        <v>1384.3333333333333</v>
      </c>
      <c r="V248" s="107">
        <f t="shared" si="55"/>
        <v>5798</v>
      </c>
      <c r="W248" s="107">
        <f t="shared" si="55"/>
        <v>1734.6666666666667</v>
      </c>
    </row>
    <row r="249" spans="2:23">
      <c r="B249" s="82">
        <v>49.5</v>
      </c>
      <c r="C249" s="106">
        <v>1700</v>
      </c>
      <c r="D249" s="106">
        <v>1742</v>
      </c>
      <c r="E249" s="106">
        <v>1721</v>
      </c>
      <c r="F249" s="106">
        <v>6403</v>
      </c>
      <c r="G249" s="106">
        <v>5809</v>
      </c>
      <c r="H249" s="106">
        <v>5991</v>
      </c>
      <c r="I249" s="106">
        <v>2171</v>
      </c>
      <c r="J249" s="106">
        <v>2142</v>
      </c>
      <c r="K249" s="106">
        <v>1877</v>
      </c>
      <c r="L249" s="106">
        <v>310</v>
      </c>
      <c r="M249" s="106">
        <v>315</v>
      </c>
      <c r="N249" s="106">
        <v>315</v>
      </c>
      <c r="O249" s="106"/>
      <c r="Q249" s="94">
        <f t="shared" si="60"/>
        <v>1721</v>
      </c>
      <c r="R249" s="94">
        <f t="shared" si="61"/>
        <v>6067.666666666667</v>
      </c>
      <c r="S249" s="94">
        <f t="shared" si="62"/>
        <v>2063.3333333333335</v>
      </c>
      <c r="T249" s="94">
        <f t="shared" si="63"/>
        <v>313.33333333333331</v>
      </c>
      <c r="U249" s="107">
        <f t="shared" si="55"/>
        <v>1407.6666666666667</v>
      </c>
      <c r="V249" s="107">
        <f t="shared" si="55"/>
        <v>5754.3333333333339</v>
      </c>
      <c r="W249" s="107">
        <f t="shared" si="55"/>
        <v>1750.0000000000002</v>
      </c>
    </row>
    <row r="250" spans="2:23">
      <c r="B250" s="82">
        <v>50</v>
      </c>
      <c r="C250" s="106">
        <v>1712</v>
      </c>
      <c r="D250" s="106">
        <v>1744</v>
      </c>
      <c r="E250" s="106">
        <v>1706</v>
      </c>
      <c r="F250" s="106">
        <v>6404</v>
      </c>
      <c r="G250" s="106">
        <v>5793</v>
      </c>
      <c r="H250" s="106">
        <v>5810</v>
      </c>
      <c r="I250" s="106">
        <v>2160</v>
      </c>
      <c r="J250" s="106">
        <v>2152</v>
      </c>
      <c r="K250" s="106">
        <v>1893</v>
      </c>
      <c r="L250" s="106">
        <v>310</v>
      </c>
      <c r="M250" s="106">
        <v>315</v>
      </c>
      <c r="N250" s="106">
        <v>317</v>
      </c>
      <c r="O250" s="106"/>
      <c r="Q250" s="94">
        <f t="shared" si="60"/>
        <v>1720.6666666666667</v>
      </c>
      <c r="R250" s="94">
        <f t="shared" si="61"/>
        <v>6002.333333333333</v>
      </c>
      <c r="S250" s="94">
        <f t="shared" si="62"/>
        <v>2068.3333333333335</v>
      </c>
      <c r="T250" s="94">
        <f t="shared" si="63"/>
        <v>314</v>
      </c>
      <c r="U250" s="107">
        <f t="shared" si="55"/>
        <v>1406.6666666666667</v>
      </c>
      <c r="V250" s="107">
        <f t="shared" si="55"/>
        <v>5688.333333333333</v>
      </c>
      <c r="W250" s="107">
        <f t="shared" si="55"/>
        <v>1754.3333333333335</v>
      </c>
    </row>
    <row r="251" spans="2:23">
      <c r="B251" s="82">
        <v>50.5</v>
      </c>
      <c r="C251" s="106">
        <v>1719</v>
      </c>
      <c r="D251" s="106">
        <v>1744</v>
      </c>
      <c r="E251" s="106">
        <v>1721</v>
      </c>
      <c r="F251" s="106">
        <v>6207</v>
      </c>
      <c r="G251" s="106">
        <v>5735</v>
      </c>
      <c r="H251" s="106">
        <v>5778</v>
      </c>
      <c r="I251" s="106">
        <v>2169</v>
      </c>
      <c r="J251" s="106">
        <v>2131</v>
      </c>
      <c r="K251" s="106">
        <v>1907</v>
      </c>
      <c r="L251" s="106">
        <v>310</v>
      </c>
      <c r="M251" s="106">
        <v>314</v>
      </c>
      <c r="N251" s="106">
        <v>315</v>
      </c>
      <c r="O251" s="106"/>
      <c r="Q251" s="94">
        <f t="shared" si="60"/>
        <v>1728</v>
      </c>
      <c r="R251" s="94">
        <f t="shared" si="61"/>
        <v>5906.666666666667</v>
      </c>
      <c r="S251" s="94">
        <f t="shared" si="62"/>
        <v>2069</v>
      </c>
      <c r="T251" s="94">
        <f t="shared" si="63"/>
        <v>313</v>
      </c>
      <c r="U251" s="107">
        <f t="shared" si="55"/>
        <v>1415</v>
      </c>
      <c r="V251" s="107">
        <f t="shared" si="55"/>
        <v>5593.666666666667</v>
      </c>
      <c r="W251" s="107">
        <f t="shared" si="55"/>
        <v>1756</v>
      </c>
    </row>
    <row r="252" spans="2:23">
      <c r="B252" s="82">
        <v>51</v>
      </c>
      <c r="C252" s="106">
        <v>1723</v>
      </c>
      <c r="D252" s="106">
        <v>1785</v>
      </c>
      <c r="E252" s="106">
        <v>1710</v>
      </c>
      <c r="F252" s="106">
        <v>6271</v>
      </c>
      <c r="G252" s="106">
        <v>5653</v>
      </c>
      <c r="H252" s="106">
        <v>5844</v>
      </c>
      <c r="I252" s="106">
        <v>2181</v>
      </c>
      <c r="J252" s="106">
        <v>2131</v>
      </c>
      <c r="K252" s="106">
        <v>1903</v>
      </c>
      <c r="L252" s="106">
        <v>305</v>
      </c>
      <c r="M252" s="106">
        <v>314</v>
      </c>
      <c r="N252" s="106">
        <v>314</v>
      </c>
      <c r="O252" s="106"/>
      <c r="Q252" s="94">
        <f t="shared" si="60"/>
        <v>1739.3333333333333</v>
      </c>
      <c r="R252" s="94">
        <f t="shared" si="61"/>
        <v>5922.666666666667</v>
      </c>
      <c r="S252" s="94">
        <f t="shared" si="62"/>
        <v>2071.6666666666665</v>
      </c>
      <c r="T252" s="94">
        <f t="shared" si="63"/>
        <v>311</v>
      </c>
      <c r="U252" s="107">
        <f t="shared" si="55"/>
        <v>1428.3333333333333</v>
      </c>
      <c r="V252" s="107">
        <f t="shared" si="55"/>
        <v>5611.666666666667</v>
      </c>
      <c r="W252" s="107">
        <f t="shared" si="55"/>
        <v>1760.6666666666665</v>
      </c>
    </row>
    <row r="253" spans="2:23">
      <c r="B253" s="82">
        <v>51.5</v>
      </c>
      <c r="C253" s="106">
        <v>1728</v>
      </c>
      <c r="D253" s="106">
        <v>1771</v>
      </c>
      <c r="E253" s="106">
        <v>1726</v>
      </c>
      <c r="F253" s="106">
        <v>6258</v>
      </c>
      <c r="G253" s="106">
        <v>5631</v>
      </c>
      <c r="H253" s="106">
        <v>5739</v>
      </c>
      <c r="I253" s="106">
        <v>2168</v>
      </c>
      <c r="J253" s="106">
        <v>2136</v>
      </c>
      <c r="K253" s="106">
        <v>1878</v>
      </c>
      <c r="L253" s="106">
        <v>313</v>
      </c>
      <c r="M253" s="106">
        <v>312</v>
      </c>
      <c r="N253" s="106">
        <v>312</v>
      </c>
      <c r="O253" s="106"/>
      <c r="Q253" s="94">
        <f t="shared" si="60"/>
        <v>1741.6666666666667</v>
      </c>
      <c r="R253" s="94">
        <f t="shared" si="61"/>
        <v>5876</v>
      </c>
      <c r="S253" s="94">
        <f t="shared" si="62"/>
        <v>2060.6666666666665</v>
      </c>
      <c r="T253" s="94">
        <f t="shared" si="63"/>
        <v>312.33333333333331</v>
      </c>
      <c r="U253" s="107">
        <f t="shared" si="55"/>
        <v>1429.3333333333335</v>
      </c>
      <c r="V253" s="107">
        <f t="shared" si="55"/>
        <v>5563.666666666667</v>
      </c>
      <c r="W253" s="107">
        <f t="shared" si="55"/>
        <v>1748.3333333333333</v>
      </c>
    </row>
    <row r="254" spans="2:23">
      <c r="B254" s="82">
        <v>52</v>
      </c>
      <c r="C254" s="106">
        <v>1738</v>
      </c>
      <c r="D254" s="106">
        <v>1791</v>
      </c>
      <c r="E254" s="106">
        <v>1750</v>
      </c>
      <c r="F254" s="106">
        <v>6249</v>
      </c>
      <c r="G254" s="106">
        <v>5601</v>
      </c>
      <c r="H254" s="106">
        <v>5759</v>
      </c>
      <c r="I254" s="106">
        <v>2142</v>
      </c>
      <c r="J254" s="106">
        <v>2138</v>
      </c>
      <c r="K254" s="106">
        <v>1871</v>
      </c>
      <c r="L254" s="106">
        <v>302</v>
      </c>
      <c r="M254" s="106">
        <v>317</v>
      </c>
      <c r="N254" s="106">
        <v>315</v>
      </c>
      <c r="O254" s="106"/>
      <c r="Q254" s="94">
        <f t="shared" si="60"/>
        <v>1759.6666666666667</v>
      </c>
      <c r="R254" s="94">
        <f t="shared" si="61"/>
        <v>5869.666666666667</v>
      </c>
      <c r="S254" s="94">
        <f t="shared" si="62"/>
        <v>2050.3333333333335</v>
      </c>
      <c r="T254" s="94">
        <f t="shared" si="63"/>
        <v>311.33333333333331</v>
      </c>
      <c r="U254" s="107">
        <f t="shared" si="55"/>
        <v>1448.3333333333335</v>
      </c>
      <c r="V254" s="107">
        <f t="shared" si="55"/>
        <v>5558.3333333333339</v>
      </c>
      <c r="W254" s="107">
        <f t="shared" si="55"/>
        <v>1739.0000000000002</v>
      </c>
    </row>
    <row r="255" spans="2:23">
      <c r="B255" s="82">
        <v>52.5</v>
      </c>
      <c r="C255" s="106">
        <v>1761</v>
      </c>
      <c r="D255" s="106">
        <v>1780</v>
      </c>
      <c r="E255" s="106">
        <v>1741</v>
      </c>
      <c r="F255" s="106">
        <v>6191</v>
      </c>
      <c r="G255" s="106">
        <v>5606</v>
      </c>
      <c r="H255" s="106">
        <v>5616</v>
      </c>
      <c r="I255" s="106">
        <v>2179</v>
      </c>
      <c r="J255" s="106">
        <v>2182</v>
      </c>
      <c r="K255" s="106">
        <v>1892</v>
      </c>
      <c r="L255" s="106">
        <v>306</v>
      </c>
      <c r="M255" s="106">
        <v>318</v>
      </c>
      <c r="N255" s="106">
        <v>312</v>
      </c>
      <c r="O255" s="106"/>
      <c r="Q255" s="94">
        <f t="shared" si="60"/>
        <v>1760.6666666666667</v>
      </c>
      <c r="R255" s="94">
        <f t="shared" si="61"/>
        <v>5804.333333333333</v>
      </c>
      <c r="S255" s="94">
        <f t="shared" si="62"/>
        <v>2084.3333333333335</v>
      </c>
      <c r="T255" s="94">
        <f t="shared" si="63"/>
        <v>312</v>
      </c>
      <c r="U255" s="107">
        <f t="shared" si="55"/>
        <v>1448.6666666666667</v>
      </c>
      <c r="V255" s="107">
        <f t="shared" si="55"/>
        <v>5492.333333333333</v>
      </c>
      <c r="W255" s="107">
        <f t="shared" si="55"/>
        <v>1772.3333333333335</v>
      </c>
    </row>
    <row r="256" spans="2:23">
      <c r="B256" s="82">
        <v>53</v>
      </c>
      <c r="C256" s="106">
        <v>1760</v>
      </c>
      <c r="D256" s="106">
        <v>1816</v>
      </c>
      <c r="E256" s="106">
        <v>1737</v>
      </c>
      <c r="F256" s="106">
        <v>6102</v>
      </c>
      <c r="G256" s="106">
        <v>5454</v>
      </c>
      <c r="H256" s="106">
        <v>5610</v>
      </c>
      <c r="I256" s="106">
        <v>2182</v>
      </c>
      <c r="J256" s="106">
        <v>2127</v>
      </c>
      <c r="K256" s="106">
        <v>1907</v>
      </c>
      <c r="L256" s="106">
        <v>305</v>
      </c>
      <c r="M256" s="106">
        <v>313</v>
      </c>
      <c r="N256" s="106">
        <v>310</v>
      </c>
      <c r="O256" s="106"/>
      <c r="Q256" s="94">
        <f t="shared" si="60"/>
        <v>1771</v>
      </c>
      <c r="R256" s="94">
        <f t="shared" si="61"/>
        <v>5722</v>
      </c>
      <c r="S256" s="94">
        <f t="shared" si="62"/>
        <v>2072</v>
      </c>
      <c r="T256" s="94">
        <f t="shared" si="63"/>
        <v>309.33333333333331</v>
      </c>
      <c r="U256" s="107">
        <f t="shared" si="55"/>
        <v>1461.6666666666667</v>
      </c>
      <c r="V256" s="107">
        <f t="shared" si="55"/>
        <v>5412.666666666667</v>
      </c>
      <c r="W256" s="107">
        <f t="shared" si="55"/>
        <v>1762.6666666666667</v>
      </c>
    </row>
    <row r="257" spans="2:23">
      <c r="B257" s="82">
        <v>53.5</v>
      </c>
      <c r="C257" s="106">
        <v>1749</v>
      </c>
      <c r="D257" s="106">
        <v>1805</v>
      </c>
      <c r="E257" s="106">
        <v>1758</v>
      </c>
      <c r="F257" s="106">
        <v>6073</v>
      </c>
      <c r="G257" s="106">
        <v>5426</v>
      </c>
      <c r="H257" s="106">
        <v>5602</v>
      </c>
      <c r="I257" s="106">
        <v>2180</v>
      </c>
      <c r="J257" s="106">
        <v>2150</v>
      </c>
      <c r="K257" s="106">
        <v>1891</v>
      </c>
      <c r="L257" s="106">
        <v>302</v>
      </c>
      <c r="M257" s="106">
        <v>317</v>
      </c>
      <c r="N257" s="106">
        <v>310</v>
      </c>
      <c r="O257" s="106"/>
      <c r="Q257" s="94">
        <f t="shared" si="60"/>
        <v>1770.6666666666667</v>
      </c>
      <c r="R257" s="94">
        <f t="shared" si="61"/>
        <v>5700.333333333333</v>
      </c>
      <c r="S257" s="94">
        <f t="shared" si="62"/>
        <v>2073.6666666666665</v>
      </c>
      <c r="T257" s="94">
        <f t="shared" si="63"/>
        <v>309.66666666666669</v>
      </c>
      <c r="U257" s="107">
        <f t="shared" si="55"/>
        <v>1461</v>
      </c>
      <c r="V257" s="107">
        <f t="shared" si="55"/>
        <v>5390.6666666666661</v>
      </c>
      <c r="W257" s="107">
        <f t="shared" si="55"/>
        <v>1763.9999999999998</v>
      </c>
    </row>
    <row r="258" spans="2:23">
      <c r="B258" s="82">
        <v>54</v>
      </c>
      <c r="C258" s="106">
        <v>1756</v>
      </c>
      <c r="D258" s="106">
        <v>1812</v>
      </c>
      <c r="E258" s="106">
        <v>1762</v>
      </c>
      <c r="F258" s="106">
        <v>6055</v>
      </c>
      <c r="G258" s="106">
        <v>5346</v>
      </c>
      <c r="H258" s="106">
        <v>5460</v>
      </c>
      <c r="I258" s="106">
        <v>2185</v>
      </c>
      <c r="J258" s="106">
        <v>2161</v>
      </c>
      <c r="K258" s="106">
        <v>1897</v>
      </c>
      <c r="L258" s="106">
        <v>303</v>
      </c>
      <c r="M258" s="106">
        <v>313</v>
      </c>
      <c r="N258" s="106">
        <v>314</v>
      </c>
      <c r="O258" s="106"/>
      <c r="Q258" s="94">
        <f t="shared" si="60"/>
        <v>1776.6666666666667</v>
      </c>
      <c r="R258" s="94">
        <f t="shared" si="61"/>
        <v>5620.333333333333</v>
      </c>
      <c r="S258" s="94">
        <f t="shared" si="62"/>
        <v>2081</v>
      </c>
      <c r="T258" s="94">
        <f t="shared" si="63"/>
        <v>310</v>
      </c>
      <c r="U258" s="107">
        <f t="shared" si="55"/>
        <v>1466.6666666666667</v>
      </c>
      <c r="V258" s="107">
        <f t="shared" si="55"/>
        <v>5310.333333333333</v>
      </c>
      <c r="W258" s="107">
        <f t="shared" si="55"/>
        <v>1771</v>
      </c>
    </row>
    <row r="259" spans="2:23">
      <c r="B259" s="82">
        <v>54.5</v>
      </c>
      <c r="C259" s="106">
        <v>1752</v>
      </c>
      <c r="D259" s="106">
        <v>1833</v>
      </c>
      <c r="E259" s="106">
        <v>1762</v>
      </c>
      <c r="F259" s="106">
        <v>6079</v>
      </c>
      <c r="G259" s="106">
        <v>5374</v>
      </c>
      <c r="H259" s="106">
        <v>5427</v>
      </c>
      <c r="I259" s="106">
        <v>2191</v>
      </c>
      <c r="J259" s="106">
        <v>2137</v>
      </c>
      <c r="K259" s="106">
        <v>1901</v>
      </c>
      <c r="L259" s="106">
        <v>304</v>
      </c>
      <c r="M259" s="106">
        <v>315</v>
      </c>
      <c r="N259" s="106">
        <v>309</v>
      </c>
      <c r="O259" s="106"/>
      <c r="Q259" s="94">
        <f t="shared" si="60"/>
        <v>1782.3333333333333</v>
      </c>
      <c r="R259" s="94">
        <f t="shared" si="61"/>
        <v>5626.666666666667</v>
      </c>
      <c r="S259" s="94">
        <f t="shared" si="62"/>
        <v>2076.3333333333335</v>
      </c>
      <c r="T259" s="94">
        <f t="shared" si="63"/>
        <v>309.33333333333331</v>
      </c>
      <c r="U259" s="107">
        <f t="shared" si="55"/>
        <v>1473</v>
      </c>
      <c r="V259" s="107">
        <f t="shared" si="55"/>
        <v>5317.3333333333339</v>
      </c>
      <c r="W259" s="107">
        <f t="shared" si="55"/>
        <v>1767.0000000000002</v>
      </c>
    </row>
    <row r="260" spans="2:23">
      <c r="B260" s="82">
        <v>55</v>
      </c>
      <c r="C260" s="106">
        <v>1756</v>
      </c>
      <c r="D260" s="106">
        <v>1822</v>
      </c>
      <c r="E260" s="106">
        <v>1792</v>
      </c>
      <c r="F260" s="106">
        <v>5946</v>
      </c>
      <c r="G260" s="106">
        <v>5373</v>
      </c>
      <c r="H260" s="106">
        <v>5399</v>
      </c>
      <c r="I260" s="106">
        <v>2176</v>
      </c>
      <c r="J260" s="106">
        <v>2148</v>
      </c>
      <c r="K260" s="106">
        <v>1903</v>
      </c>
      <c r="L260" s="106">
        <v>307</v>
      </c>
      <c r="M260" s="106">
        <v>313</v>
      </c>
      <c r="N260" s="106">
        <v>313</v>
      </c>
      <c r="O260" s="106"/>
      <c r="Q260" s="94">
        <f t="shared" si="60"/>
        <v>1790</v>
      </c>
      <c r="R260" s="94">
        <f t="shared" si="61"/>
        <v>5572.666666666667</v>
      </c>
      <c r="S260" s="94">
        <f t="shared" si="62"/>
        <v>2075.6666666666665</v>
      </c>
      <c r="T260" s="94">
        <f t="shared" si="63"/>
        <v>311</v>
      </c>
      <c r="U260" s="107">
        <f t="shared" ref="U260:U293" si="64">Q260-$T260</f>
        <v>1479</v>
      </c>
      <c r="V260" s="107">
        <f t="shared" ref="V260:V293" si="65">R260-$T260</f>
        <v>5261.666666666667</v>
      </c>
      <c r="W260" s="107">
        <f t="shared" ref="W260:W293" si="66">S260-$T260</f>
        <v>1764.6666666666665</v>
      </c>
    </row>
    <row r="261" spans="2:23">
      <c r="B261" s="82">
        <v>55.5</v>
      </c>
      <c r="C261" s="106">
        <v>1758</v>
      </c>
      <c r="D261" s="106">
        <v>1816</v>
      </c>
      <c r="E261" s="106">
        <v>1774</v>
      </c>
      <c r="F261" s="106">
        <v>5838</v>
      </c>
      <c r="G261" s="106">
        <v>5265</v>
      </c>
      <c r="H261" s="106">
        <v>5357</v>
      </c>
      <c r="I261" s="106">
        <v>2174</v>
      </c>
      <c r="J261" s="106">
        <v>2121</v>
      </c>
      <c r="K261" s="106">
        <v>1859</v>
      </c>
      <c r="L261" s="106">
        <v>301</v>
      </c>
      <c r="M261" s="106">
        <v>312</v>
      </c>
      <c r="N261" s="106">
        <v>305</v>
      </c>
      <c r="O261" s="106"/>
      <c r="Q261" s="94">
        <f t="shared" si="60"/>
        <v>1782.6666666666667</v>
      </c>
      <c r="R261" s="94">
        <f t="shared" si="61"/>
        <v>5486.666666666667</v>
      </c>
      <c r="S261" s="94">
        <f t="shared" si="62"/>
        <v>2051.3333333333335</v>
      </c>
      <c r="T261" s="94">
        <f t="shared" si="63"/>
        <v>306</v>
      </c>
      <c r="U261" s="107">
        <f t="shared" si="64"/>
        <v>1476.6666666666667</v>
      </c>
      <c r="V261" s="107">
        <f t="shared" si="65"/>
        <v>5180.666666666667</v>
      </c>
      <c r="W261" s="107">
        <f t="shared" si="66"/>
        <v>1745.3333333333335</v>
      </c>
    </row>
    <row r="262" spans="2:23">
      <c r="B262" s="82">
        <v>56</v>
      </c>
      <c r="C262" s="106">
        <v>1775</v>
      </c>
      <c r="D262" s="106">
        <v>1834</v>
      </c>
      <c r="E262" s="106">
        <v>1814</v>
      </c>
      <c r="F262" s="106">
        <v>5832</v>
      </c>
      <c r="G262" s="106">
        <v>5219</v>
      </c>
      <c r="H262" s="106">
        <v>5303</v>
      </c>
      <c r="I262" s="106">
        <v>2181</v>
      </c>
      <c r="J262" s="106">
        <v>2144</v>
      </c>
      <c r="K262" s="106">
        <v>1881</v>
      </c>
      <c r="L262" s="106">
        <v>305</v>
      </c>
      <c r="M262" s="106">
        <v>310</v>
      </c>
      <c r="N262" s="106">
        <v>313</v>
      </c>
      <c r="O262" s="106"/>
      <c r="Q262" s="94">
        <f t="shared" si="60"/>
        <v>1807.6666666666667</v>
      </c>
      <c r="R262" s="94">
        <f t="shared" si="61"/>
        <v>5451.333333333333</v>
      </c>
      <c r="S262" s="94">
        <f t="shared" si="62"/>
        <v>2068.6666666666665</v>
      </c>
      <c r="T262" s="94">
        <f t="shared" si="63"/>
        <v>309.33333333333331</v>
      </c>
      <c r="U262" s="107">
        <f t="shared" si="64"/>
        <v>1498.3333333333335</v>
      </c>
      <c r="V262" s="107">
        <f t="shared" si="65"/>
        <v>5142</v>
      </c>
      <c r="W262" s="107">
        <f t="shared" si="66"/>
        <v>1759.3333333333333</v>
      </c>
    </row>
    <row r="263" spans="2:23">
      <c r="B263" s="82">
        <v>56.5</v>
      </c>
      <c r="C263" s="106">
        <v>1776</v>
      </c>
      <c r="D263" s="106">
        <v>1830</v>
      </c>
      <c r="E263" s="106">
        <v>1800</v>
      </c>
      <c r="F263" s="106">
        <v>5885</v>
      </c>
      <c r="G263" s="106">
        <v>5192</v>
      </c>
      <c r="H263" s="106">
        <v>5255</v>
      </c>
      <c r="I263" s="106">
        <v>2150</v>
      </c>
      <c r="J263" s="106">
        <v>2120</v>
      </c>
      <c r="K263" s="106">
        <v>1878</v>
      </c>
      <c r="L263" s="106">
        <v>307</v>
      </c>
      <c r="M263" s="106">
        <v>313</v>
      </c>
      <c r="N263" s="106">
        <v>307</v>
      </c>
      <c r="O263" s="106"/>
      <c r="Q263" s="94">
        <f t="shared" si="60"/>
        <v>1802</v>
      </c>
      <c r="R263" s="94">
        <f t="shared" si="61"/>
        <v>5444</v>
      </c>
      <c r="S263" s="94">
        <f t="shared" si="62"/>
        <v>2049.3333333333335</v>
      </c>
      <c r="T263" s="94">
        <f t="shared" si="63"/>
        <v>309</v>
      </c>
      <c r="U263" s="107">
        <f t="shared" si="64"/>
        <v>1493</v>
      </c>
      <c r="V263" s="107">
        <f t="shared" si="65"/>
        <v>5135</v>
      </c>
      <c r="W263" s="107">
        <f t="shared" si="66"/>
        <v>1740.3333333333335</v>
      </c>
    </row>
    <row r="264" spans="2:23">
      <c r="B264" s="82">
        <v>57</v>
      </c>
      <c r="C264" s="106">
        <v>1778</v>
      </c>
      <c r="D264" s="106">
        <v>1840</v>
      </c>
      <c r="E264" s="106">
        <v>1803</v>
      </c>
      <c r="F264" s="106">
        <v>5787</v>
      </c>
      <c r="G264" s="106">
        <v>5084</v>
      </c>
      <c r="H264" s="106">
        <v>5283</v>
      </c>
      <c r="I264" s="106">
        <v>2147</v>
      </c>
      <c r="J264" s="106">
        <v>2143</v>
      </c>
      <c r="K264" s="106">
        <v>1907</v>
      </c>
      <c r="L264" s="106">
        <v>301</v>
      </c>
      <c r="M264" s="106">
        <v>311</v>
      </c>
      <c r="N264" s="106">
        <v>311</v>
      </c>
      <c r="O264" s="106"/>
      <c r="Q264" s="94">
        <f t="shared" si="60"/>
        <v>1807</v>
      </c>
      <c r="R264" s="94">
        <f t="shared" si="61"/>
        <v>5384.666666666667</v>
      </c>
      <c r="S264" s="94">
        <f t="shared" si="62"/>
        <v>2065.6666666666665</v>
      </c>
      <c r="T264" s="94">
        <f t="shared" si="63"/>
        <v>307.66666666666669</v>
      </c>
      <c r="U264" s="107">
        <f t="shared" si="64"/>
        <v>1499.3333333333333</v>
      </c>
      <c r="V264" s="107">
        <f t="shared" si="65"/>
        <v>5077</v>
      </c>
      <c r="W264" s="107">
        <f t="shared" si="66"/>
        <v>1757.9999999999998</v>
      </c>
    </row>
    <row r="265" spans="2:23">
      <c r="B265" s="82">
        <v>57.5</v>
      </c>
      <c r="C265" s="106">
        <v>1772</v>
      </c>
      <c r="D265" s="106">
        <v>1835</v>
      </c>
      <c r="E265" s="106">
        <v>1780</v>
      </c>
      <c r="F265" s="106">
        <v>5718</v>
      </c>
      <c r="G265" s="106">
        <v>4976</v>
      </c>
      <c r="H265" s="106">
        <v>5195</v>
      </c>
      <c r="I265" s="106">
        <v>2128</v>
      </c>
      <c r="J265" s="106">
        <v>2118</v>
      </c>
      <c r="K265" s="106">
        <v>1870</v>
      </c>
      <c r="L265" s="106">
        <v>300</v>
      </c>
      <c r="M265" s="106">
        <v>309</v>
      </c>
      <c r="N265" s="106">
        <v>307</v>
      </c>
      <c r="O265" s="106"/>
      <c r="Q265" s="94">
        <f t="shared" si="60"/>
        <v>1795.6666666666667</v>
      </c>
      <c r="R265" s="94">
        <f t="shared" si="61"/>
        <v>5296.333333333333</v>
      </c>
      <c r="S265" s="94">
        <f t="shared" si="62"/>
        <v>2038.6666666666667</v>
      </c>
      <c r="T265" s="94">
        <f t="shared" si="63"/>
        <v>305.33333333333331</v>
      </c>
      <c r="U265" s="107">
        <f t="shared" si="64"/>
        <v>1490.3333333333335</v>
      </c>
      <c r="V265" s="107">
        <f t="shared" si="65"/>
        <v>4991</v>
      </c>
      <c r="W265" s="107">
        <f t="shared" si="66"/>
        <v>1733.3333333333335</v>
      </c>
    </row>
    <row r="266" spans="2:23">
      <c r="B266" s="82">
        <v>58</v>
      </c>
      <c r="C266" s="106">
        <v>1786</v>
      </c>
      <c r="D266" s="106">
        <v>1848</v>
      </c>
      <c r="E266" s="106">
        <v>1815</v>
      </c>
      <c r="F266" s="106">
        <v>5643</v>
      </c>
      <c r="G266" s="106">
        <v>5020</v>
      </c>
      <c r="H266" s="106">
        <v>5105</v>
      </c>
      <c r="I266" s="106">
        <v>2155</v>
      </c>
      <c r="J266" s="106">
        <v>2131</v>
      </c>
      <c r="K266" s="106">
        <v>1875</v>
      </c>
      <c r="L266" s="106">
        <v>294</v>
      </c>
      <c r="M266" s="106">
        <v>310</v>
      </c>
      <c r="N266" s="106">
        <v>307</v>
      </c>
      <c r="O266" s="106"/>
      <c r="Q266" s="94">
        <f t="shared" si="60"/>
        <v>1816.3333333333333</v>
      </c>
      <c r="R266" s="94">
        <f t="shared" si="61"/>
        <v>5256</v>
      </c>
      <c r="S266" s="94">
        <f t="shared" si="62"/>
        <v>2053.6666666666665</v>
      </c>
      <c r="T266" s="94">
        <f t="shared" si="63"/>
        <v>303.66666666666669</v>
      </c>
      <c r="U266" s="107">
        <f t="shared" si="64"/>
        <v>1512.6666666666665</v>
      </c>
      <c r="V266" s="107">
        <f t="shared" si="65"/>
        <v>4952.333333333333</v>
      </c>
      <c r="W266" s="107">
        <f t="shared" si="66"/>
        <v>1749.9999999999998</v>
      </c>
    </row>
    <row r="267" spans="2:23">
      <c r="B267" s="82">
        <v>58.5</v>
      </c>
      <c r="C267" s="106">
        <v>1786</v>
      </c>
      <c r="D267" s="106">
        <v>1864</v>
      </c>
      <c r="E267" s="106">
        <v>1805</v>
      </c>
      <c r="F267" s="106">
        <v>5577</v>
      </c>
      <c r="G267" s="106">
        <v>4948</v>
      </c>
      <c r="H267" s="106">
        <v>5033</v>
      </c>
      <c r="I267" s="106">
        <v>2133</v>
      </c>
      <c r="J267" s="106">
        <v>2105</v>
      </c>
      <c r="K267" s="106">
        <v>1892</v>
      </c>
      <c r="L267" s="106">
        <v>298</v>
      </c>
      <c r="M267" s="106">
        <v>307</v>
      </c>
      <c r="N267" s="106">
        <v>305</v>
      </c>
      <c r="O267" s="106"/>
      <c r="Q267" s="94">
        <f t="shared" si="60"/>
        <v>1818.3333333333333</v>
      </c>
      <c r="R267" s="94">
        <f t="shared" si="61"/>
        <v>5186</v>
      </c>
      <c r="S267" s="94">
        <f t="shared" si="62"/>
        <v>2043.3333333333333</v>
      </c>
      <c r="T267" s="94">
        <f t="shared" si="63"/>
        <v>303.33333333333331</v>
      </c>
      <c r="U267" s="107">
        <f t="shared" si="64"/>
        <v>1515</v>
      </c>
      <c r="V267" s="107">
        <f t="shared" si="65"/>
        <v>4882.666666666667</v>
      </c>
      <c r="W267" s="107">
        <f t="shared" si="66"/>
        <v>1740</v>
      </c>
    </row>
    <row r="268" spans="2:23">
      <c r="B268" s="82">
        <v>59</v>
      </c>
      <c r="C268" s="106">
        <v>1777</v>
      </c>
      <c r="D268" s="106">
        <v>1848</v>
      </c>
      <c r="E268" s="106">
        <v>1817</v>
      </c>
      <c r="F268" s="106">
        <v>5567</v>
      </c>
      <c r="G268" s="106">
        <v>4896</v>
      </c>
      <c r="H268" s="106">
        <v>5011</v>
      </c>
      <c r="I268" s="106">
        <v>2137</v>
      </c>
      <c r="J268" s="106">
        <v>2119</v>
      </c>
      <c r="K268" s="106">
        <v>1871</v>
      </c>
      <c r="L268" s="106">
        <v>301</v>
      </c>
      <c r="M268" s="106">
        <v>307</v>
      </c>
      <c r="N268" s="106">
        <v>306</v>
      </c>
      <c r="O268" s="106"/>
      <c r="Q268" s="94">
        <f t="shared" si="60"/>
        <v>1814</v>
      </c>
      <c r="R268" s="94">
        <f t="shared" si="61"/>
        <v>5158</v>
      </c>
      <c r="S268" s="94">
        <f t="shared" si="62"/>
        <v>2042.3333333333333</v>
      </c>
      <c r="T268" s="94">
        <f t="shared" si="63"/>
        <v>304.66666666666669</v>
      </c>
      <c r="U268" s="107">
        <f t="shared" si="64"/>
        <v>1509.3333333333333</v>
      </c>
      <c r="V268" s="107">
        <f t="shared" si="65"/>
        <v>4853.333333333333</v>
      </c>
      <c r="W268" s="107">
        <f t="shared" si="66"/>
        <v>1737.6666666666665</v>
      </c>
    </row>
    <row r="269" spans="2:23">
      <c r="B269" s="82">
        <v>59.5</v>
      </c>
      <c r="C269" s="106">
        <v>1796</v>
      </c>
      <c r="D269" s="106">
        <v>1868</v>
      </c>
      <c r="E269" s="106">
        <v>1799</v>
      </c>
      <c r="F269" s="106">
        <v>5542</v>
      </c>
      <c r="G269" s="106">
        <v>4865</v>
      </c>
      <c r="H269" s="106">
        <v>5004</v>
      </c>
      <c r="I269" s="106">
        <v>2148</v>
      </c>
      <c r="J269" s="106">
        <v>2090</v>
      </c>
      <c r="K269" s="106">
        <v>1892</v>
      </c>
      <c r="L269" s="106">
        <v>298</v>
      </c>
      <c r="M269" s="106">
        <v>308</v>
      </c>
      <c r="N269" s="106">
        <v>304</v>
      </c>
      <c r="O269" s="106"/>
      <c r="Q269" s="94">
        <f t="shared" si="60"/>
        <v>1821</v>
      </c>
      <c r="R269" s="94">
        <f t="shared" si="61"/>
        <v>5137</v>
      </c>
      <c r="S269" s="94">
        <f t="shared" si="62"/>
        <v>2043.3333333333333</v>
      </c>
      <c r="T269" s="94">
        <f t="shared" si="63"/>
        <v>303.33333333333331</v>
      </c>
      <c r="U269" s="107">
        <f t="shared" si="64"/>
        <v>1517.6666666666667</v>
      </c>
      <c r="V269" s="107">
        <f t="shared" si="65"/>
        <v>4833.666666666667</v>
      </c>
      <c r="W269" s="107">
        <f t="shared" si="66"/>
        <v>1740</v>
      </c>
    </row>
    <row r="270" spans="2:23">
      <c r="B270" s="82">
        <v>60</v>
      </c>
      <c r="C270" s="106">
        <v>1809</v>
      </c>
      <c r="D270" s="106">
        <v>1867</v>
      </c>
      <c r="E270" s="106">
        <v>1813</v>
      </c>
      <c r="F270" s="106">
        <v>5474</v>
      </c>
      <c r="G270" s="106">
        <v>4764</v>
      </c>
      <c r="H270" s="106">
        <v>4973</v>
      </c>
      <c r="I270" s="106">
        <v>2146</v>
      </c>
      <c r="J270" s="106">
        <v>2079</v>
      </c>
      <c r="K270" s="106">
        <v>1878</v>
      </c>
      <c r="L270" s="106">
        <v>296</v>
      </c>
      <c r="M270" s="106">
        <v>309</v>
      </c>
      <c r="N270" s="106">
        <v>304</v>
      </c>
      <c r="O270" s="106"/>
      <c r="Q270" s="94">
        <f t="shared" si="60"/>
        <v>1829.6666666666667</v>
      </c>
      <c r="R270" s="94">
        <f t="shared" si="61"/>
        <v>5070.333333333333</v>
      </c>
      <c r="S270" s="94">
        <f t="shared" si="62"/>
        <v>2034.3333333333333</v>
      </c>
      <c r="T270" s="94">
        <f t="shared" si="63"/>
        <v>303</v>
      </c>
      <c r="U270" s="107">
        <f t="shared" si="64"/>
        <v>1526.6666666666667</v>
      </c>
      <c r="V270" s="107">
        <f t="shared" si="65"/>
        <v>4767.333333333333</v>
      </c>
      <c r="W270" s="107">
        <f t="shared" si="66"/>
        <v>1731.3333333333333</v>
      </c>
    </row>
    <row r="271" spans="2:23">
      <c r="B271" s="82">
        <v>60.5</v>
      </c>
      <c r="C271" s="106">
        <v>1794</v>
      </c>
      <c r="D271" s="106">
        <v>1876</v>
      </c>
      <c r="E271" s="106">
        <v>1819</v>
      </c>
      <c r="F271" s="106">
        <v>5472</v>
      </c>
      <c r="G271" s="106">
        <v>4724</v>
      </c>
      <c r="H271" s="106">
        <v>4868</v>
      </c>
      <c r="I271" s="106">
        <v>2164</v>
      </c>
      <c r="J271" s="106">
        <v>2115</v>
      </c>
      <c r="K271" s="106">
        <v>1860</v>
      </c>
      <c r="L271" s="106">
        <v>295</v>
      </c>
      <c r="M271" s="106">
        <v>299</v>
      </c>
      <c r="N271" s="106">
        <v>302</v>
      </c>
      <c r="O271" s="106"/>
      <c r="Q271" s="94">
        <f t="shared" si="60"/>
        <v>1829.6666666666667</v>
      </c>
      <c r="R271" s="94">
        <f t="shared" si="61"/>
        <v>5021.333333333333</v>
      </c>
      <c r="S271" s="94">
        <f t="shared" si="62"/>
        <v>2046.3333333333333</v>
      </c>
      <c r="T271" s="94">
        <f t="shared" si="63"/>
        <v>298.66666666666669</v>
      </c>
      <c r="U271" s="107">
        <f t="shared" si="64"/>
        <v>1531</v>
      </c>
      <c r="V271" s="107">
        <f t="shared" si="65"/>
        <v>4722.6666666666661</v>
      </c>
      <c r="W271" s="107">
        <f t="shared" si="66"/>
        <v>1747.6666666666665</v>
      </c>
    </row>
    <row r="272" spans="2:23">
      <c r="B272" s="82">
        <v>61</v>
      </c>
      <c r="C272" s="106">
        <v>1803</v>
      </c>
      <c r="D272" s="106">
        <v>1860</v>
      </c>
      <c r="E272" s="106">
        <v>1823</v>
      </c>
      <c r="F272" s="106">
        <v>5379</v>
      </c>
      <c r="G272" s="106">
        <v>4703</v>
      </c>
      <c r="H272" s="106">
        <v>4869</v>
      </c>
      <c r="I272" s="106">
        <v>2124</v>
      </c>
      <c r="J272" s="106">
        <v>2105</v>
      </c>
      <c r="K272" s="106">
        <v>1879</v>
      </c>
      <c r="L272" s="106">
        <v>299</v>
      </c>
      <c r="M272" s="106">
        <v>313</v>
      </c>
      <c r="N272" s="106">
        <v>305</v>
      </c>
      <c r="O272" s="106"/>
      <c r="Q272" s="94">
        <f t="shared" si="60"/>
        <v>1828.6666666666667</v>
      </c>
      <c r="R272" s="94">
        <f t="shared" si="61"/>
        <v>4983.666666666667</v>
      </c>
      <c r="S272" s="94">
        <f t="shared" si="62"/>
        <v>2036</v>
      </c>
      <c r="T272" s="94">
        <f t="shared" si="63"/>
        <v>305.66666666666669</v>
      </c>
      <c r="U272" s="107">
        <f t="shared" si="64"/>
        <v>1523</v>
      </c>
      <c r="V272" s="107">
        <f t="shared" si="65"/>
        <v>4678</v>
      </c>
      <c r="W272" s="107">
        <f t="shared" si="66"/>
        <v>1730.3333333333333</v>
      </c>
    </row>
    <row r="273" spans="2:23">
      <c r="B273" s="82">
        <v>61.5</v>
      </c>
      <c r="C273" s="106">
        <v>1780</v>
      </c>
      <c r="D273" s="106">
        <v>1874</v>
      </c>
      <c r="E273" s="106">
        <v>1797</v>
      </c>
      <c r="F273" s="106">
        <v>5254</v>
      </c>
      <c r="G273" s="106">
        <v>4615</v>
      </c>
      <c r="H273" s="106">
        <v>4837</v>
      </c>
      <c r="I273" s="106">
        <v>2148</v>
      </c>
      <c r="J273" s="106">
        <v>2096</v>
      </c>
      <c r="K273" s="106">
        <v>1881</v>
      </c>
      <c r="L273" s="106">
        <v>301</v>
      </c>
      <c r="M273" s="106">
        <v>307</v>
      </c>
      <c r="N273" s="106">
        <v>303</v>
      </c>
      <c r="O273" s="106"/>
      <c r="Q273" s="94">
        <f t="shared" si="60"/>
        <v>1817</v>
      </c>
      <c r="R273" s="94">
        <f t="shared" si="61"/>
        <v>4902</v>
      </c>
      <c r="S273" s="94">
        <f t="shared" si="62"/>
        <v>2041.6666666666667</v>
      </c>
      <c r="T273" s="94">
        <f t="shared" si="63"/>
        <v>303.66666666666669</v>
      </c>
      <c r="U273" s="107">
        <f t="shared" si="64"/>
        <v>1513.3333333333333</v>
      </c>
      <c r="V273" s="107">
        <f t="shared" si="65"/>
        <v>4598.333333333333</v>
      </c>
      <c r="W273" s="107">
        <f t="shared" si="66"/>
        <v>1738</v>
      </c>
    </row>
    <row r="274" spans="2:23">
      <c r="B274" s="82">
        <v>62</v>
      </c>
      <c r="C274" s="106">
        <v>1794</v>
      </c>
      <c r="D274" s="106">
        <v>1861</v>
      </c>
      <c r="E274" s="106">
        <v>1832</v>
      </c>
      <c r="F274" s="106">
        <v>5304</v>
      </c>
      <c r="G274" s="106">
        <v>4570</v>
      </c>
      <c r="H274" s="106">
        <v>4773</v>
      </c>
      <c r="I274" s="106">
        <v>2113</v>
      </c>
      <c r="J274" s="106">
        <v>2113</v>
      </c>
      <c r="K274" s="106">
        <v>1877</v>
      </c>
      <c r="L274" s="106">
        <v>302</v>
      </c>
      <c r="M274" s="106">
        <v>306</v>
      </c>
      <c r="N274" s="106">
        <v>306</v>
      </c>
      <c r="O274" s="106"/>
      <c r="Q274" s="94">
        <f t="shared" si="60"/>
        <v>1829</v>
      </c>
      <c r="R274" s="94">
        <f t="shared" si="61"/>
        <v>4882.333333333333</v>
      </c>
      <c r="S274" s="94">
        <f t="shared" si="62"/>
        <v>2034.3333333333333</v>
      </c>
      <c r="T274" s="94">
        <f t="shared" si="63"/>
        <v>304.66666666666669</v>
      </c>
      <c r="U274" s="107">
        <f t="shared" si="64"/>
        <v>1524.3333333333333</v>
      </c>
      <c r="V274" s="107">
        <f t="shared" si="65"/>
        <v>4577.6666666666661</v>
      </c>
      <c r="W274" s="107">
        <f t="shared" si="66"/>
        <v>1729.6666666666665</v>
      </c>
    </row>
    <row r="275" spans="2:23">
      <c r="B275" s="82">
        <v>62.5</v>
      </c>
      <c r="C275" s="106">
        <v>1830</v>
      </c>
      <c r="D275" s="106">
        <v>1922</v>
      </c>
      <c r="E275" s="106">
        <v>1871</v>
      </c>
      <c r="F275" s="106">
        <v>5337</v>
      </c>
      <c r="G275" s="106">
        <v>4652</v>
      </c>
      <c r="H275" s="106">
        <v>4794</v>
      </c>
      <c r="I275" s="106">
        <v>2161</v>
      </c>
      <c r="J275" s="106">
        <v>2121</v>
      </c>
      <c r="K275" s="106">
        <v>1871</v>
      </c>
      <c r="L275" s="106">
        <v>304</v>
      </c>
      <c r="M275" s="106">
        <v>313</v>
      </c>
      <c r="N275" s="106">
        <v>311</v>
      </c>
      <c r="O275" s="106"/>
      <c r="Q275" s="94">
        <f t="shared" si="60"/>
        <v>1874.3333333333333</v>
      </c>
      <c r="R275" s="94">
        <f t="shared" si="61"/>
        <v>4927.666666666667</v>
      </c>
      <c r="S275" s="94">
        <f t="shared" si="62"/>
        <v>2051</v>
      </c>
      <c r="T275" s="94">
        <f t="shared" si="63"/>
        <v>309.33333333333331</v>
      </c>
      <c r="U275" s="107">
        <f t="shared" si="64"/>
        <v>1565</v>
      </c>
      <c r="V275" s="107">
        <f t="shared" si="65"/>
        <v>4618.3333333333339</v>
      </c>
      <c r="W275" s="107">
        <f t="shared" si="66"/>
        <v>1741.6666666666667</v>
      </c>
    </row>
    <row r="276" spans="2:23">
      <c r="B276" s="82">
        <v>63</v>
      </c>
      <c r="C276" s="106">
        <v>1850</v>
      </c>
      <c r="D276" s="106">
        <v>1931</v>
      </c>
      <c r="E276" s="106">
        <v>1865</v>
      </c>
      <c r="F276" s="106">
        <v>5328</v>
      </c>
      <c r="G276" s="106">
        <v>4641</v>
      </c>
      <c r="H276" s="106">
        <v>4782</v>
      </c>
      <c r="I276" s="106">
        <v>2160</v>
      </c>
      <c r="J276" s="106">
        <v>2116</v>
      </c>
      <c r="K276" s="106">
        <v>1924</v>
      </c>
      <c r="L276" s="106">
        <v>302</v>
      </c>
      <c r="M276" s="106">
        <v>316</v>
      </c>
      <c r="N276" s="106">
        <v>304</v>
      </c>
      <c r="O276" s="106"/>
      <c r="Q276" s="94">
        <f t="shared" si="60"/>
        <v>1882</v>
      </c>
      <c r="R276" s="94">
        <f t="shared" si="61"/>
        <v>4917</v>
      </c>
      <c r="S276" s="94">
        <f t="shared" si="62"/>
        <v>2066.6666666666665</v>
      </c>
      <c r="T276" s="94">
        <f t="shared" si="63"/>
        <v>307.33333333333331</v>
      </c>
      <c r="U276" s="107">
        <f t="shared" si="64"/>
        <v>1574.6666666666667</v>
      </c>
      <c r="V276" s="107">
        <f t="shared" si="65"/>
        <v>4609.666666666667</v>
      </c>
      <c r="W276" s="107">
        <f t="shared" si="66"/>
        <v>1759.3333333333333</v>
      </c>
    </row>
    <row r="277" spans="2:23">
      <c r="B277" s="82">
        <v>63.5</v>
      </c>
      <c r="C277" s="106">
        <v>1807</v>
      </c>
      <c r="D277" s="106">
        <v>1917</v>
      </c>
      <c r="E277" s="106">
        <v>1835</v>
      </c>
      <c r="F277" s="106">
        <v>5211</v>
      </c>
      <c r="G277" s="106">
        <v>4526</v>
      </c>
      <c r="H277" s="106">
        <v>4596</v>
      </c>
      <c r="I277" s="106">
        <v>2139</v>
      </c>
      <c r="J277" s="106">
        <v>2079</v>
      </c>
      <c r="K277" s="106">
        <v>1882</v>
      </c>
      <c r="L277" s="106">
        <v>305</v>
      </c>
      <c r="M277" s="106">
        <v>309</v>
      </c>
      <c r="N277" s="106">
        <v>302</v>
      </c>
      <c r="O277" s="106"/>
      <c r="Q277" s="94">
        <f t="shared" si="60"/>
        <v>1853</v>
      </c>
      <c r="R277" s="94">
        <f t="shared" si="61"/>
        <v>4777.666666666667</v>
      </c>
      <c r="S277" s="94">
        <f t="shared" si="62"/>
        <v>2033.3333333333333</v>
      </c>
      <c r="T277" s="94">
        <f t="shared" si="63"/>
        <v>305.33333333333331</v>
      </c>
      <c r="U277" s="107">
        <f t="shared" si="64"/>
        <v>1547.6666666666667</v>
      </c>
      <c r="V277" s="107">
        <f t="shared" si="65"/>
        <v>4472.3333333333339</v>
      </c>
      <c r="W277" s="107">
        <f t="shared" si="66"/>
        <v>1728</v>
      </c>
    </row>
    <row r="278" spans="2:23">
      <c r="B278" s="82">
        <v>64</v>
      </c>
      <c r="C278" s="106">
        <v>1799</v>
      </c>
      <c r="D278" s="106">
        <v>1921</v>
      </c>
      <c r="E278" s="106">
        <v>1844</v>
      </c>
      <c r="F278" s="106">
        <v>5160</v>
      </c>
      <c r="G278" s="106">
        <v>4429</v>
      </c>
      <c r="H278" s="106">
        <v>4651</v>
      </c>
      <c r="I278" s="106">
        <v>2152</v>
      </c>
      <c r="J278" s="106">
        <v>2117</v>
      </c>
      <c r="K278" s="106">
        <v>1886</v>
      </c>
      <c r="L278" s="106">
        <v>296</v>
      </c>
      <c r="M278" s="106">
        <v>309</v>
      </c>
      <c r="N278" s="106">
        <v>301</v>
      </c>
      <c r="O278" s="106"/>
      <c r="Q278" s="94">
        <f t="shared" ref="Q278:Q293" si="67">AVERAGE(C278:E278)</f>
        <v>1854.6666666666667</v>
      </c>
      <c r="R278" s="94">
        <f t="shared" ref="R278:R293" si="68">AVERAGE(F278:H278)</f>
        <v>4746.666666666667</v>
      </c>
      <c r="S278" s="94">
        <f t="shared" ref="S278:S293" si="69">AVERAGE(I278:K278)</f>
        <v>2051.6666666666665</v>
      </c>
      <c r="T278" s="94">
        <f t="shared" ref="T278:T293" si="70">AVERAGE(L278:N278)</f>
        <v>302</v>
      </c>
      <c r="U278" s="107">
        <f t="shared" si="64"/>
        <v>1552.6666666666667</v>
      </c>
      <c r="V278" s="107">
        <f t="shared" si="65"/>
        <v>4444.666666666667</v>
      </c>
      <c r="W278" s="107">
        <f t="shared" si="66"/>
        <v>1749.6666666666665</v>
      </c>
    </row>
    <row r="279" spans="2:23">
      <c r="B279" s="82">
        <v>64.5</v>
      </c>
      <c r="C279" s="106">
        <v>1798</v>
      </c>
      <c r="D279" s="106">
        <v>1879</v>
      </c>
      <c r="E279" s="106">
        <v>1840</v>
      </c>
      <c r="F279" s="106">
        <v>5066</v>
      </c>
      <c r="G279" s="106">
        <v>4355</v>
      </c>
      <c r="H279" s="106">
        <v>4528</v>
      </c>
      <c r="I279" s="106">
        <v>2099</v>
      </c>
      <c r="J279" s="106">
        <v>2054</v>
      </c>
      <c r="K279" s="106">
        <v>1858</v>
      </c>
      <c r="L279" s="106">
        <v>301</v>
      </c>
      <c r="M279" s="106">
        <v>306</v>
      </c>
      <c r="N279" s="106">
        <v>301</v>
      </c>
      <c r="O279" s="106"/>
      <c r="Q279" s="94">
        <f t="shared" si="67"/>
        <v>1839</v>
      </c>
      <c r="R279" s="94">
        <f t="shared" si="68"/>
        <v>4649.666666666667</v>
      </c>
      <c r="S279" s="94">
        <f t="shared" si="69"/>
        <v>2003.6666666666667</v>
      </c>
      <c r="T279" s="94">
        <f t="shared" si="70"/>
        <v>302.66666666666669</v>
      </c>
      <c r="U279" s="107">
        <f t="shared" si="64"/>
        <v>1536.3333333333333</v>
      </c>
      <c r="V279" s="107">
        <f t="shared" si="65"/>
        <v>4347</v>
      </c>
      <c r="W279" s="107">
        <f t="shared" si="66"/>
        <v>1701</v>
      </c>
    </row>
    <row r="280" spans="2:23">
      <c r="B280" s="82">
        <v>65</v>
      </c>
      <c r="C280" s="106">
        <v>1833</v>
      </c>
      <c r="D280" s="106">
        <v>1926</v>
      </c>
      <c r="E280" s="106">
        <v>1865</v>
      </c>
      <c r="F280" s="106">
        <v>5067</v>
      </c>
      <c r="G280" s="106">
        <v>4436</v>
      </c>
      <c r="H280" s="106">
        <v>4531</v>
      </c>
      <c r="I280" s="106">
        <v>2186</v>
      </c>
      <c r="J280" s="106">
        <v>2110</v>
      </c>
      <c r="K280" s="106">
        <v>1919</v>
      </c>
      <c r="L280" s="106">
        <v>302</v>
      </c>
      <c r="M280" s="106">
        <v>311</v>
      </c>
      <c r="N280" s="106">
        <v>306</v>
      </c>
      <c r="O280" s="106"/>
      <c r="Q280" s="94">
        <f t="shared" si="67"/>
        <v>1874.6666666666667</v>
      </c>
      <c r="R280" s="94">
        <f t="shared" si="68"/>
        <v>4678</v>
      </c>
      <c r="S280" s="94">
        <f t="shared" si="69"/>
        <v>2071.6666666666665</v>
      </c>
      <c r="T280" s="94">
        <f t="shared" si="70"/>
        <v>306.33333333333331</v>
      </c>
      <c r="U280" s="107">
        <f t="shared" si="64"/>
        <v>1568.3333333333335</v>
      </c>
      <c r="V280" s="107">
        <f t="shared" si="65"/>
        <v>4371.666666666667</v>
      </c>
      <c r="W280" s="107">
        <f t="shared" si="66"/>
        <v>1765.3333333333333</v>
      </c>
    </row>
    <row r="281" spans="2:23">
      <c r="B281" s="82">
        <v>65.5</v>
      </c>
      <c r="C281" s="106">
        <v>1809</v>
      </c>
      <c r="D281" s="106">
        <v>1880</v>
      </c>
      <c r="E281" s="106">
        <v>1827</v>
      </c>
      <c r="F281" s="106">
        <v>4866</v>
      </c>
      <c r="G281" s="106">
        <v>4270</v>
      </c>
      <c r="H281" s="106">
        <v>4467</v>
      </c>
      <c r="I281" s="106">
        <v>2111</v>
      </c>
      <c r="J281" s="106">
        <v>2087</v>
      </c>
      <c r="K281" s="106">
        <v>1883</v>
      </c>
      <c r="L281" s="106">
        <v>296</v>
      </c>
      <c r="M281" s="106">
        <v>302</v>
      </c>
      <c r="N281" s="106">
        <v>304</v>
      </c>
      <c r="O281" s="106"/>
      <c r="Q281" s="94">
        <f t="shared" si="67"/>
        <v>1838.6666666666667</v>
      </c>
      <c r="R281" s="94">
        <f t="shared" si="68"/>
        <v>4534.333333333333</v>
      </c>
      <c r="S281" s="94">
        <f t="shared" si="69"/>
        <v>2027</v>
      </c>
      <c r="T281" s="94">
        <f t="shared" si="70"/>
        <v>300.66666666666669</v>
      </c>
      <c r="U281" s="107">
        <f t="shared" si="64"/>
        <v>1538</v>
      </c>
      <c r="V281" s="107">
        <f t="shared" si="65"/>
        <v>4233.6666666666661</v>
      </c>
      <c r="W281" s="107">
        <f t="shared" si="66"/>
        <v>1726.3333333333333</v>
      </c>
    </row>
    <row r="282" spans="2:23">
      <c r="B282" s="82">
        <v>66</v>
      </c>
      <c r="C282" s="106">
        <v>1813</v>
      </c>
      <c r="D282" s="106">
        <v>1887</v>
      </c>
      <c r="E282" s="106">
        <v>1848</v>
      </c>
      <c r="F282" s="106">
        <v>4859</v>
      </c>
      <c r="G282" s="106">
        <v>4255</v>
      </c>
      <c r="H282" s="106">
        <v>4310</v>
      </c>
      <c r="I282" s="106">
        <v>2092</v>
      </c>
      <c r="J282" s="106">
        <v>2060</v>
      </c>
      <c r="K282" s="106">
        <v>1841</v>
      </c>
      <c r="L282" s="106">
        <v>289</v>
      </c>
      <c r="M282" s="106">
        <v>306</v>
      </c>
      <c r="N282" s="106">
        <v>301</v>
      </c>
      <c r="O282" s="106"/>
      <c r="Q282" s="94">
        <f t="shared" si="67"/>
        <v>1849.3333333333333</v>
      </c>
      <c r="R282" s="94">
        <f t="shared" si="68"/>
        <v>4474.666666666667</v>
      </c>
      <c r="S282" s="94">
        <f t="shared" si="69"/>
        <v>1997.6666666666667</v>
      </c>
      <c r="T282" s="94">
        <f t="shared" si="70"/>
        <v>298.66666666666669</v>
      </c>
      <c r="U282" s="107">
        <f t="shared" si="64"/>
        <v>1550.6666666666665</v>
      </c>
      <c r="V282" s="107">
        <f t="shared" si="65"/>
        <v>4176</v>
      </c>
      <c r="W282" s="107">
        <f t="shared" si="66"/>
        <v>1699</v>
      </c>
    </row>
    <row r="283" spans="2:23">
      <c r="B283" s="82">
        <v>66.5</v>
      </c>
      <c r="C283" s="106">
        <v>1811</v>
      </c>
      <c r="D283" s="106">
        <v>1858</v>
      </c>
      <c r="E283" s="106">
        <v>1812</v>
      </c>
      <c r="F283" s="106">
        <v>4808</v>
      </c>
      <c r="G283" s="106">
        <v>4145</v>
      </c>
      <c r="H283" s="106">
        <v>4332</v>
      </c>
      <c r="I283" s="106">
        <v>2111</v>
      </c>
      <c r="J283" s="106">
        <v>2053</v>
      </c>
      <c r="K283" s="106">
        <v>1836</v>
      </c>
      <c r="L283" s="106">
        <v>291</v>
      </c>
      <c r="M283" s="106">
        <v>307</v>
      </c>
      <c r="N283" s="106">
        <v>301</v>
      </c>
      <c r="O283" s="106"/>
      <c r="Q283" s="94">
        <f t="shared" si="67"/>
        <v>1827</v>
      </c>
      <c r="R283" s="94">
        <f t="shared" si="68"/>
        <v>4428.333333333333</v>
      </c>
      <c r="S283" s="94">
        <f t="shared" si="69"/>
        <v>2000</v>
      </c>
      <c r="T283" s="94">
        <f t="shared" si="70"/>
        <v>299.66666666666669</v>
      </c>
      <c r="U283" s="107">
        <f t="shared" si="64"/>
        <v>1527.3333333333333</v>
      </c>
      <c r="V283" s="107">
        <f t="shared" si="65"/>
        <v>4128.6666666666661</v>
      </c>
      <c r="W283" s="107">
        <f t="shared" si="66"/>
        <v>1700.3333333333333</v>
      </c>
    </row>
    <row r="284" spans="2:23">
      <c r="B284" s="82">
        <v>67</v>
      </c>
      <c r="C284" s="106">
        <v>1806</v>
      </c>
      <c r="D284" s="106">
        <v>1874</v>
      </c>
      <c r="E284" s="106">
        <v>1812</v>
      </c>
      <c r="F284" s="106">
        <v>4787</v>
      </c>
      <c r="G284" s="106">
        <v>4112</v>
      </c>
      <c r="H284" s="106">
        <v>4244</v>
      </c>
      <c r="I284" s="106">
        <v>2071</v>
      </c>
      <c r="J284" s="106">
        <v>2051</v>
      </c>
      <c r="K284" s="106">
        <v>1828</v>
      </c>
      <c r="L284" s="106">
        <v>290</v>
      </c>
      <c r="M284" s="106">
        <v>301</v>
      </c>
      <c r="N284" s="106">
        <v>302</v>
      </c>
      <c r="O284" s="106"/>
      <c r="Q284" s="94">
        <f t="shared" si="67"/>
        <v>1830.6666666666667</v>
      </c>
      <c r="R284" s="94">
        <f t="shared" si="68"/>
        <v>4381</v>
      </c>
      <c r="S284" s="94">
        <f t="shared" si="69"/>
        <v>1983.3333333333333</v>
      </c>
      <c r="T284" s="94">
        <f t="shared" si="70"/>
        <v>297.66666666666669</v>
      </c>
      <c r="U284" s="107">
        <f t="shared" si="64"/>
        <v>1533</v>
      </c>
      <c r="V284" s="107">
        <f t="shared" si="65"/>
        <v>4083.3333333333335</v>
      </c>
      <c r="W284" s="107">
        <f t="shared" si="66"/>
        <v>1685.6666666666665</v>
      </c>
    </row>
    <row r="285" spans="2:23">
      <c r="B285" s="82">
        <v>67.5</v>
      </c>
      <c r="C285" s="106">
        <v>1792</v>
      </c>
      <c r="D285" s="106">
        <v>1874</v>
      </c>
      <c r="E285" s="106">
        <v>1812</v>
      </c>
      <c r="F285" s="106">
        <v>4696</v>
      </c>
      <c r="G285" s="106">
        <v>4084</v>
      </c>
      <c r="H285" s="106">
        <v>4215</v>
      </c>
      <c r="I285" s="106">
        <v>2076</v>
      </c>
      <c r="J285" s="106">
        <v>2037</v>
      </c>
      <c r="K285" s="106">
        <v>1847</v>
      </c>
      <c r="L285" s="106">
        <v>295</v>
      </c>
      <c r="M285" s="106">
        <v>306</v>
      </c>
      <c r="N285" s="106">
        <v>300</v>
      </c>
      <c r="O285" s="106"/>
      <c r="Q285" s="94">
        <f t="shared" si="67"/>
        <v>1826</v>
      </c>
      <c r="R285" s="94">
        <f t="shared" si="68"/>
        <v>4331.666666666667</v>
      </c>
      <c r="S285" s="94">
        <f t="shared" si="69"/>
        <v>1986.6666666666667</v>
      </c>
      <c r="T285" s="94">
        <f t="shared" si="70"/>
        <v>300.33333333333331</v>
      </c>
      <c r="U285" s="107">
        <f t="shared" si="64"/>
        <v>1525.6666666666667</v>
      </c>
      <c r="V285" s="107">
        <f t="shared" si="65"/>
        <v>4031.3333333333335</v>
      </c>
      <c r="W285" s="107">
        <f t="shared" si="66"/>
        <v>1686.3333333333335</v>
      </c>
    </row>
    <row r="286" spans="2:23">
      <c r="B286" s="82">
        <v>68</v>
      </c>
      <c r="C286" s="106">
        <v>1802</v>
      </c>
      <c r="D286" s="106">
        <v>1889</v>
      </c>
      <c r="E286" s="106">
        <v>1815</v>
      </c>
      <c r="F286" s="106">
        <v>4673</v>
      </c>
      <c r="G286" s="106">
        <v>4023</v>
      </c>
      <c r="H286" s="106">
        <v>4156</v>
      </c>
      <c r="I286" s="106">
        <v>2075</v>
      </c>
      <c r="J286" s="106">
        <v>2031</v>
      </c>
      <c r="K286" s="106">
        <v>1815</v>
      </c>
      <c r="L286" s="106">
        <v>300</v>
      </c>
      <c r="M286" s="106">
        <v>301</v>
      </c>
      <c r="N286" s="106">
        <v>299</v>
      </c>
      <c r="O286" s="106"/>
      <c r="Q286" s="94">
        <f t="shared" si="67"/>
        <v>1835.3333333333333</v>
      </c>
      <c r="R286" s="94">
        <f t="shared" si="68"/>
        <v>4284</v>
      </c>
      <c r="S286" s="94">
        <f t="shared" si="69"/>
        <v>1973.6666666666667</v>
      </c>
      <c r="T286" s="94">
        <f t="shared" si="70"/>
        <v>300</v>
      </c>
      <c r="U286" s="107">
        <f t="shared" si="64"/>
        <v>1535.3333333333333</v>
      </c>
      <c r="V286" s="107">
        <f t="shared" si="65"/>
        <v>3984</v>
      </c>
      <c r="W286" s="107">
        <f t="shared" si="66"/>
        <v>1673.6666666666667</v>
      </c>
    </row>
    <row r="287" spans="2:23">
      <c r="B287" s="82">
        <v>68.5</v>
      </c>
      <c r="C287" s="106">
        <v>1800</v>
      </c>
      <c r="D287" s="106">
        <v>1881</v>
      </c>
      <c r="E287" s="106">
        <v>1810</v>
      </c>
      <c r="F287" s="106">
        <v>4624</v>
      </c>
      <c r="G287" s="106">
        <v>3993</v>
      </c>
      <c r="H287" s="106">
        <v>4125</v>
      </c>
      <c r="I287" s="106">
        <v>2072</v>
      </c>
      <c r="J287" s="106">
        <v>2021</v>
      </c>
      <c r="K287" s="106">
        <v>1827</v>
      </c>
      <c r="L287" s="106">
        <v>290</v>
      </c>
      <c r="M287" s="106">
        <v>301</v>
      </c>
      <c r="N287" s="106">
        <v>301</v>
      </c>
      <c r="O287" s="106"/>
      <c r="Q287" s="94">
        <f t="shared" si="67"/>
        <v>1830.3333333333333</v>
      </c>
      <c r="R287" s="94">
        <f t="shared" si="68"/>
        <v>4247.333333333333</v>
      </c>
      <c r="S287" s="94">
        <f t="shared" si="69"/>
        <v>1973.3333333333333</v>
      </c>
      <c r="T287" s="94">
        <f t="shared" si="70"/>
        <v>297.33333333333331</v>
      </c>
      <c r="U287" s="107">
        <f t="shared" si="64"/>
        <v>1533</v>
      </c>
      <c r="V287" s="107">
        <f t="shared" si="65"/>
        <v>3949.9999999999995</v>
      </c>
      <c r="W287" s="107">
        <f t="shared" si="66"/>
        <v>1676</v>
      </c>
    </row>
    <row r="288" spans="2:23">
      <c r="B288" s="82">
        <v>69</v>
      </c>
      <c r="C288" s="106">
        <v>1777</v>
      </c>
      <c r="D288" s="106">
        <v>1884</v>
      </c>
      <c r="E288" s="106">
        <v>1831</v>
      </c>
      <c r="F288" s="106">
        <v>4604</v>
      </c>
      <c r="G288" s="106">
        <v>3922</v>
      </c>
      <c r="H288" s="106">
        <v>4070</v>
      </c>
      <c r="I288" s="106">
        <v>2074</v>
      </c>
      <c r="J288" s="106">
        <v>2014</v>
      </c>
      <c r="K288" s="106">
        <v>1833</v>
      </c>
      <c r="L288" s="106">
        <v>291</v>
      </c>
      <c r="M288" s="106">
        <v>298</v>
      </c>
      <c r="N288" s="106">
        <v>298</v>
      </c>
      <c r="O288" s="106"/>
      <c r="Q288" s="94">
        <f t="shared" si="67"/>
        <v>1830.6666666666667</v>
      </c>
      <c r="R288" s="94">
        <f t="shared" si="68"/>
        <v>4198.666666666667</v>
      </c>
      <c r="S288" s="94">
        <f t="shared" si="69"/>
        <v>1973.6666666666667</v>
      </c>
      <c r="T288" s="94">
        <f t="shared" si="70"/>
        <v>295.66666666666669</v>
      </c>
      <c r="U288" s="107">
        <f t="shared" si="64"/>
        <v>1535</v>
      </c>
      <c r="V288" s="107">
        <f t="shared" si="65"/>
        <v>3903.0000000000005</v>
      </c>
      <c r="W288" s="107">
        <f t="shared" si="66"/>
        <v>1678</v>
      </c>
    </row>
    <row r="289" spans="1:24">
      <c r="B289" s="82">
        <v>69.5</v>
      </c>
      <c r="C289" s="106">
        <v>1769</v>
      </c>
      <c r="D289" s="106">
        <v>1872</v>
      </c>
      <c r="E289" s="106">
        <v>1847</v>
      </c>
      <c r="F289" s="106">
        <v>4470</v>
      </c>
      <c r="G289" s="106">
        <v>3843</v>
      </c>
      <c r="H289" s="106">
        <v>3949</v>
      </c>
      <c r="I289" s="106">
        <v>2065</v>
      </c>
      <c r="J289" s="106">
        <v>1979</v>
      </c>
      <c r="K289" s="106">
        <v>1836</v>
      </c>
      <c r="L289" s="106">
        <v>294</v>
      </c>
      <c r="M289" s="106">
        <v>297</v>
      </c>
      <c r="N289" s="106">
        <v>299</v>
      </c>
      <c r="O289" s="106"/>
      <c r="Q289" s="94">
        <f t="shared" si="67"/>
        <v>1829.3333333333333</v>
      </c>
      <c r="R289" s="94">
        <f t="shared" si="68"/>
        <v>4087.3333333333335</v>
      </c>
      <c r="S289" s="94">
        <f t="shared" si="69"/>
        <v>1960</v>
      </c>
      <c r="T289" s="94">
        <f t="shared" si="70"/>
        <v>296.66666666666669</v>
      </c>
      <c r="U289" s="107">
        <f t="shared" si="64"/>
        <v>1532.6666666666665</v>
      </c>
      <c r="V289" s="107">
        <f t="shared" si="65"/>
        <v>3790.666666666667</v>
      </c>
      <c r="W289" s="107">
        <f t="shared" si="66"/>
        <v>1663.3333333333333</v>
      </c>
    </row>
    <row r="290" spans="1:24">
      <c r="B290" s="82">
        <v>70</v>
      </c>
      <c r="C290" s="106">
        <v>1776</v>
      </c>
      <c r="D290" s="106">
        <v>1866</v>
      </c>
      <c r="E290" s="106">
        <v>1829</v>
      </c>
      <c r="F290" s="106">
        <v>4463</v>
      </c>
      <c r="G290" s="106">
        <v>3861</v>
      </c>
      <c r="H290" s="106">
        <v>3946</v>
      </c>
      <c r="I290" s="106">
        <v>2057</v>
      </c>
      <c r="J290" s="106">
        <v>2026</v>
      </c>
      <c r="K290" s="106">
        <v>1842</v>
      </c>
      <c r="L290" s="106">
        <v>292</v>
      </c>
      <c r="M290" s="106">
        <v>295</v>
      </c>
      <c r="N290" s="106">
        <v>296</v>
      </c>
      <c r="O290" s="106"/>
      <c r="Q290" s="94">
        <f t="shared" si="67"/>
        <v>1823.6666666666667</v>
      </c>
      <c r="R290" s="94">
        <f t="shared" si="68"/>
        <v>4090</v>
      </c>
      <c r="S290" s="94">
        <f t="shared" si="69"/>
        <v>1975</v>
      </c>
      <c r="T290" s="94">
        <f t="shared" si="70"/>
        <v>294.33333333333331</v>
      </c>
      <c r="U290" s="107">
        <f t="shared" si="64"/>
        <v>1529.3333333333335</v>
      </c>
      <c r="V290" s="107">
        <f t="shared" si="65"/>
        <v>3795.6666666666665</v>
      </c>
      <c r="W290" s="107">
        <f t="shared" si="66"/>
        <v>1680.6666666666667</v>
      </c>
    </row>
    <row r="291" spans="1:24">
      <c r="B291" s="82">
        <v>70.5</v>
      </c>
      <c r="C291" s="106">
        <v>1807</v>
      </c>
      <c r="D291" s="106">
        <v>1868</v>
      </c>
      <c r="E291" s="106">
        <v>1814</v>
      </c>
      <c r="F291" s="106">
        <v>4399</v>
      </c>
      <c r="G291" s="106">
        <v>3861</v>
      </c>
      <c r="H291" s="106">
        <v>3939</v>
      </c>
      <c r="I291" s="106">
        <v>2033</v>
      </c>
      <c r="J291" s="106">
        <v>2009</v>
      </c>
      <c r="K291" s="106">
        <v>1820</v>
      </c>
      <c r="L291" s="106">
        <v>288</v>
      </c>
      <c r="M291" s="106">
        <v>303</v>
      </c>
      <c r="N291" s="106">
        <v>293</v>
      </c>
      <c r="O291" s="106"/>
      <c r="Q291" s="94">
        <f t="shared" si="67"/>
        <v>1829.6666666666667</v>
      </c>
      <c r="R291" s="94">
        <f t="shared" si="68"/>
        <v>4066.3333333333335</v>
      </c>
      <c r="S291" s="94">
        <f t="shared" si="69"/>
        <v>1954</v>
      </c>
      <c r="T291" s="94">
        <f t="shared" si="70"/>
        <v>294.66666666666669</v>
      </c>
      <c r="U291" s="107">
        <f t="shared" si="64"/>
        <v>1535</v>
      </c>
      <c r="V291" s="107">
        <f t="shared" si="65"/>
        <v>3771.666666666667</v>
      </c>
      <c r="W291" s="107">
        <f t="shared" si="66"/>
        <v>1659.3333333333333</v>
      </c>
    </row>
    <row r="292" spans="1:24">
      <c r="B292" s="82">
        <v>71</v>
      </c>
      <c r="C292" s="106">
        <v>1781</v>
      </c>
      <c r="D292" s="106">
        <v>1869</v>
      </c>
      <c r="E292" s="106">
        <v>1808</v>
      </c>
      <c r="F292" s="106">
        <v>4422</v>
      </c>
      <c r="G292" s="106">
        <v>3759</v>
      </c>
      <c r="H292" s="106">
        <v>3914</v>
      </c>
      <c r="I292" s="106">
        <v>2034</v>
      </c>
      <c r="J292" s="106">
        <v>2000</v>
      </c>
      <c r="K292" s="106">
        <v>1817</v>
      </c>
      <c r="L292" s="106">
        <v>285</v>
      </c>
      <c r="M292" s="106">
        <v>301</v>
      </c>
      <c r="N292" s="106">
        <v>296</v>
      </c>
      <c r="O292" s="106"/>
      <c r="Q292" s="94">
        <f t="shared" si="67"/>
        <v>1819.3333333333333</v>
      </c>
      <c r="R292" s="94">
        <f t="shared" si="68"/>
        <v>4031.6666666666665</v>
      </c>
      <c r="S292" s="94">
        <f t="shared" si="69"/>
        <v>1950.3333333333333</v>
      </c>
      <c r="T292" s="94">
        <f t="shared" si="70"/>
        <v>294</v>
      </c>
      <c r="U292" s="107">
        <f t="shared" si="64"/>
        <v>1525.3333333333333</v>
      </c>
      <c r="V292" s="107">
        <f t="shared" si="65"/>
        <v>3737.6666666666665</v>
      </c>
      <c r="W292" s="107">
        <f t="shared" si="66"/>
        <v>1656.3333333333333</v>
      </c>
    </row>
    <row r="293" spans="1:24">
      <c r="B293" s="108">
        <v>71.5</v>
      </c>
      <c r="C293" s="109">
        <v>1788</v>
      </c>
      <c r="D293" s="109">
        <v>1838</v>
      </c>
      <c r="E293" s="109">
        <v>1803</v>
      </c>
      <c r="F293" s="109">
        <v>4389</v>
      </c>
      <c r="G293" s="109">
        <v>3717</v>
      </c>
      <c r="H293" s="109">
        <v>3886</v>
      </c>
      <c r="I293" s="109">
        <v>2054</v>
      </c>
      <c r="J293" s="109">
        <v>1986</v>
      </c>
      <c r="K293" s="109">
        <v>1811</v>
      </c>
      <c r="L293" s="109">
        <v>289</v>
      </c>
      <c r="M293" s="109">
        <v>301</v>
      </c>
      <c r="N293" s="109">
        <v>296</v>
      </c>
      <c r="O293" s="106"/>
      <c r="Q293" s="100">
        <f t="shared" si="67"/>
        <v>1809.6666666666667</v>
      </c>
      <c r="R293" s="100">
        <f t="shared" si="68"/>
        <v>3997.3333333333335</v>
      </c>
      <c r="S293" s="100">
        <f t="shared" si="69"/>
        <v>1950.3333333333333</v>
      </c>
      <c r="T293" s="100">
        <f t="shared" si="70"/>
        <v>295.33333333333331</v>
      </c>
      <c r="U293" s="110">
        <f t="shared" si="64"/>
        <v>1514.3333333333335</v>
      </c>
      <c r="V293" s="110">
        <f t="shared" si="65"/>
        <v>3702</v>
      </c>
      <c r="W293" s="110">
        <f t="shared" si="66"/>
        <v>1655</v>
      </c>
    </row>
    <row r="295" spans="1:24">
      <c r="A295" s="90" t="s">
        <v>153</v>
      </c>
      <c r="B295" s="111" t="s">
        <v>156</v>
      </c>
      <c r="C295" s="112" t="s">
        <v>2637</v>
      </c>
      <c r="D295" s="112" t="s">
        <v>2638</v>
      </c>
      <c r="E295" s="112" t="s">
        <v>2639</v>
      </c>
      <c r="F295" s="112" t="s">
        <v>2637</v>
      </c>
      <c r="G295" s="112" t="s">
        <v>2638</v>
      </c>
      <c r="H295" s="112" t="s">
        <v>2639</v>
      </c>
      <c r="I295" s="112" t="s">
        <v>2637</v>
      </c>
      <c r="J295" s="112" t="s">
        <v>2638</v>
      </c>
      <c r="K295" s="112" t="s">
        <v>2639</v>
      </c>
      <c r="L295" s="112" t="s">
        <v>2637</v>
      </c>
      <c r="M295" s="112" t="s">
        <v>2638</v>
      </c>
      <c r="N295" s="112" t="s">
        <v>2639</v>
      </c>
      <c r="O295" s="85"/>
      <c r="P295" s="111" t="s">
        <v>153</v>
      </c>
      <c r="Q295" s="112" t="s">
        <v>2209</v>
      </c>
      <c r="R295" s="112" t="s">
        <v>2213</v>
      </c>
      <c r="S295" s="112" t="s">
        <v>2217</v>
      </c>
      <c r="T295" s="112" t="s">
        <v>2640</v>
      </c>
      <c r="U295" s="112" t="s">
        <v>2209</v>
      </c>
      <c r="V295" s="112" t="s">
        <v>2213</v>
      </c>
      <c r="W295" s="112" t="s">
        <v>2217</v>
      </c>
      <c r="X295" s="85"/>
    </row>
    <row r="296" spans="1:24">
      <c r="B296" s="91">
        <v>0</v>
      </c>
      <c r="C296" s="92">
        <v>1424</v>
      </c>
      <c r="D296" s="92">
        <v>1141</v>
      </c>
      <c r="E296" s="92">
        <v>1005</v>
      </c>
      <c r="F296" s="92">
        <v>1639</v>
      </c>
      <c r="G296" s="92">
        <v>1087</v>
      </c>
      <c r="H296" s="92">
        <v>964</v>
      </c>
      <c r="I296" s="92">
        <v>1739</v>
      </c>
      <c r="J296" s="92">
        <v>1950</v>
      </c>
      <c r="K296" s="92">
        <v>1626</v>
      </c>
      <c r="L296" s="92">
        <v>1224</v>
      </c>
      <c r="M296" s="91">
        <v>3029</v>
      </c>
      <c r="N296" s="92">
        <v>1095</v>
      </c>
      <c r="O296" s="93"/>
      <c r="Q296" s="94">
        <f t="shared" ref="Q296:Q327" si="71">AVERAGE(C296:E296)</f>
        <v>1190</v>
      </c>
      <c r="R296" s="94">
        <f t="shared" ref="R296:R327" si="72">AVERAGE(F296:H296)</f>
        <v>1230</v>
      </c>
      <c r="S296" s="94">
        <f t="shared" ref="S296:S327" si="73">AVERAGE(I296:K296)</f>
        <v>1771.6666666666667</v>
      </c>
      <c r="T296" s="94">
        <f t="shared" ref="T296:T327" si="74">AVERAGE(L296,N296)</f>
        <v>1159.5</v>
      </c>
      <c r="U296" s="94">
        <f t="shared" ref="U296:U322" si="75">Q296-$T296</f>
        <v>30.5</v>
      </c>
      <c r="V296" s="94">
        <f t="shared" ref="V296:V322" si="76">R296-$T296</f>
        <v>70.5</v>
      </c>
      <c r="W296" s="94">
        <f t="shared" ref="W296:W322" si="77">S296-$T296</f>
        <v>612.16666666666674</v>
      </c>
    </row>
    <row r="297" spans="1:24">
      <c r="B297" s="97">
        <v>0.5</v>
      </c>
      <c r="C297" s="93">
        <v>1775</v>
      </c>
      <c r="D297" s="93">
        <v>1149</v>
      </c>
      <c r="E297" s="93">
        <v>1030</v>
      </c>
      <c r="F297" s="93">
        <v>1614</v>
      </c>
      <c r="G297" s="93">
        <v>1099</v>
      </c>
      <c r="H297" s="93">
        <v>976</v>
      </c>
      <c r="I297" s="93">
        <v>1736</v>
      </c>
      <c r="J297" s="93">
        <v>1971</v>
      </c>
      <c r="K297" s="93">
        <v>1678</v>
      </c>
      <c r="L297" s="93">
        <v>1234</v>
      </c>
      <c r="M297" s="97">
        <v>2979</v>
      </c>
      <c r="N297" s="93">
        <v>1106</v>
      </c>
      <c r="O297" s="93"/>
      <c r="Q297" s="94">
        <f t="shared" si="71"/>
        <v>1318</v>
      </c>
      <c r="R297" s="94">
        <f t="shared" si="72"/>
        <v>1229.6666666666667</v>
      </c>
      <c r="S297" s="94">
        <f t="shared" si="73"/>
        <v>1795</v>
      </c>
      <c r="T297" s="94">
        <f t="shared" si="74"/>
        <v>1170</v>
      </c>
      <c r="U297" s="94">
        <f t="shared" si="75"/>
        <v>148</v>
      </c>
      <c r="V297" s="94">
        <f t="shared" si="76"/>
        <v>59.666666666666742</v>
      </c>
      <c r="W297" s="94">
        <f t="shared" si="77"/>
        <v>625</v>
      </c>
    </row>
    <row r="298" spans="1:24">
      <c r="B298" s="97">
        <v>1</v>
      </c>
      <c r="C298" s="93">
        <v>1784</v>
      </c>
      <c r="D298" s="93">
        <v>1150</v>
      </c>
      <c r="E298" s="93">
        <v>1037</v>
      </c>
      <c r="F298" s="93">
        <v>1614</v>
      </c>
      <c r="G298" s="93">
        <v>1117</v>
      </c>
      <c r="H298" s="93">
        <v>993</v>
      </c>
      <c r="I298" s="93">
        <v>1740</v>
      </c>
      <c r="J298" s="93">
        <v>1987</v>
      </c>
      <c r="K298" s="93">
        <v>1727</v>
      </c>
      <c r="L298" s="93">
        <v>1249</v>
      </c>
      <c r="M298" s="97">
        <v>2969</v>
      </c>
      <c r="N298" s="93">
        <v>1121</v>
      </c>
      <c r="O298" s="93"/>
      <c r="Q298" s="94">
        <f t="shared" si="71"/>
        <v>1323.6666666666667</v>
      </c>
      <c r="R298" s="94">
        <f t="shared" si="72"/>
        <v>1241.3333333333333</v>
      </c>
      <c r="S298" s="94">
        <f t="shared" si="73"/>
        <v>1818</v>
      </c>
      <c r="T298" s="94">
        <f t="shared" si="74"/>
        <v>1185</v>
      </c>
      <c r="U298" s="94">
        <f t="shared" si="75"/>
        <v>138.66666666666674</v>
      </c>
      <c r="V298" s="94">
        <f t="shared" si="76"/>
        <v>56.333333333333258</v>
      </c>
      <c r="W298" s="94">
        <f t="shared" si="77"/>
        <v>633</v>
      </c>
    </row>
    <row r="299" spans="1:24">
      <c r="B299" s="97">
        <v>1.5</v>
      </c>
      <c r="C299" s="93">
        <v>1784</v>
      </c>
      <c r="D299" s="93">
        <v>1167</v>
      </c>
      <c r="E299" s="93">
        <v>1044</v>
      </c>
      <c r="F299" s="93">
        <v>1638</v>
      </c>
      <c r="G299" s="93">
        <v>1115</v>
      </c>
      <c r="H299" s="93">
        <v>1001</v>
      </c>
      <c r="I299" s="93">
        <v>1765</v>
      </c>
      <c r="J299" s="93">
        <v>2041</v>
      </c>
      <c r="K299" s="93">
        <v>1745</v>
      </c>
      <c r="L299" s="93">
        <v>1263</v>
      </c>
      <c r="M299" s="97">
        <v>3009</v>
      </c>
      <c r="N299" s="93">
        <v>1127</v>
      </c>
      <c r="O299" s="93"/>
      <c r="Q299" s="94">
        <f t="shared" si="71"/>
        <v>1331.6666666666667</v>
      </c>
      <c r="R299" s="94">
        <f t="shared" si="72"/>
        <v>1251.3333333333333</v>
      </c>
      <c r="S299" s="94">
        <f t="shared" si="73"/>
        <v>1850.3333333333333</v>
      </c>
      <c r="T299" s="94">
        <f t="shared" si="74"/>
        <v>1195</v>
      </c>
      <c r="U299" s="94">
        <f t="shared" si="75"/>
        <v>136.66666666666674</v>
      </c>
      <c r="V299" s="94">
        <f t="shared" si="76"/>
        <v>56.333333333333258</v>
      </c>
      <c r="W299" s="94">
        <f t="shared" si="77"/>
        <v>655.33333333333326</v>
      </c>
    </row>
    <row r="300" spans="1:24">
      <c r="B300" s="97">
        <v>2</v>
      </c>
      <c r="C300" s="93">
        <v>1772</v>
      </c>
      <c r="D300" s="93">
        <v>1149</v>
      </c>
      <c r="E300" s="93">
        <v>1042</v>
      </c>
      <c r="F300" s="93">
        <v>1618</v>
      </c>
      <c r="G300" s="93">
        <v>1111</v>
      </c>
      <c r="H300" s="93">
        <v>988</v>
      </c>
      <c r="I300" s="93">
        <v>1789</v>
      </c>
      <c r="J300" s="93">
        <v>2028</v>
      </c>
      <c r="K300" s="93">
        <v>1717</v>
      </c>
      <c r="L300" s="93">
        <v>1225</v>
      </c>
      <c r="M300" s="97">
        <v>2984</v>
      </c>
      <c r="N300" s="93">
        <v>1086</v>
      </c>
      <c r="O300" s="93"/>
      <c r="Q300" s="94">
        <f t="shared" si="71"/>
        <v>1321</v>
      </c>
      <c r="R300" s="94">
        <f t="shared" si="72"/>
        <v>1239</v>
      </c>
      <c r="S300" s="94">
        <f t="shared" si="73"/>
        <v>1844.6666666666667</v>
      </c>
      <c r="T300" s="94">
        <f t="shared" si="74"/>
        <v>1155.5</v>
      </c>
      <c r="U300" s="94">
        <f t="shared" si="75"/>
        <v>165.5</v>
      </c>
      <c r="V300" s="94">
        <f t="shared" si="76"/>
        <v>83.5</v>
      </c>
      <c r="W300" s="94">
        <f t="shared" si="77"/>
        <v>689.16666666666674</v>
      </c>
    </row>
    <row r="301" spans="1:24">
      <c r="B301" s="97">
        <v>2.5</v>
      </c>
      <c r="C301" s="93">
        <v>1801</v>
      </c>
      <c r="D301" s="93">
        <v>1163</v>
      </c>
      <c r="E301" s="93">
        <v>1047</v>
      </c>
      <c r="F301" s="93">
        <v>1683</v>
      </c>
      <c r="G301" s="93">
        <v>1142</v>
      </c>
      <c r="H301" s="93">
        <v>997</v>
      </c>
      <c r="I301" s="93">
        <v>1843</v>
      </c>
      <c r="J301" s="93">
        <v>2090</v>
      </c>
      <c r="K301" s="93">
        <v>1799</v>
      </c>
      <c r="L301" s="93">
        <v>1233</v>
      </c>
      <c r="M301" s="97">
        <v>3006</v>
      </c>
      <c r="N301" s="93">
        <v>1099</v>
      </c>
      <c r="O301" s="93"/>
      <c r="Q301" s="94">
        <f t="shared" si="71"/>
        <v>1337</v>
      </c>
      <c r="R301" s="94">
        <f t="shared" si="72"/>
        <v>1274</v>
      </c>
      <c r="S301" s="94">
        <f t="shared" si="73"/>
        <v>1910.6666666666667</v>
      </c>
      <c r="T301" s="94">
        <f t="shared" si="74"/>
        <v>1166</v>
      </c>
      <c r="U301" s="94">
        <f t="shared" si="75"/>
        <v>171</v>
      </c>
      <c r="V301" s="94">
        <f t="shared" si="76"/>
        <v>108</v>
      </c>
      <c r="W301" s="94">
        <f t="shared" si="77"/>
        <v>744.66666666666674</v>
      </c>
    </row>
    <row r="302" spans="1:24">
      <c r="B302" s="97">
        <v>3</v>
      </c>
      <c r="C302" s="93">
        <v>1818</v>
      </c>
      <c r="D302" s="93">
        <v>1175</v>
      </c>
      <c r="E302" s="93">
        <v>1065</v>
      </c>
      <c r="F302" s="93">
        <v>1675</v>
      </c>
      <c r="G302" s="93">
        <v>1152</v>
      </c>
      <c r="H302" s="93">
        <v>1044</v>
      </c>
      <c r="I302" s="93">
        <v>1953</v>
      </c>
      <c r="J302" s="93">
        <v>2164</v>
      </c>
      <c r="K302" s="93">
        <v>1855</v>
      </c>
      <c r="L302" s="93">
        <v>1258</v>
      </c>
      <c r="M302" s="97">
        <v>3068</v>
      </c>
      <c r="N302" s="93">
        <v>1116</v>
      </c>
      <c r="O302" s="93"/>
      <c r="Q302" s="94">
        <f t="shared" si="71"/>
        <v>1352.6666666666667</v>
      </c>
      <c r="R302" s="94">
        <f t="shared" si="72"/>
        <v>1290.3333333333333</v>
      </c>
      <c r="S302" s="94">
        <f t="shared" si="73"/>
        <v>1990.6666666666667</v>
      </c>
      <c r="T302" s="94">
        <f t="shared" si="74"/>
        <v>1187</v>
      </c>
      <c r="U302" s="94">
        <f t="shared" si="75"/>
        <v>165.66666666666674</v>
      </c>
      <c r="V302" s="94">
        <f t="shared" si="76"/>
        <v>103.33333333333326</v>
      </c>
      <c r="W302" s="94">
        <f t="shared" si="77"/>
        <v>803.66666666666674</v>
      </c>
    </row>
    <row r="303" spans="1:24">
      <c r="B303" s="97">
        <v>3.5</v>
      </c>
      <c r="C303" s="93">
        <v>1798</v>
      </c>
      <c r="D303" s="93">
        <v>1141</v>
      </c>
      <c r="E303" s="93">
        <v>1040</v>
      </c>
      <c r="F303" s="93">
        <v>1627</v>
      </c>
      <c r="G303" s="93">
        <v>1101</v>
      </c>
      <c r="H303" s="93">
        <v>990</v>
      </c>
      <c r="I303" s="93">
        <v>1975</v>
      </c>
      <c r="J303" s="93">
        <v>2230</v>
      </c>
      <c r="K303" s="93">
        <v>1890</v>
      </c>
      <c r="L303" s="93">
        <v>1214</v>
      </c>
      <c r="M303" s="97">
        <v>2925</v>
      </c>
      <c r="N303" s="93">
        <v>1084</v>
      </c>
      <c r="O303" s="93"/>
      <c r="Q303" s="94">
        <f t="shared" si="71"/>
        <v>1326.3333333333333</v>
      </c>
      <c r="R303" s="94">
        <f t="shared" si="72"/>
        <v>1239.3333333333333</v>
      </c>
      <c r="S303" s="94">
        <f t="shared" si="73"/>
        <v>2031.6666666666667</v>
      </c>
      <c r="T303" s="94">
        <f t="shared" si="74"/>
        <v>1149</v>
      </c>
      <c r="U303" s="94">
        <f t="shared" si="75"/>
        <v>177.33333333333326</v>
      </c>
      <c r="V303" s="94">
        <f t="shared" si="76"/>
        <v>90.333333333333258</v>
      </c>
      <c r="W303" s="94">
        <f t="shared" si="77"/>
        <v>882.66666666666674</v>
      </c>
    </row>
    <row r="304" spans="1:24">
      <c r="B304" s="97">
        <v>4</v>
      </c>
      <c r="C304" s="93">
        <v>1779</v>
      </c>
      <c r="D304" s="93">
        <v>1152</v>
      </c>
      <c r="E304" s="93">
        <v>1033</v>
      </c>
      <c r="F304" s="93">
        <v>1628</v>
      </c>
      <c r="G304" s="93">
        <v>1100</v>
      </c>
      <c r="H304" s="93">
        <v>985</v>
      </c>
      <c r="I304" s="93">
        <v>2114</v>
      </c>
      <c r="J304" s="93">
        <v>2329</v>
      </c>
      <c r="K304" s="93">
        <v>2033</v>
      </c>
      <c r="L304" s="93">
        <v>1212</v>
      </c>
      <c r="M304" s="97">
        <v>2937</v>
      </c>
      <c r="N304" s="93">
        <v>1088</v>
      </c>
      <c r="O304" s="93"/>
      <c r="Q304" s="94">
        <f t="shared" si="71"/>
        <v>1321.3333333333333</v>
      </c>
      <c r="R304" s="94">
        <f t="shared" si="72"/>
        <v>1237.6666666666667</v>
      </c>
      <c r="S304" s="94">
        <f t="shared" si="73"/>
        <v>2158.6666666666665</v>
      </c>
      <c r="T304" s="94">
        <f t="shared" si="74"/>
        <v>1150</v>
      </c>
      <c r="U304" s="94">
        <f t="shared" si="75"/>
        <v>171.33333333333326</v>
      </c>
      <c r="V304" s="94">
        <f t="shared" si="76"/>
        <v>87.666666666666742</v>
      </c>
      <c r="W304" s="94">
        <f t="shared" si="77"/>
        <v>1008.6666666666665</v>
      </c>
    </row>
    <row r="305" spans="2:23">
      <c r="B305" s="97">
        <v>4.5</v>
      </c>
      <c r="C305" s="93">
        <v>1751</v>
      </c>
      <c r="D305" s="93">
        <v>1154</v>
      </c>
      <c r="E305" s="93">
        <v>1045</v>
      </c>
      <c r="F305" s="93">
        <v>1519</v>
      </c>
      <c r="G305" s="93">
        <v>1085</v>
      </c>
      <c r="H305" s="93">
        <v>985</v>
      </c>
      <c r="I305" s="93">
        <v>2313</v>
      </c>
      <c r="J305" s="93">
        <v>2496</v>
      </c>
      <c r="K305" s="93">
        <v>2161</v>
      </c>
      <c r="L305" s="93">
        <v>1214</v>
      </c>
      <c r="M305" s="97">
        <v>2952</v>
      </c>
      <c r="N305" s="93">
        <v>1087</v>
      </c>
      <c r="O305" s="93"/>
      <c r="Q305" s="94">
        <f t="shared" si="71"/>
        <v>1316.6666666666667</v>
      </c>
      <c r="R305" s="94">
        <f t="shared" si="72"/>
        <v>1196.3333333333333</v>
      </c>
      <c r="S305" s="94">
        <f t="shared" si="73"/>
        <v>2323.3333333333335</v>
      </c>
      <c r="T305" s="94">
        <f t="shared" si="74"/>
        <v>1150.5</v>
      </c>
      <c r="U305" s="94">
        <f t="shared" si="75"/>
        <v>166.16666666666674</v>
      </c>
      <c r="V305" s="94">
        <f t="shared" si="76"/>
        <v>45.833333333333258</v>
      </c>
      <c r="W305" s="94">
        <f t="shared" si="77"/>
        <v>1172.8333333333335</v>
      </c>
    </row>
    <row r="306" spans="2:23">
      <c r="B306" s="97">
        <v>5</v>
      </c>
      <c r="C306" s="93">
        <v>1779</v>
      </c>
      <c r="D306" s="93">
        <v>1166</v>
      </c>
      <c r="E306" s="93">
        <v>1051</v>
      </c>
      <c r="F306" s="93">
        <v>1526</v>
      </c>
      <c r="G306" s="93">
        <v>1072</v>
      </c>
      <c r="H306" s="93">
        <v>996</v>
      </c>
      <c r="I306" s="93">
        <v>2451</v>
      </c>
      <c r="J306" s="93">
        <v>2697</v>
      </c>
      <c r="K306" s="93">
        <v>2347</v>
      </c>
      <c r="L306" s="93">
        <v>1199</v>
      </c>
      <c r="M306" s="97">
        <v>2922</v>
      </c>
      <c r="N306" s="93">
        <v>1078</v>
      </c>
      <c r="O306" s="93"/>
      <c r="Q306" s="94">
        <f t="shared" si="71"/>
        <v>1332</v>
      </c>
      <c r="R306" s="94">
        <f t="shared" si="72"/>
        <v>1198</v>
      </c>
      <c r="S306" s="94">
        <f t="shared" si="73"/>
        <v>2498.3333333333335</v>
      </c>
      <c r="T306" s="94">
        <f t="shared" si="74"/>
        <v>1138.5</v>
      </c>
      <c r="U306" s="94">
        <f t="shared" si="75"/>
        <v>193.5</v>
      </c>
      <c r="V306" s="94">
        <f t="shared" si="76"/>
        <v>59.5</v>
      </c>
      <c r="W306" s="94">
        <f t="shared" si="77"/>
        <v>1359.8333333333335</v>
      </c>
    </row>
    <row r="307" spans="2:23">
      <c r="B307" s="97">
        <v>5.5</v>
      </c>
      <c r="C307" s="93">
        <v>1757</v>
      </c>
      <c r="D307" s="93">
        <v>1079</v>
      </c>
      <c r="E307" s="93">
        <v>1030</v>
      </c>
      <c r="F307" s="93">
        <v>1485</v>
      </c>
      <c r="G307" s="93">
        <v>1031</v>
      </c>
      <c r="H307" s="93">
        <v>952</v>
      </c>
      <c r="I307" s="93">
        <v>2569</v>
      </c>
      <c r="J307" s="93">
        <v>2792</v>
      </c>
      <c r="K307" s="93">
        <v>2444</v>
      </c>
      <c r="L307" s="93">
        <v>1182</v>
      </c>
      <c r="M307" s="97">
        <v>2879</v>
      </c>
      <c r="N307" s="93">
        <v>1055</v>
      </c>
      <c r="O307" s="93"/>
      <c r="Q307" s="94">
        <f t="shared" si="71"/>
        <v>1288.6666666666667</v>
      </c>
      <c r="R307" s="94">
        <f t="shared" si="72"/>
        <v>1156</v>
      </c>
      <c r="S307" s="94">
        <f t="shared" si="73"/>
        <v>2601.6666666666665</v>
      </c>
      <c r="T307" s="94">
        <f t="shared" si="74"/>
        <v>1118.5</v>
      </c>
      <c r="U307" s="94">
        <f t="shared" si="75"/>
        <v>170.16666666666674</v>
      </c>
      <c r="V307" s="94">
        <f t="shared" si="76"/>
        <v>37.5</v>
      </c>
      <c r="W307" s="94">
        <f t="shared" si="77"/>
        <v>1483.1666666666665</v>
      </c>
    </row>
    <row r="308" spans="2:23">
      <c r="B308" s="97">
        <v>6</v>
      </c>
      <c r="C308" s="93">
        <v>1755</v>
      </c>
      <c r="D308" s="93">
        <v>1092</v>
      </c>
      <c r="E308" s="93">
        <v>1045</v>
      </c>
      <c r="F308" s="93">
        <v>1495</v>
      </c>
      <c r="G308" s="93">
        <v>1041</v>
      </c>
      <c r="H308" s="93">
        <v>900</v>
      </c>
      <c r="I308" s="93">
        <v>2850</v>
      </c>
      <c r="J308" s="93">
        <v>3043</v>
      </c>
      <c r="K308" s="93">
        <v>2651</v>
      </c>
      <c r="L308" s="93">
        <v>1178</v>
      </c>
      <c r="M308" s="97">
        <v>2899</v>
      </c>
      <c r="N308" s="93">
        <v>1067</v>
      </c>
      <c r="O308" s="93"/>
      <c r="Q308" s="94">
        <f t="shared" si="71"/>
        <v>1297.3333333333333</v>
      </c>
      <c r="R308" s="94">
        <f t="shared" si="72"/>
        <v>1145.3333333333333</v>
      </c>
      <c r="S308" s="94">
        <f t="shared" si="73"/>
        <v>2848</v>
      </c>
      <c r="T308" s="94">
        <f t="shared" si="74"/>
        <v>1122.5</v>
      </c>
      <c r="U308" s="94">
        <f t="shared" si="75"/>
        <v>174.83333333333326</v>
      </c>
      <c r="V308" s="94">
        <f t="shared" si="76"/>
        <v>22.833333333333258</v>
      </c>
      <c r="W308" s="94">
        <f t="shared" si="77"/>
        <v>1725.5</v>
      </c>
    </row>
    <row r="309" spans="2:23">
      <c r="B309" s="97">
        <v>6.5</v>
      </c>
      <c r="C309" s="93">
        <v>1763</v>
      </c>
      <c r="D309" s="93">
        <v>1101</v>
      </c>
      <c r="E309" s="93">
        <v>1041</v>
      </c>
      <c r="F309" s="93">
        <v>1486</v>
      </c>
      <c r="G309" s="93">
        <v>1015</v>
      </c>
      <c r="H309" s="93">
        <v>896</v>
      </c>
      <c r="I309" s="93">
        <v>2942</v>
      </c>
      <c r="J309" s="93">
        <v>3266</v>
      </c>
      <c r="K309" s="93">
        <v>2924</v>
      </c>
      <c r="L309" s="93">
        <v>1193</v>
      </c>
      <c r="M309" s="97">
        <v>2918</v>
      </c>
      <c r="N309" s="93">
        <v>1062</v>
      </c>
      <c r="O309" s="93"/>
      <c r="Q309" s="94">
        <f t="shared" si="71"/>
        <v>1301.6666666666667</v>
      </c>
      <c r="R309" s="94">
        <f t="shared" si="72"/>
        <v>1132.3333333333333</v>
      </c>
      <c r="S309" s="94">
        <f t="shared" si="73"/>
        <v>3044</v>
      </c>
      <c r="T309" s="94">
        <f t="shared" si="74"/>
        <v>1127.5</v>
      </c>
      <c r="U309" s="94">
        <f t="shared" si="75"/>
        <v>174.16666666666674</v>
      </c>
      <c r="V309" s="94">
        <f t="shared" si="76"/>
        <v>4.8333333333332575</v>
      </c>
      <c r="W309" s="94">
        <f t="shared" si="77"/>
        <v>1916.5</v>
      </c>
    </row>
    <row r="310" spans="2:23">
      <c r="B310" s="97">
        <v>7</v>
      </c>
      <c r="C310" s="93">
        <v>1774</v>
      </c>
      <c r="D310" s="93">
        <v>1105</v>
      </c>
      <c r="E310" s="93">
        <v>1050</v>
      </c>
      <c r="F310" s="93">
        <v>1498</v>
      </c>
      <c r="G310" s="93">
        <v>1003</v>
      </c>
      <c r="H310" s="93">
        <v>912</v>
      </c>
      <c r="I310" s="93">
        <v>3239</v>
      </c>
      <c r="J310" s="93">
        <v>3587</v>
      </c>
      <c r="K310" s="93">
        <v>3224</v>
      </c>
      <c r="L310" s="93">
        <v>1185</v>
      </c>
      <c r="M310" s="97">
        <v>2930</v>
      </c>
      <c r="N310" s="93">
        <v>1082</v>
      </c>
      <c r="O310" s="93"/>
      <c r="Q310" s="94">
        <f t="shared" si="71"/>
        <v>1309.6666666666667</v>
      </c>
      <c r="R310" s="94">
        <f t="shared" si="72"/>
        <v>1137.6666666666667</v>
      </c>
      <c r="S310" s="94">
        <f t="shared" si="73"/>
        <v>3350</v>
      </c>
      <c r="T310" s="94">
        <f t="shared" si="74"/>
        <v>1133.5</v>
      </c>
      <c r="U310" s="94">
        <f t="shared" si="75"/>
        <v>176.16666666666674</v>
      </c>
      <c r="V310" s="94">
        <f t="shared" si="76"/>
        <v>4.1666666666667425</v>
      </c>
      <c r="W310" s="94">
        <f t="shared" si="77"/>
        <v>2216.5</v>
      </c>
    </row>
    <row r="311" spans="2:23">
      <c r="B311" s="97">
        <v>7.5</v>
      </c>
      <c r="C311" s="93">
        <v>1768</v>
      </c>
      <c r="D311" s="93">
        <v>1108</v>
      </c>
      <c r="E311" s="93">
        <v>1045</v>
      </c>
      <c r="F311" s="93">
        <v>1472</v>
      </c>
      <c r="G311" s="93">
        <v>998</v>
      </c>
      <c r="H311" s="93">
        <v>881</v>
      </c>
      <c r="I311" s="93">
        <v>3581</v>
      </c>
      <c r="J311" s="93">
        <v>3926</v>
      </c>
      <c r="K311" s="93">
        <v>3502</v>
      </c>
      <c r="L311" s="93">
        <v>1203</v>
      </c>
      <c r="M311" s="97">
        <v>2931</v>
      </c>
      <c r="N311" s="93">
        <v>1061</v>
      </c>
      <c r="O311" s="93"/>
      <c r="Q311" s="94">
        <f t="shared" si="71"/>
        <v>1307</v>
      </c>
      <c r="R311" s="94">
        <f t="shared" si="72"/>
        <v>1117</v>
      </c>
      <c r="S311" s="94">
        <f t="shared" si="73"/>
        <v>3669.6666666666665</v>
      </c>
      <c r="T311" s="94">
        <f t="shared" si="74"/>
        <v>1132</v>
      </c>
      <c r="U311" s="94">
        <f t="shared" si="75"/>
        <v>175</v>
      </c>
      <c r="V311" s="94">
        <f t="shared" si="76"/>
        <v>-15</v>
      </c>
      <c r="W311" s="94">
        <f t="shared" si="77"/>
        <v>2537.6666666666665</v>
      </c>
    </row>
    <row r="312" spans="2:23">
      <c r="B312" s="97">
        <v>8</v>
      </c>
      <c r="C312" s="93">
        <v>1742</v>
      </c>
      <c r="D312" s="93">
        <v>1083</v>
      </c>
      <c r="E312" s="93">
        <v>1048</v>
      </c>
      <c r="F312" s="93">
        <v>1468</v>
      </c>
      <c r="G312" s="93">
        <v>987</v>
      </c>
      <c r="H312" s="93">
        <v>860</v>
      </c>
      <c r="I312" s="93">
        <v>4027</v>
      </c>
      <c r="J312" s="93">
        <v>4360</v>
      </c>
      <c r="K312" s="93">
        <v>3886</v>
      </c>
      <c r="L312" s="93">
        <v>1189</v>
      </c>
      <c r="M312" s="97">
        <v>2876</v>
      </c>
      <c r="N312" s="93">
        <v>1057</v>
      </c>
      <c r="O312" s="93"/>
      <c r="Q312" s="94">
        <f t="shared" si="71"/>
        <v>1291</v>
      </c>
      <c r="R312" s="94">
        <f t="shared" si="72"/>
        <v>1105</v>
      </c>
      <c r="S312" s="94">
        <f t="shared" si="73"/>
        <v>4091</v>
      </c>
      <c r="T312" s="94">
        <f t="shared" si="74"/>
        <v>1123</v>
      </c>
      <c r="U312" s="94">
        <f t="shared" si="75"/>
        <v>168</v>
      </c>
      <c r="V312" s="94">
        <f t="shared" si="76"/>
        <v>-18</v>
      </c>
      <c r="W312" s="94">
        <f t="shared" si="77"/>
        <v>2968</v>
      </c>
    </row>
    <row r="313" spans="2:23">
      <c r="B313" s="97">
        <v>8.5</v>
      </c>
      <c r="C313" s="93">
        <v>1745</v>
      </c>
      <c r="D313" s="93">
        <v>1103</v>
      </c>
      <c r="E313" s="93">
        <v>1046</v>
      </c>
      <c r="F313" s="93">
        <v>1437</v>
      </c>
      <c r="G313" s="93">
        <v>966</v>
      </c>
      <c r="H313" s="93">
        <v>848</v>
      </c>
      <c r="I313" s="93">
        <v>4529</v>
      </c>
      <c r="J313" s="93">
        <v>4866</v>
      </c>
      <c r="K313" s="93">
        <v>4360</v>
      </c>
      <c r="L313" s="93">
        <v>1180</v>
      </c>
      <c r="M313" s="97">
        <v>2910</v>
      </c>
      <c r="N313" s="93">
        <v>1059</v>
      </c>
      <c r="O313" s="93"/>
      <c r="Q313" s="94">
        <f t="shared" si="71"/>
        <v>1298</v>
      </c>
      <c r="R313" s="94">
        <f t="shared" si="72"/>
        <v>1083.6666666666667</v>
      </c>
      <c r="S313" s="94">
        <f t="shared" si="73"/>
        <v>4585</v>
      </c>
      <c r="T313" s="94">
        <f t="shared" si="74"/>
        <v>1119.5</v>
      </c>
      <c r="U313" s="94">
        <f t="shared" si="75"/>
        <v>178.5</v>
      </c>
      <c r="V313" s="94">
        <f t="shared" si="76"/>
        <v>-35.833333333333258</v>
      </c>
      <c r="W313" s="94">
        <f t="shared" si="77"/>
        <v>3465.5</v>
      </c>
    </row>
    <row r="314" spans="2:23">
      <c r="B314" s="97">
        <v>9</v>
      </c>
      <c r="C314" s="93">
        <v>1741</v>
      </c>
      <c r="D314" s="93">
        <v>1081</v>
      </c>
      <c r="E314" s="93">
        <v>1030</v>
      </c>
      <c r="F314" s="93">
        <v>1437</v>
      </c>
      <c r="G314" s="93">
        <v>953</v>
      </c>
      <c r="H314" s="93">
        <v>851</v>
      </c>
      <c r="I314" s="93">
        <v>5163</v>
      </c>
      <c r="J314" s="93">
        <v>5409</v>
      </c>
      <c r="K314" s="93">
        <v>4887</v>
      </c>
      <c r="L314" s="93">
        <v>1171</v>
      </c>
      <c r="M314" s="97">
        <v>2921</v>
      </c>
      <c r="N314" s="93">
        <v>1054</v>
      </c>
      <c r="O314" s="93"/>
      <c r="Q314" s="94">
        <f t="shared" si="71"/>
        <v>1284</v>
      </c>
      <c r="R314" s="94">
        <f t="shared" si="72"/>
        <v>1080.3333333333333</v>
      </c>
      <c r="S314" s="94">
        <f t="shared" si="73"/>
        <v>5153</v>
      </c>
      <c r="T314" s="94">
        <f t="shared" si="74"/>
        <v>1112.5</v>
      </c>
      <c r="U314" s="94">
        <f t="shared" si="75"/>
        <v>171.5</v>
      </c>
      <c r="V314" s="94">
        <f t="shared" si="76"/>
        <v>-32.166666666666742</v>
      </c>
      <c r="W314" s="94">
        <f t="shared" si="77"/>
        <v>4040.5</v>
      </c>
    </row>
    <row r="315" spans="2:23">
      <c r="B315" s="97">
        <v>9.5</v>
      </c>
      <c r="C315" s="93">
        <v>1754</v>
      </c>
      <c r="D315" s="93">
        <v>1090</v>
      </c>
      <c r="E315" s="93">
        <v>1040</v>
      </c>
      <c r="F315" s="93">
        <v>1445</v>
      </c>
      <c r="G315" s="93">
        <v>953</v>
      </c>
      <c r="H315" s="93">
        <v>847</v>
      </c>
      <c r="I315" s="93">
        <v>5727</v>
      </c>
      <c r="J315" s="93">
        <v>6008</v>
      </c>
      <c r="K315" s="93">
        <v>5464</v>
      </c>
      <c r="L315" s="93">
        <v>1186</v>
      </c>
      <c r="M315" s="97">
        <v>2877</v>
      </c>
      <c r="N315" s="93">
        <v>1050</v>
      </c>
      <c r="O315" s="93"/>
      <c r="Q315" s="94">
        <f t="shared" si="71"/>
        <v>1294.6666666666667</v>
      </c>
      <c r="R315" s="94">
        <f t="shared" si="72"/>
        <v>1081.6666666666667</v>
      </c>
      <c r="S315" s="94">
        <f t="shared" si="73"/>
        <v>5733</v>
      </c>
      <c r="T315" s="94">
        <f t="shared" si="74"/>
        <v>1118</v>
      </c>
      <c r="U315" s="94">
        <f t="shared" si="75"/>
        <v>176.66666666666674</v>
      </c>
      <c r="V315" s="94">
        <f t="shared" si="76"/>
        <v>-36.333333333333258</v>
      </c>
      <c r="W315" s="94">
        <f t="shared" si="77"/>
        <v>4615</v>
      </c>
    </row>
    <row r="316" spans="2:23">
      <c r="B316" s="97">
        <v>10</v>
      </c>
      <c r="C316" s="93">
        <v>1742</v>
      </c>
      <c r="D316" s="93">
        <v>1060</v>
      </c>
      <c r="E316" s="93">
        <v>1021</v>
      </c>
      <c r="F316" s="93">
        <v>1417</v>
      </c>
      <c r="G316" s="93">
        <v>928</v>
      </c>
      <c r="H316" s="93">
        <v>845</v>
      </c>
      <c r="I316" s="93">
        <v>6212</v>
      </c>
      <c r="J316" s="93">
        <v>6628</v>
      </c>
      <c r="K316" s="93">
        <v>6032</v>
      </c>
      <c r="L316" s="93">
        <v>1173</v>
      </c>
      <c r="M316" s="97">
        <v>2855</v>
      </c>
      <c r="N316" s="93">
        <v>1048</v>
      </c>
      <c r="O316" s="93"/>
      <c r="Q316" s="94">
        <f t="shared" si="71"/>
        <v>1274.3333333333333</v>
      </c>
      <c r="R316" s="94">
        <f t="shared" si="72"/>
        <v>1063.3333333333333</v>
      </c>
      <c r="S316" s="94">
        <f t="shared" si="73"/>
        <v>6290.666666666667</v>
      </c>
      <c r="T316" s="94">
        <f t="shared" si="74"/>
        <v>1110.5</v>
      </c>
      <c r="U316" s="94">
        <f t="shared" si="75"/>
        <v>163.83333333333326</v>
      </c>
      <c r="V316" s="94">
        <f t="shared" si="76"/>
        <v>-47.166666666666742</v>
      </c>
      <c r="W316" s="94">
        <f t="shared" si="77"/>
        <v>5180.166666666667</v>
      </c>
    </row>
    <row r="317" spans="2:23">
      <c r="B317" s="97">
        <v>10.5</v>
      </c>
      <c r="C317" s="93">
        <v>1751</v>
      </c>
      <c r="D317" s="93">
        <v>1071</v>
      </c>
      <c r="E317" s="93">
        <v>1027</v>
      </c>
      <c r="F317" s="93">
        <v>1438</v>
      </c>
      <c r="G317" s="93">
        <v>941</v>
      </c>
      <c r="H317" s="93">
        <v>854</v>
      </c>
      <c r="I317" s="93">
        <v>7077</v>
      </c>
      <c r="J317" s="93">
        <v>7350</v>
      </c>
      <c r="K317" s="93">
        <v>6709</v>
      </c>
      <c r="L317" s="93">
        <v>1178</v>
      </c>
      <c r="M317" s="97">
        <v>2921</v>
      </c>
      <c r="N317" s="93">
        <v>1062</v>
      </c>
      <c r="O317" s="93"/>
      <c r="Q317" s="94">
        <f t="shared" si="71"/>
        <v>1283</v>
      </c>
      <c r="R317" s="94">
        <f t="shared" si="72"/>
        <v>1077.6666666666667</v>
      </c>
      <c r="S317" s="94">
        <f t="shared" si="73"/>
        <v>7045.333333333333</v>
      </c>
      <c r="T317" s="94">
        <f t="shared" si="74"/>
        <v>1120</v>
      </c>
      <c r="U317" s="94">
        <f t="shared" si="75"/>
        <v>163</v>
      </c>
      <c r="V317" s="94">
        <f t="shared" si="76"/>
        <v>-42.333333333333258</v>
      </c>
      <c r="W317" s="94">
        <f t="shared" si="77"/>
        <v>5925.333333333333</v>
      </c>
    </row>
    <row r="318" spans="2:23">
      <c r="B318" s="97">
        <v>11</v>
      </c>
      <c r="C318" s="93">
        <v>1732</v>
      </c>
      <c r="D318" s="93">
        <v>1061</v>
      </c>
      <c r="E318" s="93">
        <v>1011</v>
      </c>
      <c r="F318" s="93">
        <v>1421</v>
      </c>
      <c r="G318" s="93">
        <v>940</v>
      </c>
      <c r="H318" s="93">
        <v>844</v>
      </c>
      <c r="I318" s="93">
        <v>7766</v>
      </c>
      <c r="J318" s="93">
        <v>7884</v>
      </c>
      <c r="K318" s="93">
        <v>7221</v>
      </c>
      <c r="L318" s="93">
        <v>1144</v>
      </c>
      <c r="M318" s="97">
        <v>2880</v>
      </c>
      <c r="N318" s="93">
        <v>1036</v>
      </c>
      <c r="O318" s="93"/>
      <c r="Q318" s="94">
        <f t="shared" si="71"/>
        <v>1268</v>
      </c>
      <c r="R318" s="94">
        <f t="shared" si="72"/>
        <v>1068.3333333333333</v>
      </c>
      <c r="S318" s="94">
        <f t="shared" si="73"/>
        <v>7623.666666666667</v>
      </c>
      <c r="T318" s="94">
        <f t="shared" si="74"/>
        <v>1090</v>
      </c>
      <c r="U318" s="94">
        <f t="shared" si="75"/>
        <v>178</v>
      </c>
      <c r="V318" s="94">
        <f t="shared" si="76"/>
        <v>-21.666666666666742</v>
      </c>
      <c r="W318" s="94">
        <f t="shared" si="77"/>
        <v>6533.666666666667</v>
      </c>
    </row>
    <row r="319" spans="2:23">
      <c r="B319" s="97">
        <v>11.5</v>
      </c>
      <c r="C319" s="93">
        <v>1712</v>
      </c>
      <c r="D319" s="93">
        <v>1054</v>
      </c>
      <c r="E319" s="93">
        <v>1013</v>
      </c>
      <c r="F319" s="93">
        <v>1421</v>
      </c>
      <c r="G319" s="93">
        <v>946</v>
      </c>
      <c r="H319" s="93">
        <v>839</v>
      </c>
      <c r="I319" s="93">
        <v>8445</v>
      </c>
      <c r="J319" s="93">
        <v>8608</v>
      </c>
      <c r="K319" s="93">
        <v>7755</v>
      </c>
      <c r="L319" s="93">
        <v>1157</v>
      </c>
      <c r="M319" s="97">
        <v>2908</v>
      </c>
      <c r="N319" s="93">
        <v>1041</v>
      </c>
      <c r="O319" s="93"/>
      <c r="Q319" s="94">
        <f t="shared" si="71"/>
        <v>1259.6666666666667</v>
      </c>
      <c r="R319" s="94">
        <f t="shared" si="72"/>
        <v>1068.6666666666667</v>
      </c>
      <c r="S319" s="94">
        <f t="shared" si="73"/>
        <v>8269.3333333333339</v>
      </c>
      <c r="T319" s="94">
        <f t="shared" si="74"/>
        <v>1099</v>
      </c>
      <c r="U319" s="94">
        <f t="shared" si="75"/>
        <v>160.66666666666674</v>
      </c>
      <c r="V319" s="94">
        <f t="shared" si="76"/>
        <v>-30.333333333333258</v>
      </c>
      <c r="W319" s="94">
        <f t="shared" si="77"/>
        <v>7170.3333333333339</v>
      </c>
    </row>
    <row r="320" spans="2:23">
      <c r="B320" s="97">
        <v>12</v>
      </c>
      <c r="C320" s="93">
        <v>1716</v>
      </c>
      <c r="D320" s="93">
        <v>1038</v>
      </c>
      <c r="E320" s="93">
        <v>1011</v>
      </c>
      <c r="F320" s="93">
        <v>1432</v>
      </c>
      <c r="G320" s="93">
        <v>947</v>
      </c>
      <c r="H320" s="93">
        <v>847</v>
      </c>
      <c r="I320" s="93">
        <v>8799</v>
      </c>
      <c r="J320" s="93">
        <v>9001</v>
      </c>
      <c r="K320" s="93">
        <v>8369</v>
      </c>
      <c r="L320" s="93">
        <v>1149</v>
      </c>
      <c r="M320" s="97">
        <v>2866</v>
      </c>
      <c r="N320" s="93">
        <v>1042</v>
      </c>
      <c r="O320" s="93"/>
      <c r="Q320" s="94">
        <f t="shared" si="71"/>
        <v>1255</v>
      </c>
      <c r="R320" s="94">
        <f t="shared" si="72"/>
        <v>1075.3333333333333</v>
      </c>
      <c r="S320" s="94">
        <f t="shared" si="73"/>
        <v>8723</v>
      </c>
      <c r="T320" s="94">
        <f t="shared" si="74"/>
        <v>1095.5</v>
      </c>
      <c r="U320" s="94">
        <f t="shared" si="75"/>
        <v>159.5</v>
      </c>
      <c r="V320" s="94">
        <f t="shared" si="76"/>
        <v>-20.166666666666742</v>
      </c>
      <c r="W320" s="94">
        <f t="shared" si="77"/>
        <v>7627.5</v>
      </c>
    </row>
    <row r="321" spans="2:23">
      <c r="B321" s="97">
        <v>12.5</v>
      </c>
      <c r="C321" s="93">
        <v>1724</v>
      </c>
      <c r="D321" s="93">
        <v>1035</v>
      </c>
      <c r="E321" s="93">
        <v>994</v>
      </c>
      <c r="F321" s="93">
        <v>1458</v>
      </c>
      <c r="G321" s="93">
        <v>960</v>
      </c>
      <c r="H321" s="93">
        <v>865</v>
      </c>
      <c r="I321" s="93">
        <v>9344</v>
      </c>
      <c r="J321" s="93">
        <v>9644</v>
      </c>
      <c r="K321" s="93">
        <v>8956</v>
      </c>
      <c r="L321" s="93">
        <v>1150</v>
      </c>
      <c r="M321" s="97">
        <v>2888</v>
      </c>
      <c r="N321" s="93">
        <v>1040</v>
      </c>
      <c r="O321" s="93"/>
      <c r="Q321" s="94">
        <f t="shared" si="71"/>
        <v>1251</v>
      </c>
      <c r="R321" s="94">
        <f t="shared" si="72"/>
        <v>1094.3333333333333</v>
      </c>
      <c r="S321" s="94">
        <f t="shared" si="73"/>
        <v>9314.6666666666661</v>
      </c>
      <c r="T321" s="94">
        <f t="shared" si="74"/>
        <v>1095</v>
      </c>
      <c r="U321" s="94">
        <f t="shared" si="75"/>
        <v>156</v>
      </c>
      <c r="V321" s="94">
        <f t="shared" si="76"/>
        <v>-0.66666666666674246</v>
      </c>
      <c r="W321" s="94">
        <f t="shared" si="77"/>
        <v>8219.6666666666661</v>
      </c>
    </row>
    <row r="322" spans="2:23">
      <c r="B322" s="97">
        <v>13</v>
      </c>
      <c r="C322" s="93">
        <v>1729</v>
      </c>
      <c r="D322" s="93">
        <v>1048</v>
      </c>
      <c r="E322" s="93">
        <v>1010</v>
      </c>
      <c r="F322" s="93">
        <v>1459</v>
      </c>
      <c r="G322" s="93">
        <v>973</v>
      </c>
      <c r="H322" s="93">
        <v>895</v>
      </c>
      <c r="I322" s="93">
        <v>10019</v>
      </c>
      <c r="J322" s="93">
        <v>10371</v>
      </c>
      <c r="K322" s="93">
        <v>9340</v>
      </c>
      <c r="L322" s="93">
        <v>1152</v>
      </c>
      <c r="M322" s="97">
        <v>2877</v>
      </c>
      <c r="N322" s="93">
        <v>1047</v>
      </c>
      <c r="O322" s="93"/>
      <c r="Q322" s="94">
        <f t="shared" si="71"/>
        <v>1262.3333333333333</v>
      </c>
      <c r="R322" s="94">
        <f t="shared" si="72"/>
        <v>1109</v>
      </c>
      <c r="S322" s="94">
        <f t="shared" si="73"/>
        <v>9910</v>
      </c>
      <c r="T322" s="94">
        <f t="shared" si="74"/>
        <v>1099.5</v>
      </c>
      <c r="U322" s="94">
        <f t="shared" si="75"/>
        <v>162.83333333333326</v>
      </c>
      <c r="V322" s="94">
        <f t="shared" si="76"/>
        <v>9.5</v>
      </c>
      <c r="W322" s="94">
        <f t="shared" si="77"/>
        <v>8810.5</v>
      </c>
    </row>
    <row r="323" spans="2:23">
      <c r="B323" s="97">
        <v>13.5</v>
      </c>
      <c r="C323" s="93">
        <v>1701</v>
      </c>
      <c r="D323" s="93">
        <v>1026</v>
      </c>
      <c r="E323" s="93">
        <v>990</v>
      </c>
      <c r="F323" s="93">
        <v>1456</v>
      </c>
      <c r="G323" s="93">
        <v>1007</v>
      </c>
      <c r="H323" s="93">
        <v>903</v>
      </c>
      <c r="I323" s="93">
        <v>10335</v>
      </c>
      <c r="J323" s="93">
        <v>10537</v>
      </c>
      <c r="K323" s="93">
        <v>9718</v>
      </c>
      <c r="L323" s="93">
        <v>1137</v>
      </c>
      <c r="M323" s="97">
        <v>2834</v>
      </c>
      <c r="N323" s="93">
        <v>1048</v>
      </c>
      <c r="O323" s="93"/>
      <c r="Q323" s="94">
        <f t="shared" si="71"/>
        <v>1239</v>
      </c>
      <c r="R323" s="94">
        <f t="shared" si="72"/>
        <v>1122</v>
      </c>
      <c r="S323" s="94">
        <f t="shared" si="73"/>
        <v>10196.666666666666</v>
      </c>
      <c r="T323" s="94">
        <f t="shared" si="74"/>
        <v>1092.5</v>
      </c>
      <c r="U323" s="94">
        <f t="shared" ref="U323:W386" si="78">Q323-$T323</f>
        <v>146.5</v>
      </c>
      <c r="V323" s="94">
        <f t="shared" si="78"/>
        <v>29.5</v>
      </c>
      <c r="W323" s="94">
        <f t="shared" si="78"/>
        <v>9104.1666666666661</v>
      </c>
    </row>
    <row r="324" spans="2:23">
      <c r="B324" s="97">
        <v>14</v>
      </c>
      <c r="C324" s="93">
        <v>1696</v>
      </c>
      <c r="D324" s="93">
        <v>1030</v>
      </c>
      <c r="E324" s="93">
        <v>996</v>
      </c>
      <c r="F324" s="93">
        <v>1474</v>
      </c>
      <c r="G324" s="93">
        <v>1010</v>
      </c>
      <c r="H324" s="93">
        <v>917</v>
      </c>
      <c r="I324" s="93">
        <v>10815</v>
      </c>
      <c r="J324" s="93">
        <v>10847</v>
      </c>
      <c r="K324" s="93">
        <v>10375</v>
      </c>
      <c r="L324" s="93">
        <v>1135</v>
      </c>
      <c r="M324" s="97">
        <v>2887</v>
      </c>
      <c r="N324" s="93">
        <v>1051</v>
      </c>
      <c r="O324" s="93"/>
      <c r="Q324" s="94">
        <f t="shared" si="71"/>
        <v>1240.6666666666667</v>
      </c>
      <c r="R324" s="94">
        <f t="shared" si="72"/>
        <v>1133.6666666666667</v>
      </c>
      <c r="S324" s="94">
        <f t="shared" si="73"/>
        <v>10679</v>
      </c>
      <c r="T324" s="94">
        <f t="shared" si="74"/>
        <v>1093</v>
      </c>
      <c r="U324" s="94">
        <f t="shared" si="78"/>
        <v>147.66666666666674</v>
      </c>
      <c r="V324" s="94">
        <f t="shared" si="78"/>
        <v>40.666666666666742</v>
      </c>
      <c r="W324" s="94">
        <f t="shared" si="78"/>
        <v>9586</v>
      </c>
    </row>
    <row r="325" spans="2:23">
      <c r="B325" s="97">
        <v>14.5</v>
      </c>
      <c r="C325" s="93">
        <v>1676</v>
      </c>
      <c r="D325" s="93">
        <v>1019</v>
      </c>
      <c r="E325" s="93">
        <v>979</v>
      </c>
      <c r="F325" s="93">
        <v>1495</v>
      </c>
      <c r="G325" s="93">
        <v>1031</v>
      </c>
      <c r="H325" s="93">
        <v>921</v>
      </c>
      <c r="I325" s="93">
        <v>11081</v>
      </c>
      <c r="J325" s="93">
        <v>11389</v>
      </c>
      <c r="K325" s="93">
        <v>10776</v>
      </c>
      <c r="L325" s="93">
        <v>1148</v>
      </c>
      <c r="M325" s="97">
        <v>2873</v>
      </c>
      <c r="N325" s="93">
        <v>1029</v>
      </c>
      <c r="O325" s="93"/>
      <c r="Q325" s="94">
        <f t="shared" si="71"/>
        <v>1224.6666666666667</v>
      </c>
      <c r="R325" s="94">
        <f t="shared" si="72"/>
        <v>1149</v>
      </c>
      <c r="S325" s="94">
        <f t="shared" si="73"/>
        <v>11082</v>
      </c>
      <c r="T325" s="94">
        <f t="shared" si="74"/>
        <v>1088.5</v>
      </c>
      <c r="U325" s="94">
        <f t="shared" si="78"/>
        <v>136.16666666666674</v>
      </c>
      <c r="V325" s="94">
        <f t="shared" si="78"/>
        <v>60.5</v>
      </c>
      <c r="W325" s="94">
        <f t="shared" si="78"/>
        <v>9993.5</v>
      </c>
    </row>
    <row r="326" spans="2:23">
      <c r="B326" s="97">
        <v>15</v>
      </c>
      <c r="C326" s="93">
        <v>1706</v>
      </c>
      <c r="D326" s="93">
        <v>1024</v>
      </c>
      <c r="E326" s="93">
        <v>973</v>
      </c>
      <c r="F326" s="93">
        <v>1509</v>
      </c>
      <c r="G326" s="93">
        <v>1055</v>
      </c>
      <c r="H326" s="93">
        <v>947</v>
      </c>
      <c r="I326" s="93">
        <v>11296</v>
      </c>
      <c r="J326" s="93">
        <v>11678</v>
      </c>
      <c r="K326" s="93">
        <v>11333</v>
      </c>
      <c r="L326" s="93">
        <v>1154</v>
      </c>
      <c r="M326" s="97">
        <v>2890</v>
      </c>
      <c r="N326" s="93">
        <v>1028</v>
      </c>
      <c r="O326" s="93"/>
      <c r="Q326" s="94">
        <f t="shared" si="71"/>
        <v>1234.3333333333333</v>
      </c>
      <c r="R326" s="94">
        <f t="shared" si="72"/>
        <v>1170.3333333333333</v>
      </c>
      <c r="S326" s="94">
        <f t="shared" si="73"/>
        <v>11435.666666666666</v>
      </c>
      <c r="T326" s="94">
        <f t="shared" si="74"/>
        <v>1091</v>
      </c>
      <c r="U326" s="94">
        <f t="shared" si="78"/>
        <v>143.33333333333326</v>
      </c>
      <c r="V326" s="94">
        <f t="shared" si="78"/>
        <v>79.333333333333258</v>
      </c>
      <c r="W326" s="94">
        <f t="shared" si="78"/>
        <v>10344.666666666666</v>
      </c>
    </row>
    <row r="327" spans="2:23">
      <c r="B327" s="97">
        <v>15.5</v>
      </c>
      <c r="C327" s="93">
        <v>1691</v>
      </c>
      <c r="D327" s="93">
        <v>991</v>
      </c>
      <c r="E327" s="93">
        <v>956</v>
      </c>
      <c r="F327" s="93">
        <v>1532</v>
      </c>
      <c r="G327" s="93">
        <v>1062</v>
      </c>
      <c r="H327" s="93">
        <v>953</v>
      </c>
      <c r="I327" s="93">
        <v>11640</v>
      </c>
      <c r="J327" s="93">
        <v>11858</v>
      </c>
      <c r="K327" s="93">
        <v>11555</v>
      </c>
      <c r="L327" s="93">
        <v>1143</v>
      </c>
      <c r="M327" s="97">
        <v>2838</v>
      </c>
      <c r="N327" s="93">
        <v>1025</v>
      </c>
      <c r="O327" s="93"/>
      <c r="Q327" s="94">
        <f t="shared" si="71"/>
        <v>1212.6666666666667</v>
      </c>
      <c r="R327" s="94">
        <f t="shared" si="72"/>
        <v>1182.3333333333333</v>
      </c>
      <c r="S327" s="94">
        <f t="shared" si="73"/>
        <v>11684.333333333334</v>
      </c>
      <c r="T327" s="94">
        <f t="shared" si="74"/>
        <v>1084</v>
      </c>
      <c r="U327" s="94">
        <f t="shared" si="78"/>
        <v>128.66666666666674</v>
      </c>
      <c r="V327" s="94">
        <f t="shared" si="78"/>
        <v>98.333333333333258</v>
      </c>
      <c r="W327" s="94">
        <f t="shared" si="78"/>
        <v>10600.333333333334</v>
      </c>
    </row>
    <row r="328" spans="2:23">
      <c r="B328" s="97">
        <v>16</v>
      </c>
      <c r="C328" s="93">
        <v>1673</v>
      </c>
      <c r="D328" s="93">
        <v>998</v>
      </c>
      <c r="E328" s="93">
        <v>956</v>
      </c>
      <c r="F328" s="93">
        <v>1536</v>
      </c>
      <c r="G328" s="93">
        <v>1082</v>
      </c>
      <c r="H328" s="93">
        <v>971</v>
      </c>
      <c r="I328" s="93">
        <v>11735</v>
      </c>
      <c r="J328" s="93">
        <v>12213</v>
      </c>
      <c r="K328" s="93">
        <v>12060</v>
      </c>
      <c r="L328" s="93">
        <v>1111</v>
      </c>
      <c r="M328" s="97">
        <v>2845</v>
      </c>
      <c r="N328" s="93">
        <v>1024</v>
      </c>
      <c r="O328" s="93"/>
      <c r="Q328" s="94">
        <f t="shared" ref="Q328:Q359" si="79">AVERAGE(C328:E328)</f>
        <v>1209</v>
      </c>
      <c r="R328" s="94">
        <f t="shared" ref="R328:R359" si="80">AVERAGE(F328:H328)</f>
        <v>1196.3333333333333</v>
      </c>
      <c r="S328" s="94">
        <f t="shared" ref="S328:S359" si="81">AVERAGE(I328:K328)</f>
        <v>12002.666666666666</v>
      </c>
      <c r="T328" s="94">
        <f t="shared" ref="T328:T359" si="82">AVERAGE(L328,N328)</f>
        <v>1067.5</v>
      </c>
      <c r="U328" s="94">
        <f t="shared" si="78"/>
        <v>141.5</v>
      </c>
      <c r="V328" s="94">
        <f t="shared" si="78"/>
        <v>128.83333333333326</v>
      </c>
      <c r="W328" s="94">
        <f t="shared" si="78"/>
        <v>10935.166666666666</v>
      </c>
    </row>
    <row r="329" spans="2:23">
      <c r="B329" s="97">
        <v>16.5</v>
      </c>
      <c r="C329" s="93">
        <v>1679</v>
      </c>
      <c r="D329" s="93">
        <v>992</v>
      </c>
      <c r="E329" s="93">
        <v>951</v>
      </c>
      <c r="F329" s="93">
        <v>1564</v>
      </c>
      <c r="G329" s="93">
        <v>1085</v>
      </c>
      <c r="H329" s="93">
        <v>993</v>
      </c>
      <c r="I329" s="93">
        <v>12076</v>
      </c>
      <c r="J329" s="93">
        <v>12488</v>
      </c>
      <c r="K329" s="93">
        <v>12422</v>
      </c>
      <c r="L329" s="93">
        <v>1136</v>
      </c>
      <c r="M329" s="97">
        <v>2843</v>
      </c>
      <c r="N329" s="93">
        <v>1026</v>
      </c>
      <c r="O329" s="93"/>
      <c r="Q329" s="94">
        <f t="shared" si="79"/>
        <v>1207.3333333333333</v>
      </c>
      <c r="R329" s="94">
        <f t="shared" si="80"/>
        <v>1214</v>
      </c>
      <c r="S329" s="94">
        <f t="shared" si="81"/>
        <v>12328.666666666666</v>
      </c>
      <c r="T329" s="94">
        <f t="shared" si="82"/>
        <v>1081</v>
      </c>
      <c r="U329" s="94">
        <f t="shared" si="78"/>
        <v>126.33333333333326</v>
      </c>
      <c r="V329" s="94">
        <f t="shared" si="78"/>
        <v>133</v>
      </c>
      <c r="W329" s="94">
        <f t="shared" si="78"/>
        <v>11247.666666666666</v>
      </c>
    </row>
    <row r="330" spans="2:23">
      <c r="B330" s="97">
        <v>17</v>
      </c>
      <c r="C330" s="93">
        <v>1615</v>
      </c>
      <c r="D330" s="93">
        <v>1003</v>
      </c>
      <c r="E330" s="93">
        <v>939</v>
      </c>
      <c r="F330" s="93">
        <v>1563</v>
      </c>
      <c r="G330" s="93">
        <v>1134</v>
      </c>
      <c r="H330" s="93">
        <v>1006</v>
      </c>
      <c r="I330" s="93">
        <v>12291</v>
      </c>
      <c r="J330" s="93">
        <v>12611</v>
      </c>
      <c r="K330" s="93">
        <v>12767</v>
      </c>
      <c r="L330" s="93">
        <v>1124</v>
      </c>
      <c r="M330" s="97">
        <v>2871</v>
      </c>
      <c r="N330" s="93">
        <v>1030</v>
      </c>
      <c r="O330" s="93"/>
      <c r="Q330" s="94">
        <f t="shared" si="79"/>
        <v>1185.6666666666667</v>
      </c>
      <c r="R330" s="94">
        <f t="shared" si="80"/>
        <v>1234.3333333333333</v>
      </c>
      <c r="S330" s="94">
        <f t="shared" si="81"/>
        <v>12556.333333333334</v>
      </c>
      <c r="T330" s="94">
        <f t="shared" si="82"/>
        <v>1077</v>
      </c>
      <c r="U330" s="94">
        <f t="shared" si="78"/>
        <v>108.66666666666674</v>
      </c>
      <c r="V330" s="94">
        <f t="shared" si="78"/>
        <v>157.33333333333326</v>
      </c>
      <c r="W330" s="94">
        <f t="shared" si="78"/>
        <v>11479.333333333334</v>
      </c>
    </row>
    <row r="331" spans="2:23">
      <c r="B331" s="97">
        <v>17.5</v>
      </c>
      <c r="C331" s="93">
        <v>1622</v>
      </c>
      <c r="D331" s="93">
        <v>999</v>
      </c>
      <c r="E331" s="93">
        <v>941</v>
      </c>
      <c r="F331" s="93">
        <v>1599</v>
      </c>
      <c r="G331" s="93">
        <v>1135</v>
      </c>
      <c r="H331" s="93">
        <v>1026</v>
      </c>
      <c r="I331" s="93">
        <v>12438</v>
      </c>
      <c r="J331" s="93">
        <v>12828</v>
      </c>
      <c r="K331" s="93">
        <v>13311</v>
      </c>
      <c r="L331" s="93">
        <v>1122</v>
      </c>
      <c r="M331" s="97">
        <v>2849</v>
      </c>
      <c r="N331" s="93">
        <v>1033</v>
      </c>
      <c r="O331" s="93"/>
      <c r="Q331" s="94">
        <f t="shared" si="79"/>
        <v>1187.3333333333333</v>
      </c>
      <c r="R331" s="94">
        <f t="shared" si="80"/>
        <v>1253.3333333333333</v>
      </c>
      <c r="S331" s="94">
        <f t="shared" si="81"/>
        <v>12859</v>
      </c>
      <c r="T331" s="94">
        <f t="shared" si="82"/>
        <v>1077.5</v>
      </c>
      <c r="U331" s="94">
        <f t="shared" si="78"/>
        <v>109.83333333333326</v>
      </c>
      <c r="V331" s="94">
        <f t="shared" si="78"/>
        <v>175.83333333333326</v>
      </c>
      <c r="W331" s="94">
        <f t="shared" si="78"/>
        <v>11781.5</v>
      </c>
    </row>
    <row r="332" spans="2:23">
      <c r="B332" s="97">
        <v>18</v>
      </c>
      <c r="C332" s="93">
        <v>1601</v>
      </c>
      <c r="D332" s="93">
        <v>978</v>
      </c>
      <c r="E332" s="93">
        <v>916</v>
      </c>
      <c r="F332" s="93">
        <v>1612</v>
      </c>
      <c r="G332" s="93">
        <v>1152</v>
      </c>
      <c r="H332" s="93">
        <v>1041</v>
      </c>
      <c r="I332" s="93">
        <v>12537</v>
      </c>
      <c r="J332" s="93">
        <v>12996</v>
      </c>
      <c r="K332" s="93">
        <v>13356</v>
      </c>
      <c r="L332" s="93">
        <v>1138</v>
      </c>
      <c r="M332" s="97">
        <v>2854</v>
      </c>
      <c r="N332" s="93">
        <v>1035</v>
      </c>
      <c r="O332" s="93"/>
      <c r="Q332" s="94">
        <f t="shared" si="79"/>
        <v>1165</v>
      </c>
      <c r="R332" s="94">
        <f t="shared" si="80"/>
        <v>1268.3333333333333</v>
      </c>
      <c r="S332" s="94">
        <f t="shared" si="81"/>
        <v>12963</v>
      </c>
      <c r="T332" s="94">
        <f t="shared" si="82"/>
        <v>1086.5</v>
      </c>
      <c r="U332" s="94">
        <f t="shared" si="78"/>
        <v>78.5</v>
      </c>
      <c r="V332" s="94">
        <f t="shared" si="78"/>
        <v>181.83333333333326</v>
      </c>
      <c r="W332" s="94">
        <f t="shared" si="78"/>
        <v>11876.5</v>
      </c>
    </row>
    <row r="333" spans="2:23">
      <c r="B333" s="97">
        <v>18.5</v>
      </c>
      <c r="C333" s="93">
        <v>1612</v>
      </c>
      <c r="D333" s="93">
        <v>961</v>
      </c>
      <c r="E333" s="93">
        <v>917</v>
      </c>
      <c r="F333" s="93">
        <v>1618</v>
      </c>
      <c r="G333" s="93">
        <v>1161</v>
      </c>
      <c r="H333" s="93">
        <v>1040</v>
      </c>
      <c r="I333" s="93">
        <v>12720</v>
      </c>
      <c r="J333" s="93">
        <v>13120</v>
      </c>
      <c r="K333" s="93">
        <v>13585</v>
      </c>
      <c r="L333" s="93">
        <v>1140</v>
      </c>
      <c r="M333" s="97">
        <v>2841</v>
      </c>
      <c r="N333" s="93">
        <v>1017</v>
      </c>
      <c r="O333" s="93"/>
      <c r="Q333" s="94">
        <f t="shared" si="79"/>
        <v>1163.3333333333333</v>
      </c>
      <c r="R333" s="94">
        <f t="shared" si="80"/>
        <v>1273</v>
      </c>
      <c r="S333" s="94">
        <f t="shared" si="81"/>
        <v>13141.666666666666</v>
      </c>
      <c r="T333" s="94">
        <f t="shared" si="82"/>
        <v>1078.5</v>
      </c>
      <c r="U333" s="94">
        <f t="shared" si="78"/>
        <v>84.833333333333258</v>
      </c>
      <c r="V333" s="94">
        <f t="shared" si="78"/>
        <v>194.5</v>
      </c>
      <c r="W333" s="94">
        <f t="shared" si="78"/>
        <v>12063.166666666666</v>
      </c>
    </row>
    <row r="334" spans="2:23">
      <c r="B334" s="97">
        <v>19</v>
      </c>
      <c r="C334" s="93">
        <v>1636</v>
      </c>
      <c r="D334" s="93">
        <v>961</v>
      </c>
      <c r="E334" s="93">
        <v>915</v>
      </c>
      <c r="F334" s="93">
        <v>1633</v>
      </c>
      <c r="G334" s="93">
        <v>1171</v>
      </c>
      <c r="H334" s="93">
        <v>1056</v>
      </c>
      <c r="I334" s="93">
        <v>12908</v>
      </c>
      <c r="J334" s="93">
        <v>13477</v>
      </c>
      <c r="K334" s="93">
        <v>14031</v>
      </c>
      <c r="L334" s="93">
        <v>1129</v>
      </c>
      <c r="M334" s="97">
        <v>2811</v>
      </c>
      <c r="N334" s="93">
        <v>1010</v>
      </c>
      <c r="O334" s="93"/>
      <c r="Q334" s="94">
        <f t="shared" si="79"/>
        <v>1170.6666666666667</v>
      </c>
      <c r="R334" s="94">
        <f t="shared" si="80"/>
        <v>1286.6666666666667</v>
      </c>
      <c r="S334" s="94">
        <f t="shared" si="81"/>
        <v>13472</v>
      </c>
      <c r="T334" s="94">
        <f t="shared" si="82"/>
        <v>1069.5</v>
      </c>
      <c r="U334" s="94">
        <f t="shared" si="78"/>
        <v>101.16666666666674</v>
      </c>
      <c r="V334" s="94">
        <f t="shared" si="78"/>
        <v>217.16666666666674</v>
      </c>
      <c r="W334" s="94">
        <f t="shared" si="78"/>
        <v>12402.5</v>
      </c>
    </row>
    <row r="335" spans="2:23">
      <c r="B335" s="97">
        <v>19.5</v>
      </c>
      <c r="C335" s="93">
        <v>1635</v>
      </c>
      <c r="D335" s="93">
        <v>929</v>
      </c>
      <c r="E335" s="93">
        <v>901</v>
      </c>
      <c r="F335" s="93">
        <v>1627</v>
      </c>
      <c r="G335" s="93">
        <v>1179</v>
      </c>
      <c r="H335" s="93">
        <v>1065</v>
      </c>
      <c r="I335" s="93">
        <v>13063</v>
      </c>
      <c r="J335" s="93">
        <v>13538</v>
      </c>
      <c r="K335" s="93">
        <v>14101</v>
      </c>
      <c r="L335" s="93">
        <v>1108</v>
      </c>
      <c r="M335" s="97">
        <v>2813</v>
      </c>
      <c r="N335" s="93">
        <v>1018</v>
      </c>
      <c r="O335" s="93"/>
      <c r="Q335" s="94">
        <f t="shared" si="79"/>
        <v>1155</v>
      </c>
      <c r="R335" s="94">
        <f t="shared" si="80"/>
        <v>1290.3333333333333</v>
      </c>
      <c r="S335" s="94">
        <f t="shared" si="81"/>
        <v>13567.333333333334</v>
      </c>
      <c r="T335" s="94">
        <f t="shared" si="82"/>
        <v>1063</v>
      </c>
      <c r="U335" s="94">
        <f t="shared" si="78"/>
        <v>92</v>
      </c>
      <c r="V335" s="94">
        <f t="shared" si="78"/>
        <v>227.33333333333326</v>
      </c>
      <c r="W335" s="94">
        <f t="shared" si="78"/>
        <v>12504.333333333334</v>
      </c>
    </row>
    <row r="336" spans="2:23">
      <c r="B336" s="97">
        <v>20</v>
      </c>
      <c r="C336" s="93">
        <v>1640</v>
      </c>
      <c r="D336" s="93">
        <v>924</v>
      </c>
      <c r="E336" s="93">
        <v>905</v>
      </c>
      <c r="F336" s="93">
        <v>1653</v>
      </c>
      <c r="G336" s="93">
        <v>1205</v>
      </c>
      <c r="H336" s="93">
        <v>1089</v>
      </c>
      <c r="I336" s="93">
        <v>13077</v>
      </c>
      <c r="J336" s="93">
        <v>13439</v>
      </c>
      <c r="K336" s="93">
        <v>14271</v>
      </c>
      <c r="L336" s="93">
        <v>1099</v>
      </c>
      <c r="M336" s="97">
        <v>2806</v>
      </c>
      <c r="N336" s="93">
        <v>1000</v>
      </c>
      <c r="O336" s="93"/>
      <c r="Q336" s="94">
        <f t="shared" si="79"/>
        <v>1156.3333333333333</v>
      </c>
      <c r="R336" s="94">
        <f t="shared" si="80"/>
        <v>1315.6666666666667</v>
      </c>
      <c r="S336" s="94">
        <f t="shared" si="81"/>
        <v>13595.666666666666</v>
      </c>
      <c r="T336" s="94">
        <f t="shared" si="82"/>
        <v>1049.5</v>
      </c>
      <c r="U336" s="94">
        <f t="shared" si="78"/>
        <v>106.83333333333326</v>
      </c>
      <c r="V336" s="94">
        <f t="shared" si="78"/>
        <v>266.16666666666674</v>
      </c>
      <c r="W336" s="94">
        <f t="shared" si="78"/>
        <v>12546.166666666666</v>
      </c>
    </row>
    <row r="337" spans="2:23">
      <c r="B337" s="97">
        <v>20.5</v>
      </c>
      <c r="C337" s="93">
        <v>1632</v>
      </c>
      <c r="D337" s="93">
        <v>931</v>
      </c>
      <c r="E337" s="93">
        <v>908</v>
      </c>
      <c r="F337" s="93">
        <v>1716</v>
      </c>
      <c r="G337" s="93">
        <v>1216</v>
      </c>
      <c r="H337" s="93">
        <v>1094</v>
      </c>
      <c r="I337" s="93">
        <v>13424</v>
      </c>
      <c r="J337" s="93">
        <v>13846</v>
      </c>
      <c r="K337" s="93">
        <v>14763</v>
      </c>
      <c r="L337" s="93">
        <v>1125</v>
      </c>
      <c r="M337" s="97">
        <v>2822</v>
      </c>
      <c r="N337" s="93">
        <v>1017</v>
      </c>
      <c r="O337" s="93"/>
      <c r="Q337" s="94">
        <f t="shared" si="79"/>
        <v>1157</v>
      </c>
      <c r="R337" s="94">
        <f t="shared" si="80"/>
        <v>1342</v>
      </c>
      <c r="S337" s="94">
        <f t="shared" si="81"/>
        <v>14011</v>
      </c>
      <c r="T337" s="94">
        <f t="shared" si="82"/>
        <v>1071</v>
      </c>
      <c r="U337" s="94">
        <f t="shared" si="78"/>
        <v>86</v>
      </c>
      <c r="V337" s="94">
        <f t="shared" si="78"/>
        <v>271</v>
      </c>
      <c r="W337" s="94">
        <f t="shared" si="78"/>
        <v>12940</v>
      </c>
    </row>
    <row r="338" spans="2:23">
      <c r="B338" s="97">
        <v>21</v>
      </c>
      <c r="C338" s="93">
        <v>1662</v>
      </c>
      <c r="D338" s="93">
        <v>931</v>
      </c>
      <c r="E338" s="93">
        <v>885</v>
      </c>
      <c r="F338" s="93">
        <v>1688</v>
      </c>
      <c r="G338" s="93">
        <v>1234</v>
      </c>
      <c r="H338" s="93">
        <v>1114</v>
      </c>
      <c r="I338" s="93">
        <v>13396</v>
      </c>
      <c r="J338" s="93">
        <v>13932</v>
      </c>
      <c r="K338" s="93">
        <v>14883</v>
      </c>
      <c r="L338" s="93">
        <v>1121</v>
      </c>
      <c r="M338" s="97">
        <v>2920</v>
      </c>
      <c r="N338" s="93">
        <v>1010</v>
      </c>
      <c r="O338" s="93"/>
      <c r="Q338" s="94">
        <f t="shared" si="79"/>
        <v>1159.3333333333333</v>
      </c>
      <c r="R338" s="94">
        <f t="shared" si="80"/>
        <v>1345.3333333333333</v>
      </c>
      <c r="S338" s="94">
        <f t="shared" si="81"/>
        <v>14070.333333333334</v>
      </c>
      <c r="T338" s="94">
        <f t="shared" si="82"/>
        <v>1065.5</v>
      </c>
      <c r="U338" s="94">
        <f t="shared" si="78"/>
        <v>93.833333333333258</v>
      </c>
      <c r="V338" s="94">
        <f t="shared" si="78"/>
        <v>279.83333333333326</v>
      </c>
      <c r="W338" s="94">
        <f t="shared" si="78"/>
        <v>13004.833333333334</v>
      </c>
    </row>
    <row r="339" spans="2:23">
      <c r="B339" s="97">
        <v>21.5</v>
      </c>
      <c r="C339" s="93">
        <v>1585</v>
      </c>
      <c r="D339" s="93">
        <v>934</v>
      </c>
      <c r="E339" s="93">
        <v>890</v>
      </c>
      <c r="F339" s="93">
        <v>1703</v>
      </c>
      <c r="G339" s="93">
        <v>1415</v>
      </c>
      <c r="H339" s="93">
        <v>1128</v>
      </c>
      <c r="I339" s="93">
        <v>13619</v>
      </c>
      <c r="J339" s="93">
        <v>13997</v>
      </c>
      <c r="K339" s="93">
        <v>15263</v>
      </c>
      <c r="L339" s="93">
        <v>1122</v>
      </c>
      <c r="M339" s="97">
        <v>2850</v>
      </c>
      <c r="N339" s="93">
        <v>1010</v>
      </c>
      <c r="O339" s="93"/>
      <c r="Q339" s="94">
        <f t="shared" si="79"/>
        <v>1136.3333333333333</v>
      </c>
      <c r="R339" s="94">
        <f t="shared" si="80"/>
        <v>1415.3333333333333</v>
      </c>
      <c r="S339" s="94">
        <f t="shared" si="81"/>
        <v>14293</v>
      </c>
      <c r="T339" s="94">
        <f t="shared" si="82"/>
        <v>1066</v>
      </c>
      <c r="U339" s="94">
        <f t="shared" si="78"/>
        <v>70.333333333333258</v>
      </c>
      <c r="V339" s="94">
        <f t="shared" si="78"/>
        <v>349.33333333333326</v>
      </c>
      <c r="W339" s="94">
        <f t="shared" si="78"/>
        <v>13227</v>
      </c>
    </row>
    <row r="340" spans="2:23">
      <c r="B340" s="97">
        <v>22</v>
      </c>
      <c r="C340" s="93">
        <v>1643</v>
      </c>
      <c r="D340" s="93">
        <v>948</v>
      </c>
      <c r="E340" s="93">
        <v>918</v>
      </c>
      <c r="F340" s="93">
        <v>1725</v>
      </c>
      <c r="G340" s="93">
        <v>1432</v>
      </c>
      <c r="H340" s="93">
        <v>1158</v>
      </c>
      <c r="I340" s="93">
        <v>13735</v>
      </c>
      <c r="J340" s="93">
        <v>14444</v>
      </c>
      <c r="K340" s="93">
        <v>15700</v>
      </c>
      <c r="L340" s="93">
        <v>1159</v>
      </c>
      <c r="M340" s="97">
        <v>2926</v>
      </c>
      <c r="N340" s="93">
        <v>1039</v>
      </c>
      <c r="O340" s="93"/>
      <c r="Q340" s="94">
        <f t="shared" si="79"/>
        <v>1169.6666666666667</v>
      </c>
      <c r="R340" s="94">
        <f t="shared" si="80"/>
        <v>1438.3333333333333</v>
      </c>
      <c r="S340" s="94">
        <f t="shared" si="81"/>
        <v>14626.333333333334</v>
      </c>
      <c r="T340" s="94">
        <f t="shared" si="82"/>
        <v>1099</v>
      </c>
      <c r="U340" s="94">
        <f t="shared" si="78"/>
        <v>70.666666666666742</v>
      </c>
      <c r="V340" s="94">
        <f t="shared" si="78"/>
        <v>339.33333333333326</v>
      </c>
      <c r="W340" s="94">
        <f t="shared" si="78"/>
        <v>13527.333333333334</v>
      </c>
    </row>
    <row r="341" spans="2:23">
      <c r="B341" s="97">
        <v>22.5</v>
      </c>
      <c r="C341" s="93">
        <v>1632</v>
      </c>
      <c r="D341" s="93">
        <v>956</v>
      </c>
      <c r="E341" s="93">
        <v>917</v>
      </c>
      <c r="F341" s="93">
        <v>1730</v>
      </c>
      <c r="G341" s="93">
        <v>1458</v>
      </c>
      <c r="H341" s="93">
        <v>1173</v>
      </c>
      <c r="I341" s="93">
        <v>13968</v>
      </c>
      <c r="J341" s="93">
        <v>14511</v>
      </c>
      <c r="K341" s="93">
        <v>15816</v>
      </c>
      <c r="L341" s="93">
        <v>1117</v>
      </c>
      <c r="M341" s="97">
        <v>2870</v>
      </c>
      <c r="N341" s="93">
        <v>1018</v>
      </c>
      <c r="O341" s="93"/>
      <c r="Q341" s="94">
        <f t="shared" si="79"/>
        <v>1168.3333333333333</v>
      </c>
      <c r="R341" s="94">
        <f t="shared" si="80"/>
        <v>1453.6666666666667</v>
      </c>
      <c r="S341" s="94">
        <f t="shared" si="81"/>
        <v>14765</v>
      </c>
      <c r="T341" s="94">
        <f t="shared" si="82"/>
        <v>1067.5</v>
      </c>
      <c r="U341" s="94">
        <f t="shared" si="78"/>
        <v>100.83333333333326</v>
      </c>
      <c r="V341" s="94">
        <f t="shared" si="78"/>
        <v>386.16666666666674</v>
      </c>
      <c r="W341" s="94">
        <f t="shared" si="78"/>
        <v>13697.5</v>
      </c>
    </row>
    <row r="342" spans="2:23">
      <c r="B342" s="97">
        <v>23</v>
      </c>
      <c r="C342" s="93">
        <v>1677</v>
      </c>
      <c r="D342" s="93">
        <v>960</v>
      </c>
      <c r="E342" s="93">
        <v>924</v>
      </c>
      <c r="F342" s="93">
        <v>1748</v>
      </c>
      <c r="G342" s="93">
        <v>1467</v>
      </c>
      <c r="H342" s="93">
        <v>1185</v>
      </c>
      <c r="I342" s="93">
        <v>14155</v>
      </c>
      <c r="J342" s="93">
        <v>14626</v>
      </c>
      <c r="K342" s="93">
        <v>16015</v>
      </c>
      <c r="L342" s="93">
        <v>1138</v>
      </c>
      <c r="M342" s="97">
        <v>2892</v>
      </c>
      <c r="N342" s="93">
        <v>1022</v>
      </c>
      <c r="O342" s="93"/>
      <c r="Q342" s="94">
        <f t="shared" si="79"/>
        <v>1187</v>
      </c>
      <c r="R342" s="94">
        <f t="shared" si="80"/>
        <v>1466.6666666666667</v>
      </c>
      <c r="S342" s="94">
        <f t="shared" si="81"/>
        <v>14932</v>
      </c>
      <c r="T342" s="94">
        <f t="shared" si="82"/>
        <v>1080</v>
      </c>
      <c r="U342" s="94">
        <f t="shared" si="78"/>
        <v>107</v>
      </c>
      <c r="V342" s="94">
        <f t="shared" si="78"/>
        <v>386.66666666666674</v>
      </c>
      <c r="W342" s="94">
        <f t="shared" si="78"/>
        <v>13852</v>
      </c>
    </row>
    <row r="343" spans="2:23">
      <c r="B343" s="97">
        <v>23.5</v>
      </c>
      <c r="C343" s="93">
        <v>1575</v>
      </c>
      <c r="D343" s="93">
        <v>950</v>
      </c>
      <c r="E343" s="93">
        <v>903</v>
      </c>
      <c r="F343" s="93">
        <v>1723</v>
      </c>
      <c r="G343" s="93">
        <v>1472</v>
      </c>
      <c r="H343" s="93">
        <v>1150</v>
      </c>
      <c r="I343" s="93">
        <v>13845</v>
      </c>
      <c r="J343" s="93">
        <v>14182</v>
      </c>
      <c r="K343" s="93">
        <v>15504</v>
      </c>
      <c r="L343" s="93">
        <v>1115</v>
      </c>
      <c r="M343" s="97">
        <v>2857</v>
      </c>
      <c r="N343" s="93">
        <v>998</v>
      </c>
      <c r="O343" s="93"/>
      <c r="Q343" s="94">
        <f t="shared" si="79"/>
        <v>1142.6666666666667</v>
      </c>
      <c r="R343" s="94">
        <f t="shared" si="80"/>
        <v>1448.3333333333333</v>
      </c>
      <c r="S343" s="94">
        <f t="shared" si="81"/>
        <v>14510.333333333334</v>
      </c>
      <c r="T343" s="94">
        <f t="shared" si="82"/>
        <v>1056.5</v>
      </c>
      <c r="U343" s="94">
        <f t="shared" si="78"/>
        <v>86.166666666666742</v>
      </c>
      <c r="V343" s="94">
        <f t="shared" si="78"/>
        <v>391.83333333333326</v>
      </c>
      <c r="W343" s="94">
        <f t="shared" si="78"/>
        <v>13453.833333333334</v>
      </c>
    </row>
    <row r="344" spans="2:23">
      <c r="B344" s="97">
        <v>24</v>
      </c>
      <c r="C344" s="93">
        <v>1648</v>
      </c>
      <c r="D344" s="93">
        <v>968</v>
      </c>
      <c r="E344" s="93">
        <v>922</v>
      </c>
      <c r="F344" s="93">
        <v>1744</v>
      </c>
      <c r="G344" s="93">
        <v>1500</v>
      </c>
      <c r="H344" s="93">
        <v>1180</v>
      </c>
      <c r="I344" s="93">
        <v>14117</v>
      </c>
      <c r="J344" s="93">
        <v>14373</v>
      </c>
      <c r="K344" s="93">
        <v>15733</v>
      </c>
      <c r="L344" s="93">
        <v>1125</v>
      </c>
      <c r="M344" s="97">
        <v>2841</v>
      </c>
      <c r="N344" s="93">
        <v>1015</v>
      </c>
      <c r="O344" s="93"/>
      <c r="Q344" s="94">
        <f t="shared" si="79"/>
        <v>1179.3333333333333</v>
      </c>
      <c r="R344" s="94">
        <f t="shared" si="80"/>
        <v>1474.6666666666667</v>
      </c>
      <c r="S344" s="94">
        <f t="shared" si="81"/>
        <v>14741</v>
      </c>
      <c r="T344" s="94">
        <f t="shared" si="82"/>
        <v>1070</v>
      </c>
      <c r="U344" s="94">
        <f t="shared" si="78"/>
        <v>109.33333333333326</v>
      </c>
      <c r="V344" s="94">
        <f t="shared" si="78"/>
        <v>404.66666666666674</v>
      </c>
      <c r="W344" s="94">
        <f t="shared" si="78"/>
        <v>13671</v>
      </c>
    </row>
    <row r="345" spans="2:23">
      <c r="B345" s="97">
        <v>24.5</v>
      </c>
      <c r="C345" s="93">
        <v>1630</v>
      </c>
      <c r="D345" s="93">
        <v>992</v>
      </c>
      <c r="E345" s="93">
        <v>937</v>
      </c>
      <c r="F345" s="93">
        <v>1769</v>
      </c>
      <c r="G345" s="93">
        <v>1494</v>
      </c>
      <c r="H345" s="93">
        <v>1187</v>
      </c>
      <c r="I345" s="93">
        <v>14157</v>
      </c>
      <c r="J345" s="93">
        <v>14341</v>
      </c>
      <c r="K345" s="93">
        <v>15511</v>
      </c>
      <c r="L345" s="93">
        <v>1131</v>
      </c>
      <c r="M345" s="97">
        <v>2876</v>
      </c>
      <c r="N345" s="93">
        <v>998</v>
      </c>
      <c r="O345" s="93"/>
      <c r="Q345" s="94">
        <f t="shared" si="79"/>
        <v>1186.3333333333333</v>
      </c>
      <c r="R345" s="94">
        <f t="shared" si="80"/>
        <v>1483.3333333333333</v>
      </c>
      <c r="S345" s="94">
        <f t="shared" si="81"/>
        <v>14669.666666666666</v>
      </c>
      <c r="T345" s="94">
        <f t="shared" si="82"/>
        <v>1064.5</v>
      </c>
      <c r="U345" s="94">
        <f t="shared" si="78"/>
        <v>121.83333333333326</v>
      </c>
      <c r="V345" s="94">
        <f t="shared" si="78"/>
        <v>418.83333333333326</v>
      </c>
      <c r="W345" s="94">
        <f t="shared" si="78"/>
        <v>13605.166666666666</v>
      </c>
    </row>
    <row r="346" spans="2:23">
      <c r="B346" s="97">
        <v>25</v>
      </c>
      <c r="C346" s="93">
        <v>1634</v>
      </c>
      <c r="D346" s="93">
        <v>1010</v>
      </c>
      <c r="E346" s="93">
        <v>948</v>
      </c>
      <c r="F346" s="93">
        <v>1770</v>
      </c>
      <c r="G346" s="93">
        <v>1490</v>
      </c>
      <c r="H346" s="93">
        <v>1171</v>
      </c>
      <c r="I346" s="93">
        <v>14092</v>
      </c>
      <c r="J346" s="93">
        <v>14236</v>
      </c>
      <c r="K346" s="93">
        <v>15528</v>
      </c>
      <c r="L346" s="93">
        <v>1100</v>
      </c>
      <c r="M346" s="97">
        <v>2813</v>
      </c>
      <c r="N346" s="93">
        <v>1005</v>
      </c>
      <c r="O346" s="93"/>
      <c r="Q346" s="94">
        <f t="shared" si="79"/>
        <v>1197.3333333333333</v>
      </c>
      <c r="R346" s="94">
        <f t="shared" si="80"/>
        <v>1477</v>
      </c>
      <c r="S346" s="94">
        <f t="shared" si="81"/>
        <v>14618.666666666666</v>
      </c>
      <c r="T346" s="94">
        <f t="shared" si="82"/>
        <v>1052.5</v>
      </c>
      <c r="U346" s="94">
        <f t="shared" si="78"/>
        <v>144.83333333333326</v>
      </c>
      <c r="V346" s="94">
        <f t="shared" si="78"/>
        <v>424.5</v>
      </c>
      <c r="W346" s="94">
        <f t="shared" si="78"/>
        <v>13566.166666666666</v>
      </c>
    </row>
    <row r="347" spans="2:23">
      <c r="B347" s="97">
        <v>25.5</v>
      </c>
      <c r="C347" s="93">
        <v>1682</v>
      </c>
      <c r="D347" s="93">
        <v>1045</v>
      </c>
      <c r="E347" s="93">
        <v>957</v>
      </c>
      <c r="F347" s="93">
        <v>1773</v>
      </c>
      <c r="G347" s="93">
        <v>1510</v>
      </c>
      <c r="H347" s="93">
        <v>1196</v>
      </c>
      <c r="I347" s="93">
        <v>14040</v>
      </c>
      <c r="J347" s="93">
        <v>14378</v>
      </c>
      <c r="K347" s="93">
        <v>15754</v>
      </c>
      <c r="L347" s="93">
        <v>1125</v>
      </c>
      <c r="M347" s="97">
        <v>2879</v>
      </c>
      <c r="N347" s="93">
        <v>1018</v>
      </c>
      <c r="O347" s="93"/>
      <c r="Q347" s="94">
        <f t="shared" si="79"/>
        <v>1228</v>
      </c>
      <c r="R347" s="94">
        <f t="shared" si="80"/>
        <v>1493</v>
      </c>
      <c r="S347" s="94">
        <f t="shared" si="81"/>
        <v>14724</v>
      </c>
      <c r="T347" s="94">
        <f t="shared" si="82"/>
        <v>1071.5</v>
      </c>
      <c r="U347" s="94">
        <f t="shared" si="78"/>
        <v>156.5</v>
      </c>
      <c r="V347" s="94">
        <f t="shared" si="78"/>
        <v>421.5</v>
      </c>
      <c r="W347" s="94">
        <f t="shared" si="78"/>
        <v>13652.5</v>
      </c>
    </row>
    <row r="348" spans="2:23">
      <c r="B348" s="97">
        <v>26</v>
      </c>
      <c r="C348" s="93">
        <v>1694</v>
      </c>
      <c r="D348" s="93">
        <v>1066</v>
      </c>
      <c r="E348" s="93">
        <v>991</v>
      </c>
      <c r="F348" s="93">
        <v>1814</v>
      </c>
      <c r="G348" s="93">
        <v>1504</v>
      </c>
      <c r="H348" s="93">
        <v>1195</v>
      </c>
      <c r="I348" s="93">
        <v>14094</v>
      </c>
      <c r="J348" s="93">
        <v>14112</v>
      </c>
      <c r="K348" s="93">
        <v>15501</v>
      </c>
      <c r="L348" s="93">
        <v>1096</v>
      </c>
      <c r="M348" s="97">
        <v>2823</v>
      </c>
      <c r="N348" s="93">
        <v>1010</v>
      </c>
      <c r="O348" s="93"/>
      <c r="Q348" s="94">
        <f t="shared" si="79"/>
        <v>1250.3333333333333</v>
      </c>
      <c r="R348" s="94">
        <f t="shared" si="80"/>
        <v>1504.3333333333333</v>
      </c>
      <c r="S348" s="94">
        <f t="shared" si="81"/>
        <v>14569</v>
      </c>
      <c r="T348" s="94">
        <f t="shared" si="82"/>
        <v>1053</v>
      </c>
      <c r="U348" s="94">
        <f t="shared" si="78"/>
        <v>197.33333333333326</v>
      </c>
      <c r="V348" s="94">
        <f t="shared" si="78"/>
        <v>451.33333333333326</v>
      </c>
      <c r="W348" s="94">
        <f t="shared" si="78"/>
        <v>13516</v>
      </c>
    </row>
    <row r="349" spans="2:23">
      <c r="B349" s="97">
        <v>26.5</v>
      </c>
      <c r="C349" s="93">
        <v>1702</v>
      </c>
      <c r="D349" s="93">
        <v>1097</v>
      </c>
      <c r="E349" s="93">
        <v>1018</v>
      </c>
      <c r="F349" s="93">
        <v>1792</v>
      </c>
      <c r="G349" s="93">
        <v>1496</v>
      </c>
      <c r="H349" s="93">
        <v>1200</v>
      </c>
      <c r="I349" s="93">
        <v>13934</v>
      </c>
      <c r="J349" s="93">
        <v>14499</v>
      </c>
      <c r="K349" s="93">
        <v>15436</v>
      </c>
      <c r="L349" s="93">
        <v>1111</v>
      </c>
      <c r="M349" s="97">
        <v>2845</v>
      </c>
      <c r="N349" s="93">
        <v>1014</v>
      </c>
      <c r="O349" s="93"/>
      <c r="Q349" s="94">
        <f t="shared" si="79"/>
        <v>1272.3333333333333</v>
      </c>
      <c r="R349" s="94">
        <f t="shared" si="80"/>
        <v>1496</v>
      </c>
      <c r="S349" s="94">
        <f t="shared" si="81"/>
        <v>14623</v>
      </c>
      <c r="T349" s="94">
        <f t="shared" si="82"/>
        <v>1062.5</v>
      </c>
      <c r="U349" s="94">
        <f t="shared" si="78"/>
        <v>209.83333333333326</v>
      </c>
      <c r="V349" s="94">
        <f t="shared" si="78"/>
        <v>433.5</v>
      </c>
      <c r="W349" s="94">
        <f t="shared" si="78"/>
        <v>13560.5</v>
      </c>
    </row>
    <row r="350" spans="2:23">
      <c r="B350" s="97">
        <v>27</v>
      </c>
      <c r="C350" s="93">
        <v>1709</v>
      </c>
      <c r="D350" s="93">
        <v>1118</v>
      </c>
      <c r="E350" s="93">
        <v>1032</v>
      </c>
      <c r="F350" s="93">
        <v>1788</v>
      </c>
      <c r="G350" s="93">
        <v>1497</v>
      </c>
      <c r="H350" s="93">
        <v>1203</v>
      </c>
      <c r="I350" s="93">
        <v>13811</v>
      </c>
      <c r="J350" s="93">
        <v>14158</v>
      </c>
      <c r="K350" s="93">
        <v>15673</v>
      </c>
      <c r="L350" s="93">
        <v>1112</v>
      </c>
      <c r="M350" s="97">
        <v>2826</v>
      </c>
      <c r="N350" s="93">
        <v>1016</v>
      </c>
      <c r="O350" s="93"/>
      <c r="Q350" s="94">
        <f t="shared" si="79"/>
        <v>1286.3333333333333</v>
      </c>
      <c r="R350" s="94">
        <f t="shared" si="80"/>
        <v>1496</v>
      </c>
      <c r="S350" s="94">
        <f t="shared" si="81"/>
        <v>14547.333333333334</v>
      </c>
      <c r="T350" s="94">
        <f t="shared" si="82"/>
        <v>1064</v>
      </c>
      <c r="U350" s="94">
        <f t="shared" si="78"/>
        <v>222.33333333333326</v>
      </c>
      <c r="V350" s="94">
        <f t="shared" si="78"/>
        <v>432</v>
      </c>
      <c r="W350" s="94">
        <f t="shared" si="78"/>
        <v>13483.333333333334</v>
      </c>
    </row>
    <row r="351" spans="2:23">
      <c r="B351" s="97">
        <v>27.5</v>
      </c>
      <c r="C351" s="93">
        <v>1703</v>
      </c>
      <c r="D351" s="93">
        <v>1151</v>
      </c>
      <c r="E351" s="93">
        <v>1038</v>
      </c>
      <c r="F351" s="93">
        <v>1807</v>
      </c>
      <c r="G351" s="93">
        <v>1526</v>
      </c>
      <c r="H351" s="93">
        <v>1186</v>
      </c>
      <c r="I351" s="93">
        <v>13810</v>
      </c>
      <c r="J351" s="93">
        <v>14232</v>
      </c>
      <c r="K351" s="93">
        <v>15494</v>
      </c>
      <c r="L351" s="93">
        <v>1113</v>
      </c>
      <c r="M351" s="97">
        <v>2833</v>
      </c>
      <c r="N351" s="93">
        <v>1008</v>
      </c>
      <c r="O351" s="93"/>
      <c r="Q351" s="94">
        <f t="shared" si="79"/>
        <v>1297.3333333333333</v>
      </c>
      <c r="R351" s="94">
        <f t="shared" si="80"/>
        <v>1506.3333333333333</v>
      </c>
      <c r="S351" s="94">
        <f t="shared" si="81"/>
        <v>14512</v>
      </c>
      <c r="T351" s="94">
        <f t="shared" si="82"/>
        <v>1060.5</v>
      </c>
      <c r="U351" s="94">
        <f t="shared" si="78"/>
        <v>236.83333333333326</v>
      </c>
      <c r="V351" s="94">
        <f t="shared" si="78"/>
        <v>445.83333333333326</v>
      </c>
      <c r="W351" s="94">
        <f t="shared" si="78"/>
        <v>13451.5</v>
      </c>
    </row>
    <row r="352" spans="2:23">
      <c r="B352" s="97">
        <v>28</v>
      </c>
      <c r="C352" s="93">
        <v>1760</v>
      </c>
      <c r="D352" s="93">
        <v>1168</v>
      </c>
      <c r="E352" s="93">
        <v>1056</v>
      </c>
      <c r="F352" s="93">
        <v>1789</v>
      </c>
      <c r="G352" s="93">
        <v>1530</v>
      </c>
      <c r="H352" s="93">
        <v>1208</v>
      </c>
      <c r="I352" s="93">
        <v>13877</v>
      </c>
      <c r="J352" s="93">
        <v>14178</v>
      </c>
      <c r="K352" s="93">
        <v>15420</v>
      </c>
      <c r="L352" s="93">
        <v>1116</v>
      </c>
      <c r="M352" s="97">
        <v>2823</v>
      </c>
      <c r="N352" s="93">
        <v>998</v>
      </c>
      <c r="O352" s="93"/>
      <c r="Q352" s="94">
        <f t="shared" si="79"/>
        <v>1328</v>
      </c>
      <c r="R352" s="94">
        <f t="shared" si="80"/>
        <v>1509</v>
      </c>
      <c r="S352" s="94">
        <f t="shared" si="81"/>
        <v>14491.666666666666</v>
      </c>
      <c r="T352" s="94">
        <f t="shared" si="82"/>
        <v>1057</v>
      </c>
      <c r="U352" s="94">
        <f t="shared" si="78"/>
        <v>271</v>
      </c>
      <c r="V352" s="94">
        <f t="shared" si="78"/>
        <v>452</v>
      </c>
      <c r="W352" s="94">
        <f t="shared" si="78"/>
        <v>13434.666666666666</v>
      </c>
    </row>
    <row r="353" spans="2:23">
      <c r="B353" s="97">
        <v>28.5</v>
      </c>
      <c r="C353" s="93">
        <v>1774</v>
      </c>
      <c r="D353" s="93">
        <v>1199</v>
      </c>
      <c r="E353" s="93">
        <v>1087</v>
      </c>
      <c r="F353" s="93">
        <v>1793</v>
      </c>
      <c r="G353" s="93">
        <v>1514</v>
      </c>
      <c r="H353" s="93">
        <v>1202</v>
      </c>
      <c r="I353" s="93">
        <v>13785</v>
      </c>
      <c r="J353" s="93">
        <v>14112</v>
      </c>
      <c r="K353" s="93">
        <v>15426</v>
      </c>
      <c r="L353" s="93">
        <v>1115</v>
      </c>
      <c r="M353" s="97">
        <v>2836</v>
      </c>
      <c r="N353" s="93">
        <v>989</v>
      </c>
      <c r="O353" s="93"/>
      <c r="Q353" s="94">
        <f t="shared" si="79"/>
        <v>1353.3333333333333</v>
      </c>
      <c r="R353" s="94">
        <f t="shared" si="80"/>
        <v>1503</v>
      </c>
      <c r="S353" s="94">
        <f t="shared" si="81"/>
        <v>14441</v>
      </c>
      <c r="T353" s="94">
        <f t="shared" si="82"/>
        <v>1052</v>
      </c>
      <c r="U353" s="94">
        <f t="shared" si="78"/>
        <v>301.33333333333326</v>
      </c>
      <c r="V353" s="94">
        <f t="shared" si="78"/>
        <v>451</v>
      </c>
      <c r="W353" s="94">
        <f t="shared" si="78"/>
        <v>13389</v>
      </c>
    </row>
    <row r="354" spans="2:23">
      <c r="B354" s="97">
        <v>29</v>
      </c>
      <c r="C354" s="93">
        <v>1806</v>
      </c>
      <c r="D354" s="93">
        <v>1232</v>
      </c>
      <c r="E354" s="93">
        <v>1142</v>
      </c>
      <c r="F354" s="93">
        <v>1852</v>
      </c>
      <c r="G354" s="93">
        <v>1567</v>
      </c>
      <c r="H354" s="93">
        <v>1251</v>
      </c>
      <c r="I354" s="93">
        <v>14304</v>
      </c>
      <c r="J354" s="93">
        <v>14381</v>
      </c>
      <c r="K354" s="93">
        <v>15540</v>
      </c>
      <c r="L354" s="93">
        <v>1117</v>
      </c>
      <c r="M354" s="97">
        <v>2885</v>
      </c>
      <c r="N354" s="93">
        <v>1024</v>
      </c>
      <c r="O354" s="93"/>
      <c r="Q354" s="94">
        <f t="shared" si="79"/>
        <v>1393.3333333333333</v>
      </c>
      <c r="R354" s="94">
        <f t="shared" si="80"/>
        <v>1556.6666666666667</v>
      </c>
      <c r="S354" s="94">
        <f t="shared" si="81"/>
        <v>14741.666666666666</v>
      </c>
      <c r="T354" s="94">
        <f t="shared" si="82"/>
        <v>1070.5</v>
      </c>
      <c r="U354" s="94">
        <f t="shared" si="78"/>
        <v>322.83333333333326</v>
      </c>
      <c r="V354" s="94">
        <f t="shared" si="78"/>
        <v>486.16666666666674</v>
      </c>
      <c r="W354" s="94">
        <f t="shared" si="78"/>
        <v>13671.166666666666</v>
      </c>
    </row>
    <row r="355" spans="2:23">
      <c r="B355" s="97">
        <v>29.5</v>
      </c>
      <c r="C355" s="93">
        <v>1837</v>
      </c>
      <c r="D355" s="93">
        <v>1252</v>
      </c>
      <c r="E355" s="93">
        <v>1147</v>
      </c>
      <c r="F355" s="93">
        <v>1829</v>
      </c>
      <c r="G355" s="93">
        <v>1543</v>
      </c>
      <c r="H355" s="93">
        <v>1227</v>
      </c>
      <c r="I355" s="93">
        <v>13801</v>
      </c>
      <c r="J355" s="93">
        <v>14302</v>
      </c>
      <c r="K355" s="93">
        <v>15597</v>
      </c>
      <c r="L355" s="93">
        <v>1116</v>
      </c>
      <c r="M355" s="97">
        <v>2835</v>
      </c>
      <c r="N355" s="93">
        <v>1007</v>
      </c>
      <c r="O355" s="93"/>
      <c r="Q355" s="94">
        <f t="shared" si="79"/>
        <v>1412</v>
      </c>
      <c r="R355" s="94">
        <f t="shared" si="80"/>
        <v>1533</v>
      </c>
      <c r="S355" s="94">
        <f t="shared" si="81"/>
        <v>14566.666666666666</v>
      </c>
      <c r="T355" s="94">
        <f t="shared" si="82"/>
        <v>1061.5</v>
      </c>
      <c r="U355" s="94">
        <f t="shared" si="78"/>
        <v>350.5</v>
      </c>
      <c r="V355" s="94">
        <f t="shared" si="78"/>
        <v>471.5</v>
      </c>
      <c r="W355" s="94">
        <f t="shared" si="78"/>
        <v>13505.166666666666</v>
      </c>
    </row>
    <row r="356" spans="2:23">
      <c r="B356" s="97">
        <v>30</v>
      </c>
      <c r="C356" s="93">
        <v>1833</v>
      </c>
      <c r="D356" s="93">
        <v>1273</v>
      </c>
      <c r="E356" s="93">
        <v>1164</v>
      </c>
      <c r="F356" s="93">
        <v>1792</v>
      </c>
      <c r="G356" s="93">
        <v>1553</v>
      </c>
      <c r="H356" s="93">
        <v>1233</v>
      </c>
      <c r="I356" s="93">
        <v>13852</v>
      </c>
      <c r="J356" s="93">
        <v>14208</v>
      </c>
      <c r="K356" s="93">
        <v>15353</v>
      </c>
      <c r="L356" s="93">
        <v>1091</v>
      </c>
      <c r="M356" s="97">
        <v>2823</v>
      </c>
      <c r="N356" s="93">
        <v>985</v>
      </c>
      <c r="O356" s="93"/>
      <c r="Q356" s="94">
        <f t="shared" si="79"/>
        <v>1423.3333333333333</v>
      </c>
      <c r="R356" s="94">
        <f t="shared" si="80"/>
        <v>1526</v>
      </c>
      <c r="S356" s="94">
        <f t="shared" si="81"/>
        <v>14471</v>
      </c>
      <c r="T356" s="94">
        <f t="shared" si="82"/>
        <v>1038</v>
      </c>
      <c r="U356" s="94">
        <f t="shared" si="78"/>
        <v>385.33333333333326</v>
      </c>
      <c r="V356" s="94">
        <f t="shared" si="78"/>
        <v>488</v>
      </c>
      <c r="W356" s="94">
        <f t="shared" si="78"/>
        <v>13433</v>
      </c>
    </row>
    <row r="357" spans="2:23">
      <c r="B357" s="97">
        <v>30.5</v>
      </c>
      <c r="C357" s="93">
        <v>1868</v>
      </c>
      <c r="D357" s="93">
        <v>1311</v>
      </c>
      <c r="E357" s="93">
        <v>1189</v>
      </c>
      <c r="F357" s="93">
        <v>1794</v>
      </c>
      <c r="G357" s="93">
        <v>1550</v>
      </c>
      <c r="H357" s="93">
        <v>1223</v>
      </c>
      <c r="I357" s="93">
        <v>13871</v>
      </c>
      <c r="J357" s="93">
        <v>14018</v>
      </c>
      <c r="K357" s="93">
        <v>15406</v>
      </c>
      <c r="L357" s="93">
        <v>1091</v>
      </c>
      <c r="M357" s="97">
        <v>2801</v>
      </c>
      <c r="N357" s="93">
        <v>996</v>
      </c>
      <c r="O357" s="93"/>
      <c r="Q357" s="94">
        <f t="shared" si="79"/>
        <v>1456</v>
      </c>
      <c r="R357" s="94">
        <f t="shared" si="80"/>
        <v>1522.3333333333333</v>
      </c>
      <c r="S357" s="94">
        <f t="shared" si="81"/>
        <v>14431.666666666666</v>
      </c>
      <c r="T357" s="94">
        <f t="shared" si="82"/>
        <v>1043.5</v>
      </c>
      <c r="U357" s="94">
        <f t="shared" si="78"/>
        <v>412.5</v>
      </c>
      <c r="V357" s="94">
        <f t="shared" si="78"/>
        <v>478.83333333333326</v>
      </c>
      <c r="W357" s="94">
        <f t="shared" si="78"/>
        <v>13388.166666666666</v>
      </c>
    </row>
    <row r="358" spans="2:23">
      <c r="B358" s="97">
        <v>31</v>
      </c>
      <c r="C358" s="93">
        <v>1867</v>
      </c>
      <c r="D358" s="93">
        <v>1329</v>
      </c>
      <c r="E358" s="93">
        <v>1198</v>
      </c>
      <c r="F358" s="93">
        <v>1842</v>
      </c>
      <c r="G358" s="93">
        <v>1542</v>
      </c>
      <c r="H358" s="93">
        <v>1237</v>
      </c>
      <c r="I358" s="93">
        <v>13733</v>
      </c>
      <c r="J358" s="93">
        <v>14179</v>
      </c>
      <c r="K358" s="93">
        <v>15389</v>
      </c>
      <c r="L358" s="93">
        <v>1101</v>
      </c>
      <c r="M358" s="97">
        <v>2808</v>
      </c>
      <c r="N358" s="93">
        <v>995</v>
      </c>
      <c r="O358" s="93"/>
      <c r="Q358" s="94">
        <f t="shared" si="79"/>
        <v>1464.6666666666667</v>
      </c>
      <c r="R358" s="94">
        <f t="shared" si="80"/>
        <v>1540.3333333333333</v>
      </c>
      <c r="S358" s="94">
        <f t="shared" si="81"/>
        <v>14433.666666666666</v>
      </c>
      <c r="T358" s="94">
        <f t="shared" si="82"/>
        <v>1048</v>
      </c>
      <c r="U358" s="94">
        <f t="shared" si="78"/>
        <v>416.66666666666674</v>
      </c>
      <c r="V358" s="94">
        <f t="shared" si="78"/>
        <v>492.33333333333326</v>
      </c>
      <c r="W358" s="94">
        <f t="shared" si="78"/>
        <v>13385.666666666666</v>
      </c>
    </row>
    <row r="359" spans="2:23">
      <c r="B359" s="97">
        <v>31.5</v>
      </c>
      <c r="C359" s="93">
        <v>1901</v>
      </c>
      <c r="D359" s="93">
        <v>1353</v>
      </c>
      <c r="E359" s="93">
        <v>1206</v>
      </c>
      <c r="F359" s="93">
        <v>1835</v>
      </c>
      <c r="G359" s="93">
        <v>1574</v>
      </c>
      <c r="H359" s="93">
        <v>1253</v>
      </c>
      <c r="I359" s="93">
        <v>14052</v>
      </c>
      <c r="J359" s="93">
        <v>14189</v>
      </c>
      <c r="K359" s="93">
        <v>15569</v>
      </c>
      <c r="L359" s="93">
        <v>1092</v>
      </c>
      <c r="M359" s="97">
        <v>2806</v>
      </c>
      <c r="N359" s="93">
        <v>993</v>
      </c>
      <c r="O359" s="93"/>
      <c r="Q359" s="94">
        <f t="shared" si="79"/>
        <v>1486.6666666666667</v>
      </c>
      <c r="R359" s="94">
        <f t="shared" si="80"/>
        <v>1554</v>
      </c>
      <c r="S359" s="94">
        <f t="shared" si="81"/>
        <v>14603.333333333334</v>
      </c>
      <c r="T359" s="94">
        <f t="shared" si="82"/>
        <v>1042.5</v>
      </c>
      <c r="U359" s="94">
        <f t="shared" si="78"/>
        <v>444.16666666666674</v>
      </c>
      <c r="V359" s="94">
        <f t="shared" si="78"/>
        <v>511.5</v>
      </c>
      <c r="W359" s="94">
        <f t="shared" si="78"/>
        <v>13560.833333333334</v>
      </c>
    </row>
    <row r="360" spans="2:23">
      <c r="B360" s="97">
        <v>32</v>
      </c>
      <c r="C360" s="93">
        <v>1933</v>
      </c>
      <c r="D360" s="93">
        <v>1360</v>
      </c>
      <c r="E360" s="93">
        <v>1228</v>
      </c>
      <c r="F360" s="93">
        <v>1845</v>
      </c>
      <c r="G360" s="93">
        <v>1555</v>
      </c>
      <c r="H360" s="93">
        <v>1254</v>
      </c>
      <c r="I360" s="93">
        <v>13801</v>
      </c>
      <c r="J360" s="93">
        <v>14359</v>
      </c>
      <c r="K360" s="93">
        <v>15539</v>
      </c>
      <c r="L360" s="93">
        <v>1090</v>
      </c>
      <c r="M360" s="97">
        <v>2820</v>
      </c>
      <c r="N360" s="93">
        <v>992</v>
      </c>
      <c r="O360" s="93"/>
      <c r="Q360" s="94">
        <f t="shared" ref="Q360:Q391" si="83">AVERAGE(C360:E360)</f>
        <v>1507</v>
      </c>
      <c r="R360" s="94">
        <f t="shared" ref="R360:R391" si="84">AVERAGE(F360:H360)</f>
        <v>1551.3333333333333</v>
      </c>
      <c r="S360" s="94">
        <f t="shared" ref="S360:S391" si="85">AVERAGE(I360:K360)</f>
        <v>14566.333333333334</v>
      </c>
      <c r="T360" s="94">
        <f t="shared" ref="T360:T391" si="86">AVERAGE(L360,N360)</f>
        <v>1041</v>
      </c>
      <c r="U360" s="94">
        <f t="shared" si="78"/>
        <v>466</v>
      </c>
      <c r="V360" s="94">
        <f t="shared" si="78"/>
        <v>510.33333333333326</v>
      </c>
      <c r="W360" s="94">
        <f t="shared" si="78"/>
        <v>13525.333333333334</v>
      </c>
    </row>
    <row r="361" spans="2:23">
      <c r="B361" s="97">
        <v>32.5</v>
      </c>
      <c r="C361" s="93">
        <v>1918</v>
      </c>
      <c r="D361" s="93">
        <v>1379</v>
      </c>
      <c r="E361" s="93">
        <v>1255</v>
      </c>
      <c r="F361" s="93">
        <v>1856</v>
      </c>
      <c r="G361" s="93">
        <v>1580</v>
      </c>
      <c r="H361" s="93">
        <v>1239</v>
      </c>
      <c r="I361" s="93">
        <v>13745</v>
      </c>
      <c r="J361" s="93">
        <v>14094</v>
      </c>
      <c r="K361" s="93">
        <v>15453</v>
      </c>
      <c r="L361" s="93">
        <v>1090</v>
      </c>
      <c r="M361" s="97">
        <v>2842</v>
      </c>
      <c r="N361" s="93">
        <v>988</v>
      </c>
      <c r="O361" s="93"/>
      <c r="Q361" s="94">
        <f t="shared" si="83"/>
        <v>1517.3333333333333</v>
      </c>
      <c r="R361" s="94">
        <f t="shared" si="84"/>
        <v>1558.3333333333333</v>
      </c>
      <c r="S361" s="94">
        <f t="shared" si="85"/>
        <v>14430.666666666666</v>
      </c>
      <c r="T361" s="94">
        <f t="shared" si="86"/>
        <v>1039</v>
      </c>
      <c r="U361" s="94">
        <f t="shared" si="78"/>
        <v>478.33333333333326</v>
      </c>
      <c r="V361" s="94">
        <f t="shared" si="78"/>
        <v>519.33333333333326</v>
      </c>
      <c r="W361" s="94">
        <f t="shared" si="78"/>
        <v>13391.666666666666</v>
      </c>
    </row>
    <row r="362" spans="2:23">
      <c r="B362" s="97">
        <v>33</v>
      </c>
      <c r="C362" s="93">
        <v>1940</v>
      </c>
      <c r="D362" s="93">
        <v>1427</v>
      </c>
      <c r="E362" s="93">
        <v>1275</v>
      </c>
      <c r="F362" s="93">
        <v>1855</v>
      </c>
      <c r="G362" s="93">
        <v>1574</v>
      </c>
      <c r="H362" s="93">
        <v>1257</v>
      </c>
      <c r="I362" s="93">
        <v>13909</v>
      </c>
      <c r="J362" s="93">
        <v>14198</v>
      </c>
      <c r="K362" s="93">
        <v>15751</v>
      </c>
      <c r="L362" s="93">
        <v>1098</v>
      </c>
      <c r="M362" s="97">
        <v>2799</v>
      </c>
      <c r="N362" s="93">
        <v>985</v>
      </c>
      <c r="O362" s="93"/>
      <c r="Q362" s="94">
        <f t="shared" si="83"/>
        <v>1547.3333333333333</v>
      </c>
      <c r="R362" s="94">
        <f t="shared" si="84"/>
        <v>1562</v>
      </c>
      <c r="S362" s="94">
        <f t="shared" si="85"/>
        <v>14619.333333333334</v>
      </c>
      <c r="T362" s="94">
        <f t="shared" si="86"/>
        <v>1041.5</v>
      </c>
      <c r="U362" s="94">
        <f t="shared" si="78"/>
        <v>505.83333333333326</v>
      </c>
      <c r="V362" s="94">
        <f t="shared" si="78"/>
        <v>520.5</v>
      </c>
      <c r="W362" s="94">
        <f t="shared" si="78"/>
        <v>13577.833333333334</v>
      </c>
    </row>
    <row r="363" spans="2:23">
      <c r="B363" s="97">
        <v>33.5</v>
      </c>
      <c r="C363" s="93">
        <v>1963</v>
      </c>
      <c r="D363" s="93">
        <v>1462</v>
      </c>
      <c r="E363" s="93">
        <v>1307</v>
      </c>
      <c r="F363" s="93">
        <v>1868</v>
      </c>
      <c r="G363" s="93">
        <v>1582</v>
      </c>
      <c r="H363" s="93">
        <v>1270</v>
      </c>
      <c r="I363" s="93">
        <v>13773</v>
      </c>
      <c r="J363" s="93">
        <v>14002</v>
      </c>
      <c r="K363" s="93">
        <v>15568</v>
      </c>
      <c r="L363" s="93">
        <v>1079</v>
      </c>
      <c r="M363" s="97">
        <v>2762</v>
      </c>
      <c r="N363" s="93">
        <v>984</v>
      </c>
      <c r="O363" s="93"/>
      <c r="Q363" s="94">
        <f t="shared" si="83"/>
        <v>1577.3333333333333</v>
      </c>
      <c r="R363" s="94">
        <f t="shared" si="84"/>
        <v>1573.3333333333333</v>
      </c>
      <c r="S363" s="94">
        <f t="shared" si="85"/>
        <v>14447.666666666666</v>
      </c>
      <c r="T363" s="94">
        <f t="shared" si="86"/>
        <v>1031.5</v>
      </c>
      <c r="U363" s="94">
        <f t="shared" si="78"/>
        <v>545.83333333333326</v>
      </c>
      <c r="V363" s="94">
        <f t="shared" si="78"/>
        <v>541.83333333333326</v>
      </c>
      <c r="W363" s="94">
        <f t="shared" si="78"/>
        <v>13416.166666666666</v>
      </c>
    </row>
    <row r="364" spans="2:23">
      <c r="B364" s="97">
        <v>34</v>
      </c>
      <c r="C364" s="93">
        <v>1716</v>
      </c>
      <c r="D364" s="93">
        <v>1454</v>
      </c>
      <c r="E364" s="93">
        <v>1323</v>
      </c>
      <c r="F364" s="93">
        <v>1883</v>
      </c>
      <c r="G364" s="93">
        <v>1588</v>
      </c>
      <c r="H364" s="93">
        <v>1279</v>
      </c>
      <c r="I364" s="93">
        <v>13819</v>
      </c>
      <c r="J364" s="93">
        <v>14315</v>
      </c>
      <c r="K364" s="93">
        <v>15885</v>
      </c>
      <c r="L364" s="93">
        <v>1092</v>
      </c>
      <c r="M364" s="97">
        <v>2820</v>
      </c>
      <c r="N364" s="93">
        <v>992</v>
      </c>
      <c r="O364" s="93"/>
      <c r="Q364" s="94">
        <f t="shared" si="83"/>
        <v>1497.6666666666667</v>
      </c>
      <c r="R364" s="94">
        <f t="shared" si="84"/>
        <v>1583.3333333333333</v>
      </c>
      <c r="S364" s="94">
        <f t="shared" si="85"/>
        <v>14673</v>
      </c>
      <c r="T364" s="94">
        <f t="shared" si="86"/>
        <v>1042</v>
      </c>
      <c r="U364" s="94">
        <f t="shared" si="78"/>
        <v>455.66666666666674</v>
      </c>
      <c r="V364" s="94">
        <f t="shared" si="78"/>
        <v>541.33333333333326</v>
      </c>
      <c r="W364" s="94">
        <f t="shared" si="78"/>
        <v>13631</v>
      </c>
    </row>
    <row r="365" spans="2:23">
      <c r="B365" s="97">
        <v>34.5</v>
      </c>
      <c r="C365" s="93">
        <v>1730</v>
      </c>
      <c r="D365" s="93">
        <v>1467</v>
      </c>
      <c r="E365" s="93">
        <v>1317</v>
      </c>
      <c r="F365" s="93">
        <v>1871</v>
      </c>
      <c r="G365" s="93">
        <v>1596</v>
      </c>
      <c r="H365" s="93">
        <v>1278</v>
      </c>
      <c r="I365" s="93">
        <v>14050</v>
      </c>
      <c r="J365" s="93">
        <v>14333</v>
      </c>
      <c r="K365" s="93">
        <v>15501</v>
      </c>
      <c r="L365" s="93">
        <v>1086</v>
      </c>
      <c r="M365" s="97">
        <v>2791</v>
      </c>
      <c r="N365" s="93">
        <v>979</v>
      </c>
      <c r="O365" s="93"/>
      <c r="Q365" s="94">
        <f t="shared" si="83"/>
        <v>1504.6666666666667</v>
      </c>
      <c r="R365" s="94">
        <f t="shared" si="84"/>
        <v>1581.6666666666667</v>
      </c>
      <c r="S365" s="94">
        <f t="shared" si="85"/>
        <v>14628</v>
      </c>
      <c r="T365" s="94">
        <f t="shared" si="86"/>
        <v>1032.5</v>
      </c>
      <c r="U365" s="94">
        <f t="shared" si="78"/>
        <v>472.16666666666674</v>
      </c>
      <c r="V365" s="94">
        <f t="shared" si="78"/>
        <v>549.16666666666674</v>
      </c>
      <c r="W365" s="94">
        <f t="shared" si="78"/>
        <v>13595.5</v>
      </c>
    </row>
    <row r="366" spans="2:23">
      <c r="B366" s="97">
        <v>35</v>
      </c>
      <c r="C366" s="93">
        <v>1729</v>
      </c>
      <c r="D366" s="93">
        <v>1476</v>
      </c>
      <c r="E366" s="93">
        <v>1330</v>
      </c>
      <c r="F366" s="93">
        <v>1888</v>
      </c>
      <c r="G366" s="93">
        <v>1608</v>
      </c>
      <c r="H366" s="93">
        <v>1286</v>
      </c>
      <c r="I366" s="93">
        <v>14129</v>
      </c>
      <c r="J366" s="93">
        <v>14339</v>
      </c>
      <c r="K366" s="93">
        <v>15707</v>
      </c>
      <c r="L366" s="93">
        <v>1080</v>
      </c>
      <c r="M366" s="97">
        <v>2794</v>
      </c>
      <c r="N366" s="93">
        <v>979</v>
      </c>
      <c r="O366" s="93"/>
      <c r="Q366" s="94">
        <f t="shared" si="83"/>
        <v>1511.6666666666667</v>
      </c>
      <c r="R366" s="94">
        <f t="shared" si="84"/>
        <v>1594</v>
      </c>
      <c r="S366" s="94">
        <f t="shared" si="85"/>
        <v>14725</v>
      </c>
      <c r="T366" s="94">
        <f t="shared" si="86"/>
        <v>1029.5</v>
      </c>
      <c r="U366" s="94">
        <f t="shared" si="78"/>
        <v>482.16666666666674</v>
      </c>
      <c r="V366" s="94">
        <f t="shared" si="78"/>
        <v>564.5</v>
      </c>
      <c r="W366" s="94">
        <f t="shared" si="78"/>
        <v>13695.5</v>
      </c>
    </row>
    <row r="367" spans="2:23">
      <c r="B367" s="97">
        <v>35.5</v>
      </c>
      <c r="C367" s="93">
        <v>1795</v>
      </c>
      <c r="D367" s="93">
        <v>1487</v>
      </c>
      <c r="E367" s="93">
        <v>1341</v>
      </c>
      <c r="F367" s="93">
        <v>1898</v>
      </c>
      <c r="G367" s="93">
        <v>1632</v>
      </c>
      <c r="H367" s="93">
        <v>1316</v>
      </c>
      <c r="I367" s="93">
        <v>13967</v>
      </c>
      <c r="J367" s="93">
        <v>14496</v>
      </c>
      <c r="K367" s="93">
        <v>15783</v>
      </c>
      <c r="L367" s="93">
        <v>1089</v>
      </c>
      <c r="M367" s="97">
        <v>2851</v>
      </c>
      <c r="N367" s="93">
        <v>996</v>
      </c>
      <c r="O367" s="93"/>
      <c r="Q367" s="94">
        <f t="shared" si="83"/>
        <v>1541</v>
      </c>
      <c r="R367" s="94">
        <f t="shared" si="84"/>
        <v>1615.3333333333333</v>
      </c>
      <c r="S367" s="94">
        <f t="shared" si="85"/>
        <v>14748.666666666666</v>
      </c>
      <c r="T367" s="94">
        <f t="shared" si="86"/>
        <v>1042.5</v>
      </c>
      <c r="U367" s="94">
        <f t="shared" si="78"/>
        <v>498.5</v>
      </c>
      <c r="V367" s="94">
        <f t="shared" si="78"/>
        <v>572.83333333333326</v>
      </c>
      <c r="W367" s="94">
        <f t="shared" si="78"/>
        <v>13706.166666666666</v>
      </c>
    </row>
    <row r="368" spans="2:23">
      <c r="B368" s="97">
        <v>36</v>
      </c>
      <c r="C368" s="93">
        <v>1777</v>
      </c>
      <c r="D368" s="93">
        <v>1517</v>
      </c>
      <c r="E368" s="93">
        <v>1372</v>
      </c>
      <c r="F368" s="93">
        <v>1908</v>
      </c>
      <c r="G368" s="93">
        <v>1626</v>
      </c>
      <c r="H368" s="93">
        <v>1324</v>
      </c>
      <c r="I368" s="93">
        <v>14148</v>
      </c>
      <c r="J368" s="93">
        <v>14542</v>
      </c>
      <c r="K368" s="93">
        <v>15743</v>
      </c>
      <c r="L368" s="93">
        <v>1106</v>
      </c>
      <c r="M368" s="97">
        <v>2802</v>
      </c>
      <c r="N368" s="93">
        <v>989</v>
      </c>
      <c r="O368" s="93"/>
      <c r="Q368" s="94">
        <f t="shared" si="83"/>
        <v>1555.3333333333333</v>
      </c>
      <c r="R368" s="94">
        <f t="shared" si="84"/>
        <v>1619.3333333333333</v>
      </c>
      <c r="S368" s="94">
        <f t="shared" si="85"/>
        <v>14811</v>
      </c>
      <c r="T368" s="94">
        <f t="shared" si="86"/>
        <v>1047.5</v>
      </c>
      <c r="U368" s="94">
        <f t="shared" si="78"/>
        <v>507.83333333333326</v>
      </c>
      <c r="V368" s="94">
        <f t="shared" si="78"/>
        <v>571.83333333333326</v>
      </c>
      <c r="W368" s="94">
        <f t="shared" si="78"/>
        <v>13763.5</v>
      </c>
    </row>
    <row r="369" spans="2:23">
      <c r="B369" s="97">
        <v>36.5</v>
      </c>
      <c r="C369" s="93">
        <v>1794</v>
      </c>
      <c r="D369" s="93">
        <v>1560</v>
      </c>
      <c r="E369" s="93">
        <v>1380</v>
      </c>
      <c r="F369" s="93">
        <v>1907</v>
      </c>
      <c r="G369" s="93">
        <v>1610</v>
      </c>
      <c r="H369" s="93">
        <v>1332</v>
      </c>
      <c r="I369" s="93">
        <v>14018</v>
      </c>
      <c r="J369" s="93">
        <v>14637</v>
      </c>
      <c r="K369" s="93">
        <v>16117</v>
      </c>
      <c r="L369" s="93">
        <v>1091</v>
      </c>
      <c r="M369" s="97">
        <v>2815</v>
      </c>
      <c r="N369" s="93">
        <v>995</v>
      </c>
      <c r="O369" s="93"/>
      <c r="Q369" s="94">
        <f t="shared" si="83"/>
        <v>1578</v>
      </c>
      <c r="R369" s="94">
        <f t="shared" si="84"/>
        <v>1616.3333333333333</v>
      </c>
      <c r="S369" s="94">
        <f t="shared" si="85"/>
        <v>14924</v>
      </c>
      <c r="T369" s="94">
        <f t="shared" si="86"/>
        <v>1043</v>
      </c>
      <c r="U369" s="94">
        <f t="shared" si="78"/>
        <v>535</v>
      </c>
      <c r="V369" s="94">
        <f t="shared" si="78"/>
        <v>573.33333333333326</v>
      </c>
      <c r="W369" s="94">
        <f t="shared" si="78"/>
        <v>13881</v>
      </c>
    </row>
    <row r="370" spans="2:23">
      <c r="B370" s="97">
        <v>37</v>
      </c>
      <c r="C370" s="93">
        <v>1804</v>
      </c>
      <c r="D370" s="93">
        <v>1548</v>
      </c>
      <c r="E370" s="93">
        <v>1371</v>
      </c>
      <c r="F370" s="93">
        <v>1922</v>
      </c>
      <c r="G370" s="93">
        <v>1635</v>
      </c>
      <c r="H370" s="93">
        <v>1327</v>
      </c>
      <c r="I370" s="93">
        <v>14184</v>
      </c>
      <c r="J370" s="93">
        <v>14552</v>
      </c>
      <c r="K370" s="93">
        <v>15865</v>
      </c>
      <c r="L370" s="93">
        <v>1089</v>
      </c>
      <c r="M370" s="97">
        <v>2833</v>
      </c>
      <c r="N370" s="93">
        <v>993</v>
      </c>
      <c r="O370" s="93"/>
      <c r="Q370" s="94">
        <f t="shared" si="83"/>
        <v>1574.3333333333333</v>
      </c>
      <c r="R370" s="94">
        <f t="shared" si="84"/>
        <v>1628</v>
      </c>
      <c r="S370" s="94">
        <f t="shared" si="85"/>
        <v>14867</v>
      </c>
      <c r="T370" s="94">
        <f t="shared" si="86"/>
        <v>1041</v>
      </c>
      <c r="U370" s="94">
        <f t="shared" si="78"/>
        <v>533.33333333333326</v>
      </c>
      <c r="V370" s="94">
        <f t="shared" si="78"/>
        <v>587</v>
      </c>
      <c r="W370" s="94">
        <f t="shared" si="78"/>
        <v>13826</v>
      </c>
    </row>
    <row r="371" spans="2:23">
      <c r="B371" s="97">
        <v>37.5</v>
      </c>
      <c r="C371" s="93">
        <v>1819</v>
      </c>
      <c r="D371" s="93">
        <v>1589</v>
      </c>
      <c r="E371" s="93">
        <v>1410</v>
      </c>
      <c r="F371" s="93">
        <v>1946</v>
      </c>
      <c r="G371" s="93">
        <v>1647</v>
      </c>
      <c r="H371" s="93">
        <v>1335</v>
      </c>
      <c r="I371" s="93">
        <v>14254</v>
      </c>
      <c r="J371" s="93">
        <v>14810</v>
      </c>
      <c r="K371" s="93">
        <v>16015</v>
      </c>
      <c r="L371" s="93">
        <v>1091</v>
      </c>
      <c r="M371" s="97">
        <v>2843</v>
      </c>
      <c r="N371" s="93">
        <v>979</v>
      </c>
      <c r="O371" s="93"/>
      <c r="Q371" s="94">
        <f t="shared" si="83"/>
        <v>1606</v>
      </c>
      <c r="R371" s="94">
        <f t="shared" si="84"/>
        <v>1642.6666666666667</v>
      </c>
      <c r="S371" s="94">
        <f t="shared" si="85"/>
        <v>15026.333333333334</v>
      </c>
      <c r="T371" s="94">
        <f t="shared" si="86"/>
        <v>1035</v>
      </c>
      <c r="U371" s="94">
        <f t="shared" si="78"/>
        <v>571</v>
      </c>
      <c r="V371" s="94">
        <f t="shared" si="78"/>
        <v>607.66666666666674</v>
      </c>
      <c r="W371" s="94">
        <f t="shared" si="78"/>
        <v>13991.333333333334</v>
      </c>
    </row>
    <row r="372" spans="2:23">
      <c r="B372" s="97">
        <v>38</v>
      </c>
      <c r="C372" s="93">
        <v>1839</v>
      </c>
      <c r="D372" s="93">
        <v>1595</v>
      </c>
      <c r="E372" s="93">
        <v>1446</v>
      </c>
      <c r="F372" s="93">
        <v>1945</v>
      </c>
      <c r="G372" s="93">
        <v>1657</v>
      </c>
      <c r="H372" s="93">
        <v>1355</v>
      </c>
      <c r="I372" s="93">
        <v>14518</v>
      </c>
      <c r="J372" s="93">
        <v>14669</v>
      </c>
      <c r="K372" s="93">
        <v>15958</v>
      </c>
      <c r="L372" s="93">
        <v>1083</v>
      </c>
      <c r="M372" s="97">
        <v>2786</v>
      </c>
      <c r="N372" s="93">
        <v>998</v>
      </c>
      <c r="O372" s="93"/>
      <c r="Q372" s="94">
        <f t="shared" si="83"/>
        <v>1626.6666666666667</v>
      </c>
      <c r="R372" s="94">
        <f t="shared" si="84"/>
        <v>1652.3333333333333</v>
      </c>
      <c r="S372" s="94">
        <f t="shared" si="85"/>
        <v>15048.333333333334</v>
      </c>
      <c r="T372" s="94">
        <f t="shared" si="86"/>
        <v>1040.5</v>
      </c>
      <c r="U372" s="94">
        <f t="shared" si="78"/>
        <v>586.16666666666674</v>
      </c>
      <c r="V372" s="94">
        <f t="shared" si="78"/>
        <v>611.83333333333326</v>
      </c>
      <c r="W372" s="94">
        <f t="shared" si="78"/>
        <v>14007.833333333334</v>
      </c>
    </row>
    <row r="373" spans="2:23">
      <c r="B373" s="97">
        <v>38.5</v>
      </c>
      <c r="C373" s="93">
        <v>1840</v>
      </c>
      <c r="D373" s="93">
        <v>1611</v>
      </c>
      <c r="E373" s="93">
        <v>1446</v>
      </c>
      <c r="F373" s="93">
        <v>1957</v>
      </c>
      <c r="G373" s="93">
        <v>1677</v>
      </c>
      <c r="H373" s="93">
        <v>1372</v>
      </c>
      <c r="I373" s="93">
        <v>14347</v>
      </c>
      <c r="J373" s="93">
        <v>14960</v>
      </c>
      <c r="K373" s="93">
        <v>16204</v>
      </c>
      <c r="L373" s="93">
        <v>1096</v>
      </c>
      <c r="M373" s="97">
        <v>2828</v>
      </c>
      <c r="N373" s="93">
        <v>993</v>
      </c>
      <c r="O373" s="93"/>
      <c r="Q373" s="94">
        <f t="shared" si="83"/>
        <v>1632.3333333333333</v>
      </c>
      <c r="R373" s="94">
        <f t="shared" si="84"/>
        <v>1668.6666666666667</v>
      </c>
      <c r="S373" s="94">
        <f t="shared" si="85"/>
        <v>15170.333333333334</v>
      </c>
      <c r="T373" s="94">
        <f t="shared" si="86"/>
        <v>1044.5</v>
      </c>
      <c r="U373" s="94">
        <f t="shared" si="78"/>
        <v>587.83333333333326</v>
      </c>
      <c r="V373" s="94">
        <f t="shared" si="78"/>
        <v>624.16666666666674</v>
      </c>
      <c r="W373" s="94">
        <f t="shared" si="78"/>
        <v>14125.833333333334</v>
      </c>
    </row>
    <row r="374" spans="2:23">
      <c r="B374" s="97">
        <v>39</v>
      </c>
      <c r="C374" s="93">
        <v>1870</v>
      </c>
      <c r="D374" s="93">
        <v>1648</v>
      </c>
      <c r="E374" s="93">
        <v>1459</v>
      </c>
      <c r="F374" s="93">
        <v>1951</v>
      </c>
      <c r="G374" s="93">
        <v>1668</v>
      </c>
      <c r="H374" s="93">
        <v>1357</v>
      </c>
      <c r="I374" s="93">
        <v>14336</v>
      </c>
      <c r="J374" s="93">
        <v>14749</v>
      </c>
      <c r="K374" s="93">
        <v>16364</v>
      </c>
      <c r="L374" s="93">
        <v>1088</v>
      </c>
      <c r="M374" s="97">
        <v>2792</v>
      </c>
      <c r="N374" s="93">
        <v>981</v>
      </c>
      <c r="O374" s="93"/>
      <c r="Q374" s="94">
        <f t="shared" si="83"/>
        <v>1659</v>
      </c>
      <c r="R374" s="94">
        <f t="shared" si="84"/>
        <v>1658.6666666666667</v>
      </c>
      <c r="S374" s="94">
        <f t="shared" si="85"/>
        <v>15149.666666666666</v>
      </c>
      <c r="T374" s="94">
        <f t="shared" si="86"/>
        <v>1034.5</v>
      </c>
      <c r="U374" s="94">
        <f t="shared" si="78"/>
        <v>624.5</v>
      </c>
      <c r="V374" s="94">
        <f t="shared" si="78"/>
        <v>624.16666666666674</v>
      </c>
      <c r="W374" s="94">
        <f t="shared" si="78"/>
        <v>14115.166666666666</v>
      </c>
    </row>
    <row r="375" spans="2:23">
      <c r="B375" s="97">
        <v>39.5</v>
      </c>
      <c r="C375" s="93">
        <v>1874</v>
      </c>
      <c r="D375" s="93">
        <v>1633</v>
      </c>
      <c r="E375" s="93">
        <v>1425</v>
      </c>
      <c r="F375" s="93">
        <v>1960</v>
      </c>
      <c r="G375" s="93">
        <v>1698</v>
      </c>
      <c r="H375" s="93">
        <v>1376</v>
      </c>
      <c r="I375" s="93">
        <v>14371</v>
      </c>
      <c r="J375" s="93">
        <v>14890</v>
      </c>
      <c r="K375" s="93">
        <v>16121</v>
      </c>
      <c r="L375" s="93">
        <v>1074</v>
      </c>
      <c r="M375" s="97">
        <v>2746</v>
      </c>
      <c r="N375" s="93">
        <v>972</v>
      </c>
      <c r="O375" s="93"/>
      <c r="Q375" s="94">
        <f t="shared" si="83"/>
        <v>1644</v>
      </c>
      <c r="R375" s="94">
        <f t="shared" si="84"/>
        <v>1678</v>
      </c>
      <c r="S375" s="94">
        <f t="shared" si="85"/>
        <v>15127.333333333334</v>
      </c>
      <c r="T375" s="94">
        <f t="shared" si="86"/>
        <v>1023</v>
      </c>
      <c r="U375" s="94">
        <f t="shared" si="78"/>
        <v>621</v>
      </c>
      <c r="V375" s="94">
        <f t="shared" si="78"/>
        <v>655</v>
      </c>
      <c r="W375" s="94">
        <f t="shared" si="78"/>
        <v>14104.333333333334</v>
      </c>
    </row>
    <row r="376" spans="2:23">
      <c r="B376" s="97">
        <v>40</v>
      </c>
      <c r="C376" s="93">
        <v>1968</v>
      </c>
      <c r="D376" s="93">
        <v>1684</v>
      </c>
      <c r="E376" s="93">
        <v>1513</v>
      </c>
      <c r="F376" s="93">
        <v>2045</v>
      </c>
      <c r="G376" s="93">
        <v>1722</v>
      </c>
      <c r="H376" s="93">
        <v>1412</v>
      </c>
      <c r="I376" s="93">
        <v>15019</v>
      </c>
      <c r="J376" s="93">
        <v>15405</v>
      </c>
      <c r="K376" s="93">
        <v>16612</v>
      </c>
      <c r="L376" s="93">
        <v>1110</v>
      </c>
      <c r="M376" s="97">
        <v>2864</v>
      </c>
      <c r="N376" s="93">
        <v>1016</v>
      </c>
      <c r="O376" s="93"/>
      <c r="Q376" s="94">
        <f t="shared" si="83"/>
        <v>1721.6666666666667</v>
      </c>
      <c r="R376" s="94">
        <f t="shared" si="84"/>
        <v>1726.3333333333333</v>
      </c>
      <c r="S376" s="94">
        <f t="shared" si="85"/>
        <v>15678.666666666666</v>
      </c>
      <c r="T376" s="94">
        <f t="shared" si="86"/>
        <v>1063</v>
      </c>
      <c r="U376" s="94">
        <f t="shared" si="78"/>
        <v>658.66666666666674</v>
      </c>
      <c r="V376" s="94">
        <f t="shared" si="78"/>
        <v>663.33333333333326</v>
      </c>
      <c r="W376" s="94">
        <f t="shared" si="78"/>
        <v>14615.666666666666</v>
      </c>
    </row>
    <row r="377" spans="2:23">
      <c r="B377" s="97">
        <v>40.5</v>
      </c>
      <c r="C377" s="93">
        <v>1953</v>
      </c>
      <c r="D377" s="93">
        <v>1718</v>
      </c>
      <c r="E377" s="93">
        <v>1549</v>
      </c>
      <c r="F377" s="93">
        <v>2007</v>
      </c>
      <c r="G377" s="93">
        <v>1737</v>
      </c>
      <c r="H377" s="93">
        <v>1420</v>
      </c>
      <c r="I377" s="93">
        <v>14870</v>
      </c>
      <c r="J377" s="93">
        <v>15202</v>
      </c>
      <c r="K377" s="93">
        <v>16569</v>
      </c>
      <c r="L377" s="93">
        <v>1116</v>
      </c>
      <c r="M377" s="97">
        <v>2841</v>
      </c>
      <c r="N377" s="93">
        <v>1011</v>
      </c>
      <c r="O377" s="93"/>
      <c r="Q377" s="94">
        <f t="shared" si="83"/>
        <v>1740</v>
      </c>
      <c r="R377" s="94">
        <f t="shared" si="84"/>
        <v>1721.3333333333333</v>
      </c>
      <c r="S377" s="94">
        <f t="shared" si="85"/>
        <v>15547</v>
      </c>
      <c r="T377" s="94">
        <f t="shared" si="86"/>
        <v>1063.5</v>
      </c>
      <c r="U377" s="94">
        <f t="shared" si="78"/>
        <v>676.5</v>
      </c>
      <c r="V377" s="94">
        <f t="shared" si="78"/>
        <v>657.83333333333326</v>
      </c>
      <c r="W377" s="94">
        <f t="shared" si="78"/>
        <v>14483.5</v>
      </c>
    </row>
    <row r="378" spans="2:23">
      <c r="B378" s="97">
        <v>41</v>
      </c>
      <c r="C378" s="93">
        <v>2005</v>
      </c>
      <c r="D378" s="93">
        <v>1733</v>
      </c>
      <c r="E378" s="93">
        <v>1541</v>
      </c>
      <c r="F378" s="93">
        <v>2034</v>
      </c>
      <c r="G378" s="93">
        <v>1738</v>
      </c>
      <c r="H378" s="93">
        <v>1429</v>
      </c>
      <c r="I378" s="93">
        <v>15013</v>
      </c>
      <c r="J378" s="93">
        <v>15608</v>
      </c>
      <c r="K378" s="93">
        <v>16775</v>
      </c>
      <c r="L378" s="93">
        <v>1108</v>
      </c>
      <c r="M378" s="97">
        <v>2831</v>
      </c>
      <c r="N378" s="93">
        <v>1006</v>
      </c>
      <c r="O378" s="93"/>
      <c r="Q378" s="94">
        <f t="shared" si="83"/>
        <v>1759.6666666666667</v>
      </c>
      <c r="R378" s="94">
        <f t="shared" si="84"/>
        <v>1733.6666666666667</v>
      </c>
      <c r="S378" s="94">
        <f t="shared" si="85"/>
        <v>15798.666666666666</v>
      </c>
      <c r="T378" s="94">
        <f t="shared" si="86"/>
        <v>1057</v>
      </c>
      <c r="U378" s="94">
        <f t="shared" si="78"/>
        <v>702.66666666666674</v>
      </c>
      <c r="V378" s="94">
        <f t="shared" si="78"/>
        <v>676.66666666666674</v>
      </c>
      <c r="W378" s="94">
        <f t="shared" si="78"/>
        <v>14741.666666666666</v>
      </c>
    </row>
    <row r="379" spans="2:23">
      <c r="B379" s="97">
        <v>41.5</v>
      </c>
      <c r="C379" s="93">
        <v>1946</v>
      </c>
      <c r="D379" s="93">
        <v>1703</v>
      </c>
      <c r="E379" s="93">
        <v>1539</v>
      </c>
      <c r="F379" s="93">
        <v>2015</v>
      </c>
      <c r="G379" s="93">
        <v>1711</v>
      </c>
      <c r="H379" s="93">
        <v>1421</v>
      </c>
      <c r="I379" s="93">
        <v>14819</v>
      </c>
      <c r="J379" s="93">
        <v>15285</v>
      </c>
      <c r="K379" s="93">
        <v>16588</v>
      </c>
      <c r="L379" s="93">
        <v>1087</v>
      </c>
      <c r="M379" s="97">
        <v>2811</v>
      </c>
      <c r="N379" s="93">
        <v>992</v>
      </c>
      <c r="O379" s="93"/>
      <c r="Q379" s="94">
        <f t="shared" si="83"/>
        <v>1729.3333333333333</v>
      </c>
      <c r="R379" s="94">
        <f t="shared" si="84"/>
        <v>1715.6666666666667</v>
      </c>
      <c r="S379" s="94">
        <f t="shared" si="85"/>
        <v>15564</v>
      </c>
      <c r="T379" s="94">
        <f t="shared" si="86"/>
        <v>1039.5</v>
      </c>
      <c r="U379" s="94">
        <f t="shared" si="78"/>
        <v>689.83333333333326</v>
      </c>
      <c r="V379" s="94">
        <f t="shared" si="78"/>
        <v>676.16666666666674</v>
      </c>
      <c r="W379" s="94">
        <f t="shared" si="78"/>
        <v>14524.5</v>
      </c>
    </row>
    <row r="380" spans="2:23">
      <c r="B380" s="97">
        <v>42</v>
      </c>
      <c r="C380" s="93">
        <v>1994</v>
      </c>
      <c r="D380" s="93">
        <v>1719</v>
      </c>
      <c r="E380" s="93">
        <v>1594</v>
      </c>
      <c r="F380" s="93">
        <v>2017</v>
      </c>
      <c r="G380" s="93">
        <v>1751</v>
      </c>
      <c r="H380" s="93">
        <v>1438</v>
      </c>
      <c r="I380" s="93">
        <v>14985</v>
      </c>
      <c r="J380" s="93">
        <v>15437</v>
      </c>
      <c r="K380" s="93">
        <v>16757</v>
      </c>
      <c r="L380" s="93">
        <v>1104</v>
      </c>
      <c r="M380" s="97">
        <v>2830</v>
      </c>
      <c r="N380" s="93">
        <v>987</v>
      </c>
      <c r="O380" s="93"/>
      <c r="Q380" s="94">
        <f t="shared" si="83"/>
        <v>1769</v>
      </c>
      <c r="R380" s="94">
        <f t="shared" si="84"/>
        <v>1735.3333333333333</v>
      </c>
      <c r="S380" s="94">
        <f t="shared" si="85"/>
        <v>15726.333333333334</v>
      </c>
      <c r="T380" s="94">
        <f t="shared" si="86"/>
        <v>1045.5</v>
      </c>
      <c r="U380" s="94">
        <f t="shared" si="78"/>
        <v>723.5</v>
      </c>
      <c r="V380" s="94">
        <f t="shared" si="78"/>
        <v>689.83333333333326</v>
      </c>
      <c r="W380" s="94">
        <f t="shared" si="78"/>
        <v>14680.833333333334</v>
      </c>
    </row>
    <row r="381" spans="2:23">
      <c r="B381" s="97">
        <v>42.5</v>
      </c>
      <c r="C381" s="93">
        <v>2017</v>
      </c>
      <c r="D381" s="93">
        <v>1767</v>
      </c>
      <c r="E381" s="93">
        <v>1565</v>
      </c>
      <c r="F381" s="93">
        <v>2034</v>
      </c>
      <c r="G381" s="93">
        <v>1762</v>
      </c>
      <c r="H381" s="93">
        <v>1439</v>
      </c>
      <c r="I381" s="93">
        <v>15126</v>
      </c>
      <c r="J381" s="93">
        <v>15944</v>
      </c>
      <c r="K381" s="93">
        <v>16983</v>
      </c>
      <c r="L381" s="93">
        <v>1104</v>
      </c>
      <c r="M381" s="97">
        <v>2853</v>
      </c>
      <c r="N381" s="93">
        <v>990</v>
      </c>
      <c r="O381" s="93"/>
      <c r="Q381" s="94">
        <f t="shared" si="83"/>
        <v>1783</v>
      </c>
      <c r="R381" s="94">
        <f t="shared" si="84"/>
        <v>1745</v>
      </c>
      <c r="S381" s="94">
        <f t="shared" si="85"/>
        <v>16017.666666666666</v>
      </c>
      <c r="T381" s="94">
        <f t="shared" si="86"/>
        <v>1047</v>
      </c>
      <c r="U381" s="94">
        <f t="shared" si="78"/>
        <v>736</v>
      </c>
      <c r="V381" s="94">
        <f t="shared" si="78"/>
        <v>698</v>
      </c>
      <c r="W381" s="94">
        <f t="shared" si="78"/>
        <v>14970.666666666666</v>
      </c>
    </row>
    <row r="382" spans="2:23">
      <c r="B382" s="97">
        <v>43</v>
      </c>
      <c r="C382" s="93">
        <v>2013</v>
      </c>
      <c r="D382" s="93">
        <v>1760</v>
      </c>
      <c r="E382" s="93">
        <v>1586</v>
      </c>
      <c r="F382" s="93">
        <v>2046</v>
      </c>
      <c r="G382" s="93">
        <v>1770</v>
      </c>
      <c r="H382" s="93">
        <v>1447</v>
      </c>
      <c r="I382" s="93">
        <v>15393</v>
      </c>
      <c r="J382" s="93">
        <v>15679</v>
      </c>
      <c r="K382" s="93">
        <v>16940</v>
      </c>
      <c r="L382" s="93">
        <v>1109</v>
      </c>
      <c r="M382" s="97">
        <v>2835</v>
      </c>
      <c r="N382" s="93">
        <v>999</v>
      </c>
      <c r="O382" s="93"/>
      <c r="Q382" s="94">
        <f t="shared" si="83"/>
        <v>1786.3333333333333</v>
      </c>
      <c r="R382" s="94">
        <f t="shared" si="84"/>
        <v>1754.3333333333333</v>
      </c>
      <c r="S382" s="94">
        <f t="shared" si="85"/>
        <v>16004</v>
      </c>
      <c r="T382" s="94">
        <f t="shared" si="86"/>
        <v>1054</v>
      </c>
      <c r="U382" s="94">
        <f t="shared" si="78"/>
        <v>732.33333333333326</v>
      </c>
      <c r="V382" s="94">
        <f t="shared" si="78"/>
        <v>700.33333333333326</v>
      </c>
      <c r="W382" s="94">
        <f t="shared" si="78"/>
        <v>14950</v>
      </c>
    </row>
    <row r="383" spans="2:23">
      <c r="B383" s="97">
        <v>43.5</v>
      </c>
      <c r="C383" s="93">
        <v>2034</v>
      </c>
      <c r="D383" s="93">
        <v>1776</v>
      </c>
      <c r="E383" s="93">
        <v>1607</v>
      </c>
      <c r="F383" s="93">
        <v>2074</v>
      </c>
      <c r="G383" s="93">
        <v>1746</v>
      </c>
      <c r="H383" s="93">
        <v>1445</v>
      </c>
      <c r="I383" s="93">
        <v>15391</v>
      </c>
      <c r="J383" s="93">
        <v>15614</v>
      </c>
      <c r="K383" s="93">
        <v>16737</v>
      </c>
      <c r="L383" s="93">
        <v>1103</v>
      </c>
      <c r="M383" s="97">
        <v>2842</v>
      </c>
      <c r="N383" s="93">
        <v>988</v>
      </c>
      <c r="O383" s="93"/>
      <c r="Q383" s="94">
        <f t="shared" si="83"/>
        <v>1805.6666666666667</v>
      </c>
      <c r="R383" s="94">
        <f t="shared" si="84"/>
        <v>1755</v>
      </c>
      <c r="S383" s="94">
        <f t="shared" si="85"/>
        <v>15914</v>
      </c>
      <c r="T383" s="94">
        <f t="shared" si="86"/>
        <v>1045.5</v>
      </c>
      <c r="U383" s="94">
        <f t="shared" si="78"/>
        <v>760.16666666666674</v>
      </c>
      <c r="V383" s="94">
        <f t="shared" si="78"/>
        <v>709.5</v>
      </c>
      <c r="W383" s="94">
        <f t="shared" si="78"/>
        <v>14868.5</v>
      </c>
    </row>
    <row r="384" spans="2:23">
      <c r="B384" s="97">
        <v>44</v>
      </c>
      <c r="C384" s="93">
        <v>2032</v>
      </c>
      <c r="D384" s="93">
        <v>1782</v>
      </c>
      <c r="E384" s="93">
        <v>1626</v>
      </c>
      <c r="F384" s="93">
        <v>2067</v>
      </c>
      <c r="G384" s="93">
        <v>1772</v>
      </c>
      <c r="H384" s="93">
        <v>1442</v>
      </c>
      <c r="I384" s="93">
        <v>15387</v>
      </c>
      <c r="J384" s="93">
        <v>15792</v>
      </c>
      <c r="K384" s="93">
        <v>17063</v>
      </c>
      <c r="L384" s="93">
        <v>1085</v>
      </c>
      <c r="M384" s="97">
        <v>2833</v>
      </c>
      <c r="N384" s="93">
        <v>997</v>
      </c>
      <c r="O384" s="93"/>
      <c r="Q384" s="94">
        <f t="shared" si="83"/>
        <v>1813.3333333333333</v>
      </c>
      <c r="R384" s="94">
        <f t="shared" si="84"/>
        <v>1760.3333333333333</v>
      </c>
      <c r="S384" s="94">
        <f t="shared" si="85"/>
        <v>16080.666666666666</v>
      </c>
      <c r="T384" s="94">
        <f t="shared" si="86"/>
        <v>1041</v>
      </c>
      <c r="U384" s="94">
        <f t="shared" si="78"/>
        <v>772.33333333333326</v>
      </c>
      <c r="V384" s="94">
        <f t="shared" si="78"/>
        <v>719.33333333333326</v>
      </c>
      <c r="W384" s="94">
        <f t="shared" si="78"/>
        <v>15039.666666666666</v>
      </c>
    </row>
    <row r="385" spans="2:23">
      <c r="B385" s="97">
        <v>44.5</v>
      </c>
      <c r="C385" s="93">
        <v>2050</v>
      </c>
      <c r="D385" s="93">
        <v>1789</v>
      </c>
      <c r="E385" s="93">
        <v>1621</v>
      </c>
      <c r="F385" s="93">
        <v>2061</v>
      </c>
      <c r="G385" s="93">
        <v>1775</v>
      </c>
      <c r="H385" s="93">
        <v>1447</v>
      </c>
      <c r="I385" s="93">
        <v>15114</v>
      </c>
      <c r="J385" s="93">
        <v>15537</v>
      </c>
      <c r="K385" s="93">
        <v>16941</v>
      </c>
      <c r="L385" s="93">
        <v>1096</v>
      </c>
      <c r="M385" s="97">
        <v>2822</v>
      </c>
      <c r="N385" s="93">
        <v>989</v>
      </c>
      <c r="O385" s="93"/>
      <c r="Q385" s="94">
        <f t="shared" si="83"/>
        <v>1820</v>
      </c>
      <c r="R385" s="94">
        <f t="shared" si="84"/>
        <v>1761</v>
      </c>
      <c r="S385" s="94">
        <f t="shared" si="85"/>
        <v>15864</v>
      </c>
      <c r="T385" s="94">
        <f t="shared" si="86"/>
        <v>1042.5</v>
      </c>
      <c r="U385" s="94">
        <f t="shared" si="78"/>
        <v>777.5</v>
      </c>
      <c r="V385" s="94">
        <f t="shared" si="78"/>
        <v>718.5</v>
      </c>
      <c r="W385" s="94">
        <f t="shared" si="78"/>
        <v>14821.5</v>
      </c>
    </row>
    <row r="386" spans="2:23">
      <c r="B386" s="97">
        <v>45</v>
      </c>
      <c r="C386" s="93">
        <v>2036</v>
      </c>
      <c r="D386" s="93">
        <v>1797</v>
      </c>
      <c r="E386" s="93">
        <v>1632</v>
      </c>
      <c r="F386" s="93">
        <v>2049</v>
      </c>
      <c r="G386" s="93">
        <v>1768</v>
      </c>
      <c r="H386" s="93">
        <v>1427</v>
      </c>
      <c r="I386" s="93">
        <v>15177</v>
      </c>
      <c r="J386" s="93">
        <v>15765</v>
      </c>
      <c r="K386" s="93">
        <v>16988</v>
      </c>
      <c r="L386" s="93">
        <v>1074</v>
      </c>
      <c r="M386" s="97">
        <v>2792</v>
      </c>
      <c r="N386" s="93">
        <v>984</v>
      </c>
      <c r="O386" s="93"/>
      <c r="Q386" s="94">
        <f t="shared" si="83"/>
        <v>1821.6666666666667</v>
      </c>
      <c r="R386" s="94">
        <f t="shared" si="84"/>
        <v>1748</v>
      </c>
      <c r="S386" s="94">
        <f t="shared" si="85"/>
        <v>15976.666666666666</v>
      </c>
      <c r="T386" s="94">
        <f t="shared" si="86"/>
        <v>1029</v>
      </c>
      <c r="U386" s="94">
        <f t="shared" si="78"/>
        <v>792.66666666666674</v>
      </c>
      <c r="V386" s="94">
        <f t="shared" si="78"/>
        <v>719</v>
      </c>
      <c r="W386" s="94">
        <f t="shared" si="78"/>
        <v>14947.666666666666</v>
      </c>
    </row>
    <row r="387" spans="2:23">
      <c r="B387" s="97">
        <v>45.5</v>
      </c>
      <c r="C387" s="93">
        <v>2021</v>
      </c>
      <c r="D387" s="93">
        <v>1795</v>
      </c>
      <c r="E387" s="93">
        <v>1619</v>
      </c>
      <c r="F387" s="93">
        <v>2047</v>
      </c>
      <c r="G387" s="93">
        <v>1762</v>
      </c>
      <c r="H387" s="93">
        <v>1427</v>
      </c>
      <c r="I387" s="93">
        <v>15338</v>
      </c>
      <c r="J387" s="93">
        <v>15591</v>
      </c>
      <c r="K387" s="93">
        <v>16826</v>
      </c>
      <c r="L387" s="93">
        <v>1065</v>
      </c>
      <c r="M387" s="97">
        <v>2821</v>
      </c>
      <c r="N387" s="93">
        <v>967</v>
      </c>
      <c r="O387" s="93"/>
      <c r="Q387" s="94">
        <f t="shared" si="83"/>
        <v>1811.6666666666667</v>
      </c>
      <c r="R387" s="94">
        <f t="shared" si="84"/>
        <v>1745.3333333333333</v>
      </c>
      <c r="S387" s="94">
        <f t="shared" si="85"/>
        <v>15918.333333333334</v>
      </c>
      <c r="T387" s="94">
        <f t="shared" si="86"/>
        <v>1016</v>
      </c>
      <c r="U387" s="94">
        <f t="shared" ref="U387:W449" si="87">Q387-$T387</f>
        <v>795.66666666666674</v>
      </c>
      <c r="V387" s="94">
        <f t="shared" si="87"/>
        <v>729.33333333333326</v>
      </c>
      <c r="W387" s="94">
        <f t="shared" si="87"/>
        <v>14902.333333333334</v>
      </c>
    </row>
    <row r="388" spans="2:23">
      <c r="B388" s="97">
        <v>46</v>
      </c>
      <c r="C388" s="93">
        <v>2046</v>
      </c>
      <c r="D388" s="93">
        <v>1823</v>
      </c>
      <c r="E388" s="93">
        <v>1620</v>
      </c>
      <c r="F388" s="93">
        <v>2043</v>
      </c>
      <c r="G388" s="93">
        <v>1754</v>
      </c>
      <c r="H388" s="93">
        <v>1444</v>
      </c>
      <c r="I388" s="93">
        <v>15186</v>
      </c>
      <c r="J388" s="93">
        <v>15460</v>
      </c>
      <c r="K388" s="93">
        <v>17001</v>
      </c>
      <c r="L388" s="93">
        <v>1062</v>
      </c>
      <c r="M388" s="97">
        <v>2769</v>
      </c>
      <c r="N388" s="93">
        <v>965</v>
      </c>
      <c r="O388" s="93"/>
      <c r="Q388" s="94">
        <f t="shared" si="83"/>
        <v>1829.6666666666667</v>
      </c>
      <c r="R388" s="94">
        <f t="shared" si="84"/>
        <v>1747</v>
      </c>
      <c r="S388" s="94">
        <f t="shared" si="85"/>
        <v>15882.333333333334</v>
      </c>
      <c r="T388" s="94">
        <f t="shared" si="86"/>
        <v>1013.5</v>
      </c>
      <c r="U388" s="94">
        <f t="shared" si="87"/>
        <v>816.16666666666674</v>
      </c>
      <c r="V388" s="94">
        <f t="shared" si="87"/>
        <v>733.5</v>
      </c>
      <c r="W388" s="94">
        <f t="shared" si="87"/>
        <v>14868.833333333334</v>
      </c>
    </row>
    <row r="389" spans="2:23">
      <c r="B389" s="97">
        <v>46.5</v>
      </c>
      <c r="C389" s="93">
        <v>2055</v>
      </c>
      <c r="D389" s="93">
        <v>1816</v>
      </c>
      <c r="E389" s="93">
        <v>1643</v>
      </c>
      <c r="F389" s="93">
        <v>2059</v>
      </c>
      <c r="G389" s="93">
        <v>1760</v>
      </c>
      <c r="H389" s="93">
        <v>1434</v>
      </c>
      <c r="I389" s="93">
        <v>15212</v>
      </c>
      <c r="J389" s="93">
        <v>15531</v>
      </c>
      <c r="K389" s="93">
        <v>16852</v>
      </c>
      <c r="L389" s="93">
        <v>1059</v>
      </c>
      <c r="M389" s="97">
        <v>2767</v>
      </c>
      <c r="N389" s="93">
        <v>949</v>
      </c>
      <c r="O389" s="93"/>
      <c r="Q389" s="94">
        <f t="shared" si="83"/>
        <v>1838</v>
      </c>
      <c r="R389" s="94">
        <f t="shared" si="84"/>
        <v>1751</v>
      </c>
      <c r="S389" s="94">
        <f t="shared" si="85"/>
        <v>15865</v>
      </c>
      <c r="T389" s="94">
        <f t="shared" si="86"/>
        <v>1004</v>
      </c>
      <c r="U389" s="94">
        <f t="shared" si="87"/>
        <v>834</v>
      </c>
      <c r="V389" s="94">
        <f t="shared" si="87"/>
        <v>747</v>
      </c>
      <c r="W389" s="94">
        <f t="shared" si="87"/>
        <v>14861</v>
      </c>
    </row>
    <row r="390" spans="2:23">
      <c r="B390" s="97">
        <v>47</v>
      </c>
      <c r="C390" s="93">
        <v>2083</v>
      </c>
      <c r="D390" s="93">
        <v>1844</v>
      </c>
      <c r="E390" s="93">
        <v>1647</v>
      </c>
      <c r="F390" s="93">
        <v>2086</v>
      </c>
      <c r="G390" s="93">
        <v>1780</v>
      </c>
      <c r="H390" s="93">
        <v>1471</v>
      </c>
      <c r="I390" s="93">
        <v>15293</v>
      </c>
      <c r="J390" s="93">
        <v>15559</v>
      </c>
      <c r="K390" s="93">
        <v>17148</v>
      </c>
      <c r="L390" s="93">
        <v>1059</v>
      </c>
      <c r="M390" s="97">
        <v>2742</v>
      </c>
      <c r="N390" s="93">
        <v>971</v>
      </c>
      <c r="O390" s="93"/>
      <c r="Q390" s="94">
        <f t="shared" si="83"/>
        <v>1858</v>
      </c>
      <c r="R390" s="94">
        <f t="shared" si="84"/>
        <v>1779</v>
      </c>
      <c r="S390" s="94">
        <f t="shared" si="85"/>
        <v>16000</v>
      </c>
      <c r="T390" s="94">
        <f t="shared" si="86"/>
        <v>1015</v>
      </c>
      <c r="U390" s="94">
        <f t="shared" si="87"/>
        <v>843</v>
      </c>
      <c r="V390" s="94">
        <f t="shared" si="87"/>
        <v>764</v>
      </c>
      <c r="W390" s="94">
        <f t="shared" si="87"/>
        <v>14985</v>
      </c>
    </row>
    <row r="391" spans="2:23">
      <c r="B391" s="97">
        <v>47.5</v>
      </c>
      <c r="C391" s="93">
        <v>2085</v>
      </c>
      <c r="D391" s="93">
        <v>1830</v>
      </c>
      <c r="E391" s="93">
        <v>1667</v>
      </c>
      <c r="F391" s="93">
        <v>2069</v>
      </c>
      <c r="G391" s="93">
        <v>1776</v>
      </c>
      <c r="H391" s="93">
        <v>1452</v>
      </c>
      <c r="I391" s="93">
        <v>15535</v>
      </c>
      <c r="J391" s="93">
        <v>15708</v>
      </c>
      <c r="K391" s="93">
        <v>17047</v>
      </c>
      <c r="L391" s="93">
        <v>1074</v>
      </c>
      <c r="M391" s="97">
        <v>2788</v>
      </c>
      <c r="N391" s="93">
        <v>977</v>
      </c>
      <c r="O391" s="93"/>
      <c r="Q391" s="94">
        <f t="shared" si="83"/>
        <v>1860.6666666666667</v>
      </c>
      <c r="R391" s="94">
        <f t="shared" si="84"/>
        <v>1765.6666666666667</v>
      </c>
      <c r="S391" s="94">
        <f t="shared" si="85"/>
        <v>16096.666666666666</v>
      </c>
      <c r="T391" s="94">
        <f t="shared" si="86"/>
        <v>1025.5</v>
      </c>
      <c r="U391" s="94">
        <f t="shared" si="87"/>
        <v>835.16666666666674</v>
      </c>
      <c r="V391" s="94">
        <f t="shared" si="87"/>
        <v>740.16666666666674</v>
      </c>
      <c r="W391" s="94">
        <f t="shared" si="87"/>
        <v>15071.166666666666</v>
      </c>
    </row>
    <row r="392" spans="2:23">
      <c r="B392" s="97">
        <v>48</v>
      </c>
      <c r="C392" s="93">
        <v>2073</v>
      </c>
      <c r="D392" s="93">
        <v>1869</v>
      </c>
      <c r="E392" s="93">
        <v>1662</v>
      </c>
      <c r="F392" s="93">
        <v>2056</v>
      </c>
      <c r="G392" s="93">
        <v>1795</v>
      </c>
      <c r="H392" s="93">
        <v>1472</v>
      </c>
      <c r="I392" s="93">
        <v>15377</v>
      </c>
      <c r="J392" s="93">
        <v>15668</v>
      </c>
      <c r="K392" s="93">
        <v>17017</v>
      </c>
      <c r="L392" s="93">
        <v>1065</v>
      </c>
      <c r="M392" s="97">
        <v>2771</v>
      </c>
      <c r="N392" s="93">
        <v>985</v>
      </c>
      <c r="O392" s="93"/>
      <c r="Q392" s="94">
        <f t="shared" ref="Q392:Q423" si="88">AVERAGE(C392:E392)</f>
        <v>1868</v>
      </c>
      <c r="R392" s="94">
        <f t="shared" ref="R392:R423" si="89">AVERAGE(F392:H392)</f>
        <v>1774.3333333333333</v>
      </c>
      <c r="S392" s="94">
        <f t="shared" ref="S392:S423" si="90">AVERAGE(I392:K392)</f>
        <v>16020.666666666666</v>
      </c>
      <c r="T392" s="94">
        <f t="shared" ref="T392:T423" si="91">AVERAGE(L392,N392)</f>
        <v>1025</v>
      </c>
      <c r="U392" s="94">
        <f t="shared" si="87"/>
        <v>843</v>
      </c>
      <c r="V392" s="94">
        <f t="shared" si="87"/>
        <v>749.33333333333326</v>
      </c>
      <c r="W392" s="94">
        <f t="shared" si="87"/>
        <v>14995.666666666666</v>
      </c>
    </row>
    <row r="393" spans="2:23">
      <c r="B393" s="97">
        <v>48.5</v>
      </c>
      <c r="C393" s="93">
        <v>2089</v>
      </c>
      <c r="D393" s="93">
        <v>1852</v>
      </c>
      <c r="E393" s="93">
        <v>1654</v>
      </c>
      <c r="F393" s="93">
        <v>2070</v>
      </c>
      <c r="G393" s="93">
        <v>1799</v>
      </c>
      <c r="H393" s="93">
        <v>1483</v>
      </c>
      <c r="I393" s="93">
        <v>15494</v>
      </c>
      <c r="J393" s="93">
        <v>15792</v>
      </c>
      <c r="K393" s="93">
        <v>17086</v>
      </c>
      <c r="L393" s="93">
        <v>1065</v>
      </c>
      <c r="M393" s="97">
        <v>2744</v>
      </c>
      <c r="N393" s="93">
        <v>972</v>
      </c>
      <c r="O393" s="93"/>
      <c r="Q393" s="94">
        <f t="shared" si="88"/>
        <v>1865</v>
      </c>
      <c r="R393" s="94">
        <f t="shared" si="89"/>
        <v>1784</v>
      </c>
      <c r="S393" s="94">
        <f t="shared" si="90"/>
        <v>16124</v>
      </c>
      <c r="T393" s="94">
        <f t="shared" si="91"/>
        <v>1018.5</v>
      </c>
      <c r="U393" s="94">
        <f t="shared" si="87"/>
        <v>846.5</v>
      </c>
      <c r="V393" s="94">
        <f t="shared" si="87"/>
        <v>765.5</v>
      </c>
      <c r="W393" s="94">
        <f t="shared" si="87"/>
        <v>15105.5</v>
      </c>
    </row>
    <row r="394" spans="2:23">
      <c r="B394" s="97">
        <v>49</v>
      </c>
      <c r="C394" s="93">
        <v>2032</v>
      </c>
      <c r="D394" s="93">
        <v>1886</v>
      </c>
      <c r="E394" s="93">
        <v>1691</v>
      </c>
      <c r="F394" s="93">
        <v>2116</v>
      </c>
      <c r="G394" s="93">
        <v>1792</v>
      </c>
      <c r="H394" s="93">
        <v>1499</v>
      </c>
      <c r="I394" s="93">
        <v>15421</v>
      </c>
      <c r="J394" s="93">
        <v>15782</v>
      </c>
      <c r="K394" s="93">
        <v>17315</v>
      </c>
      <c r="L394" s="93">
        <v>1054</v>
      </c>
      <c r="M394" s="97">
        <v>2783</v>
      </c>
      <c r="N394" s="93">
        <v>965</v>
      </c>
      <c r="O394" s="93"/>
      <c r="Q394" s="94">
        <f t="shared" si="88"/>
        <v>1869.6666666666667</v>
      </c>
      <c r="R394" s="94">
        <f t="shared" si="89"/>
        <v>1802.3333333333333</v>
      </c>
      <c r="S394" s="94">
        <f t="shared" si="90"/>
        <v>16172.666666666666</v>
      </c>
      <c r="T394" s="94">
        <f t="shared" si="91"/>
        <v>1009.5</v>
      </c>
      <c r="U394" s="94">
        <f t="shared" si="87"/>
        <v>860.16666666666674</v>
      </c>
      <c r="V394" s="94">
        <f t="shared" si="87"/>
        <v>792.83333333333326</v>
      </c>
      <c r="W394" s="94">
        <f t="shared" si="87"/>
        <v>15163.166666666666</v>
      </c>
    </row>
    <row r="395" spans="2:23">
      <c r="B395" s="97">
        <v>49.5</v>
      </c>
      <c r="C395" s="93">
        <v>2048</v>
      </c>
      <c r="D395" s="93">
        <v>1894</v>
      </c>
      <c r="E395" s="93">
        <v>1696</v>
      </c>
      <c r="F395" s="93">
        <v>2056</v>
      </c>
      <c r="G395" s="93">
        <v>1793</v>
      </c>
      <c r="H395" s="93">
        <v>1488</v>
      </c>
      <c r="I395" s="93">
        <v>15676</v>
      </c>
      <c r="J395" s="93">
        <v>15899</v>
      </c>
      <c r="K395" s="93">
        <v>17280</v>
      </c>
      <c r="L395" s="93">
        <v>1063</v>
      </c>
      <c r="M395" s="97">
        <v>2749</v>
      </c>
      <c r="N395" s="93">
        <v>970</v>
      </c>
      <c r="O395" s="93"/>
      <c r="Q395" s="94">
        <f t="shared" si="88"/>
        <v>1879.3333333333333</v>
      </c>
      <c r="R395" s="94">
        <f t="shared" si="89"/>
        <v>1779</v>
      </c>
      <c r="S395" s="94">
        <f t="shared" si="90"/>
        <v>16285</v>
      </c>
      <c r="T395" s="94">
        <f t="shared" si="91"/>
        <v>1016.5</v>
      </c>
      <c r="U395" s="94">
        <f t="shared" si="87"/>
        <v>862.83333333333326</v>
      </c>
      <c r="V395" s="94">
        <f t="shared" si="87"/>
        <v>762.5</v>
      </c>
      <c r="W395" s="94">
        <f t="shared" si="87"/>
        <v>15268.5</v>
      </c>
    </row>
    <row r="396" spans="2:23">
      <c r="B396" s="97">
        <v>50</v>
      </c>
      <c r="C396" s="93">
        <v>2047</v>
      </c>
      <c r="D396" s="93">
        <v>1903</v>
      </c>
      <c r="E396" s="93">
        <v>1701</v>
      </c>
      <c r="F396" s="93">
        <v>2104</v>
      </c>
      <c r="G396" s="93">
        <v>1828</v>
      </c>
      <c r="H396" s="93">
        <v>1472</v>
      </c>
      <c r="I396" s="93">
        <v>15557</v>
      </c>
      <c r="J396" s="93">
        <v>15880</v>
      </c>
      <c r="K396" s="93">
        <v>17188</v>
      </c>
      <c r="L396" s="93">
        <v>1062</v>
      </c>
      <c r="M396" s="97">
        <v>2765</v>
      </c>
      <c r="N396" s="93">
        <v>962</v>
      </c>
      <c r="O396" s="93"/>
      <c r="Q396" s="94">
        <f t="shared" si="88"/>
        <v>1883.6666666666667</v>
      </c>
      <c r="R396" s="94">
        <f t="shared" si="89"/>
        <v>1801.3333333333333</v>
      </c>
      <c r="S396" s="94">
        <f t="shared" si="90"/>
        <v>16208.333333333334</v>
      </c>
      <c r="T396" s="94">
        <f t="shared" si="91"/>
        <v>1012</v>
      </c>
      <c r="U396" s="94">
        <f t="shared" si="87"/>
        <v>871.66666666666674</v>
      </c>
      <c r="V396" s="94">
        <f t="shared" si="87"/>
        <v>789.33333333333326</v>
      </c>
      <c r="W396" s="94">
        <f t="shared" si="87"/>
        <v>15196.333333333334</v>
      </c>
    </row>
    <row r="397" spans="2:23">
      <c r="B397" s="97">
        <v>50.5</v>
      </c>
      <c r="C397" s="93">
        <v>2083</v>
      </c>
      <c r="D397" s="93">
        <v>1912</v>
      </c>
      <c r="E397" s="93">
        <v>1724</v>
      </c>
      <c r="F397" s="93">
        <v>2102</v>
      </c>
      <c r="G397" s="93">
        <v>1827</v>
      </c>
      <c r="H397" s="93">
        <v>1466</v>
      </c>
      <c r="I397" s="93">
        <v>15712</v>
      </c>
      <c r="J397" s="93">
        <v>15821</v>
      </c>
      <c r="K397" s="93">
        <v>17222</v>
      </c>
      <c r="L397" s="93">
        <v>1066</v>
      </c>
      <c r="M397" s="97">
        <v>2746</v>
      </c>
      <c r="N397" s="93">
        <v>957</v>
      </c>
      <c r="O397" s="93"/>
      <c r="Q397" s="94">
        <f t="shared" si="88"/>
        <v>1906.3333333333333</v>
      </c>
      <c r="R397" s="94">
        <f t="shared" si="89"/>
        <v>1798.3333333333333</v>
      </c>
      <c r="S397" s="94">
        <f t="shared" si="90"/>
        <v>16251.666666666666</v>
      </c>
      <c r="T397" s="94">
        <f t="shared" si="91"/>
        <v>1011.5</v>
      </c>
      <c r="U397" s="94">
        <f t="shared" si="87"/>
        <v>894.83333333333326</v>
      </c>
      <c r="V397" s="94">
        <f t="shared" si="87"/>
        <v>786.83333333333326</v>
      </c>
      <c r="W397" s="94">
        <f t="shared" si="87"/>
        <v>15240.166666666666</v>
      </c>
    </row>
    <row r="398" spans="2:23">
      <c r="B398" s="97">
        <v>51</v>
      </c>
      <c r="C398" s="93">
        <v>2068</v>
      </c>
      <c r="D398" s="93">
        <v>1922</v>
      </c>
      <c r="E398" s="93">
        <v>1739</v>
      </c>
      <c r="F398" s="93">
        <v>2108</v>
      </c>
      <c r="G398" s="93">
        <v>1825</v>
      </c>
      <c r="H398" s="93">
        <v>1507</v>
      </c>
      <c r="I398" s="93">
        <v>15787</v>
      </c>
      <c r="J398" s="93">
        <v>16035</v>
      </c>
      <c r="K398" s="93">
        <v>17606</v>
      </c>
      <c r="L398" s="93">
        <v>1066</v>
      </c>
      <c r="M398" s="97">
        <v>2762</v>
      </c>
      <c r="N398" s="93">
        <v>964</v>
      </c>
      <c r="O398" s="93"/>
      <c r="Q398" s="94">
        <f t="shared" si="88"/>
        <v>1909.6666666666667</v>
      </c>
      <c r="R398" s="94">
        <f t="shared" si="89"/>
        <v>1813.3333333333333</v>
      </c>
      <c r="S398" s="94">
        <f t="shared" si="90"/>
        <v>16476</v>
      </c>
      <c r="T398" s="94">
        <f t="shared" si="91"/>
        <v>1015</v>
      </c>
      <c r="U398" s="94">
        <f t="shared" si="87"/>
        <v>894.66666666666674</v>
      </c>
      <c r="V398" s="94">
        <f t="shared" si="87"/>
        <v>798.33333333333326</v>
      </c>
      <c r="W398" s="94">
        <f t="shared" si="87"/>
        <v>15461</v>
      </c>
    </row>
    <row r="399" spans="2:23">
      <c r="B399" s="97">
        <v>51.5</v>
      </c>
      <c r="C399" s="93">
        <v>2092</v>
      </c>
      <c r="D399" s="93">
        <v>1940</v>
      </c>
      <c r="E399" s="93">
        <v>1726</v>
      </c>
      <c r="F399" s="93">
        <v>2123</v>
      </c>
      <c r="G399" s="93">
        <v>1827</v>
      </c>
      <c r="H399" s="93">
        <v>1500</v>
      </c>
      <c r="I399" s="93">
        <v>15649</v>
      </c>
      <c r="J399" s="93">
        <v>16031</v>
      </c>
      <c r="K399" s="93">
        <v>17572</v>
      </c>
      <c r="L399" s="93">
        <v>1059</v>
      </c>
      <c r="M399" s="97">
        <v>2769</v>
      </c>
      <c r="N399" s="93">
        <v>961</v>
      </c>
      <c r="O399" s="93"/>
      <c r="Q399" s="94">
        <f t="shared" si="88"/>
        <v>1919.3333333333333</v>
      </c>
      <c r="R399" s="94">
        <f t="shared" si="89"/>
        <v>1816.6666666666667</v>
      </c>
      <c r="S399" s="94">
        <f t="shared" si="90"/>
        <v>16417.333333333332</v>
      </c>
      <c r="T399" s="94">
        <f t="shared" si="91"/>
        <v>1010</v>
      </c>
      <c r="U399" s="94">
        <f t="shared" si="87"/>
        <v>909.33333333333326</v>
      </c>
      <c r="V399" s="94">
        <f t="shared" si="87"/>
        <v>806.66666666666674</v>
      </c>
      <c r="W399" s="94">
        <f t="shared" si="87"/>
        <v>15407.333333333332</v>
      </c>
    </row>
    <row r="400" spans="2:23">
      <c r="B400" s="97">
        <v>52</v>
      </c>
      <c r="C400" s="93">
        <v>2103</v>
      </c>
      <c r="D400" s="93">
        <v>1935</v>
      </c>
      <c r="E400" s="93">
        <v>1740</v>
      </c>
      <c r="F400" s="93">
        <v>2131</v>
      </c>
      <c r="G400" s="93">
        <v>1847</v>
      </c>
      <c r="H400" s="93">
        <v>1498</v>
      </c>
      <c r="I400" s="93">
        <v>15813</v>
      </c>
      <c r="J400" s="93">
        <v>15937</v>
      </c>
      <c r="K400" s="93">
        <v>17657</v>
      </c>
      <c r="L400" s="93">
        <v>1063</v>
      </c>
      <c r="M400" s="97">
        <v>2776</v>
      </c>
      <c r="N400" s="93">
        <v>961</v>
      </c>
      <c r="O400" s="93"/>
      <c r="Q400" s="94">
        <f t="shared" si="88"/>
        <v>1926</v>
      </c>
      <c r="R400" s="94">
        <f t="shared" si="89"/>
        <v>1825.3333333333333</v>
      </c>
      <c r="S400" s="94">
        <f t="shared" si="90"/>
        <v>16469</v>
      </c>
      <c r="T400" s="94">
        <f t="shared" si="91"/>
        <v>1012</v>
      </c>
      <c r="U400" s="94">
        <f t="shared" si="87"/>
        <v>914</v>
      </c>
      <c r="V400" s="94">
        <f t="shared" si="87"/>
        <v>813.33333333333326</v>
      </c>
      <c r="W400" s="94">
        <f t="shared" si="87"/>
        <v>15457</v>
      </c>
    </row>
    <row r="401" spans="2:23">
      <c r="B401" s="97">
        <v>52.5</v>
      </c>
      <c r="C401" s="93">
        <v>2114</v>
      </c>
      <c r="D401" s="93">
        <v>1941</v>
      </c>
      <c r="E401" s="93">
        <v>1762</v>
      </c>
      <c r="F401" s="93">
        <v>2164</v>
      </c>
      <c r="G401" s="93">
        <v>1840</v>
      </c>
      <c r="H401" s="93">
        <v>1509</v>
      </c>
      <c r="I401" s="93">
        <v>15973</v>
      </c>
      <c r="J401" s="93">
        <v>16114</v>
      </c>
      <c r="K401" s="93">
        <v>17563</v>
      </c>
      <c r="L401" s="93">
        <v>1061</v>
      </c>
      <c r="M401" s="97">
        <v>2747</v>
      </c>
      <c r="N401" s="93">
        <v>963</v>
      </c>
      <c r="O401" s="93"/>
      <c r="Q401" s="94">
        <f t="shared" si="88"/>
        <v>1939</v>
      </c>
      <c r="R401" s="94">
        <f t="shared" si="89"/>
        <v>1837.6666666666667</v>
      </c>
      <c r="S401" s="94">
        <f t="shared" si="90"/>
        <v>16550</v>
      </c>
      <c r="T401" s="94">
        <f t="shared" si="91"/>
        <v>1012</v>
      </c>
      <c r="U401" s="94">
        <f t="shared" si="87"/>
        <v>927</v>
      </c>
      <c r="V401" s="94">
        <f t="shared" si="87"/>
        <v>825.66666666666674</v>
      </c>
      <c r="W401" s="94">
        <f t="shared" si="87"/>
        <v>15538</v>
      </c>
    </row>
    <row r="402" spans="2:23">
      <c r="B402" s="97">
        <v>53</v>
      </c>
      <c r="C402" s="93">
        <v>2133</v>
      </c>
      <c r="D402" s="93">
        <v>1956</v>
      </c>
      <c r="E402" s="93">
        <v>1748</v>
      </c>
      <c r="F402" s="93">
        <v>2139</v>
      </c>
      <c r="G402" s="93">
        <v>1841</v>
      </c>
      <c r="H402" s="93">
        <v>1501</v>
      </c>
      <c r="I402" s="93">
        <v>15881</v>
      </c>
      <c r="J402" s="93">
        <v>16147</v>
      </c>
      <c r="K402" s="93">
        <v>17748</v>
      </c>
      <c r="L402" s="93">
        <v>1080</v>
      </c>
      <c r="M402" s="97">
        <v>2782</v>
      </c>
      <c r="N402" s="93">
        <v>964</v>
      </c>
      <c r="O402" s="93"/>
      <c r="Q402" s="94">
        <f t="shared" si="88"/>
        <v>1945.6666666666667</v>
      </c>
      <c r="R402" s="94">
        <f t="shared" si="89"/>
        <v>1827</v>
      </c>
      <c r="S402" s="94">
        <f t="shared" si="90"/>
        <v>16592</v>
      </c>
      <c r="T402" s="94">
        <f t="shared" si="91"/>
        <v>1022</v>
      </c>
      <c r="U402" s="94">
        <f t="shared" si="87"/>
        <v>923.66666666666674</v>
      </c>
      <c r="V402" s="94">
        <f t="shared" si="87"/>
        <v>805</v>
      </c>
      <c r="W402" s="94">
        <f t="shared" si="87"/>
        <v>15570</v>
      </c>
    </row>
    <row r="403" spans="2:23">
      <c r="B403" s="97">
        <v>53.5</v>
      </c>
      <c r="C403" s="93">
        <v>2096</v>
      </c>
      <c r="D403" s="93">
        <v>1970</v>
      </c>
      <c r="E403" s="93">
        <v>1770</v>
      </c>
      <c r="F403" s="93">
        <v>2118</v>
      </c>
      <c r="G403" s="93">
        <v>1843</v>
      </c>
      <c r="H403" s="93">
        <v>1508</v>
      </c>
      <c r="I403" s="93">
        <v>15839</v>
      </c>
      <c r="J403" s="93">
        <v>15888</v>
      </c>
      <c r="K403" s="93">
        <v>17864</v>
      </c>
      <c r="L403" s="93">
        <v>1041</v>
      </c>
      <c r="M403" s="97">
        <v>2777</v>
      </c>
      <c r="N403" s="93">
        <v>965</v>
      </c>
      <c r="O403" s="93"/>
      <c r="Q403" s="94">
        <f t="shared" si="88"/>
        <v>1945.3333333333333</v>
      </c>
      <c r="R403" s="94">
        <f t="shared" si="89"/>
        <v>1823</v>
      </c>
      <c r="S403" s="94">
        <f t="shared" si="90"/>
        <v>16530.333333333332</v>
      </c>
      <c r="T403" s="94">
        <f t="shared" si="91"/>
        <v>1003</v>
      </c>
      <c r="U403" s="94">
        <f t="shared" si="87"/>
        <v>942.33333333333326</v>
      </c>
      <c r="V403" s="94">
        <f t="shared" si="87"/>
        <v>820</v>
      </c>
      <c r="W403" s="94">
        <f t="shared" si="87"/>
        <v>15527.333333333332</v>
      </c>
    </row>
    <row r="404" spans="2:23">
      <c r="B404" s="97">
        <v>54</v>
      </c>
      <c r="C404" s="93">
        <v>2123</v>
      </c>
      <c r="D404" s="93">
        <v>1987</v>
      </c>
      <c r="E404" s="93">
        <v>1786</v>
      </c>
      <c r="F404" s="93">
        <v>2133</v>
      </c>
      <c r="G404" s="93">
        <v>1862</v>
      </c>
      <c r="H404" s="93">
        <v>1516</v>
      </c>
      <c r="I404" s="93">
        <v>15942</v>
      </c>
      <c r="J404" s="93">
        <v>15713</v>
      </c>
      <c r="K404" s="93">
        <v>17962</v>
      </c>
      <c r="L404" s="93">
        <v>1060</v>
      </c>
      <c r="M404" s="97">
        <v>2780</v>
      </c>
      <c r="N404" s="93">
        <v>957</v>
      </c>
      <c r="O404" s="93"/>
      <c r="Q404" s="94">
        <f t="shared" si="88"/>
        <v>1965.3333333333333</v>
      </c>
      <c r="R404" s="94">
        <f t="shared" si="89"/>
        <v>1837</v>
      </c>
      <c r="S404" s="94">
        <f t="shared" si="90"/>
        <v>16539</v>
      </c>
      <c r="T404" s="94">
        <f t="shared" si="91"/>
        <v>1008.5</v>
      </c>
      <c r="U404" s="94">
        <f t="shared" si="87"/>
        <v>956.83333333333326</v>
      </c>
      <c r="V404" s="94">
        <f t="shared" si="87"/>
        <v>828.5</v>
      </c>
      <c r="W404" s="94">
        <f t="shared" si="87"/>
        <v>15530.5</v>
      </c>
    </row>
    <row r="405" spans="2:23">
      <c r="B405" s="97">
        <v>54.5</v>
      </c>
      <c r="C405" s="93">
        <v>2139</v>
      </c>
      <c r="D405" s="93">
        <v>1997</v>
      </c>
      <c r="E405" s="93">
        <v>1801</v>
      </c>
      <c r="F405" s="93">
        <v>2157</v>
      </c>
      <c r="G405" s="93">
        <v>1881</v>
      </c>
      <c r="H405" s="93">
        <v>1527</v>
      </c>
      <c r="I405" s="93">
        <v>16082</v>
      </c>
      <c r="J405" s="93">
        <v>16051</v>
      </c>
      <c r="K405" s="93">
        <v>17796</v>
      </c>
      <c r="L405" s="93">
        <v>1046</v>
      </c>
      <c r="M405" s="97">
        <v>2800</v>
      </c>
      <c r="N405" s="93">
        <v>968</v>
      </c>
      <c r="O405" s="93"/>
      <c r="Q405" s="94">
        <f t="shared" si="88"/>
        <v>1979</v>
      </c>
      <c r="R405" s="94">
        <f t="shared" si="89"/>
        <v>1855</v>
      </c>
      <c r="S405" s="94">
        <f t="shared" si="90"/>
        <v>16643</v>
      </c>
      <c r="T405" s="94">
        <f t="shared" si="91"/>
        <v>1007</v>
      </c>
      <c r="U405" s="94">
        <f t="shared" si="87"/>
        <v>972</v>
      </c>
      <c r="V405" s="94">
        <f t="shared" si="87"/>
        <v>848</v>
      </c>
      <c r="W405" s="94">
        <f t="shared" si="87"/>
        <v>15636</v>
      </c>
    </row>
    <row r="406" spans="2:23">
      <c r="B406" s="97">
        <v>55</v>
      </c>
      <c r="C406" s="93">
        <v>2123</v>
      </c>
      <c r="D406" s="93">
        <v>2008</v>
      </c>
      <c r="E406" s="93">
        <v>1780</v>
      </c>
      <c r="F406" s="93">
        <v>2152</v>
      </c>
      <c r="G406" s="93">
        <v>1870</v>
      </c>
      <c r="H406" s="93">
        <v>1532</v>
      </c>
      <c r="I406" s="93">
        <v>15937</v>
      </c>
      <c r="J406" s="93">
        <v>15851</v>
      </c>
      <c r="K406" s="93">
        <v>17931</v>
      </c>
      <c r="L406" s="93">
        <v>1063</v>
      </c>
      <c r="M406" s="97">
        <v>2770</v>
      </c>
      <c r="N406" s="93">
        <v>974</v>
      </c>
      <c r="O406" s="93"/>
      <c r="Q406" s="94">
        <f t="shared" si="88"/>
        <v>1970.3333333333333</v>
      </c>
      <c r="R406" s="94">
        <f t="shared" si="89"/>
        <v>1851.3333333333333</v>
      </c>
      <c r="S406" s="94">
        <f t="shared" si="90"/>
        <v>16573</v>
      </c>
      <c r="T406" s="94">
        <f t="shared" si="91"/>
        <v>1018.5</v>
      </c>
      <c r="U406" s="94">
        <f t="shared" si="87"/>
        <v>951.83333333333326</v>
      </c>
      <c r="V406" s="94">
        <f t="shared" si="87"/>
        <v>832.83333333333326</v>
      </c>
      <c r="W406" s="94">
        <f t="shared" si="87"/>
        <v>15554.5</v>
      </c>
    </row>
    <row r="407" spans="2:23">
      <c r="B407" s="97">
        <v>55.5</v>
      </c>
      <c r="C407" s="93">
        <v>2152</v>
      </c>
      <c r="D407" s="93">
        <v>1979</v>
      </c>
      <c r="E407" s="93">
        <v>1799</v>
      </c>
      <c r="F407" s="93">
        <v>2146</v>
      </c>
      <c r="G407" s="93">
        <v>1859</v>
      </c>
      <c r="H407" s="93">
        <v>1491</v>
      </c>
      <c r="I407" s="93">
        <v>15953</v>
      </c>
      <c r="J407" s="93">
        <v>15721</v>
      </c>
      <c r="K407" s="93">
        <v>17712</v>
      </c>
      <c r="L407" s="93">
        <v>1036</v>
      </c>
      <c r="M407" s="97">
        <v>2767</v>
      </c>
      <c r="N407" s="93">
        <v>963</v>
      </c>
      <c r="O407" s="93"/>
      <c r="Q407" s="94">
        <f t="shared" si="88"/>
        <v>1976.6666666666667</v>
      </c>
      <c r="R407" s="94">
        <f t="shared" si="89"/>
        <v>1832</v>
      </c>
      <c r="S407" s="94">
        <f t="shared" si="90"/>
        <v>16462</v>
      </c>
      <c r="T407" s="94">
        <f t="shared" si="91"/>
        <v>999.5</v>
      </c>
      <c r="U407" s="94">
        <f t="shared" si="87"/>
        <v>977.16666666666674</v>
      </c>
      <c r="V407" s="94">
        <f t="shared" si="87"/>
        <v>832.5</v>
      </c>
      <c r="W407" s="94">
        <f t="shared" si="87"/>
        <v>15462.5</v>
      </c>
    </row>
    <row r="408" spans="2:23">
      <c r="B408" s="97">
        <v>56</v>
      </c>
      <c r="C408" s="93">
        <v>2133</v>
      </c>
      <c r="D408" s="93">
        <v>2016</v>
      </c>
      <c r="E408" s="93">
        <v>1824</v>
      </c>
      <c r="F408" s="93">
        <v>2171</v>
      </c>
      <c r="G408" s="93">
        <v>1881</v>
      </c>
      <c r="H408" s="93">
        <v>1530</v>
      </c>
      <c r="I408" s="93">
        <v>15900</v>
      </c>
      <c r="J408" s="93">
        <v>15429</v>
      </c>
      <c r="K408" s="93">
        <v>18382</v>
      </c>
      <c r="L408" s="93">
        <v>1064</v>
      </c>
      <c r="M408" s="97">
        <v>2758</v>
      </c>
      <c r="N408" s="93">
        <v>962</v>
      </c>
      <c r="O408" s="93"/>
      <c r="Q408" s="94">
        <f t="shared" si="88"/>
        <v>1991</v>
      </c>
      <c r="R408" s="94">
        <f t="shared" si="89"/>
        <v>1860.6666666666667</v>
      </c>
      <c r="S408" s="94">
        <f t="shared" si="90"/>
        <v>16570.333333333332</v>
      </c>
      <c r="T408" s="94">
        <f t="shared" si="91"/>
        <v>1013</v>
      </c>
      <c r="U408" s="94">
        <f t="shared" si="87"/>
        <v>978</v>
      </c>
      <c r="V408" s="94">
        <f t="shared" si="87"/>
        <v>847.66666666666674</v>
      </c>
      <c r="W408" s="94">
        <f t="shared" si="87"/>
        <v>15557.333333333332</v>
      </c>
    </row>
    <row r="409" spans="2:23">
      <c r="B409" s="97">
        <v>56.5</v>
      </c>
      <c r="C409" s="93">
        <v>2142</v>
      </c>
      <c r="D409" s="93">
        <v>2022</v>
      </c>
      <c r="E409" s="93">
        <v>1842</v>
      </c>
      <c r="F409" s="93">
        <v>2147</v>
      </c>
      <c r="G409" s="93">
        <v>1882</v>
      </c>
      <c r="H409" s="93">
        <v>1538</v>
      </c>
      <c r="I409" s="93">
        <v>15632</v>
      </c>
      <c r="J409" s="93">
        <v>15747</v>
      </c>
      <c r="K409" s="93">
        <v>17805</v>
      </c>
      <c r="L409" s="93">
        <v>1053</v>
      </c>
      <c r="M409" s="97">
        <v>2756</v>
      </c>
      <c r="N409" s="93">
        <v>954</v>
      </c>
      <c r="O409" s="93"/>
      <c r="Q409" s="94">
        <f t="shared" si="88"/>
        <v>2002</v>
      </c>
      <c r="R409" s="94">
        <f t="shared" si="89"/>
        <v>1855.6666666666667</v>
      </c>
      <c r="S409" s="94">
        <f t="shared" si="90"/>
        <v>16394.666666666668</v>
      </c>
      <c r="T409" s="94">
        <f t="shared" si="91"/>
        <v>1003.5</v>
      </c>
      <c r="U409" s="94">
        <f t="shared" si="87"/>
        <v>998.5</v>
      </c>
      <c r="V409" s="94">
        <f t="shared" si="87"/>
        <v>852.16666666666674</v>
      </c>
      <c r="W409" s="94">
        <f t="shared" si="87"/>
        <v>15391.166666666668</v>
      </c>
    </row>
    <row r="410" spans="2:23">
      <c r="B410" s="97">
        <v>57</v>
      </c>
      <c r="C410" s="93">
        <v>2167</v>
      </c>
      <c r="D410" s="93">
        <v>2029</v>
      </c>
      <c r="E410" s="93">
        <v>1837</v>
      </c>
      <c r="F410" s="93">
        <v>2157</v>
      </c>
      <c r="G410" s="93">
        <v>1871</v>
      </c>
      <c r="H410" s="93">
        <v>1535</v>
      </c>
      <c r="I410" s="93">
        <v>15835</v>
      </c>
      <c r="J410" s="93">
        <v>15380</v>
      </c>
      <c r="K410" s="93">
        <v>17792</v>
      </c>
      <c r="L410" s="93">
        <v>1055</v>
      </c>
      <c r="M410" s="97">
        <v>2784</v>
      </c>
      <c r="N410" s="93">
        <v>958</v>
      </c>
      <c r="O410" s="93"/>
      <c r="Q410" s="94">
        <f t="shared" si="88"/>
        <v>2011</v>
      </c>
      <c r="R410" s="94">
        <f t="shared" si="89"/>
        <v>1854.3333333333333</v>
      </c>
      <c r="S410" s="94">
        <f t="shared" si="90"/>
        <v>16335.666666666666</v>
      </c>
      <c r="T410" s="94">
        <f t="shared" si="91"/>
        <v>1006.5</v>
      </c>
      <c r="U410" s="94">
        <f t="shared" si="87"/>
        <v>1004.5</v>
      </c>
      <c r="V410" s="94">
        <f t="shared" si="87"/>
        <v>847.83333333333326</v>
      </c>
      <c r="W410" s="94">
        <f t="shared" si="87"/>
        <v>15329.166666666666</v>
      </c>
    </row>
    <row r="411" spans="2:23">
      <c r="B411" s="97">
        <v>57.5</v>
      </c>
      <c r="C411" s="93">
        <v>2153</v>
      </c>
      <c r="D411" s="93">
        <v>2014</v>
      </c>
      <c r="E411" s="93">
        <v>1802</v>
      </c>
      <c r="F411" s="93">
        <v>2149</v>
      </c>
      <c r="G411" s="93">
        <v>1863</v>
      </c>
      <c r="H411" s="93">
        <v>1549</v>
      </c>
      <c r="I411" s="93">
        <v>15586</v>
      </c>
      <c r="J411" s="93">
        <v>15176</v>
      </c>
      <c r="K411" s="93">
        <v>17829</v>
      </c>
      <c r="L411" s="93">
        <v>1060</v>
      </c>
      <c r="M411" s="97">
        <v>2756</v>
      </c>
      <c r="N411" s="93">
        <v>957</v>
      </c>
      <c r="O411" s="93"/>
      <c r="Q411" s="94">
        <f t="shared" si="88"/>
        <v>1989.6666666666667</v>
      </c>
      <c r="R411" s="94">
        <f t="shared" si="89"/>
        <v>1853.6666666666667</v>
      </c>
      <c r="S411" s="94">
        <f t="shared" si="90"/>
        <v>16197</v>
      </c>
      <c r="T411" s="94">
        <f t="shared" si="91"/>
        <v>1008.5</v>
      </c>
      <c r="U411" s="94">
        <f t="shared" si="87"/>
        <v>981.16666666666674</v>
      </c>
      <c r="V411" s="94">
        <f t="shared" si="87"/>
        <v>845.16666666666674</v>
      </c>
      <c r="W411" s="94">
        <f t="shared" si="87"/>
        <v>15188.5</v>
      </c>
    </row>
    <row r="412" spans="2:23">
      <c r="B412" s="97">
        <v>58</v>
      </c>
      <c r="C412" s="93">
        <v>2177</v>
      </c>
      <c r="D412" s="93">
        <v>2010</v>
      </c>
      <c r="E412" s="93">
        <v>1818</v>
      </c>
      <c r="F412" s="93">
        <v>2164</v>
      </c>
      <c r="G412" s="93">
        <v>1862</v>
      </c>
      <c r="H412" s="93">
        <v>1538</v>
      </c>
      <c r="I412" s="93">
        <v>15446</v>
      </c>
      <c r="J412" s="93">
        <v>14926</v>
      </c>
      <c r="K412" s="93">
        <v>17555</v>
      </c>
      <c r="L412" s="93">
        <v>1061</v>
      </c>
      <c r="M412" s="97">
        <v>2778</v>
      </c>
      <c r="N412" s="93">
        <v>949</v>
      </c>
      <c r="O412" s="93"/>
      <c r="Q412" s="94">
        <f t="shared" si="88"/>
        <v>2001.6666666666667</v>
      </c>
      <c r="R412" s="94">
        <f t="shared" si="89"/>
        <v>1854.6666666666667</v>
      </c>
      <c r="S412" s="94">
        <f t="shared" si="90"/>
        <v>15975.666666666666</v>
      </c>
      <c r="T412" s="94">
        <f t="shared" si="91"/>
        <v>1005</v>
      </c>
      <c r="U412" s="94">
        <f t="shared" si="87"/>
        <v>996.66666666666674</v>
      </c>
      <c r="V412" s="94">
        <f t="shared" si="87"/>
        <v>849.66666666666674</v>
      </c>
      <c r="W412" s="94">
        <f t="shared" si="87"/>
        <v>14970.666666666666</v>
      </c>
    </row>
    <row r="413" spans="2:23">
      <c r="B413" s="97">
        <v>58.5</v>
      </c>
      <c r="C413" s="93">
        <v>2158</v>
      </c>
      <c r="D413" s="93">
        <v>2012</v>
      </c>
      <c r="E413" s="93">
        <v>1816</v>
      </c>
      <c r="F413" s="93">
        <v>2177</v>
      </c>
      <c r="G413" s="93">
        <v>1855</v>
      </c>
      <c r="H413" s="93">
        <v>1527</v>
      </c>
      <c r="I413" s="93">
        <v>15314</v>
      </c>
      <c r="J413" s="93">
        <v>14827</v>
      </c>
      <c r="K413" s="93">
        <v>17702</v>
      </c>
      <c r="L413" s="93">
        <v>1040</v>
      </c>
      <c r="M413" s="97">
        <v>2739</v>
      </c>
      <c r="N413" s="93">
        <v>950</v>
      </c>
      <c r="O413" s="93"/>
      <c r="Q413" s="94">
        <f t="shared" si="88"/>
        <v>1995.3333333333333</v>
      </c>
      <c r="R413" s="94">
        <f t="shared" si="89"/>
        <v>1853</v>
      </c>
      <c r="S413" s="94">
        <f t="shared" si="90"/>
        <v>15947.666666666666</v>
      </c>
      <c r="T413" s="94">
        <f t="shared" si="91"/>
        <v>995</v>
      </c>
      <c r="U413" s="94">
        <f t="shared" si="87"/>
        <v>1000.3333333333333</v>
      </c>
      <c r="V413" s="94">
        <f t="shared" si="87"/>
        <v>858</v>
      </c>
      <c r="W413" s="94">
        <f t="shared" si="87"/>
        <v>14952.666666666666</v>
      </c>
    </row>
    <row r="414" spans="2:23">
      <c r="B414" s="97">
        <v>59</v>
      </c>
      <c r="C414" s="93">
        <v>2181</v>
      </c>
      <c r="D414" s="93">
        <v>2009</v>
      </c>
      <c r="E414" s="93">
        <v>1820</v>
      </c>
      <c r="F414" s="93">
        <v>2182</v>
      </c>
      <c r="G414" s="93">
        <v>1864</v>
      </c>
      <c r="H414" s="93">
        <v>1536</v>
      </c>
      <c r="I414" s="93">
        <v>15709</v>
      </c>
      <c r="J414" s="93">
        <v>15275</v>
      </c>
      <c r="K414" s="93">
        <v>17699</v>
      </c>
      <c r="L414" s="93">
        <v>1062</v>
      </c>
      <c r="M414" s="97">
        <v>2764</v>
      </c>
      <c r="N414" s="93">
        <v>957</v>
      </c>
      <c r="O414" s="93"/>
      <c r="Q414" s="94">
        <f t="shared" si="88"/>
        <v>2003.3333333333333</v>
      </c>
      <c r="R414" s="94">
        <f t="shared" si="89"/>
        <v>1860.6666666666667</v>
      </c>
      <c r="S414" s="94">
        <f t="shared" si="90"/>
        <v>16227.666666666666</v>
      </c>
      <c r="T414" s="94">
        <f t="shared" si="91"/>
        <v>1009.5</v>
      </c>
      <c r="U414" s="94">
        <f t="shared" si="87"/>
        <v>993.83333333333326</v>
      </c>
      <c r="V414" s="94">
        <f t="shared" si="87"/>
        <v>851.16666666666674</v>
      </c>
      <c r="W414" s="94">
        <f t="shared" si="87"/>
        <v>15218.166666666666</v>
      </c>
    </row>
    <row r="415" spans="2:23">
      <c r="B415" s="97">
        <v>59.5</v>
      </c>
      <c r="C415" s="93">
        <v>2174</v>
      </c>
      <c r="D415" s="93">
        <v>1997</v>
      </c>
      <c r="E415" s="93">
        <v>1806</v>
      </c>
      <c r="F415" s="93">
        <v>2160</v>
      </c>
      <c r="G415" s="93">
        <v>1852</v>
      </c>
      <c r="H415" s="93">
        <v>1536</v>
      </c>
      <c r="I415" s="93">
        <v>15352</v>
      </c>
      <c r="J415" s="93">
        <v>14802</v>
      </c>
      <c r="K415" s="93">
        <v>17546</v>
      </c>
      <c r="L415" s="93">
        <v>1041</v>
      </c>
      <c r="M415" s="97">
        <v>2767</v>
      </c>
      <c r="N415" s="93">
        <v>954</v>
      </c>
      <c r="O415" s="93"/>
      <c r="Q415" s="94">
        <f t="shared" si="88"/>
        <v>1992.3333333333333</v>
      </c>
      <c r="R415" s="94">
        <f t="shared" si="89"/>
        <v>1849.3333333333333</v>
      </c>
      <c r="S415" s="94">
        <f t="shared" si="90"/>
        <v>15900</v>
      </c>
      <c r="T415" s="94">
        <f t="shared" si="91"/>
        <v>997.5</v>
      </c>
      <c r="U415" s="94">
        <f t="shared" si="87"/>
        <v>994.83333333333326</v>
      </c>
      <c r="V415" s="94">
        <f t="shared" si="87"/>
        <v>851.83333333333326</v>
      </c>
      <c r="W415" s="94">
        <f t="shared" si="87"/>
        <v>14902.5</v>
      </c>
    </row>
    <row r="416" spans="2:23">
      <c r="B416" s="97">
        <v>60</v>
      </c>
      <c r="C416" s="93">
        <v>2176</v>
      </c>
      <c r="D416" s="93">
        <v>2028</v>
      </c>
      <c r="E416" s="93">
        <v>1825</v>
      </c>
      <c r="F416" s="93">
        <v>2152</v>
      </c>
      <c r="G416" s="93">
        <v>1845</v>
      </c>
      <c r="H416" s="93">
        <v>1526</v>
      </c>
      <c r="I416" s="93">
        <v>15407</v>
      </c>
      <c r="J416" s="93">
        <v>14871</v>
      </c>
      <c r="K416" s="93">
        <v>17437</v>
      </c>
      <c r="L416" s="93">
        <v>1037</v>
      </c>
      <c r="M416" s="97">
        <v>2762</v>
      </c>
      <c r="N416" s="93">
        <v>952</v>
      </c>
      <c r="O416" s="93"/>
      <c r="Q416" s="94">
        <f t="shared" si="88"/>
        <v>2009.6666666666667</v>
      </c>
      <c r="R416" s="94">
        <f t="shared" si="89"/>
        <v>1841</v>
      </c>
      <c r="S416" s="94">
        <f t="shared" si="90"/>
        <v>15905</v>
      </c>
      <c r="T416" s="94">
        <f t="shared" si="91"/>
        <v>994.5</v>
      </c>
      <c r="U416" s="94">
        <f t="shared" si="87"/>
        <v>1015.1666666666667</v>
      </c>
      <c r="V416" s="94">
        <f t="shared" si="87"/>
        <v>846.5</v>
      </c>
      <c r="W416" s="94">
        <f t="shared" si="87"/>
        <v>14910.5</v>
      </c>
    </row>
    <row r="417" spans="2:23">
      <c r="B417" s="97">
        <v>60.5</v>
      </c>
      <c r="C417" s="93">
        <v>2167</v>
      </c>
      <c r="D417" s="93">
        <v>2029</v>
      </c>
      <c r="E417" s="93">
        <v>1829</v>
      </c>
      <c r="F417" s="93">
        <v>2170</v>
      </c>
      <c r="G417" s="93">
        <v>1875</v>
      </c>
      <c r="H417" s="93">
        <v>1552</v>
      </c>
      <c r="I417" s="93">
        <v>14969</v>
      </c>
      <c r="J417" s="93">
        <v>14882</v>
      </c>
      <c r="K417" s="93">
        <v>17220</v>
      </c>
      <c r="L417" s="93">
        <v>1026</v>
      </c>
      <c r="M417" s="97">
        <v>2742</v>
      </c>
      <c r="N417" s="93">
        <v>942</v>
      </c>
      <c r="O417" s="93"/>
      <c r="Q417" s="94">
        <f t="shared" si="88"/>
        <v>2008.3333333333333</v>
      </c>
      <c r="R417" s="94">
        <f t="shared" si="89"/>
        <v>1865.6666666666667</v>
      </c>
      <c r="S417" s="94">
        <f t="shared" si="90"/>
        <v>15690.333333333334</v>
      </c>
      <c r="T417" s="94">
        <f t="shared" si="91"/>
        <v>984</v>
      </c>
      <c r="U417" s="94">
        <f t="shared" si="87"/>
        <v>1024.3333333333333</v>
      </c>
      <c r="V417" s="94">
        <f t="shared" si="87"/>
        <v>881.66666666666674</v>
      </c>
      <c r="W417" s="94">
        <f t="shared" si="87"/>
        <v>14706.333333333334</v>
      </c>
    </row>
    <row r="418" spans="2:23">
      <c r="B418" s="97">
        <v>61</v>
      </c>
      <c r="C418" s="93">
        <v>2183</v>
      </c>
      <c r="D418" s="93">
        <v>2022</v>
      </c>
      <c r="E418" s="93">
        <v>1825</v>
      </c>
      <c r="F418" s="93">
        <v>2134</v>
      </c>
      <c r="G418" s="93">
        <v>1849</v>
      </c>
      <c r="H418" s="93">
        <v>1537</v>
      </c>
      <c r="I418" s="93">
        <v>15024</v>
      </c>
      <c r="J418" s="93">
        <v>14486</v>
      </c>
      <c r="K418" s="93">
        <v>17261</v>
      </c>
      <c r="L418" s="93">
        <v>1056</v>
      </c>
      <c r="M418" s="97">
        <v>2740</v>
      </c>
      <c r="N418" s="93">
        <v>937</v>
      </c>
      <c r="O418" s="93"/>
      <c r="Q418" s="94">
        <f t="shared" si="88"/>
        <v>2010</v>
      </c>
      <c r="R418" s="94">
        <f t="shared" si="89"/>
        <v>1840</v>
      </c>
      <c r="S418" s="94">
        <f t="shared" si="90"/>
        <v>15590.333333333334</v>
      </c>
      <c r="T418" s="94">
        <f t="shared" si="91"/>
        <v>996.5</v>
      </c>
      <c r="U418" s="94">
        <f t="shared" si="87"/>
        <v>1013.5</v>
      </c>
      <c r="V418" s="94">
        <f t="shared" si="87"/>
        <v>843.5</v>
      </c>
      <c r="W418" s="94">
        <f t="shared" si="87"/>
        <v>14593.833333333334</v>
      </c>
    </row>
    <row r="419" spans="2:23">
      <c r="B419" s="97">
        <v>61.5</v>
      </c>
      <c r="C419" s="93">
        <v>2172</v>
      </c>
      <c r="D419" s="93">
        <v>2040</v>
      </c>
      <c r="E419" s="93">
        <v>1806</v>
      </c>
      <c r="F419" s="93">
        <v>2169</v>
      </c>
      <c r="G419" s="93">
        <v>1848</v>
      </c>
      <c r="H419" s="93">
        <v>1524</v>
      </c>
      <c r="I419" s="93">
        <v>14812</v>
      </c>
      <c r="J419" s="93">
        <v>14869</v>
      </c>
      <c r="K419" s="93">
        <v>16976</v>
      </c>
      <c r="L419" s="93">
        <v>1033</v>
      </c>
      <c r="M419" s="97">
        <v>2723</v>
      </c>
      <c r="N419" s="93">
        <v>976</v>
      </c>
      <c r="O419" s="93"/>
      <c r="Q419" s="94">
        <f t="shared" si="88"/>
        <v>2006</v>
      </c>
      <c r="R419" s="94">
        <f t="shared" si="89"/>
        <v>1847</v>
      </c>
      <c r="S419" s="94">
        <f t="shared" si="90"/>
        <v>15552.333333333334</v>
      </c>
      <c r="T419" s="94">
        <f t="shared" si="91"/>
        <v>1004.5</v>
      </c>
      <c r="U419" s="94">
        <f t="shared" si="87"/>
        <v>1001.5</v>
      </c>
      <c r="V419" s="94">
        <f t="shared" si="87"/>
        <v>842.5</v>
      </c>
      <c r="W419" s="94">
        <f t="shared" si="87"/>
        <v>14547.833333333334</v>
      </c>
    </row>
    <row r="420" spans="2:23">
      <c r="B420" s="97">
        <v>62</v>
      </c>
      <c r="C420" s="93">
        <v>2198</v>
      </c>
      <c r="D420" s="93">
        <v>2031</v>
      </c>
      <c r="E420" s="93">
        <v>1829</v>
      </c>
      <c r="F420" s="93">
        <v>2163</v>
      </c>
      <c r="G420" s="93">
        <v>1849</v>
      </c>
      <c r="H420" s="93">
        <v>1548</v>
      </c>
      <c r="I420" s="93">
        <v>14708</v>
      </c>
      <c r="J420" s="93">
        <v>14420</v>
      </c>
      <c r="K420" s="93">
        <v>16770</v>
      </c>
      <c r="L420" s="93">
        <v>1053</v>
      </c>
      <c r="M420" s="97">
        <v>2728</v>
      </c>
      <c r="N420" s="93">
        <v>950</v>
      </c>
      <c r="O420" s="93"/>
      <c r="Q420" s="94">
        <f t="shared" si="88"/>
        <v>2019.3333333333333</v>
      </c>
      <c r="R420" s="94">
        <f t="shared" si="89"/>
        <v>1853.3333333333333</v>
      </c>
      <c r="S420" s="94">
        <f t="shared" si="90"/>
        <v>15299.333333333334</v>
      </c>
      <c r="T420" s="94">
        <f t="shared" si="91"/>
        <v>1001.5</v>
      </c>
      <c r="U420" s="94">
        <f t="shared" si="87"/>
        <v>1017.8333333333333</v>
      </c>
      <c r="V420" s="94">
        <f t="shared" si="87"/>
        <v>851.83333333333326</v>
      </c>
      <c r="W420" s="94">
        <f t="shared" si="87"/>
        <v>14297.833333333334</v>
      </c>
    </row>
    <row r="421" spans="2:23">
      <c r="B421" s="97">
        <v>62.5</v>
      </c>
      <c r="C421" s="93">
        <v>2220</v>
      </c>
      <c r="D421" s="93">
        <v>2049</v>
      </c>
      <c r="E421" s="93">
        <v>1879</v>
      </c>
      <c r="F421" s="93">
        <v>2192</v>
      </c>
      <c r="G421" s="93">
        <v>1908</v>
      </c>
      <c r="H421" s="93">
        <v>1520</v>
      </c>
      <c r="I421" s="93">
        <v>14989</v>
      </c>
      <c r="J421" s="93">
        <v>14577</v>
      </c>
      <c r="K421" s="93">
        <v>16882</v>
      </c>
      <c r="L421" s="93">
        <v>1044</v>
      </c>
      <c r="M421" s="97">
        <v>2765</v>
      </c>
      <c r="N421" s="93">
        <v>941</v>
      </c>
      <c r="O421" s="93"/>
      <c r="Q421" s="94">
        <f t="shared" si="88"/>
        <v>2049.3333333333335</v>
      </c>
      <c r="R421" s="94">
        <f t="shared" si="89"/>
        <v>1873.3333333333333</v>
      </c>
      <c r="S421" s="94">
        <f t="shared" si="90"/>
        <v>15482.666666666666</v>
      </c>
      <c r="T421" s="94">
        <f t="shared" si="91"/>
        <v>992.5</v>
      </c>
      <c r="U421" s="94">
        <f t="shared" si="87"/>
        <v>1056.8333333333335</v>
      </c>
      <c r="V421" s="94">
        <f t="shared" si="87"/>
        <v>880.83333333333326</v>
      </c>
      <c r="W421" s="94">
        <f t="shared" si="87"/>
        <v>14490.166666666666</v>
      </c>
    </row>
    <row r="422" spans="2:23">
      <c r="B422" s="97">
        <v>63</v>
      </c>
      <c r="C422" s="93">
        <v>2291</v>
      </c>
      <c r="D422" s="93">
        <v>2059</v>
      </c>
      <c r="E422" s="93">
        <v>1876</v>
      </c>
      <c r="F422" s="93">
        <v>2193</v>
      </c>
      <c r="G422" s="93">
        <v>1891</v>
      </c>
      <c r="H422" s="93">
        <v>1568</v>
      </c>
      <c r="I422" s="93">
        <v>14747</v>
      </c>
      <c r="J422" s="93">
        <v>14975</v>
      </c>
      <c r="K422" s="93">
        <v>17270</v>
      </c>
      <c r="L422" s="93">
        <v>1063</v>
      </c>
      <c r="M422" s="97">
        <v>2769</v>
      </c>
      <c r="N422" s="93">
        <v>971</v>
      </c>
      <c r="O422" s="93"/>
      <c r="Q422" s="94">
        <f t="shared" si="88"/>
        <v>2075.3333333333335</v>
      </c>
      <c r="R422" s="94">
        <f t="shared" si="89"/>
        <v>1884</v>
      </c>
      <c r="S422" s="94">
        <f t="shared" si="90"/>
        <v>15664</v>
      </c>
      <c r="T422" s="94">
        <f t="shared" si="91"/>
        <v>1017</v>
      </c>
      <c r="U422" s="94">
        <f t="shared" si="87"/>
        <v>1058.3333333333335</v>
      </c>
      <c r="V422" s="94">
        <f t="shared" si="87"/>
        <v>867</v>
      </c>
      <c r="W422" s="94">
        <f t="shared" si="87"/>
        <v>14647</v>
      </c>
    </row>
    <row r="423" spans="2:23">
      <c r="B423" s="97">
        <v>63.5</v>
      </c>
      <c r="C423" s="93">
        <v>2235</v>
      </c>
      <c r="D423" s="93">
        <v>2033</v>
      </c>
      <c r="E423" s="93">
        <v>1868</v>
      </c>
      <c r="F423" s="93">
        <v>2167</v>
      </c>
      <c r="G423" s="93">
        <v>1863</v>
      </c>
      <c r="H423" s="93">
        <v>1558</v>
      </c>
      <c r="I423" s="93">
        <v>14742</v>
      </c>
      <c r="J423" s="93">
        <v>14500</v>
      </c>
      <c r="K423" s="93">
        <v>16713</v>
      </c>
      <c r="L423" s="93">
        <v>1039</v>
      </c>
      <c r="M423" s="97">
        <v>2743</v>
      </c>
      <c r="N423" s="93">
        <v>939</v>
      </c>
      <c r="O423" s="93"/>
      <c r="Q423" s="94">
        <f t="shared" si="88"/>
        <v>2045.3333333333333</v>
      </c>
      <c r="R423" s="94">
        <f t="shared" si="89"/>
        <v>1862.6666666666667</v>
      </c>
      <c r="S423" s="94">
        <f t="shared" si="90"/>
        <v>15318.333333333334</v>
      </c>
      <c r="T423" s="94">
        <f t="shared" si="91"/>
        <v>989</v>
      </c>
      <c r="U423" s="94">
        <f t="shared" si="87"/>
        <v>1056.3333333333333</v>
      </c>
      <c r="V423" s="94">
        <f t="shared" si="87"/>
        <v>873.66666666666674</v>
      </c>
      <c r="W423" s="94">
        <f t="shared" si="87"/>
        <v>14329.333333333334</v>
      </c>
    </row>
    <row r="424" spans="2:23">
      <c r="B424" s="97">
        <v>64</v>
      </c>
      <c r="C424" s="93">
        <v>2239</v>
      </c>
      <c r="D424" s="93">
        <v>2079</v>
      </c>
      <c r="E424" s="93">
        <v>1864</v>
      </c>
      <c r="F424" s="93">
        <v>2160</v>
      </c>
      <c r="G424" s="93">
        <v>1890</v>
      </c>
      <c r="H424" s="93">
        <v>1560</v>
      </c>
      <c r="I424" s="93">
        <v>14557</v>
      </c>
      <c r="J424" s="93">
        <v>14418</v>
      </c>
      <c r="K424" s="93">
        <v>16694</v>
      </c>
      <c r="L424" s="93">
        <v>1047</v>
      </c>
      <c r="M424" s="97">
        <v>2733</v>
      </c>
      <c r="N424" s="93">
        <v>947</v>
      </c>
      <c r="O424" s="93"/>
      <c r="Q424" s="94">
        <f t="shared" ref="Q424:Q439" si="92">AVERAGE(C424:E424)</f>
        <v>2060.6666666666665</v>
      </c>
      <c r="R424" s="94">
        <f t="shared" ref="R424:R439" si="93">AVERAGE(F424:H424)</f>
        <v>1870</v>
      </c>
      <c r="S424" s="94">
        <f t="shared" ref="S424:S439" si="94">AVERAGE(I424:K424)</f>
        <v>15223</v>
      </c>
      <c r="T424" s="94">
        <f t="shared" ref="T424:T439" si="95">AVERAGE(L424,N424)</f>
        <v>997</v>
      </c>
      <c r="U424" s="94">
        <f t="shared" si="87"/>
        <v>1063.6666666666665</v>
      </c>
      <c r="V424" s="94">
        <f t="shared" si="87"/>
        <v>873</v>
      </c>
      <c r="W424" s="94">
        <f t="shared" si="87"/>
        <v>14226</v>
      </c>
    </row>
    <row r="425" spans="2:23">
      <c r="B425" s="97">
        <v>64.5</v>
      </c>
      <c r="C425" s="93">
        <v>2328</v>
      </c>
      <c r="D425" s="93">
        <v>2098</v>
      </c>
      <c r="E425" s="93">
        <v>1891</v>
      </c>
      <c r="F425" s="93">
        <v>2221</v>
      </c>
      <c r="G425" s="93">
        <v>1937</v>
      </c>
      <c r="H425" s="93">
        <v>1577</v>
      </c>
      <c r="I425" s="93">
        <v>14874</v>
      </c>
      <c r="J425" s="93">
        <v>14465</v>
      </c>
      <c r="K425" s="93">
        <v>17018</v>
      </c>
      <c r="L425" s="93">
        <v>1078</v>
      </c>
      <c r="M425" s="97">
        <v>2848</v>
      </c>
      <c r="N425" s="93">
        <v>968</v>
      </c>
      <c r="O425" s="93"/>
      <c r="Q425" s="94">
        <f t="shared" si="92"/>
        <v>2105.6666666666665</v>
      </c>
      <c r="R425" s="94">
        <f t="shared" si="93"/>
        <v>1911.6666666666667</v>
      </c>
      <c r="S425" s="94">
        <f t="shared" si="94"/>
        <v>15452.333333333334</v>
      </c>
      <c r="T425" s="94">
        <f t="shared" si="95"/>
        <v>1023</v>
      </c>
      <c r="U425" s="94">
        <f t="shared" si="87"/>
        <v>1082.6666666666665</v>
      </c>
      <c r="V425" s="94">
        <f t="shared" si="87"/>
        <v>888.66666666666674</v>
      </c>
      <c r="W425" s="94">
        <f t="shared" si="87"/>
        <v>14429.333333333334</v>
      </c>
    </row>
    <row r="426" spans="2:23">
      <c r="B426" s="97">
        <v>65</v>
      </c>
      <c r="C426" s="93">
        <v>2320</v>
      </c>
      <c r="D426" s="93">
        <v>2097</v>
      </c>
      <c r="E426" s="93">
        <v>1902</v>
      </c>
      <c r="F426" s="93">
        <v>2204</v>
      </c>
      <c r="G426" s="93">
        <v>1931</v>
      </c>
      <c r="H426" s="93">
        <v>1533</v>
      </c>
      <c r="I426" s="93">
        <v>14501</v>
      </c>
      <c r="J426" s="93">
        <v>14632</v>
      </c>
      <c r="K426" s="93">
        <v>16589</v>
      </c>
      <c r="L426" s="93">
        <v>1051</v>
      </c>
      <c r="M426" s="97">
        <v>2817</v>
      </c>
      <c r="N426" s="93">
        <v>953</v>
      </c>
      <c r="O426" s="93"/>
      <c r="Q426" s="94">
        <f t="shared" si="92"/>
        <v>2106.3333333333335</v>
      </c>
      <c r="R426" s="94">
        <f t="shared" si="93"/>
        <v>1889.3333333333333</v>
      </c>
      <c r="S426" s="94">
        <f t="shared" si="94"/>
        <v>15240.666666666666</v>
      </c>
      <c r="T426" s="94">
        <f t="shared" si="95"/>
        <v>1002</v>
      </c>
      <c r="U426" s="94">
        <f t="shared" si="87"/>
        <v>1104.3333333333335</v>
      </c>
      <c r="V426" s="94">
        <f t="shared" si="87"/>
        <v>887.33333333333326</v>
      </c>
      <c r="W426" s="94">
        <f t="shared" si="87"/>
        <v>14238.666666666666</v>
      </c>
    </row>
    <row r="427" spans="2:23">
      <c r="B427" s="97">
        <v>65.5</v>
      </c>
      <c r="C427" s="93">
        <v>2243</v>
      </c>
      <c r="D427" s="93">
        <v>2067</v>
      </c>
      <c r="E427" s="93">
        <v>1869</v>
      </c>
      <c r="F427" s="93">
        <v>2179</v>
      </c>
      <c r="G427" s="93">
        <v>1887</v>
      </c>
      <c r="H427" s="93">
        <v>1555</v>
      </c>
      <c r="I427" s="93">
        <v>14247</v>
      </c>
      <c r="J427" s="93">
        <v>14046</v>
      </c>
      <c r="K427" s="93">
        <v>16579</v>
      </c>
      <c r="L427" s="93">
        <v>1033</v>
      </c>
      <c r="M427" s="97">
        <v>2787</v>
      </c>
      <c r="N427" s="93">
        <v>954</v>
      </c>
      <c r="O427" s="93"/>
      <c r="Q427" s="94">
        <f t="shared" si="92"/>
        <v>2059.6666666666665</v>
      </c>
      <c r="R427" s="94">
        <f t="shared" si="93"/>
        <v>1873.6666666666667</v>
      </c>
      <c r="S427" s="94">
        <f t="shared" si="94"/>
        <v>14957.333333333334</v>
      </c>
      <c r="T427" s="94">
        <f t="shared" si="95"/>
        <v>993.5</v>
      </c>
      <c r="U427" s="94">
        <f t="shared" si="87"/>
        <v>1066.1666666666665</v>
      </c>
      <c r="V427" s="94">
        <f t="shared" si="87"/>
        <v>880.16666666666674</v>
      </c>
      <c r="W427" s="94">
        <f t="shared" si="87"/>
        <v>13963.833333333334</v>
      </c>
    </row>
    <row r="428" spans="2:23">
      <c r="B428" s="97">
        <v>66</v>
      </c>
      <c r="C428" s="93">
        <v>2213</v>
      </c>
      <c r="D428" s="93">
        <v>2103</v>
      </c>
      <c r="E428" s="93">
        <v>1863</v>
      </c>
      <c r="F428" s="93">
        <v>2161</v>
      </c>
      <c r="G428" s="93">
        <v>1900</v>
      </c>
      <c r="H428" s="93">
        <v>1547</v>
      </c>
      <c r="I428" s="93">
        <v>14097</v>
      </c>
      <c r="J428" s="93">
        <v>14195</v>
      </c>
      <c r="K428" s="93">
        <v>16535</v>
      </c>
      <c r="L428" s="93">
        <v>1045</v>
      </c>
      <c r="M428" s="97">
        <v>2752</v>
      </c>
      <c r="N428" s="93">
        <v>956</v>
      </c>
      <c r="O428" s="93"/>
      <c r="Q428" s="94">
        <f t="shared" si="92"/>
        <v>2059.6666666666665</v>
      </c>
      <c r="R428" s="94">
        <f t="shared" si="93"/>
        <v>1869.3333333333333</v>
      </c>
      <c r="S428" s="94">
        <f t="shared" si="94"/>
        <v>14942.333333333334</v>
      </c>
      <c r="T428" s="94">
        <f t="shared" si="95"/>
        <v>1000.5</v>
      </c>
      <c r="U428" s="94">
        <f t="shared" si="87"/>
        <v>1059.1666666666665</v>
      </c>
      <c r="V428" s="94">
        <f t="shared" si="87"/>
        <v>868.83333333333326</v>
      </c>
      <c r="W428" s="94">
        <f t="shared" si="87"/>
        <v>13941.833333333334</v>
      </c>
    </row>
    <row r="429" spans="2:23">
      <c r="B429" s="97">
        <v>66.5</v>
      </c>
      <c r="C429" s="93">
        <v>2272</v>
      </c>
      <c r="D429" s="93">
        <v>2075</v>
      </c>
      <c r="E429" s="93">
        <v>1909</v>
      </c>
      <c r="F429" s="93">
        <v>2184</v>
      </c>
      <c r="G429" s="93">
        <v>1887</v>
      </c>
      <c r="H429" s="93">
        <v>1557</v>
      </c>
      <c r="I429" s="93">
        <v>14282</v>
      </c>
      <c r="J429" s="93">
        <v>13855</v>
      </c>
      <c r="K429" s="93">
        <v>16350</v>
      </c>
      <c r="L429" s="93">
        <v>1029</v>
      </c>
      <c r="M429" s="97">
        <v>2715</v>
      </c>
      <c r="N429" s="93">
        <v>942</v>
      </c>
      <c r="O429" s="93"/>
      <c r="Q429" s="94">
        <f t="shared" si="92"/>
        <v>2085.3333333333335</v>
      </c>
      <c r="R429" s="94">
        <f t="shared" si="93"/>
        <v>1876</v>
      </c>
      <c r="S429" s="94">
        <f t="shared" si="94"/>
        <v>14829</v>
      </c>
      <c r="T429" s="94">
        <f t="shared" si="95"/>
        <v>985.5</v>
      </c>
      <c r="U429" s="94">
        <f t="shared" si="87"/>
        <v>1099.8333333333335</v>
      </c>
      <c r="V429" s="94">
        <f t="shared" si="87"/>
        <v>890.5</v>
      </c>
      <c r="W429" s="94">
        <f t="shared" si="87"/>
        <v>13843.5</v>
      </c>
    </row>
    <row r="430" spans="2:23">
      <c r="B430" s="97">
        <v>67</v>
      </c>
      <c r="C430" s="93">
        <v>2231</v>
      </c>
      <c r="D430" s="93">
        <v>2058</v>
      </c>
      <c r="E430" s="93">
        <v>1855</v>
      </c>
      <c r="F430" s="93">
        <v>2186</v>
      </c>
      <c r="G430" s="93">
        <v>1867</v>
      </c>
      <c r="H430" s="93">
        <v>1523</v>
      </c>
      <c r="I430" s="93">
        <v>13983</v>
      </c>
      <c r="J430" s="93">
        <v>14084</v>
      </c>
      <c r="K430" s="93">
        <v>16224</v>
      </c>
      <c r="L430" s="93">
        <v>1028</v>
      </c>
      <c r="M430" s="97">
        <v>2721</v>
      </c>
      <c r="N430" s="93">
        <v>937</v>
      </c>
      <c r="O430" s="93"/>
      <c r="Q430" s="94">
        <f t="shared" si="92"/>
        <v>2048</v>
      </c>
      <c r="R430" s="94">
        <f t="shared" si="93"/>
        <v>1858.6666666666667</v>
      </c>
      <c r="S430" s="94">
        <f t="shared" si="94"/>
        <v>14763.666666666666</v>
      </c>
      <c r="T430" s="94">
        <f t="shared" si="95"/>
        <v>982.5</v>
      </c>
      <c r="U430" s="94">
        <f t="shared" si="87"/>
        <v>1065.5</v>
      </c>
      <c r="V430" s="94">
        <f t="shared" si="87"/>
        <v>876.16666666666674</v>
      </c>
      <c r="W430" s="94">
        <f t="shared" si="87"/>
        <v>13781.166666666666</v>
      </c>
    </row>
    <row r="431" spans="2:23">
      <c r="B431" s="97">
        <v>67.5</v>
      </c>
      <c r="C431" s="93">
        <v>2235</v>
      </c>
      <c r="D431" s="93">
        <v>2079</v>
      </c>
      <c r="E431" s="93">
        <v>1873</v>
      </c>
      <c r="F431" s="93">
        <v>2153</v>
      </c>
      <c r="G431" s="93">
        <v>1890</v>
      </c>
      <c r="H431" s="93">
        <v>1568</v>
      </c>
      <c r="I431" s="93">
        <v>14005</v>
      </c>
      <c r="J431" s="93">
        <v>14052</v>
      </c>
      <c r="K431" s="93">
        <v>16121</v>
      </c>
      <c r="L431" s="93">
        <v>1023</v>
      </c>
      <c r="M431" s="97">
        <v>2748</v>
      </c>
      <c r="N431" s="93">
        <v>931</v>
      </c>
      <c r="O431" s="93"/>
      <c r="Q431" s="94">
        <f t="shared" si="92"/>
        <v>2062.3333333333335</v>
      </c>
      <c r="R431" s="94">
        <f t="shared" si="93"/>
        <v>1870.3333333333333</v>
      </c>
      <c r="S431" s="94">
        <f t="shared" si="94"/>
        <v>14726</v>
      </c>
      <c r="T431" s="94">
        <f t="shared" si="95"/>
        <v>977</v>
      </c>
      <c r="U431" s="94">
        <f t="shared" si="87"/>
        <v>1085.3333333333335</v>
      </c>
      <c r="V431" s="94">
        <f t="shared" si="87"/>
        <v>893.33333333333326</v>
      </c>
      <c r="W431" s="94">
        <f t="shared" si="87"/>
        <v>13749</v>
      </c>
    </row>
    <row r="432" spans="2:23">
      <c r="B432" s="97">
        <v>68</v>
      </c>
      <c r="C432" s="93">
        <v>2232</v>
      </c>
      <c r="D432" s="93">
        <v>2084</v>
      </c>
      <c r="E432" s="93">
        <v>1847</v>
      </c>
      <c r="F432" s="93">
        <v>2156</v>
      </c>
      <c r="G432" s="93">
        <v>1890</v>
      </c>
      <c r="H432" s="93">
        <v>1557</v>
      </c>
      <c r="I432" s="93">
        <v>13943</v>
      </c>
      <c r="J432" s="93">
        <v>13785</v>
      </c>
      <c r="K432" s="93">
        <v>16211</v>
      </c>
      <c r="L432" s="93">
        <v>1030</v>
      </c>
      <c r="M432" s="97">
        <v>2708</v>
      </c>
      <c r="N432" s="93">
        <v>934</v>
      </c>
      <c r="O432" s="93"/>
      <c r="Q432" s="94">
        <f t="shared" si="92"/>
        <v>2054.3333333333335</v>
      </c>
      <c r="R432" s="94">
        <f t="shared" si="93"/>
        <v>1867.6666666666667</v>
      </c>
      <c r="S432" s="94">
        <f t="shared" si="94"/>
        <v>14646.333333333334</v>
      </c>
      <c r="T432" s="94">
        <f t="shared" si="95"/>
        <v>982</v>
      </c>
      <c r="U432" s="94">
        <f t="shared" si="87"/>
        <v>1072.3333333333335</v>
      </c>
      <c r="V432" s="94">
        <f t="shared" si="87"/>
        <v>885.66666666666674</v>
      </c>
      <c r="W432" s="94">
        <f t="shared" si="87"/>
        <v>13664.333333333334</v>
      </c>
    </row>
    <row r="433" spans="1:24">
      <c r="B433" s="97">
        <v>68.5</v>
      </c>
      <c r="C433" s="93">
        <v>2252</v>
      </c>
      <c r="D433" s="93">
        <v>2045</v>
      </c>
      <c r="E433" s="93">
        <v>1887</v>
      </c>
      <c r="F433" s="93">
        <v>2174</v>
      </c>
      <c r="G433" s="93">
        <v>1876</v>
      </c>
      <c r="H433" s="93">
        <v>1561</v>
      </c>
      <c r="I433" s="93">
        <v>13930</v>
      </c>
      <c r="J433" s="93">
        <v>13824</v>
      </c>
      <c r="K433" s="93">
        <v>15957</v>
      </c>
      <c r="L433" s="93">
        <v>1028</v>
      </c>
      <c r="M433" s="97">
        <v>2686</v>
      </c>
      <c r="N433" s="93">
        <v>919</v>
      </c>
      <c r="O433" s="93"/>
      <c r="Q433" s="94">
        <f t="shared" si="92"/>
        <v>2061.3333333333335</v>
      </c>
      <c r="R433" s="94">
        <f t="shared" si="93"/>
        <v>1870.3333333333333</v>
      </c>
      <c r="S433" s="94">
        <f t="shared" si="94"/>
        <v>14570.333333333334</v>
      </c>
      <c r="T433" s="94">
        <f t="shared" si="95"/>
        <v>973.5</v>
      </c>
      <c r="U433" s="94">
        <f t="shared" si="87"/>
        <v>1087.8333333333335</v>
      </c>
      <c r="V433" s="94">
        <f t="shared" si="87"/>
        <v>896.83333333333326</v>
      </c>
      <c r="W433" s="94">
        <f t="shared" si="87"/>
        <v>13596.833333333334</v>
      </c>
    </row>
    <row r="434" spans="1:24">
      <c r="B434" s="97">
        <v>69</v>
      </c>
      <c r="C434" s="93">
        <v>2249</v>
      </c>
      <c r="D434" s="93">
        <v>2069</v>
      </c>
      <c r="E434" s="93">
        <v>1862</v>
      </c>
      <c r="F434" s="93">
        <v>2178</v>
      </c>
      <c r="G434" s="93">
        <v>1871</v>
      </c>
      <c r="H434" s="93">
        <v>1539</v>
      </c>
      <c r="I434" s="93">
        <v>13756</v>
      </c>
      <c r="J434" s="93">
        <v>13875</v>
      </c>
      <c r="K434" s="93">
        <v>15985</v>
      </c>
      <c r="L434" s="93">
        <v>1026</v>
      </c>
      <c r="M434" s="97">
        <v>2716</v>
      </c>
      <c r="N434" s="93">
        <v>938</v>
      </c>
      <c r="O434" s="93"/>
      <c r="Q434" s="94">
        <f t="shared" si="92"/>
        <v>2060</v>
      </c>
      <c r="R434" s="94">
        <f t="shared" si="93"/>
        <v>1862.6666666666667</v>
      </c>
      <c r="S434" s="94">
        <f t="shared" si="94"/>
        <v>14538.666666666666</v>
      </c>
      <c r="T434" s="94">
        <f t="shared" si="95"/>
        <v>982</v>
      </c>
      <c r="U434" s="94">
        <f t="shared" si="87"/>
        <v>1078</v>
      </c>
      <c r="V434" s="94">
        <f t="shared" si="87"/>
        <v>880.66666666666674</v>
      </c>
      <c r="W434" s="94">
        <f t="shared" si="87"/>
        <v>13556.666666666666</v>
      </c>
    </row>
    <row r="435" spans="1:24">
      <c r="B435" s="97">
        <v>69.5</v>
      </c>
      <c r="C435" s="93">
        <v>2234</v>
      </c>
      <c r="D435" s="93">
        <v>2063</v>
      </c>
      <c r="E435" s="93">
        <v>1877</v>
      </c>
      <c r="F435" s="93">
        <v>2174</v>
      </c>
      <c r="G435" s="93">
        <v>1898</v>
      </c>
      <c r="H435" s="93">
        <v>1549</v>
      </c>
      <c r="I435" s="93">
        <v>13775</v>
      </c>
      <c r="J435" s="93">
        <v>13989</v>
      </c>
      <c r="K435" s="93">
        <v>16183</v>
      </c>
      <c r="L435" s="93">
        <v>1049</v>
      </c>
      <c r="M435" s="97">
        <v>2730</v>
      </c>
      <c r="N435" s="93">
        <v>939</v>
      </c>
      <c r="O435" s="93"/>
      <c r="Q435" s="94">
        <f t="shared" si="92"/>
        <v>2058</v>
      </c>
      <c r="R435" s="94">
        <f t="shared" si="93"/>
        <v>1873.6666666666667</v>
      </c>
      <c r="S435" s="94">
        <f t="shared" si="94"/>
        <v>14649</v>
      </c>
      <c r="T435" s="94">
        <f t="shared" si="95"/>
        <v>994</v>
      </c>
      <c r="U435" s="94">
        <f t="shared" si="87"/>
        <v>1064</v>
      </c>
      <c r="V435" s="94">
        <f t="shared" si="87"/>
        <v>879.66666666666674</v>
      </c>
      <c r="W435" s="94">
        <f t="shared" si="87"/>
        <v>13655</v>
      </c>
    </row>
    <row r="436" spans="1:24">
      <c r="B436" s="97">
        <v>70</v>
      </c>
      <c r="C436" s="93">
        <v>2252</v>
      </c>
      <c r="D436" s="93">
        <v>2070</v>
      </c>
      <c r="E436" s="93">
        <v>1885</v>
      </c>
      <c r="F436" s="93">
        <v>2158</v>
      </c>
      <c r="G436" s="93">
        <v>1874</v>
      </c>
      <c r="H436" s="93">
        <v>1532</v>
      </c>
      <c r="I436" s="93">
        <v>13765</v>
      </c>
      <c r="J436" s="93">
        <v>13866</v>
      </c>
      <c r="K436" s="93">
        <v>16175</v>
      </c>
      <c r="L436" s="93">
        <v>1035</v>
      </c>
      <c r="M436" s="97">
        <v>2701</v>
      </c>
      <c r="N436" s="93">
        <v>937</v>
      </c>
      <c r="O436" s="93"/>
      <c r="Q436" s="94">
        <f t="shared" si="92"/>
        <v>2069</v>
      </c>
      <c r="R436" s="94">
        <f t="shared" si="93"/>
        <v>1854.6666666666667</v>
      </c>
      <c r="S436" s="94">
        <f t="shared" si="94"/>
        <v>14602</v>
      </c>
      <c r="T436" s="94">
        <f t="shared" si="95"/>
        <v>986</v>
      </c>
      <c r="U436" s="94">
        <f t="shared" si="87"/>
        <v>1083</v>
      </c>
      <c r="V436" s="94">
        <f t="shared" si="87"/>
        <v>868.66666666666674</v>
      </c>
      <c r="W436" s="94">
        <f t="shared" si="87"/>
        <v>13616</v>
      </c>
    </row>
    <row r="437" spans="1:24">
      <c r="B437" s="97">
        <v>70.5</v>
      </c>
      <c r="C437" s="93">
        <v>2256</v>
      </c>
      <c r="D437" s="93">
        <v>2079</v>
      </c>
      <c r="E437" s="93">
        <v>1905</v>
      </c>
      <c r="F437" s="93">
        <v>2176</v>
      </c>
      <c r="G437" s="93">
        <v>1897</v>
      </c>
      <c r="H437" s="93">
        <v>1576</v>
      </c>
      <c r="I437" s="93">
        <v>13682</v>
      </c>
      <c r="J437" s="93">
        <v>13656</v>
      </c>
      <c r="K437" s="93">
        <v>15852</v>
      </c>
      <c r="L437" s="93">
        <v>1028</v>
      </c>
      <c r="M437" s="97">
        <v>2725</v>
      </c>
      <c r="N437" s="93">
        <v>920</v>
      </c>
      <c r="O437" s="93"/>
      <c r="Q437" s="94">
        <f t="shared" si="92"/>
        <v>2080</v>
      </c>
      <c r="R437" s="94">
        <f t="shared" si="93"/>
        <v>1883</v>
      </c>
      <c r="S437" s="94">
        <f t="shared" si="94"/>
        <v>14396.666666666666</v>
      </c>
      <c r="T437" s="94">
        <f t="shared" si="95"/>
        <v>974</v>
      </c>
      <c r="U437" s="94">
        <f t="shared" si="87"/>
        <v>1106</v>
      </c>
      <c r="V437" s="94">
        <f t="shared" si="87"/>
        <v>909</v>
      </c>
      <c r="W437" s="94">
        <f t="shared" si="87"/>
        <v>13422.666666666666</v>
      </c>
    </row>
    <row r="438" spans="1:24">
      <c r="B438" s="97">
        <v>71</v>
      </c>
      <c r="C438" s="93">
        <v>2255</v>
      </c>
      <c r="D438" s="93">
        <v>2077</v>
      </c>
      <c r="E438" s="93">
        <v>1894</v>
      </c>
      <c r="F438" s="93">
        <v>2182</v>
      </c>
      <c r="G438" s="93">
        <v>1906</v>
      </c>
      <c r="H438" s="93">
        <v>1564</v>
      </c>
      <c r="I438" s="93">
        <v>13778</v>
      </c>
      <c r="J438" s="93">
        <v>13570</v>
      </c>
      <c r="K438" s="93">
        <v>16094</v>
      </c>
      <c r="L438" s="93">
        <v>1016</v>
      </c>
      <c r="M438" s="97">
        <v>2738</v>
      </c>
      <c r="N438" s="93">
        <v>934</v>
      </c>
      <c r="O438" s="93"/>
      <c r="Q438" s="94">
        <f t="shared" si="92"/>
        <v>2075.3333333333335</v>
      </c>
      <c r="R438" s="94">
        <f t="shared" si="93"/>
        <v>1884</v>
      </c>
      <c r="S438" s="94">
        <f t="shared" si="94"/>
        <v>14480.666666666666</v>
      </c>
      <c r="T438" s="94">
        <f t="shared" si="95"/>
        <v>975</v>
      </c>
      <c r="U438" s="94">
        <f t="shared" si="87"/>
        <v>1100.3333333333335</v>
      </c>
      <c r="V438" s="94">
        <f t="shared" si="87"/>
        <v>909</v>
      </c>
      <c r="W438" s="94">
        <f t="shared" si="87"/>
        <v>13505.666666666666</v>
      </c>
    </row>
    <row r="439" spans="1:24">
      <c r="B439" s="98">
        <v>71.5</v>
      </c>
      <c r="C439" s="99">
        <v>2283</v>
      </c>
      <c r="D439" s="99">
        <v>2091</v>
      </c>
      <c r="E439" s="99">
        <v>1878</v>
      </c>
      <c r="F439" s="99">
        <v>2172</v>
      </c>
      <c r="G439" s="99">
        <v>1909</v>
      </c>
      <c r="H439" s="99">
        <v>1552</v>
      </c>
      <c r="I439" s="99">
        <v>13673</v>
      </c>
      <c r="J439" s="99">
        <v>13574</v>
      </c>
      <c r="K439" s="99">
        <v>15873</v>
      </c>
      <c r="L439" s="99">
        <v>1044</v>
      </c>
      <c r="M439" s="98">
        <v>2740</v>
      </c>
      <c r="N439" s="99">
        <v>934</v>
      </c>
      <c r="O439" s="93"/>
      <c r="Q439" s="100">
        <f t="shared" si="92"/>
        <v>2084</v>
      </c>
      <c r="R439" s="100">
        <f t="shared" si="93"/>
        <v>1877.6666666666667</v>
      </c>
      <c r="S439" s="100">
        <f t="shared" si="94"/>
        <v>14373.333333333334</v>
      </c>
      <c r="T439" s="100">
        <f t="shared" si="95"/>
        <v>989</v>
      </c>
      <c r="U439" s="100">
        <f t="shared" si="87"/>
        <v>1095</v>
      </c>
      <c r="V439" s="100">
        <f t="shared" si="87"/>
        <v>888.66666666666674</v>
      </c>
      <c r="W439" s="100">
        <f t="shared" si="87"/>
        <v>13384.333333333334</v>
      </c>
    </row>
    <row r="441" spans="1:24">
      <c r="A441" s="88" t="s">
        <v>153</v>
      </c>
      <c r="B441" s="113" t="s">
        <v>156</v>
      </c>
      <c r="C441" s="113" t="s">
        <v>2637</v>
      </c>
      <c r="D441" s="113" t="s">
        <v>2638</v>
      </c>
      <c r="E441" s="113" t="s">
        <v>2639</v>
      </c>
      <c r="F441" s="113" t="s">
        <v>2637</v>
      </c>
      <c r="G441" s="113" t="s">
        <v>2638</v>
      </c>
      <c r="H441" s="113" t="s">
        <v>2639</v>
      </c>
      <c r="I441" s="113" t="s">
        <v>2637</v>
      </c>
      <c r="J441" s="113" t="s">
        <v>2638</v>
      </c>
      <c r="K441" s="113" t="s">
        <v>2639</v>
      </c>
      <c r="L441" s="113" t="s">
        <v>2637</v>
      </c>
      <c r="M441" s="113" t="s">
        <v>2638</v>
      </c>
      <c r="N441" s="113" t="s">
        <v>2639</v>
      </c>
      <c r="O441" s="85"/>
      <c r="P441" s="114" t="s">
        <v>154</v>
      </c>
      <c r="Q441" s="113" t="s">
        <v>2209</v>
      </c>
      <c r="R441" s="113" t="s">
        <v>2213</v>
      </c>
      <c r="S441" s="113" t="s">
        <v>2217</v>
      </c>
      <c r="T441" s="113" t="s">
        <v>2640</v>
      </c>
      <c r="U441" s="113" t="s">
        <v>2209</v>
      </c>
      <c r="V441" s="113" t="s">
        <v>2213</v>
      </c>
      <c r="W441" s="113" t="s">
        <v>2217</v>
      </c>
      <c r="X441" s="85"/>
    </row>
    <row r="442" spans="1:24">
      <c r="B442" s="91">
        <v>0</v>
      </c>
      <c r="C442" s="92">
        <v>606</v>
      </c>
      <c r="D442" s="92">
        <v>639</v>
      </c>
      <c r="E442" s="92">
        <v>605</v>
      </c>
      <c r="F442" s="92">
        <v>90</v>
      </c>
      <c r="G442" s="92">
        <v>91</v>
      </c>
      <c r="H442" s="92">
        <v>89</v>
      </c>
      <c r="I442" s="92">
        <v>183</v>
      </c>
      <c r="J442" s="92">
        <v>96</v>
      </c>
      <c r="K442" s="92">
        <v>90</v>
      </c>
      <c r="L442" s="92">
        <v>89</v>
      </c>
      <c r="M442" s="92">
        <v>100</v>
      </c>
      <c r="N442" s="92">
        <v>106</v>
      </c>
      <c r="O442" s="93"/>
      <c r="Q442" s="94">
        <f t="shared" ref="Q442:Q473" si="96">AVERAGE(C442:E442)</f>
        <v>616.66666666666663</v>
      </c>
      <c r="R442" s="94">
        <f t="shared" ref="R442:R473" si="97">AVERAGE(F442:H442)</f>
        <v>90</v>
      </c>
      <c r="S442" s="94">
        <f t="shared" ref="S442:S473" si="98">AVERAGE(I442:K442)</f>
        <v>123</v>
      </c>
      <c r="T442" s="94">
        <f t="shared" ref="T442:T473" si="99">AVERAGE(L442:N442)</f>
        <v>98.333333333333329</v>
      </c>
      <c r="U442" s="94">
        <f t="shared" si="87"/>
        <v>518.33333333333326</v>
      </c>
      <c r="V442" s="94">
        <f t="shared" si="87"/>
        <v>-8.3333333333333286</v>
      </c>
      <c r="W442" s="94">
        <f t="shared" si="87"/>
        <v>24.666666666666671</v>
      </c>
    </row>
    <row r="443" spans="1:24">
      <c r="B443" s="97">
        <v>0.5</v>
      </c>
      <c r="C443" s="93">
        <v>631</v>
      </c>
      <c r="D443" s="93">
        <v>680</v>
      </c>
      <c r="E443" s="93">
        <v>644</v>
      </c>
      <c r="F443" s="93">
        <v>92</v>
      </c>
      <c r="G443" s="93">
        <v>93</v>
      </c>
      <c r="H443" s="93">
        <v>90</v>
      </c>
      <c r="I443" s="93">
        <v>182</v>
      </c>
      <c r="J443" s="93">
        <v>98</v>
      </c>
      <c r="K443" s="93">
        <v>94</v>
      </c>
      <c r="L443" s="93">
        <v>92</v>
      </c>
      <c r="M443" s="93">
        <v>104</v>
      </c>
      <c r="N443" s="93">
        <v>105</v>
      </c>
      <c r="O443" s="93"/>
      <c r="Q443" s="94">
        <f t="shared" si="96"/>
        <v>651.66666666666663</v>
      </c>
      <c r="R443" s="94">
        <f t="shared" si="97"/>
        <v>91.666666666666671</v>
      </c>
      <c r="S443" s="94">
        <f t="shared" si="98"/>
        <v>124.66666666666667</v>
      </c>
      <c r="T443" s="94">
        <f t="shared" si="99"/>
        <v>100.33333333333333</v>
      </c>
      <c r="U443" s="94">
        <f t="shared" si="87"/>
        <v>551.33333333333326</v>
      </c>
      <c r="V443" s="94">
        <f t="shared" si="87"/>
        <v>-8.6666666666666572</v>
      </c>
      <c r="W443" s="94">
        <f t="shared" si="87"/>
        <v>24.333333333333343</v>
      </c>
    </row>
    <row r="444" spans="1:24">
      <c r="B444" s="97">
        <v>1</v>
      </c>
      <c r="C444" s="93">
        <v>640</v>
      </c>
      <c r="D444" s="93">
        <v>681</v>
      </c>
      <c r="E444" s="93">
        <v>650</v>
      </c>
      <c r="F444" s="93">
        <v>92</v>
      </c>
      <c r="G444" s="93">
        <v>96</v>
      </c>
      <c r="H444" s="93">
        <v>92</v>
      </c>
      <c r="I444" s="93">
        <v>183</v>
      </c>
      <c r="J444" s="93">
        <v>103</v>
      </c>
      <c r="K444" s="93">
        <v>94</v>
      </c>
      <c r="L444" s="93">
        <v>94</v>
      </c>
      <c r="M444" s="93">
        <v>100</v>
      </c>
      <c r="N444" s="93">
        <v>107</v>
      </c>
      <c r="O444" s="93"/>
      <c r="Q444" s="94">
        <f t="shared" si="96"/>
        <v>657</v>
      </c>
      <c r="R444" s="94">
        <f t="shared" si="97"/>
        <v>93.333333333333329</v>
      </c>
      <c r="S444" s="94">
        <f t="shared" si="98"/>
        <v>126.66666666666667</v>
      </c>
      <c r="T444" s="94">
        <f t="shared" si="99"/>
        <v>100.33333333333333</v>
      </c>
      <c r="U444" s="94">
        <f t="shared" si="87"/>
        <v>556.66666666666663</v>
      </c>
      <c r="V444" s="94">
        <f t="shared" si="87"/>
        <v>-7</v>
      </c>
      <c r="W444" s="94">
        <f t="shared" si="87"/>
        <v>26.333333333333343</v>
      </c>
    </row>
    <row r="445" spans="1:24">
      <c r="B445" s="97">
        <v>1.5</v>
      </c>
      <c r="C445" s="93">
        <v>648</v>
      </c>
      <c r="D445" s="93">
        <v>686</v>
      </c>
      <c r="E445" s="93">
        <v>660</v>
      </c>
      <c r="F445" s="93">
        <v>94</v>
      </c>
      <c r="G445" s="93">
        <v>94</v>
      </c>
      <c r="H445" s="93">
        <v>92</v>
      </c>
      <c r="I445" s="93">
        <v>182</v>
      </c>
      <c r="J445" s="93">
        <v>102</v>
      </c>
      <c r="K445" s="93">
        <v>92</v>
      </c>
      <c r="L445" s="93">
        <v>94</v>
      </c>
      <c r="M445" s="93">
        <v>102</v>
      </c>
      <c r="N445" s="93">
        <v>104</v>
      </c>
      <c r="O445" s="93"/>
      <c r="Q445" s="94">
        <f t="shared" si="96"/>
        <v>664.66666666666663</v>
      </c>
      <c r="R445" s="94">
        <f t="shared" si="97"/>
        <v>93.333333333333329</v>
      </c>
      <c r="S445" s="94">
        <f t="shared" si="98"/>
        <v>125.33333333333333</v>
      </c>
      <c r="T445" s="94">
        <f t="shared" si="99"/>
        <v>100</v>
      </c>
      <c r="U445" s="94">
        <f t="shared" si="87"/>
        <v>564.66666666666663</v>
      </c>
      <c r="V445" s="94">
        <f t="shared" si="87"/>
        <v>-6.6666666666666714</v>
      </c>
      <c r="W445" s="94">
        <f t="shared" si="87"/>
        <v>25.333333333333329</v>
      </c>
    </row>
    <row r="446" spans="1:24">
      <c r="B446" s="97">
        <v>2</v>
      </c>
      <c r="C446" s="93">
        <v>634</v>
      </c>
      <c r="D446" s="93">
        <v>695</v>
      </c>
      <c r="E446" s="93">
        <v>649</v>
      </c>
      <c r="F446" s="93">
        <v>93</v>
      </c>
      <c r="G446" s="93">
        <v>98</v>
      </c>
      <c r="H446" s="93">
        <v>90</v>
      </c>
      <c r="I446" s="93">
        <v>178</v>
      </c>
      <c r="J446" s="93">
        <v>101</v>
      </c>
      <c r="K446" s="93">
        <v>95</v>
      </c>
      <c r="L446" s="93">
        <v>90</v>
      </c>
      <c r="M446" s="93">
        <v>103</v>
      </c>
      <c r="N446" s="93">
        <v>105</v>
      </c>
      <c r="O446" s="93"/>
      <c r="Q446" s="94">
        <f t="shared" si="96"/>
        <v>659.33333333333337</v>
      </c>
      <c r="R446" s="94">
        <f t="shared" si="97"/>
        <v>93.666666666666671</v>
      </c>
      <c r="S446" s="94">
        <f t="shared" si="98"/>
        <v>124.66666666666667</v>
      </c>
      <c r="T446" s="94">
        <f t="shared" si="99"/>
        <v>99.333333333333329</v>
      </c>
      <c r="U446" s="94">
        <f t="shared" si="87"/>
        <v>560</v>
      </c>
      <c r="V446" s="94">
        <f t="shared" si="87"/>
        <v>-5.6666666666666572</v>
      </c>
      <c r="W446" s="94">
        <f t="shared" si="87"/>
        <v>25.333333333333343</v>
      </c>
    </row>
    <row r="447" spans="1:24">
      <c r="B447" s="97">
        <v>2.5</v>
      </c>
      <c r="C447" s="93">
        <v>648</v>
      </c>
      <c r="D447" s="93">
        <v>706</v>
      </c>
      <c r="E447" s="93">
        <v>662</v>
      </c>
      <c r="F447" s="93">
        <v>94</v>
      </c>
      <c r="G447" s="93">
        <v>94</v>
      </c>
      <c r="H447" s="93">
        <v>92</v>
      </c>
      <c r="I447" s="93">
        <v>186</v>
      </c>
      <c r="J447" s="93">
        <v>100</v>
      </c>
      <c r="K447" s="93">
        <v>95</v>
      </c>
      <c r="L447" s="93">
        <v>92</v>
      </c>
      <c r="M447" s="93">
        <v>103</v>
      </c>
      <c r="N447" s="93">
        <v>104</v>
      </c>
      <c r="O447" s="93"/>
      <c r="Q447" s="94">
        <f t="shared" si="96"/>
        <v>672</v>
      </c>
      <c r="R447" s="94">
        <f t="shared" si="97"/>
        <v>93.333333333333329</v>
      </c>
      <c r="S447" s="94">
        <f t="shared" si="98"/>
        <v>127</v>
      </c>
      <c r="T447" s="94">
        <f t="shared" si="99"/>
        <v>99.666666666666671</v>
      </c>
      <c r="U447" s="94">
        <f t="shared" si="87"/>
        <v>572.33333333333337</v>
      </c>
      <c r="V447" s="94">
        <f t="shared" si="87"/>
        <v>-6.3333333333333428</v>
      </c>
      <c r="W447" s="94">
        <f t="shared" si="87"/>
        <v>27.333333333333329</v>
      </c>
    </row>
    <row r="448" spans="1:24">
      <c r="B448" s="97">
        <v>3</v>
      </c>
      <c r="C448" s="93">
        <v>656</v>
      </c>
      <c r="D448" s="93">
        <v>728</v>
      </c>
      <c r="E448" s="93">
        <v>701</v>
      </c>
      <c r="F448" s="93">
        <v>97</v>
      </c>
      <c r="G448" s="93">
        <v>97</v>
      </c>
      <c r="H448" s="93">
        <v>93</v>
      </c>
      <c r="I448" s="93">
        <v>184</v>
      </c>
      <c r="J448" s="93">
        <v>107</v>
      </c>
      <c r="K448" s="93">
        <v>97</v>
      </c>
      <c r="L448" s="93">
        <v>95</v>
      </c>
      <c r="M448" s="93">
        <v>106</v>
      </c>
      <c r="N448" s="93">
        <v>107</v>
      </c>
      <c r="O448" s="93"/>
      <c r="Q448" s="94">
        <f t="shared" si="96"/>
        <v>695</v>
      </c>
      <c r="R448" s="94">
        <f t="shared" si="97"/>
        <v>95.666666666666671</v>
      </c>
      <c r="S448" s="94">
        <f t="shared" si="98"/>
        <v>129.33333333333334</v>
      </c>
      <c r="T448" s="94">
        <f t="shared" si="99"/>
        <v>102.66666666666667</v>
      </c>
      <c r="U448" s="94">
        <f t="shared" si="87"/>
        <v>592.33333333333337</v>
      </c>
      <c r="V448" s="94">
        <f t="shared" si="87"/>
        <v>-7</v>
      </c>
      <c r="W448" s="94">
        <f t="shared" si="87"/>
        <v>26.666666666666671</v>
      </c>
    </row>
    <row r="449" spans="2:23">
      <c r="B449" s="97">
        <v>3.5</v>
      </c>
      <c r="C449" s="93">
        <v>676</v>
      </c>
      <c r="D449" s="93">
        <v>732</v>
      </c>
      <c r="E449" s="93">
        <v>693</v>
      </c>
      <c r="F449" s="93">
        <v>92</v>
      </c>
      <c r="G449" s="93">
        <v>94</v>
      </c>
      <c r="H449" s="93">
        <v>90</v>
      </c>
      <c r="I449" s="93">
        <v>182</v>
      </c>
      <c r="J449" s="93">
        <v>97</v>
      </c>
      <c r="K449" s="93">
        <v>92</v>
      </c>
      <c r="L449" s="93">
        <v>90</v>
      </c>
      <c r="M449" s="93">
        <v>100</v>
      </c>
      <c r="N449" s="93">
        <v>102</v>
      </c>
      <c r="O449" s="93"/>
      <c r="Q449" s="94">
        <f t="shared" si="96"/>
        <v>700.33333333333337</v>
      </c>
      <c r="R449" s="94">
        <f t="shared" si="97"/>
        <v>92</v>
      </c>
      <c r="S449" s="94">
        <f t="shared" si="98"/>
        <v>123.66666666666667</v>
      </c>
      <c r="T449" s="94">
        <f t="shared" si="99"/>
        <v>97.333333333333329</v>
      </c>
      <c r="U449" s="94">
        <f t="shared" si="87"/>
        <v>603</v>
      </c>
      <c r="V449" s="94">
        <f t="shared" si="87"/>
        <v>-5.3333333333333286</v>
      </c>
      <c r="W449" s="94">
        <f t="shared" si="87"/>
        <v>26.333333333333343</v>
      </c>
    </row>
    <row r="450" spans="2:23">
      <c r="B450" s="97">
        <v>4</v>
      </c>
      <c r="C450" s="93">
        <v>701</v>
      </c>
      <c r="D450" s="93">
        <v>766</v>
      </c>
      <c r="E450" s="93">
        <v>719</v>
      </c>
      <c r="F450" s="93">
        <v>93</v>
      </c>
      <c r="G450" s="93">
        <v>94</v>
      </c>
      <c r="H450" s="93">
        <v>90</v>
      </c>
      <c r="I450" s="93">
        <v>183</v>
      </c>
      <c r="J450" s="93">
        <v>102</v>
      </c>
      <c r="K450" s="93">
        <v>93</v>
      </c>
      <c r="L450" s="93">
        <v>88</v>
      </c>
      <c r="M450" s="93">
        <v>100</v>
      </c>
      <c r="N450" s="93">
        <v>103</v>
      </c>
      <c r="O450" s="93"/>
      <c r="Q450" s="94">
        <f t="shared" si="96"/>
        <v>728.66666666666663</v>
      </c>
      <c r="R450" s="94">
        <f t="shared" si="97"/>
        <v>92.333333333333329</v>
      </c>
      <c r="S450" s="94">
        <f t="shared" si="98"/>
        <v>126</v>
      </c>
      <c r="T450" s="94">
        <f t="shared" si="99"/>
        <v>97</v>
      </c>
      <c r="U450" s="94">
        <f t="shared" ref="U450:W513" si="100">Q450-$T450</f>
        <v>631.66666666666663</v>
      </c>
      <c r="V450" s="94">
        <f t="shared" si="100"/>
        <v>-4.6666666666666714</v>
      </c>
      <c r="W450" s="94">
        <f t="shared" si="100"/>
        <v>29</v>
      </c>
    </row>
    <row r="451" spans="2:23">
      <c r="B451" s="97">
        <v>4.5</v>
      </c>
      <c r="C451" s="93">
        <v>716</v>
      </c>
      <c r="D451" s="93">
        <v>790</v>
      </c>
      <c r="E451" s="93">
        <v>736</v>
      </c>
      <c r="F451" s="93">
        <v>88</v>
      </c>
      <c r="G451" s="93">
        <v>91</v>
      </c>
      <c r="H451" s="93">
        <v>89</v>
      </c>
      <c r="I451" s="93">
        <v>180</v>
      </c>
      <c r="J451" s="93">
        <v>100</v>
      </c>
      <c r="K451" s="93">
        <v>93</v>
      </c>
      <c r="L451" s="93">
        <v>87</v>
      </c>
      <c r="M451" s="93">
        <v>99</v>
      </c>
      <c r="N451" s="93">
        <v>98</v>
      </c>
      <c r="O451" s="93"/>
      <c r="Q451" s="94">
        <f t="shared" si="96"/>
        <v>747.33333333333337</v>
      </c>
      <c r="R451" s="94">
        <f t="shared" si="97"/>
        <v>89.333333333333329</v>
      </c>
      <c r="S451" s="94">
        <f t="shared" si="98"/>
        <v>124.33333333333333</v>
      </c>
      <c r="T451" s="94">
        <f t="shared" si="99"/>
        <v>94.666666666666671</v>
      </c>
      <c r="U451" s="94">
        <f t="shared" si="100"/>
        <v>652.66666666666674</v>
      </c>
      <c r="V451" s="94">
        <f t="shared" si="100"/>
        <v>-5.3333333333333428</v>
      </c>
      <c r="W451" s="94">
        <f t="shared" si="100"/>
        <v>29.666666666666657</v>
      </c>
    </row>
    <row r="452" spans="2:23">
      <c r="B452" s="97">
        <v>5</v>
      </c>
      <c r="C452" s="93">
        <v>757</v>
      </c>
      <c r="D452" s="93">
        <v>824</v>
      </c>
      <c r="E452" s="93">
        <v>788</v>
      </c>
      <c r="F452" s="93">
        <v>88</v>
      </c>
      <c r="G452" s="93">
        <v>92</v>
      </c>
      <c r="H452" s="93">
        <v>89</v>
      </c>
      <c r="I452" s="93">
        <v>187</v>
      </c>
      <c r="J452" s="93">
        <v>99</v>
      </c>
      <c r="K452" s="93">
        <v>93</v>
      </c>
      <c r="L452" s="93">
        <v>90</v>
      </c>
      <c r="M452" s="93">
        <v>100</v>
      </c>
      <c r="N452" s="93">
        <v>102</v>
      </c>
      <c r="O452" s="93"/>
      <c r="Q452" s="94">
        <f t="shared" si="96"/>
        <v>789.66666666666663</v>
      </c>
      <c r="R452" s="94">
        <f t="shared" si="97"/>
        <v>89.666666666666671</v>
      </c>
      <c r="S452" s="94">
        <f t="shared" si="98"/>
        <v>126.33333333333333</v>
      </c>
      <c r="T452" s="94">
        <f t="shared" si="99"/>
        <v>97.333333333333329</v>
      </c>
      <c r="U452" s="94">
        <f t="shared" si="100"/>
        <v>692.33333333333326</v>
      </c>
      <c r="V452" s="94">
        <f t="shared" si="100"/>
        <v>-7.6666666666666572</v>
      </c>
      <c r="W452" s="94">
        <f t="shared" si="100"/>
        <v>29</v>
      </c>
    </row>
    <row r="453" spans="2:23">
      <c r="B453" s="97">
        <v>5.5</v>
      </c>
      <c r="C453" s="93">
        <v>780</v>
      </c>
      <c r="D453" s="93">
        <v>860</v>
      </c>
      <c r="E453" s="93">
        <v>821</v>
      </c>
      <c r="F453" s="93">
        <v>86</v>
      </c>
      <c r="G453" s="93">
        <v>90</v>
      </c>
      <c r="H453" s="93">
        <v>90</v>
      </c>
      <c r="I453" s="93">
        <v>179</v>
      </c>
      <c r="J453" s="93">
        <v>99</v>
      </c>
      <c r="K453" s="93">
        <v>92</v>
      </c>
      <c r="L453" s="93">
        <v>89</v>
      </c>
      <c r="M453" s="93">
        <v>99</v>
      </c>
      <c r="N453" s="93">
        <v>99</v>
      </c>
      <c r="O453" s="93"/>
      <c r="Q453" s="94">
        <f t="shared" si="96"/>
        <v>820.33333333333337</v>
      </c>
      <c r="R453" s="94">
        <f t="shared" si="97"/>
        <v>88.666666666666671</v>
      </c>
      <c r="S453" s="94">
        <f t="shared" si="98"/>
        <v>123.33333333333333</v>
      </c>
      <c r="T453" s="94">
        <f t="shared" si="99"/>
        <v>95.666666666666671</v>
      </c>
      <c r="U453" s="94">
        <f t="shared" si="100"/>
        <v>724.66666666666674</v>
      </c>
      <c r="V453" s="94">
        <f t="shared" si="100"/>
        <v>-7</v>
      </c>
      <c r="W453" s="94">
        <f t="shared" si="100"/>
        <v>27.666666666666657</v>
      </c>
    </row>
    <row r="454" spans="2:23">
      <c r="B454" s="97">
        <v>6</v>
      </c>
      <c r="C454" s="93">
        <v>837</v>
      </c>
      <c r="D454" s="93">
        <v>906</v>
      </c>
      <c r="E454" s="93">
        <v>853</v>
      </c>
      <c r="F454" s="93">
        <v>86</v>
      </c>
      <c r="G454" s="93">
        <v>90</v>
      </c>
      <c r="H454" s="93">
        <v>88</v>
      </c>
      <c r="I454" s="93">
        <v>178</v>
      </c>
      <c r="J454" s="93">
        <v>100</v>
      </c>
      <c r="K454" s="93">
        <v>93</v>
      </c>
      <c r="L454" s="93">
        <v>90</v>
      </c>
      <c r="M454" s="93">
        <v>97</v>
      </c>
      <c r="N454" s="93">
        <v>100</v>
      </c>
      <c r="O454" s="93"/>
      <c r="Q454" s="94">
        <f t="shared" si="96"/>
        <v>865.33333333333337</v>
      </c>
      <c r="R454" s="94">
        <f t="shared" si="97"/>
        <v>88</v>
      </c>
      <c r="S454" s="94">
        <f t="shared" si="98"/>
        <v>123.66666666666667</v>
      </c>
      <c r="T454" s="94">
        <f t="shared" si="99"/>
        <v>95.666666666666671</v>
      </c>
      <c r="U454" s="94">
        <f t="shared" si="100"/>
        <v>769.66666666666674</v>
      </c>
      <c r="V454" s="94">
        <f t="shared" si="100"/>
        <v>-7.6666666666666714</v>
      </c>
      <c r="W454" s="94">
        <f t="shared" si="100"/>
        <v>28</v>
      </c>
    </row>
    <row r="455" spans="2:23">
      <c r="B455" s="97">
        <v>6.5</v>
      </c>
      <c r="C455" s="93">
        <v>888</v>
      </c>
      <c r="D455" s="93">
        <v>964</v>
      </c>
      <c r="E455" s="93">
        <v>914</v>
      </c>
      <c r="F455" s="93">
        <v>88</v>
      </c>
      <c r="G455" s="93">
        <v>90</v>
      </c>
      <c r="H455" s="93">
        <v>88</v>
      </c>
      <c r="I455" s="93">
        <v>172</v>
      </c>
      <c r="J455" s="93">
        <v>97</v>
      </c>
      <c r="K455" s="93">
        <v>91</v>
      </c>
      <c r="L455" s="93">
        <v>87</v>
      </c>
      <c r="M455" s="93">
        <v>97</v>
      </c>
      <c r="N455" s="93">
        <v>98</v>
      </c>
      <c r="O455" s="93"/>
      <c r="Q455" s="94">
        <f t="shared" si="96"/>
        <v>922</v>
      </c>
      <c r="R455" s="94">
        <f t="shared" si="97"/>
        <v>88.666666666666671</v>
      </c>
      <c r="S455" s="94">
        <f t="shared" si="98"/>
        <v>120</v>
      </c>
      <c r="T455" s="94">
        <f t="shared" si="99"/>
        <v>94</v>
      </c>
      <c r="U455" s="94">
        <f t="shared" si="100"/>
        <v>828</v>
      </c>
      <c r="V455" s="94">
        <f t="shared" si="100"/>
        <v>-5.3333333333333286</v>
      </c>
      <c r="W455" s="94">
        <f t="shared" si="100"/>
        <v>26</v>
      </c>
    </row>
    <row r="456" spans="2:23">
      <c r="B456" s="97">
        <v>7</v>
      </c>
      <c r="C456" s="93">
        <v>930</v>
      </c>
      <c r="D456" s="93">
        <v>1009</v>
      </c>
      <c r="E456" s="93">
        <v>954</v>
      </c>
      <c r="F456" s="93">
        <v>88</v>
      </c>
      <c r="G456" s="93">
        <v>89</v>
      </c>
      <c r="H456" s="93">
        <v>89</v>
      </c>
      <c r="I456" s="93">
        <v>173</v>
      </c>
      <c r="J456" s="93">
        <v>97</v>
      </c>
      <c r="K456" s="93">
        <v>91</v>
      </c>
      <c r="L456" s="93">
        <v>88</v>
      </c>
      <c r="M456" s="93">
        <v>98</v>
      </c>
      <c r="N456" s="93">
        <v>100</v>
      </c>
      <c r="O456" s="93"/>
      <c r="Q456" s="94">
        <f t="shared" si="96"/>
        <v>964.33333333333337</v>
      </c>
      <c r="R456" s="94">
        <f t="shared" si="97"/>
        <v>88.666666666666671</v>
      </c>
      <c r="S456" s="94">
        <f t="shared" si="98"/>
        <v>120.33333333333333</v>
      </c>
      <c r="T456" s="94">
        <f t="shared" si="99"/>
        <v>95.333333333333329</v>
      </c>
      <c r="U456" s="94">
        <f t="shared" si="100"/>
        <v>869</v>
      </c>
      <c r="V456" s="94">
        <f t="shared" si="100"/>
        <v>-6.6666666666666572</v>
      </c>
      <c r="W456" s="94">
        <f t="shared" si="100"/>
        <v>25</v>
      </c>
    </row>
    <row r="457" spans="2:23">
      <c r="B457" s="97">
        <v>7.5</v>
      </c>
      <c r="C457" s="93">
        <v>986</v>
      </c>
      <c r="D457" s="93">
        <v>1094</v>
      </c>
      <c r="E457" s="93">
        <v>1036</v>
      </c>
      <c r="F457" s="93">
        <v>88</v>
      </c>
      <c r="G457" s="93">
        <v>90</v>
      </c>
      <c r="H457" s="93">
        <v>85</v>
      </c>
      <c r="I457" s="93">
        <v>171</v>
      </c>
      <c r="J457" s="93">
        <v>95</v>
      </c>
      <c r="K457" s="93">
        <v>91</v>
      </c>
      <c r="L457" s="93">
        <v>89</v>
      </c>
      <c r="M457" s="93">
        <v>96</v>
      </c>
      <c r="N457" s="93">
        <v>99</v>
      </c>
      <c r="O457" s="93"/>
      <c r="Q457" s="94">
        <f t="shared" si="96"/>
        <v>1038.6666666666667</v>
      </c>
      <c r="R457" s="94">
        <f t="shared" si="97"/>
        <v>87.666666666666671</v>
      </c>
      <c r="S457" s="94">
        <f t="shared" si="98"/>
        <v>119</v>
      </c>
      <c r="T457" s="94">
        <f t="shared" si="99"/>
        <v>94.666666666666671</v>
      </c>
      <c r="U457" s="94">
        <f t="shared" si="100"/>
        <v>944.00000000000011</v>
      </c>
      <c r="V457" s="94">
        <f t="shared" si="100"/>
        <v>-7</v>
      </c>
      <c r="W457" s="94">
        <f t="shared" si="100"/>
        <v>24.333333333333329</v>
      </c>
    </row>
    <row r="458" spans="2:23">
      <c r="B458" s="97">
        <v>8</v>
      </c>
      <c r="C458" s="93">
        <v>1076</v>
      </c>
      <c r="D458" s="93">
        <v>1193</v>
      </c>
      <c r="E458" s="93">
        <v>1090</v>
      </c>
      <c r="F458" s="93">
        <v>86</v>
      </c>
      <c r="G458" s="93">
        <v>90</v>
      </c>
      <c r="H458" s="93">
        <v>87</v>
      </c>
      <c r="I458" s="93">
        <v>171</v>
      </c>
      <c r="J458" s="93">
        <v>97</v>
      </c>
      <c r="K458" s="93">
        <v>89</v>
      </c>
      <c r="L458" s="93">
        <v>89</v>
      </c>
      <c r="M458" s="93">
        <v>98</v>
      </c>
      <c r="N458" s="93">
        <v>99</v>
      </c>
      <c r="O458" s="93"/>
      <c r="Q458" s="94">
        <f t="shared" si="96"/>
        <v>1119.6666666666667</v>
      </c>
      <c r="R458" s="94">
        <f t="shared" si="97"/>
        <v>87.666666666666671</v>
      </c>
      <c r="S458" s="94">
        <f t="shared" si="98"/>
        <v>119</v>
      </c>
      <c r="T458" s="94">
        <f t="shared" si="99"/>
        <v>95.333333333333329</v>
      </c>
      <c r="U458" s="94">
        <f t="shared" si="100"/>
        <v>1024.3333333333335</v>
      </c>
      <c r="V458" s="94">
        <f t="shared" si="100"/>
        <v>-7.6666666666666572</v>
      </c>
      <c r="W458" s="94">
        <f t="shared" si="100"/>
        <v>23.666666666666671</v>
      </c>
    </row>
    <row r="459" spans="2:23">
      <c r="B459" s="97">
        <v>8.5</v>
      </c>
      <c r="C459" s="93">
        <v>1151</v>
      </c>
      <c r="D459" s="93">
        <v>1270</v>
      </c>
      <c r="E459" s="93">
        <v>1183</v>
      </c>
      <c r="F459" s="93">
        <v>89</v>
      </c>
      <c r="G459" s="93">
        <v>90</v>
      </c>
      <c r="H459" s="93">
        <v>85</v>
      </c>
      <c r="I459" s="93">
        <v>176</v>
      </c>
      <c r="J459" s="93">
        <v>97</v>
      </c>
      <c r="K459" s="93">
        <v>89</v>
      </c>
      <c r="L459" s="93">
        <v>86</v>
      </c>
      <c r="M459" s="93">
        <v>96</v>
      </c>
      <c r="N459" s="93">
        <v>99</v>
      </c>
      <c r="O459" s="93"/>
      <c r="Q459" s="94">
        <f t="shared" si="96"/>
        <v>1201.3333333333333</v>
      </c>
      <c r="R459" s="94">
        <f t="shared" si="97"/>
        <v>88</v>
      </c>
      <c r="S459" s="94">
        <f t="shared" si="98"/>
        <v>120.66666666666667</v>
      </c>
      <c r="T459" s="94">
        <f t="shared" si="99"/>
        <v>93.666666666666671</v>
      </c>
      <c r="U459" s="94">
        <f t="shared" si="100"/>
        <v>1107.6666666666665</v>
      </c>
      <c r="V459" s="94">
        <f t="shared" si="100"/>
        <v>-5.6666666666666714</v>
      </c>
      <c r="W459" s="94">
        <f t="shared" si="100"/>
        <v>27</v>
      </c>
    </row>
    <row r="460" spans="2:23">
      <c r="B460" s="97">
        <v>9</v>
      </c>
      <c r="C460" s="93">
        <v>1223</v>
      </c>
      <c r="D460" s="93">
        <v>1345</v>
      </c>
      <c r="E460" s="93">
        <v>1288</v>
      </c>
      <c r="F460" s="93">
        <v>90</v>
      </c>
      <c r="G460" s="93">
        <v>88</v>
      </c>
      <c r="H460" s="93">
        <v>89</v>
      </c>
      <c r="I460" s="93">
        <v>176</v>
      </c>
      <c r="J460" s="93">
        <v>97</v>
      </c>
      <c r="K460" s="93">
        <v>89</v>
      </c>
      <c r="L460" s="93">
        <v>88</v>
      </c>
      <c r="M460" s="93">
        <v>96</v>
      </c>
      <c r="N460" s="93">
        <v>101</v>
      </c>
      <c r="O460" s="93"/>
      <c r="Q460" s="94">
        <f t="shared" si="96"/>
        <v>1285.3333333333333</v>
      </c>
      <c r="R460" s="94">
        <f t="shared" si="97"/>
        <v>89</v>
      </c>
      <c r="S460" s="94">
        <f t="shared" si="98"/>
        <v>120.66666666666667</v>
      </c>
      <c r="T460" s="94">
        <f t="shared" si="99"/>
        <v>95</v>
      </c>
      <c r="U460" s="94">
        <f t="shared" si="100"/>
        <v>1190.3333333333333</v>
      </c>
      <c r="V460" s="94">
        <f t="shared" si="100"/>
        <v>-6</v>
      </c>
      <c r="W460" s="94">
        <f t="shared" si="100"/>
        <v>25.666666666666671</v>
      </c>
    </row>
    <row r="461" spans="2:23">
      <c r="B461" s="97">
        <v>9.5</v>
      </c>
      <c r="C461" s="93">
        <v>1291</v>
      </c>
      <c r="D461" s="93">
        <v>1424</v>
      </c>
      <c r="E461" s="93">
        <v>1339</v>
      </c>
      <c r="F461" s="93">
        <v>89</v>
      </c>
      <c r="G461" s="93">
        <v>92</v>
      </c>
      <c r="H461" s="93">
        <v>88</v>
      </c>
      <c r="I461" s="93">
        <v>176</v>
      </c>
      <c r="J461" s="93">
        <v>93</v>
      </c>
      <c r="K461" s="93">
        <v>89</v>
      </c>
      <c r="L461" s="93">
        <v>87</v>
      </c>
      <c r="M461" s="93">
        <v>98</v>
      </c>
      <c r="N461" s="93">
        <v>99</v>
      </c>
      <c r="O461" s="93"/>
      <c r="Q461" s="94">
        <f t="shared" si="96"/>
        <v>1351.3333333333333</v>
      </c>
      <c r="R461" s="94">
        <f t="shared" si="97"/>
        <v>89.666666666666671</v>
      </c>
      <c r="S461" s="94">
        <f t="shared" si="98"/>
        <v>119.33333333333333</v>
      </c>
      <c r="T461" s="94">
        <f t="shared" si="99"/>
        <v>94.666666666666671</v>
      </c>
      <c r="U461" s="94">
        <f t="shared" si="100"/>
        <v>1256.6666666666665</v>
      </c>
      <c r="V461" s="94">
        <f t="shared" si="100"/>
        <v>-5</v>
      </c>
      <c r="W461" s="94">
        <f t="shared" si="100"/>
        <v>24.666666666666657</v>
      </c>
    </row>
    <row r="462" spans="2:23">
      <c r="B462" s="97">
        <v>10</v>
      </c>
      <c r="C462" s="93">
        <v>1391</v>
      </c>
      <c r="D462" s="93">
        <v>1518</v>
      </c>
      <c r="E462" s="93">
        <v>1424</v>
      </c>
      <c r="F462" s="93">
        <v>87</v>
      </c>
      <c r="G462" s="93">
        <v>91</v>
      </c>
      <c r="H462" s="93">
        <v>87</v>
      </c>
      <c r="I462" s="93">
        <v>172</v>
      </c>
      <c r="J462" s="93">
        <v>95</v>
      </c>
      <c r="K462" s="93">
        <v>91</v>
      </c>
      <c r="L462" s="93">
        <v>89</v>
      </c>
      <c r="M462" s="93">
        <v>100</v>
      </c>
      <c r="N462" s="93">
        <v>98</v>
      </c>
      <c r="O462" s="93"/>
      <c r="Q462" s="94">
        <f t="shared" si="96"/>
        <v>1444.3333333333333</v>
      </c>
      <c r="R462" s="94">
        <f t="shared" si="97"/>
        <v>88.333333333333329</v>
      </c>
      <c r="S462" s="94">
        <f t="shared" si="98"/>
        <v>119.33333333333333</v>
      </c>
      <c r="T462" s="94">
        <f t="shared" si="99"/>
        <v>95.666666666666671</v>
      </c>
      <c r="U462" s="94">
        <f t="shared" si="100"/>
        <v>1348.6666666666665</v>
      </c>
      <c r="V462" s="94">
        <f t="shared" si="100"/>
        <v>-7.3333333333333428</v>
      </c>
      <c r="W462" s="94">
        <f t="shared" si="100"/>
        <v>23.666666666666657</v>
      </c>
    </row>
    <row r="463" spans="2:23">
      <c r="B463" s="97">
        <v>10.5</v>
      </c>
      <c r="C463" s="93">
        <v>1462</v>
      </c>
      <c r="D463" s="93">
        <v>1577</v>
      </c>
      <c r="E463" s="93">
        <v>1475</v>
      </c>
      <c r="F463" s="93">
        <v>86</v>
      </c>
      <c r="G463" s="93">
        <v>91</v>
      </c>
      <c r="H463" s="93">
        <v>88</v>
      </c>
      <c r="I463" s="93">
        <v>172</v>
      </c>
      <c r="J463" s="93">
        <v>94</v>
      </c>
      <c r="K463" s="93">
        <v>91</v>
      </c>
      <c r="L463" s="93">
        <v>86</v>
      </c>
      <c r="M463" s="93">
        <v>95</v>
      </c>
      <c r="N463" s="93">
        <v>98</v>
      </c>
      <c r="O463" s="93"/>
      <c r="Q463" s="94">
        <f t="shared" si="96"/>
        <v>1504.6666666666667</v>
      </c>
      <c r="R463" s="94">
        <f t="shared" si="97"/>
        <v>88.333333333333329</v>
      </c>
      <c r="S463" s="94">
        <f t="shared" si="98"/>
        <v>119</v>
      </c>
      <c r="T463" s="94">
        <f t="shared" si="99"/>
        <v>93</v>
      </c>
      <c r="U463" s="94">
        <f t="shared" si="100"/>
        <v>1411.6666666666667</v>
      </c>
      <c r="V463" s="94">
        <f t="shared" si="100"/>
        <v>-4.6666666666666714</v>
      </c>
      <c r="W463" s="94">
        <f t="shared" si="100"/>
        <v>26</v>
      </c>
    </row>
    <row r="464" spans="2:23">
      <c r="B464" s="97">
        <v>11</v>
      </c>
      <c r="C464" s="93">
        <v>1539</v>
      </c>
      <c r="D464" s="93">
        <v>1682</v>
      </c>
      <c r="E464" s="93">
        <v>1590</v>
      </c>
      <c r="F464" s="93">
        <v>85</v>
      </c>
      <c r="G464" s="93">
        <v>89</v>
      </c>
      <c r="H464" s="93">
        <v>88</v>
      </c>
      <c r="I464" s="93">
        <v>173</v>
      </c>
      <c r="J464" s="93">
        <v>96</v>
      </c>
      <c r="K464" s="93">
        <v>90</v>
      </c>
      <c r="L464" s="93">
        <v>87</v>
      </c>
      <c r="M464" s="93">
        <v>98</v>
      </c>
      <c r="N464" s="93">
        <v>99</v>
      </c>
      <c r="O464" s="93"/>
      <c r="Q464" s="94">
        <f t="shared" si="96"/>
        <v>1603.6666666666667</v>
      </c>
      <c r="R464" s="94">
        <f t="shared" si="97"/>
        <v>87.333333333333329</v>
      </c>
      <c r="S464" s="94">
        <f t="shared" si="98"/>
        <v>119.66666666666667</v>
      </c>
      <c r="T464" s="94">
        <f t="shared" si="99"/>
        <v>94.666666666666671</v>
      </c>
      <c r="U464" s="94">
        <f t="shared" si="100"/>
        <v>1509</v>
      </c>
      <c r="V464" s="94">
        <f t="shared" si="100"/>
        <v>-7.3333333333333428</v>
      </c>
      <c r="W464" s="94">
        <f t="shared" si="100"/>
        <v>25</v>
      </c>
    </row>
    <row r="465" spans="2:23">
      <c r="B465" s="97">
        <v>11.5</v>
      </c>
      <c r="C465" s="93">
        <v>1625</v>
      </c>
      <c r="D465" s="93">
        <v>1768</v>
      </c>
      <c r="E465" s="93">
        <v>1673</v>
      </c>
      <c r="F465" s="93">
        <v>89</v>
      </c>
      <c r="G465" s="93">
        <v>89</v>
      </c>
      <c r="H465" s="93">
        <v>87</v>
      </c>
      <c r="I465" s="93">
        <v>173</v>
      </c>
      <c r="J465" s="93">
        <v>95</v>
      </c>
      <c r="K465" s="93">
        <v>89</v>
      </c>
      <c r="L465" s="93">
        <v>85</v>
      </c>
      <c r="M465" s="93">
        <v>97</v>
      </c>
      <c r="N465" s="93">
        <v>97</v>
      </c>
      <c r="O465" s="93"/>
      <c r="Q465" s="94">
        <f t="shared" si="96"/>
        <v>1688.6666666666667</v>
      </c>
      <c r="R465" s="94">
        <f t="shared" si="97"/>
        <v>88.333333333333329</v>
      </c>
      <c r="S465" s="94">
        <f t="shared" si="98"/>
        <v>119</v>
      </c>
      <c r="T465" s="94">
        <f t="shared" si="99"/>
        <v>93</v>
      </c>
      <c r="U465" s="94">
        <f t="shared" si="100"/>
        <v>1595.6666666666667</v>
      </c>
      <c r="V465" s="94">
        <f t="shared" si="100"/>
        <v>-4.6666666666666714</v>
      </c>
      <c r="W465" s="94">
        <f t="shared" si="100"/>
        <v>26</v>
      </c>
    </row>
    <row r="466" spans="2:23">
      <c r="B466" s="97">
        <v>12</v>
      </c>
      <c r="C466" s="93">
        <v>1725</v>
      </c>
      <c r="D466" s="93">
        <v>1886</v>
      </c>
      <c r="E466" s="93">
        <v>1765</v>
      </c>
      <c r="F466" s="93">
        <v>87</v>
      </c>
      <c r="G466" s="93">
        <v>90</v>
      </c>
      <c r="H466" s="93">
        <v>90</v>
      </c>
      <c r="I466" s="93">
        <v>174</v>
      </c>
      <c r="J466" s="93">
        <v>94</v>
      </c>
      <c r="K466" s="93">
        <v>90</v>
      </c>
      <c r="L466" s="93">
        <v>85</v>
      </c>
      <c r="M466" s="93">
        <v>94</v>
      </c>
      <c r="N466" s="93">
        <v>99</v>
      </c>
      <c r="O466" s="93"/>
      <c r="Q466" s="94">
        <f t="shared" si="96"/>
        <v>1792</v>
      </c>
      <c r="R466" s="94">
        <f t="shared" si="97"/>
        <v>89</v>
      </c>
      <c r="S466" s="94">
        <f t="shared" si="98"/>
        <v>119.33333333333333</v>
      </c>
      <c r="T466" s="94">
        <f t="shared" si="99"/>
        <v>92.666666666666671</v>
      </c>
      <c r="U466" s="94">
        <f t="shared" si="100"/>
        <v>1699.3333333333333</v>
      </c>
      <c r="V466" s="94">
        <f t="shared" si="100"/>
        <v>-3.6666666666666714</v>
      </c>
      <c r="W466" s="94">
        <f t="shared" si="100"/>
        <v>26.666666666666657</v>
      </c>
    </row>
    <row r="467" spans="2:23">
      <c r="B467" s="97">
        <v>12.5</v>
      </c>
      <c r="C467" s="93">
        <v>1822</v>
      </c>
      <c r="D467" s="93">
        <v>1995</v>
      </c>
      <c r="E467" s="93">
        <v>1923</v>
      </c>
      <c r="F467" s="93">
        <v>88</v>
      </c>
      <c r="G467" s="93">
        <v>90</v>
      </c>
      <c r="H467" s="93">
        <v>88</v>
      </c>
      <c r="I467" s="93">
        <v>171</v>
      </c>
      <c r="J467" s="93">
        <v>99</v>
      </c>
      <c r="K467" s="93">
        <v>88</v>
      </c>
      <c r="L467" s="93">
        <v>86</v>
      </c>
      <c r="M467" s="93">
        <v>97</v>
      </c>
      <c r="N467" s="93">
        <v>96</v>
      </c>
      <c r="O467" s="93"/>
      <c r="Q467" s="94">
        <f t="shared" si="96"/>
        <v>1913.3333333333333</v>
      </c>
      <c r="R467" s="94">
        <f t="shared" si="97"/>
        <v>88.666666666666671</v>
      </c>
      <c r="S467" s="94">
        <f t="shared" si="98"/>
        <v>119.33333333333333</v>
      </c>
      <c r="T467" s="94">
        <f t="shared" si="99"/>
        <v>93</v>
      </c>
      <c r="U467" s="94">
        <f t="shared" si="100"/>
        <v>1820.3333333333333</v>
      </c>
      <c r="V467" s="94">
        <f t="shared" si="100"/>
        <v>-4.3333333333333286</v>
      </c>
      <c r="W467" s="94">
        <f t="shared" si="100"/>
        <v>26.333333333333329</v>
      </c>
    </row>
    <row r="468" spans="2:23">
      <c r="B468" s="97">
        <v>13</v>
      </c>
      <c r="C468" s="93">
        <v>1979</v>
      </c>
      <c r="D468" s="93">
        <v>2113</v>
      </c>
      <c r="E468" s="93">
        <v>2030</v>
      </c>
      <c r="F468" s="93">
        <v>91</v>
      </c>
      <c r="G468" s="93">
        <v>94</v>
      </c>
      <c r="H468" s="93">
        <v>92</v>
      </c>
      <c r="I468" s="93">
        <v>174</v>
      </c>
      <c r="J468" s="93">
        <v>97</v>
      </c>
      <c r="K468" s="93">
        <v>91</v>
      </c>
      <c r="L468" s="93">
        <v>87</v>
      </c>
      <c r="M468" s="93">
        <v>97</v>
      </c>
      <c r="N468" s="93">
        <v>98</v>
      </c>
      <c r="O468" s="93"/>
      <c r="Q468" s="94">
        <f t="shared" si="96"/>
        <v>2040.6666666666667</v>
      </c>
      <c r="R468" s="94">
        <f t="shared" si="97"/>
        <v>92.333333333333329</v>
      </c>
      <c r="S468" s="94">
        <f t="shared" si="98"/>
        <v>120.66666666666667</v>
      </c>
      <c r="T468" s="94">
        <f t="shared" si="99"/>
        <v>94</v>
      </c>
      <c r="U468" s="94">
        <f t="shared" si="100"/>
        <v>1946.6666666666667</v>
      </c>
      <c r="V468" s="94">
        <f t="shared" si="100"/>
        <v>-1.6666666666666714</v>
      </c>
      <c r="W468" s="94">
        <f t="shared" si="100"/>
        <v>26.666666666666671</v>
      </c>
    </row>
    <row r="469" spans="2:23">
      <c r="B469" s="97">
        <v>13.5</v>
      </c>
      <c r="C469" s="93">
        <v>2088</v>
      </c>
      <c r="D469" s="93">
        <v>2230</v>
      </c>
      <c r="E469" s="93">
        <v>2154</v>
      </c>
      <c r="F469" s="93">
        <v>90</v>
      </c>
      <c r="G469" s="93">
        <v>92</v>
      </c>
      <c r="H469" s="93">
        <v>92</v>
      </c>
      <c r="I469" s="93">
        <v>177</v>
      </c>
      <c r="J469" s="93">
        <v>98</v>
      </c>
      <c r="K469" s="93">
        <v>89</v>
      </c>
      <c r="L469" s="93">
        <v>86</v>
      </c>
      <c r="M469" s="93">
        <v>97</v>
      </c>
      <c r="N469" s="93">
        <v>97</v>
      </c>
      <c r="O469" s="93"/>
      <c r="Q469" s="94">
        <f t="shared" si="96"/>
        <v>2157.3333333333335</v>
      </c>
      <c r="R469" s="94">
        <f t="shared" si="97"/>
        <v>91.333333333333329</v>
      </c>
      <c r="S469" s="94">
        <f t="shared" si="98"/>
        <v>121.33333333333333</v>
      </c>
      <c r="T469" s="94">
        <f t="shared" si="99"/>
        <v>93.333333333333329</v>
      </c>
      <c r="U469" s="94">
        <f t="shared" si="100"/>
        <v>2064</v>
      </c>
      <c r="V469" s="94">
        <f t="shared" si="100"/>
        <v>-2</v>
      </c>
      <c r="W469" s="94">
        <f t="shared" si="100"/>
        <v>28</v>
      </c>
    </row>
    <row r="470" spans="2:23">
      <c r="B470" s="97">
        <v>14</v>
      </c>
      <c r="C470" s="93">
        <v>2200</v>
      </c>
      <c r="D470" s="93">
        <v>2341</v>
      </c>
      <c r="E470" s="93">
        <v>2244</v>
      </c>
      <c r="F470" s="93">
        <v>91</v>
      </c>
      <c r="G470" s="93">
        <v>94</v>
      </c>
      <c r="H470" s="93">
        <v>92</v>
      </c>
      <c r="I470" s="93">
        <v>175</v>
      </c>
      <c r="J470" s="93">
        <v>98</v>
      </c>
      <c r="K470" s="93">
        <v>91</v>
      </c>
      <c r="L470" s="93">
        <v>86</v>
      </c>
      <c r="M470" s="93">
        <v>94</v>
      </c>
      <c r="N470" s="93">
        <v>97</v>
      </c>
      <c r="O470" s="93"/>
      <c r="Q470" s="94">
        <f t="shared" si="96"/>
        <v>2261.6666666666665</v>
      </c>
      <c r="R470" s="94">
        <f t="shared" si="97"/>
        <v>92.333333333333329</v>
      </c>
      <c r="S470" s="94">
        <f t="shared" si="98"/>
        <v>121.33333333333333</v>
      </c>
      <c r="T470" s="94">
        <f t="shared" si="99"/>
        <v>92.333333333333329</v>
      </c>
      <c r="U470" s="94">
        <f t="shared" si="100"/>
        <v>2169.333333333333</v>
      </c>
      <c r="V470" s="94">
        <f t="shared" si="100"/>
        <v>0</v>
      </c>
      <c r="W470" s="94">
        <f t="shared" si="100"/>
        <v>29</v>
      </c>
    </row>
    <row r="471" spans="2:23">
      <c r="B471" s="97">
        <v>14.5</v>
      </c>
      <c r="C471" s="93">
        <v>2323</v>
      </c>
      <c r="D471" s="93">
        <v>2450</v>
      </c>
      <c r="E471" s="93">
        <v>2380</v>
      </c>
      <c r="F471" s="93">
        <v>91</v>
      </c>
      <c r="G471" s="93">
        <v>95</v>
      </c>
      <c r="H471" s="93">
        <v>94</v>
      </c>
      <c r="I471" s="93">
        <v>172</v>
      </c>
      <c r="J471" s="93">
        <v>100</v>
      </c>
      <c r="K471" s="93">
        <v>90</v>
      </c>
      <c r="L471" s="93">
        <v>85</v>
      </c>
      <c r="M471" s="93">
        <v>96</v>
      </c>
      <c r="N471" s="93">
        <v>96</v>
      </c>
      <c r="O471" s="93"/>
      <c r="Q471" s="94">
        <f t="shared" si="96"/>
        <v>2384.3333333333335</v>
      </c>
      <c r="R471" s="94">
        <f t="shared" si="97"/>
        <v>93.333333333333329</v>
      </c>
      <c r="S471" s="94">
        <f t="shared" si="98"/>
        <v>120.66666666666667</v>
      </c>
      <c r="T471" s="94">
        <f t="shared" si="99"/>
        <v>92.333333333333329</v>
      </c>
      <c r="U471" s="94">
        <f t="shared" si="100"/>
        <v>2292</v>
      </c>
      <c r="V471" s="94">
        <f t="shared" si="100"/>
        <v>1</v>
      </c>
      <c r="W471" s="94">
        <f t="shared" si="100"/>
        <v>28.333333333333343</v>
      </c>
    </row>
    <row r="472" spans="2:23">
      <c r="B472" s="97">
        <v>15</v>
      </c>
      <c r="C472" s="93">
        <v>2476</v>
      </c>
      <c r="D472" s="93">
        <v>2603</v>
      </c>
      <c r="E472" s="93">
        <v>2537</v>
      </c>
      <c r="F472" s="93">
        <v>95</v>
      </c>
      <c r="G472" s="93">
        <v>97</v>
      </c>
      <c r="H472" s="93">
        <v>95</v>
      </c>
      <c r="I472" s="93">
        <v>175</v>
      </c>
      <c r="J472" s="93">
        <v>98</v>
      </c>
      <c r="K472" s="93">
        <v>94</v>
      </c>
      <c r="L472" s="93">
        <v>86</v>
      </c>
      <c r="M472" s="93">
        <v>96</v>
      </c>
      <c r="N472" s="93">
        <v>99</v>
      </c>
      <c r="O472" s="93"/>
      <c r="Q472" s="94">
        <f t="shared" si="96"/>
        <v>2538.6666666666665</v>
      </c>
      <c r="R472" s="94">
        <f t="shared" si="97"/>
        <v>95.666666666666671</v>
      </c>
      <c r="S472" s="94">
        <f t="shared" si="98"/>
        <v>122.33333333333333</v>
      </c>
      <c r="T472" s="94">
        <f t="shared" si="99"/>
        <v>93.666666666666671</v>
      </c>
      <c r="U472" s="94">
        <f t="shared" si="100"/>
        <v>2445</v>
      </c>
      <c r="V472" s="94">
        <f t="shared" si="100"/>
        <v>2</v>
      </c>
      <c r="W472" s="94">
        <f t="shared" si="100"/>
        <v>28.666666666666657</v>
      </c>
    </row>
    <row r="473" spans="2:23">
      <c r="B473" s="97">
        <v>15.5</v>
      </c>
      <c r="C473" s="93">
        <v>2621</v>
      </c>
      <c r="D473" s="93">
        <v>2756</v>
      </c>
      <c r="E473" s="93">
        <v>2665</v>
      </c>
      <c r="F473" s="93">
        <v>95</v>
      </c>
      <c r="G473" s="93">
        <v>97</v>
      </c>
      <c r="H473" s="93">
        <v>95</v>
      </c>
      <c r="I473" s="93">
        <v>175</v>
      </c>
      <c r="J473" s="93">
        <v>97</v>
      </c>
      <c r="K473" s="93">
        <v>94</v>
      </c>
      <c r="L473" s="93">
        <v>83</v>
      </c>
      <c r="M473" s="93">
        <v>95</v>
      </c>
      <c r="N473" s="93">
        <v>94</v>
      </c>
      <c r="O473" s="93"/>
      <c r="Q473" s="94">
        <f t="shared" si="96"/>
        <v>2680.6666666666665</v>
      </c>
      <c r="R473" s="94">
        <f t="shared" si="97"/>
        <v>95.666666666666671</v>
      </c>
      <c r="S473" s="94">
        <f t="shared" si="98"/>
        <v>122</v>
      </c>
      <c r="T473" s="94">
        <f t="shared" si="99"/>
        <v>90.666666666666671</v>
      </c>
      <c r="U473" s="94">
        <f t="shared" si="100"/>
        <v>2590</v>
      </c>
      <c r="V473" s="94">
        <f t="shared" si="100"/>
        <v>5</v>
      </c>
      <c r="W473" s="94">
        <f t="shared" si="100"/>
        <v>31.333333333333329</v>
      </c>
    </row>
    <row r="474" spans="2:23">
      <c r="B474" s="97">
        <v>16</v>
      </c>
      <c r="C474" s="93">
        <v>2792</v>
      </c>
      <c r="D474" s="93">
        <v>2917</v>
      </c>
      <c r="E474" s="93">
        <v>2788</v>
      </c>
      <c r="F474" s="93">
        <v>94</v>
      </c>
      <c r="G474" s="93">
        <v>98</v>
      </c>
      <c r="H474" s="93">
        <v>96</v>
      </c>
      <c r="I474" s="93">
        <v>174</v>
      </c>
      <c r="J474" s="93">
        <v>100</v>
      </c>
      <c r="K474" s="93">
        <v>93</v>
      </c>
      <c r="L474" s="93">
        <v>83</v>
      </c>
      <c r="M474" s="93">
        <v>93</v>
      </c>
      <c r="N474" s="93">
        <v>96</v>
      </c>
      <c r="O474" s="93"/>
      <c r="Q474" s="94">
        <f t="shared" ref="Q474:Q505" si="101">AVERAGE(C474:E474)</f>
        <v>2832.3333333333335</v>
      </c>
      <c r="R474" s="94">
        <f t="shared" ref="R474:R505" si="102">AVERAGE(F474:H474)</f>
        <v>96</v>
      </c>
      <c r="S474" s="94">
        <f t="shared" ref="S474:S505" si="103">AVERAGE(I474:K474)</f>
        <v>122.33333333333333</v>
      </c>
      <c r="T474" s="94">
        <f t="shared" ref="T474:T505" si="104">AVERAGE(L474:N474)</f>
        <v>90.666666666666671</v>
      </c>
      <c r="U474" s="94">
        <f t="shared" si="100"/>
        <v>2741.666666666667</v>
      </c>
      <c r="V474" s="94">
        <f t="shared" si="100"/>
        <v>5.3333333333333286</v>
      </c>
      <c r="W474" s="94">
        <f t="shared" si="100"/>
        <v>31.666666666666657</v>
      </c>
    </row>
    <row r="475" spans="2:23">
      <c r="B475" s="97">
        <v>16.5</v>
      </c>
      <c r="C475" s="93">
        <v>2972</v>
      </c>
      <c r="D475" s="93">
        <v>3140</v>
      </c>
      <c r="E475" s="93">
        <v>2973</v>
      </c>
      <c r="F475" s="93">
        <v>97</v>
      </c>
      <c r="G475" s="93">
        <v>101</v>
      </c>
      <c r="H475" s="93">
        <v>99</v>
      </c>
      <c r="I475" s="93">
        <v>173</v>
      </c>
      <c r="J475" s="93">
        <v>102</v>
      </c>
      <c r="K475" s="93">
        <v>95</v>
      </c>
      <c r="L475" s="93">
        <v>86</v>
      </c>
      <c r="M475" s="93">
        <v>93</v>
      </c>
      <c r="N475" s="93">
        <v>98</v>
      </c>
      <c r="O475" s="93"/>
      <c r="Q475" s="94">
        <f t="shared" si="101"/>
        <v>3028.3333333333335</v>
      </c>
      <c r="R475" s="94">
        <f t="shared" si="102"/>
        <v>99</v>
      </c>
      <c r="S475" s="94">
        <f t="shared" si="103"/>
        <v>123.33333333333333</v>
      </c>
      <c r="T475" s="94">
        <f t="shared" si="104"/>
        <v>92.333333333333329</v>
      </c>
      <c r="U475" s="94">
        <f t="shared" si="100"/>
        <v>2936</v>
      </c>
      <c r="V475" s="94">
        <f t="shared" si="100"/>
        <v>6.6666666666666714</v>
      </c>
      <c r="W475" s="94">
        <f t="shared" si="100"/>
        <v>31</v>
      </c>
    </row>
    <row r="476" spans="2:23">
      <c r="B476" s="97">
        <v>17</v>
      </c>
      <c r="C476" s="93">
        <v>3096</v>
      </c>
      <c r="D476" s="93">
        <v>3330</v>
      </c>
      <c r="E476" s="93">
        <v>3192</v>
      </c>
      <c r="F476" s="93">
        <v>99</v>
      </c>
      <c r="G476" s="93">
        <v>101</v>
      </c>
      <c r="H476" s="93">
        <v>100</v>
      </c>
      <c r="I476" s="93">
        <v>176</v>
      </c>
      <c r="J476" s="93">
        <v>99</v>
      </c>
      <c r="K476" s="93">
        <v>96</v>
      </c>
      <c r="L476" s="93">
        <v>83</v>
      </c>
      <c r="M476" s="93">
        <v>96</v>
      </c>
      <c r="N476" s="93">
        <v>97</v>
      </c>
      <c r="O476" s="93"/>
      <c r="Q476" s="94">
        <f t="shared" si="101"/>
        <v>3206</v>
      </c>
      <c r="R476" s="94">
        <f t="shared" si="102"/>
        <v>100</v>
      </c>
      <c r="S476" s="94">
        <f t="shared" si="103"/>
        <v>123.66666666666667</v>
      </c>
      <c r="T476" s="94">
        <f t="shared" si="104"/>
        <v>92</v>
      </c>
      <c r="U476" s="94">
        <f t="shared" si="100"/>
        <v>3114</v>
      </c>
      <c r="V476" s="94">
        <f t="shared" si="100"/>
        <v>8</v>
      </c>
      <c r="W476" s="94">
        <f t="shared" si="100"/>
        <v>31.666666666666671</v>
      </c>
    </row>
    <row r="477" spans="2:23">
      <c r="B477" s="97">
        <v>17.5</v>
      </c>
      <c r="C477" s="93">
        <v>3355</v>
      </c>
      <c r="D477" s="93">
        <v>3563</v>
      </c>
      <c r="E477" s="93">
        <v>3387</v>
      </c>
      <c r="F477" s="93">
        <v>100</v>
      </c>
      <c r="G477" s="93">
        <v>103</v>
      </c>
      <c r="H477" s="93">
        <v>103</v>
      </c>
      <c r="I477" s="93">
        <v>179</v>
      </c>
      <c r="J477" s="93">
        <v>100</v>
      </c>
      <c r="K477" s="93">
        <v>96</v>
      </c>
      <c r="L477" s="93">
        <v>85</v>
      </c>
      <c r="M477" s="93">
        <v>95</v>
      </c>
      <c r="N477" s="93">
        <v>96</v>
      </c>
      <c r="O477" s="93"/>
      <c r="Q477" s="94">
        <f t="shared" si="101"/>
        <v>3435</v>
      </c>
      <c r="R477" s="94">
        <f t="shared" si="102"/>
        <v>102</v>
      </c>
      <c r="S477" s="94">
        <f t="shared" si="103"/>
        <v>125</v>
      </c>
      <c r="T477" s="94">
        <f t="shared" si="104"/>
        <v>92</v>
      </c>
      <c r="U477" s="94">
        <f t="shared" si="100"/>
        <v>3343</v>
      </c>
      <c r="V477" s="94">
        <f t="shared" si="100"/>
        <v>10</v>
      </c>
      <c r="W477" s="94">
        <f t="shared" si="100"/>
        <v>33</v>
      </c>
    </row>
    <row r="478" spans="2:23">
      <c r="B478" s="97">
        <v>18</v>
      </c>
      <c r="C478" s="93">
        <v>3588</v>
      </c>
      <c r="D478" s="93">
        <v>3797</v>
      </c>
      <c r="E478" s="93">
        <v>3575</v>
      </c>
      <c r="F478" s="93">
        <v>103</v>
      </c>
      <c r="G478" s="93">
        <v>105</v>
      </c>
      <c r="H478" s="93">
        <v>104</v>
      </c>
      <c r="I478" s="93">
        <v>177</v>
      </c>
      <c r="J478" s="93">
        <v>101</v>
      </c>
      <c r="K478" s="93">
        <v>94</v>
      </c>
      <c r="L478" s="93">
        <v>84</v>
      </c>
      <c r="M478" s="93">
        <v>94</v>
      </c>
      <c r="N478" s="93">
        <v>96</v>
      </c>
      <c r="O478" s="93"/>
      <c r="Q478" s="94">
        <f t="shared" si="101"/>
        <v>3653.3333333333335</v>
      </c>
      <c r="R478" s="94">
        <f t="shared" si="102"/>
        <v>104</v>
      </c>
      <c r="S478" s="94">
        <f t="shared" si="103"/>
        <v>124</v>
      </c>
      <c r="T478" s="94">
        <f t="shared" si="104"/>
        <v>91.333333333333329</v>
      </c>
      <c r="U478" s="94">
        <f t="shared" si="100"/>
        <v>3562</v>
      </c>
      <c r="V478" s="94">
        <f t="shared" si="100"/>
        <v>12.666666666666671</v>
      </c>
      <c r="W478" s="94">
        <f t="shared" si="100"/>
        <v>32.666666666666671</v>
      </c>
    </row>
    <row r="479" spans="2:23">
      <c r="B479" s="97">
        <v>18.5</v>
      </c>
      <c r="C479" s="93">
        <v>3836</v>
      </c>
      <c r="D479" s="93">
        <v>4084</v>
      </c>
      <c r="E479" s="93">
        <v>3798</v>
      </c>
      <c r="F479" s="93">
        <v>101</v>
      </c>
      <c r="G479" s="93">
        <v>106</v>
      </c>
      <c r="H479" s="93">
        <v>103</v>
      </c>
      <c r="I479" s="93">
        <v>175</v>
      </c>
      <c r="J479" s="93">
        <v>101</v>
      </c>
      <c r="K479" s="93">
        <v>96</v>
      </c>
      <c r="L479" s="93">
        <v>81</v>
      </c>
      <c r="M479" s="93">
        <v>94</v>
      </c>
      <c r="N479" s="93">
        <v>95</v>
      </c>
      <c r="O479" s="93"/>
      <c r="Q479" s="94">
        <f t="shared" si="101"/>
        <v>3906</v>
      </c>
      <c r="R479" s="94">
        <f t="shared" si="102"/>
        <v>103.33333333333333</v>
      </c>
      <c r="S479" s="94">
        <f t="shared" si="103"/>
        <v>124</v>
      </c>
      <c r="T479" s="94">
        <f t="shared" si="104"/>
        <v>90</v>
      </c>
      <c r="U479" s="94">
        <f t="shared" si="100"/>
        <v>3816</v>
      </c>
      <c r="V479" s="94">
        <f t="shared" si="100"/>
        <v>13.333333333333329</v>
      </c>
      <c r="W479" s="94">
        <f t="shared" si="100"/>
        <v>34</v>
      </c>
    </row>
    <row r="480" spans="2:23">
      <c r="B480" s="97">
        <v>19</v>
      </c>
      <c r="C480" s="93">
        <v>4236</v>
      </c>
      <c r="D480" s="93">
        <v>4327</v>
      </c>
      <c r="E480" s="93">
        <v>4108</v>
      </c>
      <c r="F480" s="93">
        <v>104</v>
      </c>
      <c r="G480" s="93">
        <v>108</v>
      </c>
      <c r="H480" s="93">
        <v>106</v>
      </c>
      <c r="I480" s="93">
        <v>178</v>
      </c>
      <c r="J480" s="93">
        <v>103</v>
      </c>
      <c r="K480" s="93">
        <v>97</v>
      </c>
      <c r="L480" s="93">
        <v>83</v>
      </c>
      <c r="M480" s="93">
        <v>95</v>
      </c>
      <c r="N480" s="93">
        <v>97</v>
      </c>
      <c r="O480" s="93"/>
      <c r="Q480" s="94">
        <f t="shared" si="101"/>
        <v>4223.666666666667</v>
      </c>
      <c r="R480" s="94">
        <f t="shared" si="102"/>
        <v>106</v>
      </c>
      <c r="S480" s="94">
        <f t="shared" si="103"/>
        <v>126</v>
      </c>
      <c r="T480" s="94">
        <f t="shared" si="104"/>
        <v>91.666666666666671</v>
      </c>
      <c r="U480" s="94">
        <f t="shared" si="100"/>
        <v>4132</v>
      </c>
      <c r="V480" s="94">
        <f t="shared" si="100"/>
        <v>14.333333333333329</v>
      </c>
      <c r="W480" s="94">
        <f t="shared" si="100"/>
        <v>34.333333333333329</v>
      </c>
    </row>
    <row r="481" spans="2:23">
      <c r="B481" s="97">
        <v>19.5</v>
      </c>
      <c r="C481" s="93">
        <v>4579</v>
      </c>
      <c r="D481" s="93">
        <v>4491</v>
      </c>
      <c r="E481" s="93">
        <v>4390</v>
      </c>
      <c r="F481" s="93">
        <v>106</v>
      </c>
      <c r="G481" s="93">
        <v>108</v>
      </c>
      <c r="H481" s="93">
        <v>108</v>
      </c>
      <c r="I481" s="93">
        <v>179</v>
      </c>
      <c r="J481" s="93">
        <v>103</v>
      </c>
      <c r="K481" s="93">
        <v>96</v>
      </c>
      <c r="L481" s="93">
        <v>83</v>
      </c>
      <c r="M481" s="93">
        <v>94</v>
      </c>
      <c r="N481" s="93">
        <v>96</v>
      </c>
      <c r="O481" s="93"/>
      <c r="Q481" s="94">
        <f t="shared" si="101"/>
        <v>4486.666666666667</v>
      </c>
      <c r="R481" s="94">
        <f t="shared" si="102"/>
        <v>107.33333333333333</v>
      </c>
      <c r="S481" s="94">
        <f t="shared" si="103"/>
        <v>126</v>
      </c>
      <c r="T481" s="94">
        <f t="shared" si="104"/>
        <v>91</v>
      </c>
      <c r="U481" s="94">
        <f t="shared" si="100"/>
        <v>4395.666666666667</v>
      </c>
      <c r="V481" s="94">
        <f t="shared" si="100"/>
        <v>16.333333333333329</v>
      </c>
      <c r="W481" s="94">
        <f t="shared" si="100"/>
        <v>35</v>
      </c>
    </row>
    <row r="482" spans="2:23">
      <c r="B482" s="97">
        <v>20</v>
      </c>
      <c r="C482" s="93">
        <v>5006</v>
      </c>
      <c r="D482" s="93">
        <v>4856</v>
      </c>
      <c r="E482" s="93">
        <v>4731</v>
      </c>
      <c r="F482" s="93">
        <v>108</v>
      </c>
      <c r="G482" s="93">
        <v>112</v>
      </c>
      <c r="H482" s="93">
        <v>109</v>
      </c>
      <c r="I482" s="93">
        <v>179</v>
      </c>
      <c r="J482" s="93">
        <v>106</v>
      </c>
      <c r="K482" s="93">
        <v>98</v>
      </c>
      <c r="L482" s="93">
        <v>84</v>
      </c>
      <c r="M482" s="93">
        <v>95</v>
      </c>
      <c r="N482" s="93">
        <v>95</v>
      </c>
      <c r="O482" s="93"/>
      <c r="Q482" s="94">
        <f t="shared" si="101"/>
        <v>4864.333333333333</v>
      </c>
      <c r="R482" s="94">
        <f t="shared" si="102"/>
        <v>109.66666666666667</v>
      </c>
      <c r="S482" s="94">
        <f t="shared" si="103"/>
        <v>127.66666666666667</v>
      </c>
      <c r="T482" s="94">
        <f t="shared" si="104"/>
        <v>91.333333333333329</v>
      </c>
      <c r="U482" s="94">
        <f t="shared" si="100"/>
        <v>4773</v>
      </c>
      <c r="V482" s="94">
        <f t="shared" si="100"/>
        <v>18.333333333333343</v>
      </c>
      <c r="W482" s="94">
        <f t="shared" si="100"/>
        <v>36.333333333333343</v>
      </c>
    </row>
    <row r="483" spans="2:23">
      <c r="B483" s="97">
        <v>20.5</v>
      </c>
      <c r="C483" s="93">
        <v>5414</v>
      </c>
      <c r="D483" s="93">
        <v>5195</v>
      </c>
      <c r="E483" s="93">
        <v>5188</v>
      </c>
      <c r="F483" s="93">
        <v>109</v>
      </c>
      <c r="G483" s="93">
        <v>113</v>
      </c>
      <c r="H483" s="93">
        <v>113</v>
      </c>
      <c r="I483" s="93">
        <v>180</v>
      </c>
      <c r="J483" s="93">
        <v>105</v>
      </c>
      <c r="K483" s="93">
        <v>98</v>
      </c>
      <c r="L483" s="93">
        <v>82</v>
      </c>
      <c r="M483" s="93">
        <v>95</v>
      </c>
      <c r="N483" s="93">
        <v>96</v>
      </c>
      <c r="O483" s="93"/>
      <c r="Q483" s="94">
        <f t="shared" si="101"/>
        <v>5265.666666666667</v>
      </c>
      <c r="R483" s="94">
        <f t="shared" si="102"/>
        <v>111.66666666666667</v>
      </c>
      <c r="S483" s="94">
        <f t="shared" si="103"/>
        <v>127.66666666666667</v>
      </c>
      <c r="T483" s="94">
        <f t="shared" si="104"/>
        <v>91</v>
      </c>
      <c r="U483" s="94">
        <f t="shared" si="100"/>
        <v>5174.666666666667</v>
      </c>
      <c r="V483" s="94">
        <f t="shared" si="100"/>
        <v>20.666666666666671</v>
      </c>
      <c r="W483" s="94">
        <f t="shared" si="100"/>
        <v>36.666666666666671</v>
      </c>
    </row>
    <row r="484" spans="2:23">
      <c r="B484" s="97">
        <v>21</v>
      </c>
      <c r="C484" s="93">
        <v>5779</v>
      </c>
      <c r="D484" s="93">
        <v>5597</v>
      </c>
      <c r="E484" s="93">
        <v>5374</v>
      </c>
      <c r="F484" s="93">
        <v>110</v>
      </c>
      <c r="G484" s="93">
        <v>117</v>
      </c>
      <c r="H484" s="93">
        <v>110</v>
      </c>
      <c r="I484" s="93">
        <v>178</v>
      </c>
      <c r="J484" s="93">
        <v>106</v>
      </c>
      <c r="K484" s="93">
        <v>100</v>
      </c>
      <c r="L484" s="93">
        <v>84</v>
      </c>
      <c r="M484" s="93">
        <v>96</v>
      </c>
      <c r="N484" s="93">
        <v>97</v>
      </c>
      <c r="O484" s="93"/>
      <c r="Q484" s="94">
        <f t="shared" si="101"/>
        <v>5583.333333333333</v>
      </c>
      <c r="R484" s="94">
        <f t="shared" si="102"/>
        <v>112.33333333333333</v>
      </c>
      <c r="S484" s="94">
        <f t="shared" si="103"/>
        <v>128</v>
      </c>
      <c r="T484" s="94">
        <f t="shared" si="104"/>
        <v>92.333333333333329</v>
      </c>
      <c r="U484" s="94">
        <f t="shared" si="100"/>
        <v>5491</v>
      </c>
      <c r="V484" s="94">
        <f t="shared" si="100"/>
        <v>20</v>
      </c>
      <c r="W484" s="94">
        <f t="shared" si="100"/>
        <v>35.666666666666671</v>
      </c>
    </row>
    <row r="485" spans="2:23">
      <c r="B485" s="97">
        <v>21.5</v>
      </c>
      <c r="C485" s="93">
        <v>6204</v>
      </c>
      <c r="D485" s="93">
        <v>6122</v>
      </c>
      <c r="E485" s="93">
        <v>5951</v>
      </c>
      <c r="F485" s="93">
        <v>112</v>
      </c>
      <c r="G485" s="93">
        <v>118</v>
      </c>
      <c r="H485" s="93">
        <v>113</v>
      </c>
      <c r="I485" s="93">
        <v>184</v>
      </c>
      <c r="J485" s="93">
        <v>110</v>
      </c>
      <c r="K485" s="93">
        <v>101</v>
      </c>
      <c r="L485" s="93">
        <v>85</v>
      </c>
      <c r="M485" s="93">
        <v>95</v>
      </c>
      <c r="N485" s="93">
        <v>100</v>
      </c>
      <c r="O485" s="93"/>
      <c r="Q485" s="94">
        <f t="shared" si="101"/>
        <v>6092.333333333333</v>
      </c>
      <c r="R485" s="94">
        <f t="shared" si="102"/>
        <v>114.33333333333333</v>
      </c>
      <c r="S485" s="94">
        <f t="shared" si="103"/>
        <v>131.66666666666666</v>
      </c>
      <c r="T485" s="94">
        <f t="shared" si="104"/>
        <v>93.333333333333329</v>
      </c>
      <c r="U485" s="94">
        <f t="shared" si="100"/>
        <v>5999</v>
      </c>
      <c r="V485" s="94">
        <f t="shared" si="100"/>
        <v>21</v>
      </c>
      <c r="W485" s="94">
        <f t="shared" si="100"/>
        <v>38.333333333333329</v>
      </c>
    </row>
    <row r="486" spans="2:23">
      <c r="B486" s="97">
        <v>22</v>
      </c>
      <c r="C486" s="93">
        <v>6709</v>
      </c>
      <c r="D486" s="93">
        <v>6563</v>
      </c>
      <c r="E486" s="93">
        <v>6378</v>
      </c>
      <c r="F486" s="93">
        <v>116</v>
      </c>
      <c r="G486" s="93">
        <v>119</v>
      </c>
      <c r="H486" s="93">
        <v>113</v>
      </c>
      <c r="I486" s="93">
        <v>187</v>
      </c>
      <c r="J486" s="93">
        <v>109</v>
      </c>
      <c r="K486" s="93">
        <v>105</v>
      </c>
      <c r="L486" s="93">
        <v>88</v>
      </c>
      <c r="M486" s="93">
        <v>98</v>
      </c>
      <c r="N486" s="93">
        <v>98</v>
      </c>
      <c r="O486" s="93"/>
      <c r="Q486" s="94">
        <f t="shared" si="101"/>
        <v>6550</v>
      </c>
      <c r="R486" s="94">
        <f t="shared" si="102"/>
        <v>116</v>
      </c>
      <c r="S486" s="94">
        <f t="shared" si="103"/>
        <v>133.66666666666666</v>
      </c>
      <c r="T486" s="94">
        <f t="shared" si="104"/>
        <v>94.666666666666671</v>
      </c>
      <c r="U486" s="94">
        <f t="shared" si="100"/>
        <v>6455.333333333333</v>
      </c>
      <c r="V486" s="94">
        <f t="shared" si="100"/>
        <v>21.333333333333329</v>
      </c>
      <c r="W486" s="94">
        <f t="shared" si="100"/>
        <v>38.999999999999986</v>
      </c>
    </row>
    <row r="487" spans="2:23">
      <c r="B487" s="97">
        <v>22.5</v>
      </c>
      <c r="C487" s="93">
        <v>7274</v>
      </c>
      <c r="D487" s="93">
        <v>7066</v>
      </c>
      <c r="E487" s="93">
        <v>6833</v>
      </c>
      <c r="F487" s="93">
        <v>115</v>
      </c>
      <c r="G487" s="93">
        <v>120</v>
      </c>
      <c r="H487" s="93">
        <v>116</v>
      </c>
      <c r="I487" s="93">
        <v>185</v>
      </c>
      <c r="J487" s="93">
        <v>110</v>
      </c>
      <c r="K487" s="93">
        <v>105</v>
      </c>
      <c r="L487" s="93">
        <v>87</v>
      </c>
      <c r="M487" s="93">
        <v>97</v>
      </c>
      <c r="N487" s="93">
        <v>100</v>
      </c>
      <c r="O487" s="93"/>
      <c r="Q487" s="94">
        <f t="shared" si="101"/>
        <v>7057.666666666667</v>
      </c>
      <c r="R487" s="94">
        <f t="shared" si="102"/>
        <v>117</v>
      </c>
      <c r="S487" s="94">
        <f t="shared" si="103"/>
        <v>133.33333333333334</v>
      </c>
      <c r="T487" s="94">
        <f t="shared" si="104"/>
        <v>94.666666666666671</v>
      </c>
      <c r="U487" s="94">
        <f t="shared" si="100"/>
        <v>6963</v>
      </c>
      <c r="V487" s="94">
        <f t="shared" si="100"/>
        <v>22.333333333333329</v>
      </c>
      <c r="W487" s="94">
        <f t="shared" si="100"/>
        <v>38.666666666666671</v>
      </c>
    </row>
    <row r="488" spans="2:23">
      <c r="B488" s="97">
        <v>23</v>
      </c>
      <c r="C488" s="93">
        <v>7837</v>
      </c>
      <c r="D488" s="93">
        <v>7470</v>
      </c>
      <c r="E488" s="93">
        <v>7541</v>
      </c>
      <c r="F488" s="93">
        <v>116</v>
      </c>
      <c r="G488" s="93">
        <v>124</v>
      </c>
      <c r="H488" s="93">
        <v>117</v>
      </c>
      <c r="I488" s="93">
        <v>190</v>
      </c>
      <c r="J488" s="93">
        <v>108</v>
      </c>
      <c r="K488" s="93">
        <v>105</v>
      </c>
      <c r="L488" s="93">
        <v>88</v>
      </c>
      <c r="M488" s="93">
        <v>97</v>
      </c>
      <c r="N488" s="93">
        <v>99</v>
      </c>
      <c r="O488" s="93"/>
      <c r="Q488" s="94">
        <f t="shared" si="101"/>
        <v>7616</v>
      </c>
      <c r="R488" s="94">
        <f t="shared" si="102"/>
        <v>119</v>
      </c>
      <c r="S488" s="94">
        <f t="shared" si="103"/>
        <v>134.33333333333334</v>
      </c>
      <c r="T488" s="94">
        <f t="shared" si="104"/>
        <v>94.666666666666671</v>
      </c>
      <c r="U488" s="94">
        <f t="shared" si="100"/>
        <v>7521.333333333333</v>
      </c>
      <c r="V488" s="94">
        <f t="shared" si="100"/>
        <v>24.333333333333329</v>
      </c>
      <c r="W488" s="94">
        <f t="shared" si="100"/>
        <v>39.666666666666671</v>
      </c>
    </row>
    <row r="489" spans="2:23">
      <c r="B489" s="97">
        <v>23.5</v>
      </c>
      <c r="C489" s="93">
        <v>8273</v>
      </c>
      <c r="D489" s="93">
        <v>8040</v>
      </c>
      <c r="E489" s="93">
        <v>7822</v>
      </c>
      <c r="F489" s="93">
        <v>116</v>
      </c>
      <c r="G489" s="93">
        <v>121</v>
      </c>
      <c r="H489" s="93">
        <v>117</v>
      </c>
      <c r="I489" s="93">
        <v>189</v>
      </c>
      <c r="J489" s="93">
        <v>109</v>
      </c>
      <c r="K489" s="93">
        <v>103</v>
      </c>
      <c r="L489" s="93">
        <v>86</v>
      </c>
      <c r="M489" s="93">
        <v>97</v>
      </c>
      <c r="N489" s="93">
        <v>97</v>
      </c>
      <c r="O489" s="93"/>
      <c r="Q489" s="94">
        <f t="shared" si="101"/>
        <v>8045</v>
      </c>
      <c r="R489" s="94">
        <f t="shared" si="102"/>
        <v>118</v>
      </c>
      <c r="S489" s="94">
        <f t="shared" si="103"/>
        <v>133.66666666666666</v>
      </c>
      <c r="T489" s="94">
        <f t="shared" si="104"/>
        <v>93.333333333333329</v>
      </c>
      <c r="U489" s="94">
        <f t="shared" si="100"/>
        <v>7951.666666666667</v>
      </c>
      <c r="V489" s="94">
        <f t="shared" si="100"/>
        <v>24.666666666666671</v>
      </c>
      <c r="W489" s="94">
        <f t="shared" si="100"/>
        <v>40.333333333333329</v>
      </c>
    </row>
    <row r="490" spans="2:23">
      <c r="B490" s="97">
        <v>24</v>
      </c>
      <c r="C490" s="93">
        <v>8920</v>
      </c>
      <c r="D490" s="93">
        <v>8629</v>
      </c>
      <c r="E490" s="93">
        <v>8465</v>
      </c>
      <c r="F490" s="93">
        <v>118</v>
      </c>
      <c r="G490" s="93">
        <v>124</v>
      </c>
      <c r="H490" s="93">
        <v>117</v>
      </c>
      <c r="I490" s="93">
        <v>185</v>
      </c>
      <c r="J490" s="93">
        <v>109</v>
      </c>
      <c r="K490" s="93">
        <v>102</v>
      </c>
      <c r="L490" s="93">
        <v>86</v>
      </c>
      <c r="M490" s="93">
        <v>98</v>
      </c>
      <c r="N490" s="93">
        <v>98</v>
      </c>
      <c r="O490" s="93"/>
      <c r="Q490" s="94">
        <f t="shared" si="101"/>
        <v>8671.3333333333339</v>
      </c>
      <c r="R490" s="94">
        <f t="shared" si="102"/>
        <v>119.66666666666667</v>
      </c>
      <c r="S490" s="94">
        <f t="shared" si="103"/>
        <v>132</v>
      </c>
      <c r="T490" s="94">
        <f t="shared" si="104"/>
        <v>94</v>
      </c>
      <c r="U490" s="94">
        <f t="shared" si="100"/>
        <v>8577.3333333333339</v>
      </c>
      <c r="V490" s="94">
        <f t="shared" si="100"/>
        <v>25.666666666666671</v>
      </c>
      <c r="W490" s="94">
        <f t="shared" si="100"/>
        <v>38</v>
      </c>
    </row>
    <row r="491" spans="2:23">
      <c r="B491" s="97">
        <v>24.5</v>
      </c>
      <c r="C491" s="93">
        <v>9414</v>
      </c>
      <c r="D491" s="93">
        <v>9242</v>
      </c>
      <c r="E491" s="93">
        <v>9099</v>
      </c>
      <c r="F491" s="93">
        <v>118</v>
      </c>
      <c r="G491" s="93">
        <v>123</v>
      </c>
      <c r="H491" s="93">
        <v>116</v>
      </c>
      <c r="I491" s="93">
        <v>186</v>
      </c>
      <c r="J491" s="93">
        <v>108</v>
      </c>
      <c r="K491" s="93">
        <v>104</v>
      </c>
      <c r="L491" s="93">
        <v>85</v>
      </c>
      <c r="M491" s="93">
        <v>97</v>
      </c>
      <c r="N491" s="93">
        <v>96</v>
      </c>
      <c r="O491" s="93"/>
      <c r="Q491" s="94">
        <f t="shared" si="101"/>
        <v>9251.6666666666661</v>
      </c>
      <c r="R491" s="94">
        <f t="shared" si="102"/>
        <v>119</v>
      </c>
      <c r="S491" s="94">
        <f t="shared" si="103"/>
        <v>132.66666666666666</v>
      </c>
      <c r="T491" s="94">
        <f t="shared" si="104"/>
        <v>92.666666666666671</v>
      </c>
      <c r="U491" s="94">
        <f t="shared" si="100"/>
        <v>9159</v>
      </c>
      <c r="V491" s="94">
        <f t="shared" si="100"/>
        <v>26.333333333333329</v>
      </c>
      <c r="W491" s="94">
        <f t="shared" si="100"/>
        <v>39.999999999999986</v>
      </c>
    </row>
    <row r="492" spans="2:23">
      <c r="B492" s="97">
        <v>25</v>
      </c>
      <c r="C492" s="93">
        <v>10286</v>
      </c>
      <c r="D492" s="93">
        <v>9924</v>
      </c>
      <c r="E492" s="93">
        <v>9595</v>
      </c>
      <c r="F492" s="93">
        <v>119</v>
      </c>
      <c r="G492" s="93">
        <v>125</v>
      </c>
      <c r="H492" s="93">
        <v>117</v>
      </c>
      <c r="I492" s="93">
        <v>189</v>
      </c>
      <c r="J492" s="93">
        <v>110</v>
      </c>
      <c r="K492" s="93">
        <v>104</v>
      </c>
      <c r="L492" s="93">
        <v>84</v>
      </c>
      <c r="M492" s="93">
        <v>95</v>
      </c>
      <c r="N492" s="93">
        <v>97</v>
      </c>
      <c r="O492" s="93"/>
      <c r="Q492" s="94">
        <f t="shared" si="101"/>
        <v>9935</v>
      </c>
      <c r="R492" s="94">
        <f t="shared" si="102"/>
        <v>120.33333333333333</v>
      </c>
      <c r="S492" s="94">
        <f t="shared" si="103"/>
        <v>134.33333333333334</v>
      </c>
      <c r="T492" s="94">
        <f t="shared" si="104"/>
        <v>92</v>
      </c>
      <c r="U492" s="94">
        <f t="shared" si="100"/>
        <v>9843</v>
      </c>
      <c r="V492" s="94">
        <f t="shared" si="100"/>
        <v>28.333333333333329</v>
      </c>
      <c r="W492" s="94">
        <f t="shared" si="100"/>
        <v>42.333333333333343</v>
      </c>
    </row>
    <row r="493" spans="2:23">
      <c r="B493" s="97">
        <v>25.5</v>
      </c>
      <c r="C493" s="93">
        <v>11036</v>
      </c>
      <c r="D493" s="93">
        <v>10421</v>
      </c>
      <c r="E493" s="93">
        <v>10377</v>
      </c>
      <c r="F493" s="93">
        <v>121</v>
      </c>
      <c r="G493" s="93">
        <v>127</v>
      </c>
      <c r="H493" s="93">
        <v>121</v>
      </c>
      <c r="I493" s="93">
        <v>187</v>
      </c>
      <c r="J493" s="93">
        <v>110</v>
      </c>
      <c r="K493" s="93">
        <v>105</v>
      </c>
      <c r="L493" s="93">
        <v>87</v>
      </c>
      <c r="M493" s="93">
        <v>98</v>
      </c>
      <c r="N493" s="93">
        <v>100</v>
      </c>
      <c r="O493" s="93"/>
      <c r="Q493" s="94">
        <f t="shared" si="101"/>
        <v>10611.333333333334</v>
      </c>
      <c r="R493" s="94">
        <f t="shared" si="102"/>
        <v>123</v>
      </c>
      <c r="S493" s="94">
        <f t="shared" si="103"/>
        <v>134</v>
      </c>
      <c r="T493" s="94">
        <f t="shared" si="104"/>
        <v>95</v>
      </c>
      <c r="U493" s="94">
        <f t="shared" si="100"/>
        <v>10516.333333333334</v>
      </c>
      <c r="V493" s="94">
        <f t="shared" si="100"/>
        <v>28</v>
      </c>
      <c r="W493" s="94">
        <f t="shared" si="100"/>
        <v>39</v>
      </c>
    </row>
    <row r="494" spans="2:23">
      <c r="B494" s="97">
        <v>26</v>
      </c>
      <c r="C494" s="93">
        <v>11741</v>
      </c>
      <c r="D494" s="93">
        <v>11023</v>
      </c>
      <c r="E494" s="93">
        <v>10916</v>
      </c>
      <c r="F494" s="93">
        <v>118</v>
      </c>
      <c r="G494" s="93">
        <v>125</v>
      </c>
      <c r="H494" s="93">
        <v>118</v>
      </c>
      <c r="I494" s="93">
        <v>189</v>
      </c>
      <c r="J494" s="93">
        <v>110</v>
      </c>
      <c r="K494" s="93">
        <v>104</v>
      </c>
      <c r="L494" s="93">
        <v>87</v>
      </c>
      <c r="M494" s="93">
        <v>96</v>
      </c>
      <c r="N494" s="93">
        <v>98</v>
      </c>
      <c r="O494" s="93"/>
      <c r="Q494" s="94">
        <f t="shared" si="101"/>
        <v>11226.666666666666</v>
      </c>
      <c r="R494" s="94">
        <f t="shared" si="102"/>
        <v>120.33333333333333</v>
      </c>
      <c r="S494" s="94">
        <f t="shared" si="103"/>
        <v>134.33333333333334</v>
      </c>
      <c r="T494" s="94">
        <f t="shared" si="104"/>
        <v>93.666666666666671</v>
      </c>
      <c r="U494" s="94">
        <f t="shared" si="100"/>
        <v>11133</v>
      </c>
      <c r="V494" s="94">
        <f t="shared" si="100"/>
        <v>26.666666666666657</v>
      </c>
      <c r="W494" s="94">
        <f t="shared" si="100"/>
        <v>40.666666666666671</v>
      </c>
    </row>
    <row r="495" spans="2:23">
      <c r="B495" s="97">
        <v>26.5</v>
      </c>
      <c r="C495" s="93">
        <v>12181</v>
      </c>
      <c r="D495" s="93">
        <v>11879</v>
      </c>
      <c r="E495" s="93">
        <v>11622</v>
      </c>
      <c r="F495" s="93">
        <v>117</v>
      </c>
      <c r="G495" s="93">
        <v>124</v>
      </c>
      <c r="H495" s="93">
        <v>121</v>
      </c>
      <c r="I495" s="93">
        <v>188</v>
      </c>
      <c r="J495" s="93">
        <v>111</v>
      </c>
      <c r="K495" s="93">
        <v>104</v>
      </c>
      <c r="L495" s="93">
        <v>84</v>
      </c>
      <c r="M495" s="93">
        <v>97</v>
      </c>
      <c r="N495" s="93">
        <v>98</v>
      </c>
      <c r="O495" s="93"/>
      <c r="Q495" s="94">
        <f t="shared" si="101"/>
        <v>11894</v>
      </c>
      <c r="R495" s="94">
        <f t="shared" si="102"/>
        <v>120.66666666666667</v>
      </c>
      <c r="S495" s="94">
        <f t="shared" si="103"/>
        <v>134.33333333333334</v>
      </c>
      <c r="T495" s="94">
        <f t="shared" si="104"/>
        <v>93</v>
      </c>
      <c r="U495" s="94">
        <f t="shared" si="100"/>
        <v>11801</v>
      </c>
      <c r="V495" s="94">
        <f t="shared" si="100"/>
        <v>27.666666666666671</v>
      </c>
      <c r="W495" s="94">
        <f t="shared" si="100"/>
        <v>41.333333333333343</v>
      </c>
    </row>
    <row r="496" spans="2:23">
      <c r="B496" s="97">
        <v>27</v>
      </c>
      <c r="C496" s="93">
        <v>12876</v>
      </c>
      <c r="D496" s="93">
        <v>12482</v>
      </c>
      <c r="E496" s="93">
        <v>12065</v>
      </c>
      <c r="F496" s="93">
        <v>122</v>
      </c>
      <c r="G496" s="93">
        <v>128</v>
      </c>
      <c r="H496" s="93">
        <v>120</v>
      </c>
      <c r="I496" s="93">
        <v>192</v>
      </c>
      <c r="J496" s="93">
        <v>108</v>
      </c>
      <c r="K496" s="93">
        <v>104</v>
      </c>
      <c r="L496" s="93">
        <v>87</v>
      </c>
      <c r="M496" s="93">
        <v>96</v>
      </c>
      <c r="N496" s="93">
        <v>100</v>
      </c>
      <c r="O496" s="93"/>
      <c r="Q496" s="94">
        <f t="shared" si="101"/>
        <v>12474.333333333334</v>
      </c>
      <c r="R496" s="94">
        <f t="shared" si="102"/>
        <v>123.33333333333333</v>
      </c>
      <c r="S496" s="94">
        <f t="shared" si="103"/>
        <v>134.66666666666666</v>
      </c>
      <c r="T496" s="94">
        <f t="shared" si="104"/>
        <v>94.333333333333329</v>
      </c>
      <c r="U496" s="94">
        <f t="shared" si="100"/>
        <v>12380</v>
      </c>
      <c r="V496" s="94">
        <f t="shared" si="100"/>
        <v>29</v>
      </c>
      <c r="W496" s="94">
        <f t="shared" si="100"/>
        <v>40.333333333333329</v>
      </c>
    </row>
    <row r="497" spans="2:23">
      <c r="B497" s="97">
        <v>27.5</v>
      </c>
      <c r="C497" s="93">
        <v>13597</v>
      </c>
      <c r="D497" s="93">
        <v>13226</v>
      </c>
      <c r="E497" s="93">
        <v>12933</v>
      </c>
      <c r="F497" s="93">
        <v>119</v>
      </c>
      <c r="G497" s="93">
        <v>127</v>
      </c>
      <c r="H497" s="93">
        <v>119</v>
      </c>
      <c r="I497" s="93">
        <v>188</v>
      </c>
      <c r="J497" s="93">
        <v>108</v>
      </c>
      <c r="K497" s="93">
        <v>106</v>
      </c>
      <c r="L497" s="93">
        <v>87</v>
      </c>
      <c r="M497" s="93">
        <v>96</v>
      </c>
      <c r="N497" s="93">
        <v>98</v>
      </c>
      <c r="O497" s="93"/>
      <c r="Q497" s="94">
        <f t="shared" si="101"/>
        <v>13252</v>
      </c>
      <c r="R497" s="94">
        <f t="shared" si="102"/>
        <v>121.66666666666667</v>
      </c>
      <c r="S497" s="94">
        <f t="shared" si="103"/>
        <v>134</v>
      </c>
      <c r="T497" s="94">
        <f t="shared" si="104"/>
        <v>93.666666666666671</v>
      </c>
      <c r="U497" s="94">
        <f t="shared" si="100"/>
        <v>13158.333333333334</v>
      </c>
      <c r="V497" s="94">
        <f t="shared" si="100"/>
        <v>28</v>
      </c>
      <c r="W497" s="94">
        <f t="shared" si="100"/>
        <v>40.333333333333329</v>
      </c>
    </row>
    <row r="498" spans="2:23">
      <c r="B498" s="97">
        <v>28</v>
      </c>
      <c r="C498" s="93">
        <v>14279</v>
      </c>
      <c r="D498" s="93">
        <v>13799</v>
      </c>
      <c r="E498" s="93">
        <v>13237</v>
      </c>
      <c r="F498" s="93">
        <v>120</v>
      </c>
      <c r="G498" s="93">
        <v>127</v>
      </c>
      <c r="H498" s="93">
        <v>121</v>
      </c>
      <c r="I498" s="93">
        <v>186</v>
      </c>
      <c r="J498" s="93">
        <v>110</v>
      </c>
      <c r="K498" s="93">
        <v>105</v>
      </c>
      <c r="L498" s="93">
        <v>85</v>
      </c>
      <c r="M498" s="93">
        <v>97</v>
      </c>
      <c r="N498" s="93">
        <v>96</v>
      </c>
      <c r="O498" s="93"/>
      <c r="Q498" s="94">
        <f t="shared" si="101"/>
        <v>13771.666666666666</v>
      </c>
      <c r="R498" s="94">
        <f t="shared" si="102"/>
        <v>122.66666666666667</v>
      </c>
      <c r="S498" s="94">
        <f t="shared" si="103"/>
        <v>133.66666666666666</v>
      </c>
      <c r="T498" s="94">
        <f t="shared" si="104"/>
        <v>92.666666666666671</v>
      </c>
      <c r="U498" s="94">
        <f t="shared" si="100"/>
        <v>13679</v>
      </c>
      <c r="V498" s="94">
        <f t="shared" si="100"/>
        <v>30</v>
      </c>
      <c r="W498" s="94">
        <f t="shared" si="100"/>
        <v>40.999999999999986</v>
      </c>
    </row>
    <row r="499" spans="2:23">
      <c r="B499" s="97">
        <v>28.5</v>
      </c>
      <c r="C499" s="93">
        <v>15204</v>
      </c>
      <c r="D499" s="93">
        <v>14988</v>
      </c>
      <c r="E499" s="93">
        <v>14282</v>
      </c>
      <c r="F499" s="93">
        <v>127</v>
      </c>
      <c r="G499" s="93">
        <v>130</v>
      </c>
      <c r="H499" s="93">
        <v>125</v>
      </c>
      <c r="I499" s="93">
        <v>195</v>
      </c>
      <c r="J499" s="93">
        <v>113</v>
      </c>
      <c r="K499" s="93">
        <v>105</v>
      </c>
      <c r="L499" s="93">
        <v>87</v>
      </c>
      <c r="M499" s="93">
        <v>98</v>
      </c>
      <c r="N499" s="93">
        <v>99</v>
      </c>
      <c r="O499" s="93"/>
      <c r="Q499" s="94">
        <f t="shared" si="101"/>
        <v>14824.666666666666</v>
      </c>
      <c r="R499" s="94">
        <f t="shared" si="102"/>
        <v>127.33333333333333</v>
      </c>
      <c r="S499" s="94">
        <f t="shared" si="103"/>
        <v>137.66666666666666</v>
      </c>
      <c r="T499" s="94">
        <f t="shared" si="104"/>
        <v>94.666666666666671</v>
      </c>
      <c r="U499" s="94">
        <f t="shared" si="100"/>
        <v>14730</v>
      </c>
      <c r="V499" s="94">
        <f t="shared" si="100"/>
        <v>32.666666666666657</v>
      </c>
      <c r="W499" s="94">
        <f t="shared" si="100"/>
        <v>42.999999999999986</v>
      </c>
    </row>
    <row r="500" spans="2:23">
      <c r="B500" s="97">
        <v>29</v>
      </c>
      <c r="C500" s="93">
        <v>16021</v>
      </c>
      <c r="D500" s="93">
        <v>15372</v>
      </c>
      <c r="E500" s="93">
        <v>14581</v>
      </c>
      <c r="F500" s="93">
        <v>124</v>
      </c>
      <c r="G500" s="93">
        <v>132</v>
      </c>
      <c r="H500" s="93">
        <v>122</v>
      </c>
      <c r="I500" s="93">
        <v>188</v>
      </c>
      <c r="J500" s="93">
        <v>112</v>
      </c>
      <c r="K500" s="93">
        <v>106</v>
      </c>
      <c r="L500" s="93">
        <v>87</v>
      </c>
      <c r="M500" s="93">
        <v>98</v>
      </c>
      <c r="N500" s="93">
        <v>99</v>
      </c>
      <c r="O500" s="93"/>
      <c r="Q500" s="94">
        <f t="shared" si="101"/>
        <v>15324.666666666666</v>
      </c>
      <c r="R500" s="94">
        <f t="shared" si="102"/>
        <v>126</v>
      </c>
      <c r="S500" s="94">
        <f t="shared" si="103"/>
        <v>135.33333333333334</v>
      </c>
      <c r="T500" s="94">
        <f t="shared" si="104"/>
        <v>94.666666666666671</v>
      </c>
      <c r="U500" s="94">
        <f t="shared" si="100"/>
        <v>15230</v>
      </c>
      <c r="V500" s="94">
        <f t="shared" si="100"/>
        <v>31.333333333333329</v>
      </c>
      <c r="W500" s="94">
        <f t="shared" si="100"/>
        <v>40.666666666666671</v>
      </c>
    </row>
    <row r="501" spans="2:23">
      <c r="B501" s="97">
        <v>29.5</v>
      </c>
      <c r="C501" s="93">
        <v>16515</v>
      </c>
      <c r="D501" s="93">
        <v>16067</v>
      </c>
      <c r="E501" s="93">
        <v>15316</v>
      </c>
      <c r="F501" s="93">
        <v>123</v>
      </c>
      <c r="G501" s="93">
        <v>132</v>
      </c>
      <c r="H501" s="93">
        <v>122</v>
      </c>
      <c r="I501" s="93">
        <v>192</v>
      </c>
      <c r="J501" s="93">
        <v>114</v>
      </c>
      <c r="K501" s="93">
        <v>108</v>
      </c>
      <c r="L501" s="93">
        <v>85</v>
      </c>
      <c r="M501" s="93">
        <v>98</v>
      </c>
      <c r="N501" s="93">
        <v>99</v>
      </c>
      <c r="O501" s="93"/>
      <c r="Q501" s="94">
        <f t="shared" si="101"/>
        <v>15966</v>
      </c>
      <c r="R501" s="94">
        <f t="shared" si="102"/>
        <v>125.66666666666667</v>
      </c>
      <c r="S501" s="94">
        <f t="shared" si="103"/>
        <v>138</v>
      </c>
      <c r="T501" s="94">
        <f t="shared" si="104"/>
        <v>94</v>
      </c>
      <c r="U501" s="94">
        <f t="shared" si="100"/>
        <v>15872</v>
      </c>
      <c r="V501" s="94">
        <f t="shared" si="100"/>
        <v>31.666666666666671</v>
      </c>
      <c r="W501" s="94">
        <f t="shared" si="100"/>
        <v>44</v>
      </c>
    </row>
    <row r="502" spans="2:23">
      <c r="B502" s="97">
        <v>30</v>
      </c>
      <c r="C502" s="93">
        <v>16864</v>
      </c>
      <c r="D502" s="93">
        <v>16744</v>
      </c>
      <c r="E502" s="93">
        <v>15799</v>
      </c>
      <c r="F502" s="93">
        <v>125</v>
      </c>
      <c r="G502" s="93">
        <v>130</v>
      </c>
      <c r="H502" s="93">
        <v>120</v>
      </c>
      <c r="I502" s="93">
        <v>194</v>
      </c>
      <c r="J502" s="93">
        <v>111</v>
      </c>
      <c r="K502" s="93">
        <v>106</v>
      </c>
      <c r="L502" s="93">
        <v>84</v>
      </c>
      <c r="M502" s="93">
        <v>96</v>
      </c>
      <c r="N502" s="93">
        <v>95</v>
      </c>
      <c r="O502" s="93"/>
      <c r="Q502" s="94">
        <f t="shared" si="101"/>
        <v>16469</v>
      </c>
      <c r="R502" s="94">
        <f t="shared" si="102"/>
        <v>125</v>
      </c>
      <c r="S502" s="94">
        <f t="shared" si="103"/>
        <v>137</v>
      </c>
      <c r="T502" s="94">
        <f t="shared" si="104"/>
        <v>91.666666666666671</v>
      </c>
      <c r="U502" s="94">
        <f t="shared" si="100"/>
        <v>16377.333333333334</v>
      </c>
      <c r="V502" s="94">
        <f t="shared" si="100"/>
        <v>33.333333333333329</v>
      </c>
      <c r="W502" s="94">
        <f t="shared" si="100"/>
        <v>45.333333333333329</v>
      </c>
    </row>
    <row r="503" spans="2:23">
      <c r="B503" s="97">
        <v>30.5</v>
      </c>
      <c r="C503" s="93">
        <v>17514</v>
      </c>
      <c r="D503" s="93">
        <v>17169</v>
      </c>
      <c r="E503" s="93">
        <v>16508</v>
      </c>
      <c r="F503" s="93">
        <v>124</v>
      </c>
      <c r="G503" s="93">
        <v>133</v>
      </c>
      <c r="H503" s="93">
        <v>124</v>
      </c>
      <c r="I503" s="93">
        <v>190</v>
      </c>
      <c r="J503" s="93">
        <v>112</v>
      </c>
      <c r="K503" s="93">
        <v>106</v>
      </c>
      <c r="L503" s="93">
        <v>85</v>
      </c>
      <c r="M503" s="93">
        <v>95</v>
      </c>
      <c r="N503" s="93">
        <v>95</v>
      </c>
      <c r="O503" s="93"/>
      <c r="Q503" s="94">
        <f t="shared" si="101"/>
        <v>17063.666666666668</v>
      </c>
      <c r="R503" s="94">
        <f t="shared" si="102"/>
        <v>127</v>
      </c>
      <c r="S503" s="94">
        <f t="shared" si="103"/>
        <v>136</v>
      </c>
      <c r="T503" s="94">
        <f t="shared" si="104"/>
        <v>91.666666666666671</v>
      </c>
      <c r="U503" s="94">
        <f t="shared" si="100"/>
        <v>16972</v>
      </c>
      <c r="V503" s="94">
        <f t="shared" si="100"/>
        <v>35.333333333333329</v>
      </c>
      <c r="W503" s="94">
        <f t="shared" si="100"/>
        <v>44.333333333333329</v>
      </c>
    </row>
    <row r="504" spans="2:23">
      <c r="B504" s="97">
        <v>31</v>
      </c>
      <c r="C504" s="93">
        <v>18081</v>
      </c>
      <c r="D504" s="93">
        <v>17708</v>
      </c>
      <c r="E504" s="93">
        <v>16671</v>
      </c>
      <c r="F504" s="93">
        <v>125</v>
      </c>
      <c r="G504" s="93">
        <v>128</v>
      </c>
      <c r="H504" s="93">
        <v>122</v>
      </c>
      <c r="I504" s="93">
        <v>192</v>
      </c>
      <c r="J504" s="93">
        <v>110</v>
      </c>
      <c r="K504" s="93">
        <v>105</v>
      </c>
      <c r="L504" s="93">
        <v>85</v>
      </c>
      <c r="M504" s="93">
        <v>94</v>
      </c>
      <c r="N504" s="93">
        <v>96</v>
      </c>
      <c r="O504" s="93"/>
      <c r="Q504" s="94">
        <f t="shared" si="101"/>
        <v>17486.666666666668</v>
      </c>
      <c r="R504" s="94">
        <f t="shared" si="102"/>
        <v>125</v>
      </c>
      <c r="S504" s="94">
        <f t="shared" si="103"/>
        <v>135.66666666666666</v>
      </c>
      <c r="T504" s="94">
        <f t="shared" si="104"/>
        <v>91.666666666666671</v>
      </c>
      <c r="U504" s="94">
        <f t="shared" si="100"/>
        <v>17395</v>
      </c>
      <c r="V504" s="94">
        <f t="shared" si="100"/>
        <v>33.333333333333329</v>
      </c>
      <c r="W504" s="94">
        <f t="shared" si="100"/>
        <v>43.999999999999986</v>
      </c>
    </row>
    <row r="505" spans="2:23">
      <c r="B505" s="97">
        <v>31.5</v>
      </c>
      <c r="C505" s="93">
        <v>18656</v>
      </c>
      <c r="D505" s="93">
        <v>18159</v>
      </c>
      <c r="E505" s="93">
        <v>17497</v>
      </c>
      <c r="F505" s="93">
        <v>124</v>
      </c>
      <c r="G505" s="93">
        <v>133</v>
      </c>
      <c r="H505" s="93">
        <v>122</v>
      </c>
      <c r="I505" s="93">
        <v>194</v>
      </c>
      <c r="J505" s="93">
        <v>113</v>
      </c>
      <c r="K505" s="93">
        <v>109</v>
      </c>
      <c r="L505" s="93">
        <v>84</v>
      </c>
      <c r="M505" s="93">
        <v>95</v>
      </c>
      <c r="N505" s="93">
        <v>99</v>
      </c>
      <c r="O505" s="93"/>
      <c r="Q505" s="94">
        <f t="shared" si="101"/>
        <v>18104</v>
      </c>
      <c r="R505" s="94">
        <f t="shared" si="102"/>
        <v>126.33333333333333</v>
      </c>
      <c r="S505" s="94">
        <f t="shared" si="103"/>
        <v>138.66666666666666</v>
      </c>
      <c r="T505" s="94">
        <f t="shared" si="104"/>
        <v>92.666666666666671</v>
      </c>
      <c r="U505" s="94">
        <f t="shared" si="100"/>
        <v>18011.333333333332</v>
      </c>
      <c r="V505" s="94">
        <f t="shared" si="100"/>
        <v>33.666666666666657</v>
      </c>
      <c r="W505" s="94">
        <f t="shared" si="100"/>
        <v>45.999999999999986</v>
      </c>
    </row>
    <row r="506" spans="2:23">
      <c r="B506" s="97">
        <v>32</v>
      </c>
      <c r="C506" s="93">
        <v>18605</v>
      </c>
      <c r="D506" s="93">
        <v>18567</v>
      </c>
      <c r="E506" s="93">
        <v>17919</v>
      </c>
      <c r="F506" s="93">
        <v>125</v>
      </c>
      <c r="G506" s="93">
        <v>133</v>
      </c>
      <c r="H506" s="93">
        <v>127</v>
      </c>
      <c r="I506" s="93">
        <v>192</v>
      </c>
      <c r="J506" s="93">
        <v>111</v>
      </c>
      <c r="K506" s="93">
        <v>107</v>
      </c>
      <c r="L506" s="93">
        <v>86</v>
      </c>
      <c r="M506" s="93">
        <v>96</v>
      </c>
      <c r="N506" s="93">
        <v>96</v>
      </c>
      <c r="O506" s="93"/>
      <c r="Q506" s="94">
        <f t="shared" ref="Q506:Q537" si="105">AVERAGE(C506:E506)</f>
        <v>18363.666666666668</v>
      </c>
      <c r="R506" s="94">
        <f t="shared" ref="R506:R537" si="106">AVERAGE(F506:H506)</f>
        <v>128.33333333333334</v>
      </c>
      <c r="S506" s="94">
        <f t="shared" ref="S506:S537" si="107">AVERAGE(I506:K506)</f>
        <v>136.66666666666666</v>
      </c>
      <c r="T506" s="94">
        <f t="shared" ref="T506:T537" si="108">AVERAGE(L506:N506)</f>
        <v>92.666666666666671</v>
      </c>
      <c r="U506" s="94">
        <f t="shared" si="100"/>
        <v>18271</v>
      </c>
      <c r="V506" s="94">
        <f t="shared" si="100"/>
        <v>35.666666666666671</v>
      </c>
      <c r="W506" s="94">
        <f t="shared" si="100"/>
        <v>43.999999999999986</v>
      </c>
    </row>
    <row r="507" spans="2:23">
      <c r="B507" s="97">
        <v>32.5</v>
      </c>
      <c r="C507" s="93">
        <v>18152</v>
      </c>
      <c r="D507" s="93">
        <v>18719</v>
      </c>
      <c r="E507" s="93">
        <v>18105</v>
      </c>
      <c r="F507" s="93">
        <v>129</v>
      </c>
      <c r="G507" s="93">
        <v>131</v>
      </c>
      <c r="H507" s="93">
        <v>121</v>
      </c>
      <c r="I507" s="93">
        <v>192</v>
      </c>
      <c r="J507" s="93">
        <v>112</v>
      </c>
      <c r="K507" s="93">
        <v>107</v>
      </c>
      <c r="L507" s="93">
        <v>82</v>
      </c>
      <c r="M507" s="93">
        <v>94</v>
      </c>
      <c r="N507" s="93">
        <v>97</v>
      </c>
      <c r="O507" s="93"/>
      <c r="Q507" s="94">
        <f t="shared" si="105"/>
        <v>18325.333333333332</v>
      </c>
      <c r="R507" s="94">
        <f t="shared" si="106"/>
        <v>127</v>
      </c>
      <c r="S507" s="94">
        <f t="shared" si="107"/>
        <v>137</v>
      </c>
      <c r="T507" s="94">
        <f t="shared" si="108"/>
        <v>91</v>
      </c>
      <c r="U507" s="94">
        <f t="shared" si="100"/>
        <v>18234.333333333332</v>
      </c>
      <c r="V507" s="94">
        <f t="shared" si="100"/>
        <v>36</v>
      </c>
      <c r="W507" s="94">
        <f t="shared" si="100"/>
        <v>46</v>
      </c>
    </row>
    <row r="508" spans="2:23">
      <c r="B508" s="97">
        <v>33</v>
      </c>
      <c r="C508" s="93">
        <v>18254</v>
      </c>
      <c r="D508" s="93">
        <v>18790</v>
      </c>
      <c r="E508" s="93">
        <v>18002</v>
      </c>
      <c r="F508" s="93">
        <v>125</v>
      </c>
      <c r="G508" s="93">
        <v>136</v>
      </c>
      <c r="H508" s="93">
        <v>126</v>
      </c>
      <c r="I508" s="93">
        <v>193</v>
      </c>
      <c r="J508" s="93">
        <v>113</v>
      </c>
      <c r="K508" s="93">
        <v>107</v>
      </c>
      <c r="L508" s="93">
        <v>84</v>
      </c>
      <c r="M508" s="93">
        <v>92</v>
      </c>
      <c r="N508" s="93">
        <v>96</v>
      </c>
      <c r="O508" s="93"/>
      <c r="Q508" s="94">
        <f t="shared" si="105"/>
        <v>18348.666666666668</v>
      </c>
      <c r="R508" s="94">
        <f t="shared" si="106"/>
        <v>129</v>
      </c>
      <c r="S508" s="94">
        <f t="shared" si="107"/>
        <v>137.66666666666666</v>
      </c>
      <c r="T508" s="94">
        <f t="shared" si="108"/>
        <v>90.666666666666671</v>
      </c>
      <c r="U508" s="94">
        <f t="shared" si="100"/>
        <v>18258</v>
      </c>
      <c r="V508" s="94">
        <f t="shared" si="100"/>
        <v>38.333333333333329</v>
      </c>
      <c r="W508" s="94">
        <f t="shared" si="100"/>
        <v>46.999999999999986</v>
      </c>
    </row>
    <row r="509" spans="2:23">
      <c r="B509" s="97">
        <v>33.5</v>
      </c>
      <c r="C509" s="93">
        <v>18176</v>
      </c>
      <c r="D509" s="93">
        <v>18588</v>
      </c>
      <c r="E509" s="93">
        <v>17965</v>
      </c>
      <c r="F509" s="93">
        <v>129</v>
      </c>
      <c r="G509" s="93">
        <v>135</v>
      </c>
      <c r="H509" s="93">
        <v>125</v>
      </c>
      <c r="I509" s="93">
        <v>190</v>
      </c>
      <c r="J509" s="93">
        <v>110</v>
      </c>
      <c r="K509" s="93">
        <v>107</v>
      </c>
      <c r="L509" s="93">
        <v>84</v>
      </c>
      <c r="M509" s="93">
        <v>95</v>
      </c>
      <c r="N509" s="93">
        <v>96</v>
      </c>
      <c r="O509" s="93"/>
      <c r="Q509" s="94">
        <f t="shared" si="105"/>
        <v>18243</v>
      </c>
      <c r="R509" s="94">
        <f t="shared" si="106"/>
        <v>129.66666666666666</v>
      </c>
      <c r="S509" s="94">
        <f t="shared" si="107"/>
        <v>135.66666666666666</v>
      </c>
      <c r="T509" s="94">
        <f t="shared" si="108"/>
        <v>91.666666666666671</v>
      </c>
      <c r="U509" s="94">
        <f t="shared" si="100"/>
        <v>18151.333333333332</v>
      </c>
      <c r="V509" s="94">
        <f t="shared" si="100"/>
        <v>37.999999999999986</v>
      </c>
      <c r="W509" s="94">
        <f t="shared" si="100"/>
        <v>43.999999999999986</v>
      </c>
    </row>
    <row r="510" spans="2:23">
      <c r="B510" s="97">
        <v>34</v>
      </c>
      <c r="C510" s="93">
        <v>18032</v>
      </c>
      <c r="D510" s="93">
        <v>19103</v>
      </c>
      <c r="E510" s="93">
        <v>17973</v>
      </c>
      <c r="F510" s="93">
        <v>128</v>
      </c>
      <c r="G510" s="93">
        <v>136</v>
      </c>
      <c r="H510" s="93">
        <v>128</v>
      </c>
      <c r="I510" s="93">
        <v>191</v>
      </c>
      <c r="J510" s="93">
        <v>112</v>
      </c>
      <c r="K510" s="93">
        <v>110</v>
      </c>
      <c r="L510" s="93">
        <v>86</v>
      </c>
      <c r="M510" s="93">
        <v>94</v>
      </c>
      <c r="N510" s="93">
        <v>96</v>
      </c>
      <c r="O510" s="93"/>
      <c r="Q510" s="94">
        <f t="shared" si="105"/>
        <v>18369.333333333332</v>
      </c>
      <c r="R510" s="94">
        <f t="shared" si="106"/>
        <v>130.66666666666666</v>
      </c>
      <c r="S510" s="94">
        <f t="shared" si="107"/>
        <v>137.66666666666666</v>
      </c>
      <c r="T510" s="94">
        <f t="shared" si="108"/>
        <v>92</v>
      </c>
      <c r="U510" s="94">
        <f t="shared" si="100"/>
        <v>18277.333333333332</v>
      </c>
      <c r="V510" s="94">
        <f t="shared" si="100"/>
        <v>38.666666666666657</v>
      </c>
      <c r="W510" s="94">
        <f t="shared" si="100"/>
        <v>45.666666666666657</v>
      </c>
    </row>
    <row r="511" spans="2:23">
      <c r="B511" s="97">
        <v>34.5</v>
      </c>
      <c r="C511" s="93">
        <v>17780</v>
      </c>
      <c r="D511" s="93">
        <v>18534</v>
      </c>
      <c r="E511" s="93">
        <v>18012</v>
      </c>
      <c r="F511" s="93">
        <v>132</v>
      </c>
      <c r="G511" s="93">
        <v>138</v>
      </c>
      <c r="H511" s="93">
        <v>129</v>
      </c>
      <c r="I511" s="93">
        <v>192</v>
      </c>
      <c r="J511" s="93">
        <v>114</v>
      </c>
      <c r="K511" s="93">
        <v>111</v>
      </c>
      <c r="L511" s="93">
        <v>85</v>
      </c>
      <c r="M511" s="93">
        <v>91</v>
      </c>
      <c r="N511" s="93">
        <v>96</v>
      </c>
      <c r="O511" s="93"/>
      <c r="Q511" s="94">
        <f t="shared" si="105"/>
        <v>18108.666666666668</v>
      </c>
      <c r="R511" s="94">
        <f t="shared" si="106"/>
        <v>133</v>
      </c>
      <c r="S511" s="94">
        <f t="shared" si="107"/>
        <v>139</v>
      </c>
      <c r="T511" s="94">
        <f t="shared" si="108"/>
        <v>90.666666666666671</v>
      </c>
      <c r="U511" s="94">
        <f t="shared" si="100"/>
        <v>18018</v>
      </c>
      <c r="V511" s="94">
        <f t="shared" si="100"/>
        <v>42.333333333333329</v>
      </c>
      <c r="W511" s="94">
        <f t="shared" si="100"/>
        <v>48.333333333333329</v>
      </c>
    </row>
    <row r="512" spans="2:23">
      <c r="B512" s="97">
        <v>35</v>
      </c>
      <c r="C512" s="93">
        <v>17846</v>
      </c>
      <c r="D512" s="93">
        <v>18575</v>
      </c>
      <c r="E512" s="93">
        <v>17836</v>
      </c>
      <c r="F512" s="93">
        <v>129</v>
      </c>
      <c r="G512" s="93">
        <v>137</v>
      </c>
      <c r="H512" s="93">
        <v>127</v>
      </c>
      <c r="I512" s="93">
        <v>193</v>
      </c>
      <c r="J512" s="93">
        <v>111</v>
      </c>
      <c r="K512" s="93">
        <v>109</v>
      </c>
      <c r="L512" s="93">
        <v>85</v>
      </c>
      <c r="M512" s="93">
        <v>95</v>
      </c>
      <c r="N512" s="93">
        <v>96</v>
      </c>
      <c r="O512" s="93"/>
      <c r="Q512" s="94">
        <f t="shared" si="105"/>
        <v>18085.666666666668</v>
      </c>
      <c r="R512" s="94">
        <f t="shared" si="106"/>
        <v>131</v>
      </c>
      <c r="S512" s="94">
        <f t="shared" si="107"/>
        <v>137.66666666666666</v>
      </c>
      <c r="T512" s="94">
        <f t="shared" si="108"/>
        <v>92</v>
      </c>
      <c r="U512" s="94">
        <f t="shared" si="100"/>
        <v>17993.666666666668</v>
      </c>
      <c r="V512" s="94">
        <f t="shared" si="100"/>
        <v>39</v>
      </c>
      <c r="W512" s="94">
        <f t="shared" si="100"/>
        <v>45.666666666666657</v>
      </c>
    </row>
    <row r="513" spans="2:23">
      <c r="B513" s="97">
        <v>35.5</v>
      </c>
      <c r="C513" s="93">
        <v>17629</v>
      </c>
      <c r="D513" s="93">
        <v>18887</v>
      </c>
      <c r="E513" s="93">
        <v>17672</v>
      </c>
      <c r="F513" s="93">
        <v>133</v>
      </c>
      <c r="G513" s="93">
        <v>138</v>
      </c>
      <c r="H513" s="93">
        <v>131</v>
      </c>
      <c r="I513" s="93">
        <v>193</v>
      </c>
      <c r="J513" s="93">
        <v>111</v>
      </c>
      <c r="K513" s="93">
        <v>109</v>
      </c>
      <c r="L513" s="93">
        <v>86</v>
      </c>
      <c r="M513" s="93">
        <v>97</v>
      </c>
      <c r="N513" s="93">
        <v>96</v>
      </c>
      <c r="O513" s="93"/>
      <c r="Q513" s="94">
        <f t="shared" si="105"/>
        <v>18062.666666666668</v>
      </c>
      <c r="R513" s="94">
        <f t="shared" si="106"/>
        <v>134</v>
      </c>
      <c r="S513" s="94">
        <f t="shared" si="107"/>
        <v>137.66666666666666</v>
      </c>
      <c r="T513" s="94">
        <f t="shared" si="108"/>
        <v>93</v>
      </c>
      <c r="U513" s="94">
        <f t="shared" si="100"/>
        <v>17969.666666666668</v>
      </c>
      <c r="V513" s="94">
        <f t="shared" si="100"/>
        <v>41</v>
      </c>
      <c r="W513" s="94">
        <f t="shared" si="100"/>
        <v>44.666666666666657</v>
      </c>
    </row>
    <row r="514" spans="2:23">
      <c r="B514" s="97">
        <v>36</v>
      </c>
      <c r="C514" s="93">
        <v>17403</v>
      </c>
      <c r="D514" s="93">
        <v>18489</v>
      </c>
      <c r="E514" s="93">
        <v>17593</v>
      </c>
      <c r="F514" s="93">
        <v>132</v>
      </c>
      <c r="G514" s="93">
        <v>138</v>
      </c>
      <c r="H514" s="93">
        <v>132</v>
      </c>
      <c r="I514" s="93">
        <v>189</v>
      </c>
      <c r="J514" s="93">
        <v>115</v>
      </c>
      <c r="K514" s="93">
        <v>110</v>
      </c>
      <c r="L514" s="93">
        <v>85</v>
      </c>
      <c r="M514" s="93">
        <v>96</v>
      </c>
      <c r="N514" s="93">
        <v>94</v>
      </c>
      <c r="O514" s="93"/>
      <c r="Q514" s="94">
        <f t="shared" si="105"/>
        <v>17828.333333333332</v>
      </c>
      <c r="R514" s="94">
        <f t="shared" si="106"/>
        <v>134</v>
      </c>
      <c r="S514" s="94">
        <f t="shared" si="107"/>
        <v>138</v>
      </c>
      <c r="T514" s="94">
        <f t="shared" si="108"/>
        <v>91.666666666666671</v>
      </c>
      <c r="U514" s="94">
        <f t="shared" ref="U514:W577" si="109">Q514-$T514</f>
        <v>17736.666666666664</v>
      </c>
      <c r="V514" s="94">
        <f t="shared" si="109"/>
        <v>42.333333333333329</v>
      </c>
      <c r="W514" s="94">
        <f t="shared" si="109"/>
        <v>46.333333333333329</v>
      </c>
    </row>
    <row r="515" spans="2:23">
      <c r="B515" s="97">
        <v>36.5</v>
      </c>
      <c r="C515" s="93">
        <v>17558</v>
      </c>
      <c r="D515" s="93">
        <v>18307</v>
      </c>
      <c r="E515" s="93">
        <v>17351</v>
      </c>
      <c r="F515" s="93">
        <v>134</v>
      </c>
      <c r="G515" s="93">
        <v>141</v>
      </c>
      <c r="H515" s="93">
        <v>130</v>
      </c>
      <c r="I515" s="93">
        <v>188</v>
      </c>
      <c r="J515" s="93">
        <v>114</v>
      </c>
      <c r="K515" s="93">
        <v>109</v>
      </c>
      <c r="L515" s="93">
        <v>83</v>
      </c>
      <c r="M515" s="93">
        <v>94</v>
      </c>
      <c r="N515" s="93">
        <v>96</v>
      </c>
      <c r="O515" s="93"/>
      <c r="Q515" s="94">
        <f t="shared" si="105"/>
        <v>17738.666666666668</v>
      </c>
      <c r="R515" s="94">
        <f t="shared" si="106"/>
        <v>135</v>
      </c>
      <c r="S515" s="94">
        <f t="shared" si="107"/>
        <v>137</v>
      </c>
      <c r="T515" s="94">
        <f t="shared" si="108"/>
        <v>91</v>
      </c>
      <c r="U515" s="94">
        <f t="shared" si="109"/>
        <v>17647.666666666668</v>
      </c>
      <c r="V515" s="94">
        <f t="shared" si="109"/>
        <v>44</v>
      </c>
      <c r="W515" s="94">
        <f t="shared" si="109"/>
        <v>46</v>
      </c>
    </row>
    <row r="516" spans="2:23">
      <c r="B516" s="97">
        <v>37</v>
      </c>
      <c r="C516" s="93">
        <v>17543</v>
      </c>
      <c r="D516" s="93">
        <v>18539</v>
      </c>
      <c r="E516" s="93">
        <v>17165</v>
      </c>
      <c r="F516" s="93">
        <v>132</v>
      </c>
      <c r="G516" s="93">
        <v>141</v>
      </c>
      <c r="H516" s="93">
        <v>136</v>
      </c>
      <c r="I516" s="93">
        <v>192</v>
      </c>
      <c r="J516" s="93">
        <v>116</v>
      </c>
      <c r="K516" s="93">
        <v>113</v>
      </c>
      <c r="L516" s="93">
        <v>84</v>
      </c>
      <c r="M516" s="93">
        <v>92</v>
      </c>
      <c r="N516" s="93">
        <v>95</v>
      </c>
      <c r="O516" s="93"/>
      <c r="Q516" s="94">
        <f t="shared" si="105"/>
        <v>17749</v>
      </c>
      <c r="R516" s="94">
        <f t="shared" si="106"/>
        <v>136.33333333333334</v>
      </c>
      <c r="S516" s="94">
        <f t="shared" si="107"/>
        <v>140.33333333333334</v>
      </c>
      <c r="T516" s="94">
        <f t="shared" si="108"/>
        <v>90.333333333333329</v>
      </c>
      <c r="U516" s="94">
        <f t="shared" si="109"/>
        <v>17658.666666666668</v>
      </c>
      <c r="V516" s="94">
        <f t="shared" si="109"/>
        <v>46.000000000000014</v>
      </c>
      <c r="W516" s="94">
        <f t="shared" si="109"/>
        <v>50.000000000000014</v>
      </c>
    </row>
    <row r="517" spans="2:23">
      <c r="B517" s="97">
        <v>37.5</v>
      </c>
      <c r="C517" s="93">
        <v>17548</v>
      </c>
      <c r="D517" s="93">
        <v>18134</v>
      </c>
      <c r="E517" s="93">
        <v>17302</v>
      </c>
      <c r="F517" s="93">
        <v>131</v>
      </c>
      <c r="G517" s="93">
        <v>141</v>
      </c>
      <c r="H517" s="93">
        <v>135</v>
      </c>
      <c r="I517" s="93">
        <v>195</v>
      </c>
      <c r="J517" s="93">
        <v>115</v>
      </c>
      <c r="K517" s="93">
        <v>112</v>
      </c>
      <c r="L517" s="93">
        <v>82</v>
      </c>
      <c r="M517" s="93">
        <v>93</v>
      </c>
      <c r="N517" s="93">
        <v>95</v>
      </c>
      <c r="O517" s="93"/>
      <c r="Q517" s="94">
        <f t="shared" si="105"/>
        <v>17661.333333333332</v>
      </c>
      <c r="R517" s="94">
        <f t="shared" si="106"/>
        <v>135.66666666666666</v>
      </c>
      <c r="S517" s="94">
        <f t="shared" si="107"/>
        <v>140.66666666666666</v>
      </c>
      <c r="T517" s="94">
        <f t="shared" si="108"/>
        <v>90</v>
      </c>
      <c r="U517" s="94">
        <f t="shared" si="109"/>
        <v>17571.333333333332</v>
      </c>
      <c r="V517" s="94">
        <f t="shared" si="109"/>
        <v>45.666666666666657</v>
      </c>
      <c r="W517" s="94">
        <f t="shared" si="109"/>
        <v>50.666666666666657</v>
      </c>
    </row>
    <row r="518" spans="2:23">
      <c r="B518" s="97">
        <v>38</v>
      </c>
      <c r="C518" s="93">
        <v>17334</v>
      </c>
      <c r="D518" s="93">
        <v>18422</v>
      </c>
      <c r="E518" s="93">
        <v>17112</v>
      </c>
      <c r="F518" s="93">
        <v>134</v>
      </c>
      <c r="G518" s="93">
        <v>143</v>
      </c>
      <c r="H518" s="93">
        <v>131</v>
      </c>
      <c r="I518" s="93">
        <v>193</v>
      </c>
      <c r="J518" s="93">
        <v>115</v>
      </c>
      <c r="K518" s="93">
        <v>112</v>
      </c>
      <c r="L518" s="93">
        <v>85</v>
      </c>
      <c r="M518" s="93">
        <v>97</v>
      </c>
      <c r="N518" s="93">
        <v>98</v>
      </c>
      <c r="O518" s="93"/>
      <c r="Q518" s="94">
        <f t="shared" si="105"/>
        <v>17622.666666666668</v>
      </c>
      <c r="R518" s="94">
        <f t="shared" si="106"/>
        <v>136</v>
      </c>
      <c r="S518" s="94">
        <f t="shared" si="107"/>
        <v>140</v>
      </c>
      <c r="T518" s="94">
        <f t="shared" si="108"/>
        <v>93.333333333333329</v>
      </c>
      <c r="U518" s="94">
        <f t="shared" si="109"/>
        <v>17529.333333333336</v>
      </c>
      <c r="V518" s="94">
        <f t="shared" si="109"/>
        <v>42.666666666666671</v>
      </c>
      <c r="W518" s="94">
        <f t="shared" si="109"/>
        <v>46.666666666666671</v>
      </c>
    </row>
    <row r="519" spans="2:23">
      <c r="B519" s="97">
        <v>38.5</v>
      </c>
      <c r="C519" s="93">
        <v>17631</v>
      </c>
      <c r="D519" s="93">
        <v>18376</v>
      </c>
      <c r="E519" s="93">
        <v>17194</v>
      </c>
      <c r="F519" s="93">
        <v>137</v>
      </c>
      <c r="G519" s="93">
        <v>144</v>
      </c>
      <c r="H519" s="93">
        <v>136</v>
      </c>
      <c r="I519" s="93">
        <v>197</v>
      </c>
      <c r="J519" s="93">
        <v>113</v>
      </c>
      <c r="K519" s="93">
        <v>115</v>
      </c>
      <c r="L519" s="93">
        <v>82</v>
      </c>
      <c r="M519" s="93">
        <v>97</v>
      </c>
      <c r="N519" s="93">
        <v>96</v>
      </c>
      <c r="O519" s="93"/>
      <c r="Q519" s="94">
        <f t="shared" si="105"/>
        <v>17733.666666666668</v>
      </c>
      <c r="R519" s="94">
        <f t="shared" si="106"/>
        <v>139</v>
      </c>
      <c r="S519" s="94">
        <f t="shared" si="107"/>
        <v>141.66666666666666</v>
      </c>
      <c r="T519" s="94">
        <f t="shared" si="108"/>
        <v>91.666666666666671</v>
      </c>
      <c r="U519" s="94">
        <f t="shared" si="109"/>
        <v>17642</v>
      </c>
      <c r="V519" s="94">
        <f t="shared" si="109"/>
        <v>47.333333333333329</v>
      </c>
      <c r="W519" s="94">
        <f t="shared" si="109"/>
        <v>49.999999999999986</v>
      </c>
    </row>
    <row r="520" spans="2:23">
      <c r="B520" s="97">
        <v>39</v>
      </c>
      <c r="C520" s="93">
        <v>17143</v>
      </c>
      <c r="D520" s="93">
        <v>18188</v>
      </c>
      <c r="E520" s="93">
        <v>17060</v>
      </c>
      <c r="F520" s="93">
        <v>136</v>
      </c>
      <c r="G520" s="93">
        <v>147</v>
      </c>
      <c r="H520" s="93">
        <v>138</v>
      </c>
      <c r="I520" s="93">
        <v>196</v>
      </c>
      <c r="J520" s="93">
        <v>115</v>
      </c>
      <c r="K520" s="93">
        <v>113</v>
      </c>
      <c r="L520" s="93">
        <v>84</v>
      </c>
      <c r="M520" s="93">
        <v>94</v>
      </c>
      <c r="N520" s="93">
        <v>96</v>
      </c>
      <c r="O520" s="93"/>
      <c r="Q520" s="94">
        <f t="shared" si="105"/>
        <v>17463.666666666668</v>
      </c>
      <c r="R520" s="94">
        <f t="shared" si="106"/>
        <v>140.33333333333334</v>
      </c>
      <c r="S520" s="94">
        <f t="shared" si="107"/>
        <v>141.33333333333334</v>
      </c>
      <c r="T520" s="94">
        <f t="shared" si="108"/>
        <v>91.333333333333329</v>
      </c>
      <c r="U520" s="94">
        <f t="shared" si="109"/>
        <v>17372.333333333336</v>
      </c>
      <c r="V520" s="94">
        <f t="shared" si="109"/>
        <v>49.000000000000014</v>
      </c>
      <c r="W520" s="94">
        <f t="shared" si="109"/>
        <v>50.000000000000014</v>
      </c>
    </row>
    <row r="521" spans="2:23">
      <c r="B521" s="97">
        <v>39.5</v>
      </c>
      <c r="C521" s="93">
        <v>17130</v>
      </c>
      <c r="D521" s="93">
        <v>18123</v>
      </c>
      <c r="E521" s="93">
        <v>16901</v>
      </c>
      <c r="F521" s="93">
        <v>140</v>
      </c>
      <c r="G521" s="93">
        <v>144</v>
      </c>
      <c r="H521" s="93">
        <v>141</v>
      </c>
      <c r="I521" s="93">
        <v>197</v>
      </c>
      <c r="J521" s="93">
        <v>118</v>
      </c>
      <c r="K521" s="93">
        <v>112</v>
      </c>
      <c r="L521" s="93">
        <v>85</v>
      </c>
      <c r="M521" s="93">
        <v>93</v>
      </c>
      <c r="N521" s="93">
        <v>95</v>
      </c>
      <c r="O521" s="93"/>
      <c r="Q521" s="94">
        <f t="shared" si="105"/>
        <v>17384.666666666668</v>
      </c>
      <c r="R521" s="94">
        <f t="shared" si="106"/>
        <v>141.66666666666666</v>
      </c>
      <c r="S521" s="94">
        <f t="shared" si="107"/>
        <v>142.33333333333334</v>
      </c>
      <c r="T521" s="94">
        <f t="shared" si="108"/>
        <v>91</v>
      </c>
      <c r="U521" s="94">
        <f t="shared" si="109"/>
        <v>17293.666666666668</v>
      </c>
      <c r="V521" s="94">
        <f t="shared" si="109"/>
        <v>50.666666666666657</v>
      </c>
      <c r="W521" s="94">
        <f t="shared" si="109"/>
        <v>51.333333333333343</v>
      </c>
    </row>
    <row r="522" spans="2:23">
      <c r="B522" s="97">
        <v>40</v>
      </c>
      <c r="C522" s="93">
        <v>17275</v>
      </c>
      <c r="D522" s="93">
        <v>18695</v>
      </c>
      <c r="E522" s="93">
        <v>17491</v>
      </c>
      <c r="F522" s="93">
        <v>144</v>
      </c>
      <c r="G522" s="93">
        <v>149</v>
      </c>
      <c r="H522" s="93">
        <v>146</v>
      </c>
      <c r="I522" s="93">
        <v>205</v>
      </c>
      <c r="J522" s="93">
        <v>120</v>
      </c>
      <c r="K522" s="93">
        <v>118</v>
      </c>
      <c r="L522" s="93">
        <v>87</v>
      </c>
      <c r="M522" s="93">
        <v>96</v>
      </c>
      <c r="N522" s="93">
        <v>99</v>
      </c>
      <c r="O522" s="93"/>
      <c r="Q522" s="94">
        <f t="shared" si="105"/>
        <v>17820.333333333332</v>
      </c>
      <c r="R522" s="94">
        <f t="shared" si="106"/>
        <v>146.33333333333334</v>
      </c>
      <c r="S522" s="94">
        <f t="shared" si="107"/>
        <v>147.66666666666666</v>
      </c>
      <c r="T522" s="94">
        <f t="shared" si="108"/>
        <v>94</v>
      </c>
      <c r="U522" s="94">
        <f t="shared" si="109"/>
        <v>17726.333333333332</v>
      </c>
      <c r="V522" s="94">
        <f t="shared" si="109"/>
        <v>52.333333333333343</v>
      </c>
      <c r="W522" s="94">
        <f t="shared" si="109"/>
        <v>53.666666666666657</v>
      </c>
    </row>
    <row r="523" spans="2:23">
      <c r="B523" s="97">
        <v>40.5</v>
      </c>
      <c r="C523" s="93">
        <v>17137</v>
      </c>
      <c r="D523" s="93">
        <v>18214</v>
      </c>
      <c r="E523" s="93">
        <v>17138</v>
      </c>
      <c r="F523" s="93">
        <v>144</v>
      </c>
      <c r="G523" s="93">
        <v>149</v>
      </c>
      <c r="H523" s="93">
        <v>145</v>
      </c>
      <c r="I523" s="93">
        <v>199</v>
      </c>
      <c r="J523" s="93">
        <v>119</v>
      </c>
      <c r="K523" s="93">
        <v>119</v>
      </c>
      <c r="L523" s="93">
        <v>85</v>
      </c>
      <c r="M523" s="93">
        <v>95</v>
      </c>
      <c r="N523" s="93">
        <v>97</v>
      </c>
      <c r="O523" s="93"/>
      <c r="Q523" s="94">
        <f t="shared" si="105"/>
        <v>17496.333333333332</v>
      </c>
      <c r="R523" s="94">
        <f t="shared" si="106"/>
        <v>146</v>
      </c>
      <c r="S523" s="94">
        <f t="shared" si="107"/>
        <v>145.66666666666666</v>
      </c>
      <c r="T523" s="94">
        <f t="shared" si="108"/>
        <v>92.333333333333329</v>
      </c>
      <c r="U523" s="94">
        <f t="shared" si="109"/>
        <v>17404</v>
      </c>
      <c r="V523" s="94">
        <f t="shared" si="109"/>
        <v>53.666666666666671</v>
      </c>
      <c r="W523" s="94">
        <f t="shared" si="109"/>
        <v>53.333333333333329</v>
      </c>
    </row>
    <row r="524" spans="2:23">
      <c r="B524" s="97">
        <v>41</v>
      </c>
      <c r="C524" s="93">
        <v>16846</v>
      </c>
      <c r="D524" s="93">
        <v>18128</v>
      </c>
      <c r="E524" s="93">
        <v>16989</v>
      </c>
      <c r="F524" s="93">
        <v>140</v>
      </c>
      <c r="G524" s="93">
        <v>149</v>
      </c>
      <c r="H524" s="93">
        <v>141</v>
      </c>
      <c r="I524" s="93">
        <v>199</v>
      </c>
      <c r="J524" s="93">
        <v>116</v>
      </c>
      <c r="K524" s="93">
        <v>118</v>
      </c>
      <c r="L524" s="93">
        <v>84</v>
      </c>
      <c r="M524" s="93">
        <v>95</v>
      </c>
      <c r="N524" s="93">
        <v>96</v>
      </c>
      <c r="O524" s="93"/>
      <c r="Q524" s="94">
        <f t="shared" si="105"/>
        <v>17321</v>
      </c>
      <c r="R524" s="94">
        <f t="shared" si="106"/>
        <v>143.33333333333334</v>
      </c>
      <c r="S524" s="94">
        <f t="shared" si="107"/>
        <v>144.33333333333334</v>
      </c>
      <c r="T524" s="94">
        <f t="shared" si="108"/>
        <v>91.666666666666671</v>
      </c>
      <c r="U524" s="94">
        <f t="shared" si="109"/>
        <v>17229.333333333332</v>
      </c>
      <c r="V524" s="94">
        <f t="shared" si="109"/>
        <v>51.666666666666671</v>
      </c>
      <c r="W524" s="94">
        <f t="shared" si="109"/>
        <v>52.666666666666671</v>
      </c>
    </row>
    <row r="525" spans="2:23">
      <c r="B525" s="97">
        <v>41.5</v>
      </c>
      <c r="C525" s="93">
        <v>16748</v>
      </c>
      <c r="D525" s="93">
        <v>17962</v>
      </c>
      <c r="E525" s="93">
        <v>16696</v>
      </c>
      <c r="F525" s="93">
        <v>141</v>
      </c>
      <c r="G525" s="93">
        <v>147</v>
      </c>
      <c r="H525" s="93">
        <v>142</v>
      </c>
      <c r="I525" s="93">
        <v>193</v>
      </c>
      <c r="J525" s="93">
        <v>118</v>
      </c>
      <c r="K525" s="93">
        <v>115</v>
      </c>
      <c r="L525" s="93">
        <v>83</v>
      </c>
      <c r="M525" s="93">
        <v>95</v>
      </c>
      <c r="N525" s="93">
        <v>96</v>
      </c>
      <c r="O525" s="93"/>
      <c r="Q525" s="94">
        <f t="shared" si="105"/>
        <v>17135.333333333332</v>
      </c>
      <c r="R525" s="94">
        <f t="shared" si="106"/>
        <v>143.33333333333334</v>
      </c>
      <c r="S525" s="94">
        <f t="shared" si="107"/>
        <v>142</v>
      </c>
      <c r="T525" s="94">
        <f t="shared" si="108"/>
        <v>91.333333333333329</v>
      </c>
      <c r="U525" s="94">
        <f t="shared" si="109"/>
        <v>17044</v>
      </c>
      <c r="V525" s="94">
        <f t="shared" si="109"/>
        <v>52.000000000000014</v>
      </c>
      <c r="W525" s="94">
        <f t="shared" si="109"/>
        <v>50.666666666666671</v>
      </c>
    </row>
    <row r="526" spans="2:23">
      <c r="B526" s="97">
        <v>42</v>
      </c>
      <c r="C526" s="93">
        <v>16867</v>
      </c>
      <c r="D526" s="93">
        <v>18055</v>
      </c>
      <c r="E526" s="93">
        <v>16837</v>
      </c>
      <c r="F526" s="93">
        <v>144</v>
      </c>
      <c r="G526" s="93">
        <v>150</v>
      </c>
      <c r="H526" s="93">
        <v>144</v>
      </c>
      <c r="I526" s="93">
        <v>201</v>
      </c>
      <c r="J526" s="93">
        <v>120</v>
      </c>
      <c r="K526" s="93">
        <v>115</v>
      </c>
      <c r="L526" s="93">
        <v>84</v>
      </c>
      <c r="M526" s="93">
        <v>95</v>
      </c>
      <c r="N526" s="93">
        <v>97</v>
      </c>
      <c r="O526" s="93"/>
      <c r="Q526" s="94">
        <f t="shared" si="105"/>
        <v>17253</v>
      </c>
      <c r="R526" s="94">
        <f t="shared" si="106"/>
        <v>146</v>
      </c>
      <c r="S526" s="94">
        <f t="shared" si="107"/>
        <v>145.33333333333334</v>
      </c>
      <c r="T526" s="94">
        <f t="shared" si="108"/>
        <v>92</v>
      </c>
      <c r="U526" s="94">
        <f t="shared" si="109"/>
        <v>17161</v>
      </c>
      <c r="V526" s="94">
        <f t="shared" si="109"/>
        <v>54</v>
      </c>
      <c r="W526" s="94">
        <f t="shared" si="109"/>
        <v>53.333333333333343</v>
      </c>
    </row>
    <row r="527" spans="2:23">
      <c r="B527" s="97">
        <v>42.5</v>
      </c>
      <c r="C527" s="93">
        <v>16856</v>
      </c>
      <c r="D527" s="93">
        <v>18193</v>
      </c>
      <c r="E527" s="93">
        <v>16830</v>
      </c>
      <c r="F527" s="93">
        <v>146</v>
      </c>
      <c r="G527" s="93">
        <v>152</v>
      </c>
      <c r="H527" s="93">
        <v>142</v>
      </c>
      <c r="I527" s="93">
        <v>203</v>
      </c>
      <c r="J527" s="93">
        <v>120</v>
      </c>
      <c r="K527" s="93">
        <v>119</v>
      </c>
      <c r="L527" s="93">
        <v>83</v>
      </c>
      <c r="M527" s="93">
        <v>94</v>
      </c>
      <c r="N527" s="93">
        <v>95</v>
      </c>
      <c r="O527" s="93"/>
      <c r="Q527" s="94">
        <f t="shared" si="105"/>
        <v>17293</v>
      </c>
      <c r="R527" s="94">
        <f t="shared" si="106"/>
        <v>146.66666666666666</v>
      </c>
      <c r="S527" s="94">
        <f t="shared" si="107"/>
        <v>147.33333333333334</v>
      </c>
      <c r="T527" s="94">
        <f t="shared" si="108"/>
        <v>90.666666666666671</v>
      </c>
      <c r="U527" s="94">
        <f t="shared" si="109"/>
        <v>17202.333333333332</v>
      </c>
      <c r="V527" s="94">
        <f t="shared" si="109"/>
        <v>55.999999999999986</v>
      </c>
      <c r="W527" s="94">
        <f t="shared" si="109"/>
        <v>56.666666666666671</v>
      </c>
    </row>
    <row r="528" spans="2:23">
      <c r="B528" s="97">
        <v>43</v>
      </c>
      <c r="C528" s="93">
        <v>16786</v>
      </c>
      <c r="D528" s="93">
        <v>18347</v>
      </c>
      <c r="E528" s="93">
        <v>17004</v>
      </c>
      <c r="F528" s="93">
        <v>148</v>
      </c>
      <c r="G528" s="93">
        <v>153</v>
      </c>
      <c r="H528" s="93">
        <v>146</v>
      </c>
      <c r="I528" s="93">
        <v>196</v>
      </c>
      <c r="J528" s="93">
        <v>122</v>
      </c>
      <c r="K528" s="93">
        <v>119</v>
      </c>
      <c r="L528" s="93">
        <v>84</v>
      </c>
      <c r="M528" s="93">
        <v>94</v>
      </c>
      <c r="N528" s="93">
        <v>97</v>
      </c>
      <c r="O528" s="93"/>
      <c r="Q528" s="94">
        <f t="shared" si="105"/>
        <v>17379</v>
      </c>
      <c r="R528" s="94">
        <f t="shared" si="106"/>
        <v>149</v>
      </c>
      <c r="S528" s="94">
        <f t="shared" si="107"/>
        <v>145.66666666666666</v>
      </c>
      <c r="T528" s="94">
        <f t="shared" si="108"/>
        <v>91.666666666666671</v>
      </c>
      <c r="U528" s="94">
        <f t="shared" si="109"/>
        <v>17287.333333333332</v>
      </c>
      <c r="V528" s="94">
        <f t="shared" si="109"/>
        <v>57.333333333333329</v>
      </c>
      <c r="W528" s="94">
        <f t="shared" si="109"/>
        <v>53.999999999999986</v>
      </c>
    </row>
    <row r="529" spans="2:23">
      <c r="B529" s="97">
        <v>43.5</v>
      </c>
      <c r="C529" s="93">
        <v>16672</v>
      </c>
      <c r="D529" s="93">
        <v>18133</v>
      </c>
      <c r="E529" s="93">
        <v>16624</v>
      </c>
      <c r="F529" s="93">
        <v>145</v>
      </c>
      <c r="G529" s="93">
        <v>155</v>
      </c>
      <c r="H529" s="93">
        <v>142</v>
      </c>
      <c r="I529" s="93">
        <v>198</v>
      </c>
      <c r="J529" s="93">
        <v>118</v>
      </c>
      <c r="K529" s="93">
        <v>118</v>
      </c>
      <c r="L529" s="93">
        <v>83</v>
      </c>
      <c r="M529" s="93">
        <v>95</v>
      </c>
      <c r="N529" s="93">
        <v>97</v>
      </c>
      <c r="O529" s="93"/>
      <c r="Q529" s="94">
        <f t="shared" si="105"/>
        <v>17143</v>
      </c>
      <c r="R529" s="94">
        <f t="shared" si="106"/>
        <v>147.33333333333334</v>
      </c>
      <c r="S529" s="94">
        <f t="shared" si="107"/>
        <v>144.66666666666666</v>
      </c>
      <c r="T529" s="94">
        <f t="shared" si="108"/>
        <v>91.666666666666671</v>
      </c>
      <c r="U529" s="94">
        <f t="shared" si="109"/>
        <v>17051.333333333332</v>
      </c>
      <c r="V529" s="94">
        <f t="shared" si="109"/>
        <v>55.666666666666671</v>
      </c>
      <c r="W529" s="94">
        <f t="shared" si="109"/>
        <v>52.999999999999986</v>
      </c>
    </row>
    <row r="530" spans="2:23">
      <c r="B530" s="97">
        <v>44</v>
      </c>
      <c r="C530" s="93">
        <v>16585</v>
      </c>
      <c r="D530" s="93">
        <v>17926</v>
      </c>
      <c r="E530" s="93">
        <v>16770</v>
      </c>
      <c r="F530" s="93">
        <v>149</v>
      </c>
      <c r="G530" s="93">
        <v>156</v>
      </c>
      <c r="H530" s="93">
        <v>142</v>
      </c>
      <c r="I530" s="93">
        <v>201</v>
      </c>
      <c r="J530" s="93">
        <v>120</v>
      </c>
      <c r="K530" s="93">
        <v>117</v>
      </c>
      <c r="L530" s="93">
        <v>85</v>
      </c>
      <c r="M530" s="93">
        <v>92</v>
      </c>
      <c r="N530" s="93">
        <v>98</v>
      </c>
      <c r="O530" s="93"/>
      <c r="Q530" s="94">
        <f t="shared" si="105"/>
        <v>17093.666666666668</v>
      </c>
      <c r="R530" s="94">
        <f t="shared" si="106"/>
        <v>149</v>
      </c>
      <c r="S530" s="94">
        <f t="shared" si="107"/>
        <v>146</v>
      </c>
      <c r="T530" s="94">
        <f t="shared" si="108"/>
        <v>91.666666666666671</v>
      </c>
      <c r="U530" s="94">
        <f t="shared" si="109"/>
        <v>17002</v>
      </c>
      <c r="V530" s="94">
        <f t="shared" si="109"/>
        <v>57.333333333333329</v>
      </c>
      <c r="W530" s="94">
        <f t="shared" si="109"/>
        <v>54.333333333333329</v>
      </c>
    </row>
    <row r="531" spans="2:23">
      <c r="B531" s="97">
        <v>44.5</v>
      </c>
      <c r="C531" s="93">
        <v>16138</v>
      </c>
      <c r="D531" s="93">
        <v>17604</v>
      </c>
      <c r="E531" s="93">
        <v>16700</v>
      </c>
      <c r="F531" s="93">
        <v>150</v>
      </c>
      <c r="G531" s="93">
        <v>154</v>
      </c>
      <c r="H531" s="93">
        <v>141</v>
      </c>
      <c r="I531" s="93">
        <v>198</v>
      </c>
      <c r="J531" s="93">
        <v>120</v>
      </c>
      <c r="K531" s="93">
        <v>116</v>
      </c>
      <c r="L531" s="93">
        <v>81</v>
      </c>
      <c r="M531" s="93">
        <v>95</v>
      </c>
      <c r="N531" s="93">
        <v>95</v>
      </c>
      <c r="O531" s="93"/>
      <c r="Q531" s="94">
        <f t="shared" si="105"/>
        <v>16814</v>
      </c>
      <c r="R531" s="94">
        <f t="shared" si="106"/>
        <v>148.33333333333334</v>
      </c>
      <c r="S531" s="94">
        <f t="shared" si="107"/>
        <v>144.66666666666666</v>
      </c>
      <c r="T531" s="94">
        <f t="shared" si="108"/>
        <v>90.333333333333329</v>
      </c>
      <c r="U531" s="94">
        <f t="shared" si="109"/>
        <v>16723.666666666668</v>
      </c>
      <c r="V531" s="94">
        <f t="shared" si="109"/>
        <v>58.000000000000014</v>
      </c>
      <c r="W531" s="94">
        <f t="shared" si="109"/>
        <v>54.333333333333329</v>
      </c>
    </row>
    <row r="532" spans="2:23">
      <c r="B532" s="97">
        <v>45</v>
      </c>
      <c r="C532" s="93">
        <v>16241</v>
      </c>
      <c r="D532" s="93">
        <v>17730</v>
      </c>
      <c r="E532" s="93">
        <v>16421</v>
      </c>
      <c r="F532" s="93">
        <v>147</v>
      </c>
      <c r="G532" s="93">
        <v>152</v>
      </c>
      <c r="H532" s="93">
        <v>140</v>
      </c>
      <c r="I532" s="93">
        <v>197</v>
      </c>
      <c r="J532" s="93">
        <v>119</v>
      </c>
      <c r="K532" s="93">
        <v>116</v>
      </c>
      <c r="L532" s="93">
        <v>81</v>
      </c>
      <c r="M532" s="93">
        <v>93</v>
      </c>
      <c r="N532" s="93">
        <v>92</v>
      </c>
      <c r="O532" s="93"/>
      <c r="Q532" s="94">
        <f t="shared" si="105"/>
        <v>16797.333333333332</v>
      </c>
      <c r="R532" s="94">
        <f t="shared" si="106"/>
        <v>146.33333333333334</v>
      </c>
      <c r="S532" s="94">
        <f t="shared" si="107"/>
        <v>144</v>
      </c>
      <c r="T532" s="94">
        <f t="shared" si="108"/>
        <v>88.666666666666671</v>
      </c>
      <c r="U532" s="94">
        <f t="shared" si="109"/>
        <v>16708.666666666664</v>
      </c>
      <c r="V532" s="94">
        <f t="shared" si="109"/>
        <v>57.666666666666671</v>
      </c>
      <c r="W532" s="94">
        <f t="shared" si="109"/>
        <v>55.333333333333329</v>
      </c>
    </row>
    <row r="533" spans="2:23">
      <c r="B533" s="97">
        <v>45.5</v>
      </c>
      <c r="C533" s="93">
        <v>15832</v>
      </c>
      <c r="D533" s="93">
        <v>17266</v>
      </c>
      <c r="E533" s="93">
        <v>16179</v>
      </c>
      <c r="F533" s="93">
        <v>150</v>
      </c>
      <c r="G533" s="93">
        <v>155</v>
      </c>
      <c r="H533" s="93">
        <v>140</v>
      </c>
      <c r="I533" s="93">
        <v>196</v>
      </c>
      <c r="J533" s="93">
        <v>118</v>
      </c>
      <c r="K533" s="93">
        <v>116</v>
      </c>
      <c r="L533" s="93">
        <v>82</v>
      </c>
      <c r="M533" s="93">
        <v>93</v>
      </c>
      <c r="N533" s="93">
        <v>95</v>
      </c>
      <c r="O533" s="93"/>
      <c r="Q533" s="94">
        <f t="shared" si="105"/>
        <v>16425.666666666668</v>
      </c>
      <c r="R533" s="94">
        <f t="shared" si="106"/>
        <v>148.33333333333334</v>
      </c>
      <c r="S533" s="94">
        <f t="shared" si="107"/>
        <v>143.33333333333334</v>
      </c>
      <c r="T533" s="94">
        <f t="shared" si="108"/>
        <v>90</v>
      </c>
      <c r="U533" s="94">
        <f t="shared" si="109"/>
        <v>16335.666666666668</v>
      </c>
      <c r="V533" s="94">
        <f t="shared" si="109"/>
        <v>58.333333333333343</v>
      </c>
      <c r="W533" s="94">
        <f t="shared" si="109"/>
        <v>53.333333333333343</v>
      </c>
    </row>
    <row r="534" spans="2:23">
      <c r="B534" s="97">
        <v>46</v>
      </c>
      <c r="C534" s="93">
        <v>15548</v>
      </c>
      <c r="D534" s="93">
        <v>17463</v>
      </c>
      <c r="E534" s="93">
        <v>15968</v>
      </c>
      <c r="F534" s="93">
        <v>148</v>
      </c>
      <c r="G534" s="93">
        <v>156</v>
      </c>
      <c r="H534" s="93">
        <v>150</v>
      </c>
      <c r="I534" s="93">
        <v>196</v>
      </c>
      <c r="J534" s="93">
        <v>119</v>
      </c>
      <c r="K534" s="93">
        <v>116</v>
      </c>
      <c r="L534" s="93">
        <v>83</v>
      </c>
      <c r="M534" s="93">
        <v>95</v>
      </c>
      <c r="N534" s="93">
        <v>95</v>
      </c>
      <c r="O534" s="93"/>
      <c r="Q534" s="94">
        <f t="shared" si="105"/>
        <v>16326.333333333334</v>
      </c>
      <c r="R534" s="94">
        <f t="shared" si="106"/>
        <v>151.33333333333334</v>
      </c>
      <c r="S534" s="94">
        <f t="shared" si="107"/>
        <v>143.66666666666666</v>
      </c>
      <c r="T534" s="94">
        <f t="shared" si="108"/>
        <v>91</v>
      </c>
      <c r="U534" s="94">
        <f t="shared" si="109"/>
        <v>16235.333333333334</v>
      </c>
      <c r="V534" s="94">
        <f t="shared" si="109"/>
        <v>60.333333333333343</v>
      </c>
      <c r="W534" s="94">
        <f t="shared" si="109"/>
        <v>52.666666666666657</v>
      </c>
    </row>
    <row r="535" spans="2:23">
      <c r="B535" s="97">
        <v>46.5</v>
      </c>
      <c r="C535" s="93">
        <v>15576</v>
      </c>
      <c r="D535" s="93">
        <v>17365</v>
      </c>
      <c r="E535" s="93">
        <v>16136</v>
      </c>
      <c r="F535" s="93">
        <v>149</v>
      </c>
      <c r="G535" s="93">
        <v>155</v>
      </c>
      <c r="H535" s="93">
        <v>144</v>
      </c>
      <c r="I535" s="93">
        <v>196</v>
      </c>
      <c r="J535" s="93">
        <v>118</v>
      </c>
      <c r="K535" s="93">
        <v>121</v>
      </c>
      <c r="L535" s="93">
        <v>81</v>
      </c>
      <c r="M535" s="93">
        <v>92</v>
      </c>
      <c r="N535" s="93">
        <v>95</v>
      </c>
      <c r="O535" s="93"/>
      <c r="Q535" s="94">
        <f t="shared" si="105"/>
        <v>16359</v>
      </c>
      <c r="R535" s="94">
        <f t="shared" si="106"/>
        <v>149.33333333333334</v>
      </c>
      <c r="S535" s="94">
        <f t="shared" si="107"/>
        <v>145</v>
      </c>
      <c r="T535" s="94">
        <f t="shared" si="108"/>
        <v>89.333333333333329</v>
      </c>
      <c r="U535" s="94">
        <f t="shared" si="109"/>
        <v>16269.666666666666</v>
      </c>
      <c r="V535" s="94">
        <f t="shared" si="109"/>
        <v>60.000000000000014</v>
      </c>
      <c r="W535" s="94">
        <f t="shared" si="109"/>
        <v>55.666666666666671</v>
      </c>
    </row>
    <row r="536" spans="2:23">
      <c r="B536" s="97">
        <v>47</v>
      </c>
      <c r="C536" s="93">
        <v>15583</v>
      </c>
      <c r="D536" s="93">
        <v>17444</v>
      </c>
      <c r="E536" s="93">
        <v>16293</v>
      </c>
      <c r="F536" s="93">
        <v>148</v>
      </c>
      <c r="G536" s="93">
        <v>160</v>
      </c>
      <c r="H536" s="93">
        <v>150</v>
      </c>
      <c r="I536" s="93">
        <v>199</v>
      </c>
      <c r="J536" s="93">
        <v>121</v>
      </c>
      <c r="K536" s="93">
        <v>119</v>
      </c>
      <c r="L536" s="93">
        <v>83</v>
      </c>
      <c r="M536" s="93">
        <v>93</v>
      </c>
      <c r="N536" s="93">
        <v>94</v>
      </c>
      <c r="O536" s="93"/>
      <c r="Q536" s="94">
        <f t="shared" si="105"/>
        <v>16440</v>
      </c>
      <c r="R536" s="94">
        <f t="shared" si="106"/>
        <v>152.66666666666666</v>
      </c>
      <c r="S536" s="94">
        <f t="shared" si="107"/>
        <v>146.33333333333334</v>
      </c>
      <c r="T536" s="94">
        <f t="shared" si="108"/>
        <v>90</v>
      </c>
      <c r="U536" s="94">
        <f t="shared" si="109"/>
        <v>16350</v>
      </c>
      <c r="V536" s="94">
        <f t="shared" si="109"/>
        <v>62.666666666666657</v>
      </c>
      <c r="W536" s="94">
        <f t="shared" si="109"/>
        <v>56.333333333333343</v>
      </c>
    </row>
    <row r="537" spans="2:23">
      <c r="B537" s="97">
        <v>47.5</v>
      </c>
      <c r="C537" s="93">
        <v>15234</v>
      </c>
      <c r="D537" s="93">
        <v>17487</v>
      </c>
      <c r="E537" s="93">
        <v>16198</v>
      </c>
      <c r="F537" s="93">
        <v>153</v>
      </c>
      <c r="G537" s="93">
        <v>159</v>
      </c>
      <c r="H537" s="93">
        <v>148</v>
      </c>
      <c r="I537" s="93">
        <v>204</v>
      </c>
      <c r="J537" s="93">
        <v>117</v>
      </c>
      <c r="K537" s="93">
        <v>121</v>
      </c>
      <c r="L537" s="93">
        <v>83</v>
      </c>
      <c r="M537" s="93">
        <v>91</v>
      </c>
      <c r="N537" s="93">
        <v>95</v>
      </c>
      <c r="O537" s="93"/>
      <c r="Q537" s="94">
        <f t="shared" si="105"/>
        <v>16306.333333333334</v>
      </c>
      <c r="R537" s="94">
        <f t="shared" si="106"/>
        <v>153.33333333333334</v>
      </c>
      <c r="S537" s="94">
        <f t="shared" si="107"/>
        <v>147.33333333333334</v>
      </c>
      <c r="T537" s="94">
        <f t="shared" si="108"/>
        <v>89.666666666666671</v>
      </c>
      <c r="U537" s="94">
        <f t="shared" si="109"/>
        <v>16216.666666666668</v>
      </c>
      <c r="V537" s="94">
        <f t="shared" si="109"/>
        <v>63.666666666666671</v>
      </c>
      <c r="W537" s="94">
        <f t="shared" si="109"/>
        <v>57.666666666666671</v>
      </c>
    </row>
    <row r="538" spans="2:23">
      <c r="B538" s="97">
        <v>48</v>
      </c>
      <c r="C538" s="93">
        <v>15227</v>
      </c>
      <c r="D538" s="93">
        <v>17317</v>
      </c>
      <c r="E538" s="93">
        <v>16069</v>
      </c>
      <c r="F538" s="93">
        <v>155</v>
      </c>
      <c r="G538" s="93">
        <v>162</v>
      </c>
      <c r="H538" s="93">
        <v>149</v>
      </c>
      <c r="I538" s="93">
        <v>201</v>
      </c>
      <c r="J538" s="93">
        <v>121</v>
      </c>
      <c r="K538" s="93">
        <v>120</v>
      </c>
      <c r="L538" s="93">
        <v>82</v>
      </c>
      <c r="M538" s="93">
        <v>93</v>
      </c>
      <c r="N538" s="93">
        <v>96</v>
      </c>
      <c r="O538" s="93"/>
      <c r="Q538" s="94">
        <f t="shared" ref="Q538:Q569" si="110">AVERAGE(C538:E538)</f>
        <v>16204.333333333334</v>
      </c>
      <c r="R538" s="94">
        <f t="shared" ref="R538:R569" si="111">AVERAGE(F538:H538)</f>
        <v>155.33333333333334</v>
      </c>
      <c r="S538" s="94">
        <f t="shared" ref="S538:S569" si="112">AVERAGE(I538:K538)</f>
        <v>147.33333333333334</v>
      </c>
      <c r="T538" s="94">
        <f t="shared" ref="T538:T569" si="113">AVERAGE(L538:N538)</f>
        <v>90.333333333333329</v>
      </c>
      <c r="U538" s="94">
        <f t="shared" si="109"/>
        <v>16114</v>
      </c>
      <c r="V538" s="94">
        <f t="shared" si="109"/>
        <v>65.000000000000014</v>
      </c>
      <c r="W538" s="94">
        <f t="shared" si="109"/>
        <v>57.000000000000014</v>
      </c>
    </row>
    <row r="539" spans="2:23">
      <c r="B539" s="97">
        <v>48.5</v>
      </c>
      <c r="C539" s="93">
        <v>15132</v>
      </c>
      <c r="D539" s="93">
        <v>17289</v>
      </c>
      <c r="E539" s="93">
        <v>15879</v>
      </c>
      <c r="F539" s="93">
        <v>154</v>
      </c>
      <c r="G539" s="93">
        <v>159</v>
      </c>
      <c r="H539" s="93">
        <v>155</v>
      </c>
      <c r="I539" s="93">
        <v>196</v>
      </c>
      <c r="J539" s="93">
        <v>116</v>
      </c>
      <c r="K539" s="93">
        <v>120</v>
      </c>
      <c r="L539" s="93">
        <v>83</v>
      </c>
      <c r="M539" s="93">
        <v>94</v>
      </c>
      <c r="N539" s="93">
        <v>94</v>
      </c>
      <c r="O539" s="93"/>
      <c r="Q539" s="94">
        <f t="shared" si="110"/>
        <v>16100</v>
      </c>
      <c r="R539" s="94">
        <f t="shared" si="111"/>
        <v>156</v>
      </c>
      <c r="S539" s="94">
        <f t="shared" si="112"/>
        <v>144</v>
      </c>
      <c r="T539" s="94">
        <f t="shared" si="113"/>
        <v>90.333333333333329</v>
      </c>
      <c r="U539" s="94">
        <f t="shared" si="109"/>
        <v>16009.666666666666</v>
      </c>
      <c r="V539" s="94">
        <f t="shared" si="109"/>
        <v>65.666666666666671</v>
      </c>
      <c r="W539" s="94">
        <f t="shared" si="109"/>
        <v>53.666666666666671</v>
      </c>
    </row>
    <row r="540" spans="2:23">
      <c r="B540" s="97">
        <v>49</v>
      </c>
      <c r="C540" s="93">
        <v>14813</v>
      </c>
      <c r="D540" s="93">
        <v>17166</v>
      </c>
      <c r="E540" s="93">
        <v>15936</v>
      </c>
      <c r="F540" s="93">
        <v>153</v>
      </c>
      <c r="G540" s="93">
        <v>160</v>
      </c>
      <c r="H540" s="93">
        <v>156</v>
      </c>
      <c r="I540" s="93">
        <v>199</v>
      </c>
      <c r="J540" s="93">
        <v>119</v>
      </c>
      <c r="K540" s="93">
        <v>120</v>
      </c>
      <c r="L540" s="93">
        <v>82</v>
      </c>
      <c r="M540" s="93">
        <v>94</v>
      </c>
      <c r="N540" s="93">
        <v>95</v>
      </c>
      <c r="O540" s="93"/>
      <c r="Q540" s="94">
        <f t="shared" si="110"/>
        <v>15971.666666666666</v>
      </c>
      <c r="R540" s="94">
        <f t="shared" si="111"/>
        <v>156.33333333333334</v>
      </c>
      <c r="S540" s="94">
        <f t="shared" si="112"/>
        <v>146</v>
      </c>
      <c r="T540" s="94">
        <f t="shared" si="113"/>
        <v>90.333333333333329</v>
      </c>
      <c r="U540" s="94">
        <f t="shared" si="109"/>
        <v>15881.333333333332</v>
      </c>
      <c r="V540" s="94">
        <f t="shared" si="109"/>
        <v>66.000000000000014</v>
      </c>
      <c r="W540" s="94">
        <f t="shared" si="109"/>
        <v>55.666666666666671</v>
      </c>
    </row>
    <row r="541" spans="2:23">
      <c r="B541" s="97">
        <v>49.5</v>
      </c>
      <c r="C541" s="93">
        <v>14770</v>
      </c>
      <c r="D541" s="93">
        <v>17106</v>
      </c>
      <c r="E541" s="93">
        <v>16070</v>
      </c>
      <c r="F541" s="93">
        <v>154</v>
      </c>
      <c r="G541" s="93">
        <v>163</v>
      </c>
      <c r="H541" s="93">
        <v>151</v>
      </c>
      <c r="I541" s="93">
        <v>200</v>
      </c>
      <c r="J541" s="93">
        <v>118</v>
      </c>
      <c r="K541" s="93">
        <v>119</v>
      </c>
      <c r="L541" s="93">
        <v>82</v>
      </c>
      <c r="M541" s="93">
        <v>94</v>
      </c>
      <c r="N541" s="93">
        <v>96</v>
      </c>
      <c r="O541" s="93"/>
      <c r="Q541" s="94">
        <f t="shared" si="110"/>
        <v>15982</v>
      </c>
      <c r="R541" s="94">
        <f t="shared" si="111"/>
        <v>156</v>
      </c>
      <c r="S541" s="94">
        <f t="shared" si="112"/>
        <v>145.66666666666666</v>
      </c>
      <c r="T541" s="94">
        <f t="shared" si="113"/>
        <v>90.666666666666671</v>
      </c>
      <c r="U541" s="94">
        <f t="shared" si="109"/>
        <v>15891.333333333334</v>
      </c>
      <c r="V541" s="94">
        <f t="shared" si="109"/>
        <v>65.333333333333329</v>
      </c>
      <c r="W541" s="94">
        <f t="shared" si="109"/>
        <v>54.999999999999986</v>
      </c>
    </row>
    <row r="542" spans="2:23">
      <c r="B542" s="97">
        <v>50</v>
      </c>
      <c r="C542" s="93">
        <v>14752</v>
      </c>
      <c r="D542" s="93">
        <v>16860</v>
      </c>
      <c r="E542" s="93">
        <v>15713</v>
      </c>
      <c r="F542" s="93">
        <v>156</v>
      </c>
      <c r="G542" s="93">
        <v>161</v>
      </c>
      <c r="H542" s="93">
        <v>149</v>
      </c>
      <c r="I542" s="93">
        <v>198</v>
      </c>
      <c r="J542" s="93">
        <v>119</v>
      </c>
      <c r="K542" s="93">
        <v>121</v>
      </c>
      <c r="L542" s="93">
        <v>84</v>
      </c>
      <c r="M542" s="93">
        <v>93</v>
      </c>
      <c r="N542" s="93">
        <v>94</v>
      </c>
      <c r="O542" s="93"/>
      <c r="Q542" s="94">
        <f t="shared" si="110"/>
        <v>15775</v>
      </c>
      <c r="R542" s="94">
        <f t="shared" si="111"/>
        <v>155.33333333333334</v>
      </c>
      <c r="S542" s="94">
        <f t="shared" si="112"/>
        <v>146</v>
      </c>
      <c r="T542" s="94">
        <f t="shared" si="113"/>
        <v>90.333333333333329</v>
      </c>
      <c r="U542" s="94">
        <f t="shared" si="109"/>
        <v>15684.666666666666</v>
      </c>
      <c r="V542" s="94">
        <f t="shared" si="109"/>
        <v>65.000000000000014</v>
      </c>
      <c r="W542" s="94">
        <f t="shared" si="109"/>
        <v>55.666666666666671</v>
      </c>
    </row>
    <row r="543" spans="2:23">
      <c r="B543" s="97">
        <v>50.5</v>
      </c>
      <c r="C543" s="93">
        <v>14439</v>
      </c>
      <c r="D543" s="93">
        <v>16895</v>
      </c>
      <c r="E543" s="93">
        <v>15768</v>
      </c>
      <c r="F543" s="93">
        <v>157</v>
      </c>
      <c r="G543" s="93">
        <v>166</v>
      </c>
      <c r="H543" s="93">
        <v>148</v>
      </c>
      <c r="I543" s="93">
        <v>205</v>
      </c>
      <c r="J543" s="93">
        <v>118</v>
      </c>
      <c r="K543" s="93">
        <v>122</v>
      </c>
      <c r="L543" s="93">
        <v>82</v>
      </c>
      <c r="M543" s="93">
        <v>93</v>
      </c>
      <c r="N543" s="93">
        <v>95</v>
      </c>
      <c r="O543" s="93"/>
      <c r="Q543" s="94">
        <f t="shared" si="110"/>
        <v>15700.666666666666</v>
      </c>
      <c r="R543" s="94">
        <f t="shared" si="111"/>
        <v>157</v>
      </c>
      <c r="S543" s="94">
        <f t="shared" si="112"/>
        <v>148.33333333333334</v>
      </c>
      <c r="T543" s="94">
        <f t="shared" si="113"/>
        <v>90</v>
      </c>
      <c r="U543" s="94">
        <f t="shared" si="109"/>
        <v>15610.666666666666</v>
      </c>
      <c r="V543" s="94">
        <f t="shared" si="109"/>
        <v>67</v>
      </c>
      <c r="W543" s="94">
        <f t="shared" si="109"/>
        <v>58.333333333333343</v>
      </c>
    </row>
    <row r="544" spans="2:23">
      <c r="B544" s="97">
        <v>51</v>
      </c>
      <c r="C544" s="93">
        <v>14226</v>
      </c>
      <c r="D544" s="93">
        <v>16410</v>
      </c>
      <c r="E544" s="93">
        <v>15259</v>
      </c>
      <c r="F544" s="93">
        <v>158</v>
      </c>
      <c r="G544" s="93">
        <v>162</v>
      </c>
      <c r="H544" s="93">
        <v>152</v>
      </c>
      <c r="I544" s="93">
        <v>205</v>
      </c>
      <c r="J544" s="93">
        <v>118</v>
      </c>
      <c r="K544" s="93">
        <v>120</v>
      </c>
      <c r="L544" s="93">
        <v>83</v>
      </c>
      <c r="M544" s="93">
        <v>93</v>
      </c>
      <c r="N544" s="93">
        <v>95</v>
      </c>
      <c r="O544" s="93"/>
      <c r="Q544" s="94">
        <f t="shared" si="110"/>
        <v>15298.333333333334</v>
      </c>
      <c r="R544" s="94">
        <f t="shared" si="111"/>
        <v>157.33333333333334</v>
      </c>
      <c r="S544" s="94">
        <f t="shared" si="112"/>
        <v>147.66666666666666</v>
      </c>
      <c r="T544" s="94">
        <f t="shared" si="113"/>
        <v>90.333333333333329</v>
      </c>
      <c r="U544" s="94">
        <f t="shared" si="109"/>
        <v>15208</v>
      </c>
      <c r="V544" s="94">
        <f t="shared" si="109"/>
        <v>67.000000000000014</v>
      </c>
      <c r="W544" s="94">
        <f t="shared" si="109"/>
        <v>57.333333333333329</v>
      </c>
    </row>
    <row r="545" spans="2:23">
      <c r="B545" s="97">
        <v>51.5</v>
      </c>
      <c r="C545" s="93">
        <v>14238</v>
      </c>
      <c r="D545" s="93">
        <v>16515</v>
      </c>
      <c r="E545" s="93">
        <v>15375</v>
      </c>
      <c r="F545" s="93">
        <v>153</v>
      </c>
      <c r="G545" s="93">
        <v>167</v>
      </c>
      <c r="H545" s="93">
        <v>154</v>
      </c>
      <c r="I545" s="93">
        <v>201</v>
      </c>
      <c r="J545" s="93">
        <v>120</v>
      </c>
      <c r="K545" s="93">
        <v>121</v>
      </c>
      <c r="L545" s="93">
        <v>81</v>
      </c>
      <c r="M545" s="93">
        <v>92</v>
      </c>
      <c r="N545" s="93">
        <v>95</v>
      </c>
      <c r="O545" s="93"/>
      <c r="Q545" s="94">
        <f t="shared" si="110"/>
        <v>15376</v>
      </c>
      <c r="R545" s="94">
        <f t="shared" si="111"/>
        <v>158</v>
      </c>
      <c r="S545" s="94">
        <f t="shared" si="112"/>
        <v>147.33333333333334</v>
      </c>
      <c r="T545" s="94">
        <f t="shared" si="113"/>
        <v>89.333333333333329</v>
      </c>
      <c r="U545" s="94">
        <f t="shared" si="109"/>
        <v>15286.666666666666</v>
      </c>
      <c r="V545" s="94">
        <f t="shared" si="109"/>
        <v>68.666666666666671</v>
      </c>
      <c r="W545" s="94">
        <f t="shared" si="109"/>
        <v>58.000000000000014</v>
      </c>
    </row>
    <row r="546" spans="2:23">
      <c r="B546" s="97">
        <v>52</v>
      </c>
      <c r="C546" s="93">
        <v>14024</v>
      </c>
      <c r="D546" s="93">
        <v>16699</v>
      </c>
      <c r="E546" s="93">
        <v>15528</v>
      </c>
      <c r="F546" s="93">
        <v>157</v>
      </c>
      <c r="G546" s="93">
        <v>159</v>
      </c>
      <c r="H546" s="93">
        <v>148</v>
      </c>
      <c r="I546" s="93">
        <v>197</v>
      </c>
      <c r="J546" s="93">
        <v>117</v>
      </c>
      <c r="K546" s="93">
        <v>120</v>
      </c>
      <c r="L546" s="93">
        <v>81</v>
      </c>
      <c r="M546" s="93">
        <v>93</v>
      </c>
      <c r="N546" s="93">
        <v>95</v>
      </c>
      <c r="O546" s="93"/>
      <c r="Q546" s="94">
        <f t="shared" si="110"/>
        <v>15417</v>
      </c>
      <c r="R546" s="94">
        <f t="shared" si="111"/>
        <v>154.66666666666666</v>
      </c>
      <c r="S546" s="94">
        <f t="shared" si="112"/>
        <v>144.66666666666666</v>
      </c>
      <c r="T546" s="94">
        <f t="shared" si="113"/>
        <v>89.666666666666671</v>
      </c>
      <c r="U546" s="94">
        <f t="shared" si="109"/>
        <v>15327.333333333334</v>
      </c>
      <c r="V546" s="94">
        <f t="shared" si="109"/>
        <v>64.999999999999986</v>
      </c>
      <c r="W546" s="94">
        <f t="shared" si="109"/>
        <v>54.999999999999986</v>
      </c>
    </row>
    <row r="547" spans="2:23">
      <c r="B547" s="97">
        <v>52.5</v>
      </c>
      <c r="C547" s="93">
        <v>13918</v>
      </c>
      <c r="D547" s="93">
        <v>16254</v>
      </c>
      <c r="E547" s="93">
        <v>15604</v>
      </c>
      <c r="F547" s="93">
        <v>158</v>
      </c>
      <c r="G547" s="93">
        <v>162</v>
      </c>
      <c r="H547" s="93">
        <v>151</v>
      </c>
      <c r="I547" s="93">
        <v>196</v>
      </c>
      <c r="J547" s="93">
        <v>118</v>
      </c>
      <c r="K547" s="93">
        <v>119</v>
      </c>
      <c r="L547" s="93">
        <v>83</v>
      </c>
      <c r="M547" s="93">
        <v>92</v>
      </c>
      <c r="N547" s="93">
        <v>95</v>
      </c>
      <c r="O547" s="93"/>
      <c r="Q547" s="94">
        <f t="shared" si="110"/>
        <v>15258.666666666666</v>
      </c>
      <c r="R547" s="94">
        <f t="shared" si="111"/>
        <v>157</v>
      </c>
      <c r="S547" s="94">
        <f t="shared" si="112"/>
        <v>144.33333333333334</v>
      </c>
      <c r="T547" s="94">
        <f t="shared" si="113"/>
        <v>90</v>
      </c>
      <c r="U547" s="94">
        <f t="shared" si="109"/>
        <v>15168.666666666666</v>
      </c>
      <c r="V547" s="94">
        <f t="shared" si="109"/>
        <v>67</v>
      </c>
      <c r="W547" s="94">
        <f t="shared" si="109"/>
        <v>54.333333333333343</v>
      </c>
    </row>
    <row r="548" spans="2:23">
      <c r="B548" s="97">
        <v>53</v>
      </c>
      <c r="C548" s="93">
        <v>13683</v>
      </c>
      <c r="D548" s="93">
        <v>16426</v>
      </c>
      <c r="E548" s="93">
        <v>15287</v>
      </c>
      <c r="F548" s="93">
        <v>157</v>
      </c>
      <c r="G548" s="93">
        <v>164</v>
      </c>
      <c r="H548" s="93">
        <v>149</v>
      </c>
      <c r="I548" s="93">
        <v>195</v>
      </c>
      <c r="J548" s="93">
        <v>120</v>
      </c>
      <c r="K548" s="93">
        <v>124</v>
      </c>
      <c r="L548" s="93">
        <v>81</v>
      </c>
      <c r="M548" s="93">
        <v>93</v>
      </c>
      <c r="N548" s="93">
        <v>95</v>
      </c>
      <c r="O548" s="93"/>
      <c r="Q548" s="94">
        <f t="shared" si="110"/>
        <v>15132</v>
      </c>
      <c r="R548" s="94">
        <f t="shared" si="111"/>
        <v>156.66666666666666</v>
      </c>
      <c r="S548" s="94">
        <f t="shared" si="112"/>
        <v>146.33333333333334</v>
      </c>
      <c r="T548" s="94">
        <f t="shared" si="113"/>
        <v>89.666666666666671</v>
      </c>
      <c r="U548" s="94">
        <f t="shared" si="109"/>
        <v>15042.333333333334</v>
      </c>
      <c r="V548" s="94">
        <f t="shared" si="109"/>
        <v>66.999999999999986</v>
      </c>
      <c r="W548" s="94">
        <f t="shared" si="109"/>
        <v>56.666666666666671</v>
      </c>
    </row>
    <row r="549" spans="2:23">
      <c r="B549" s="97">
        <v>53.5</v>
      </c>
      <c r="C549" s="93">
        <v>13491</v>
      </c>
      <c r="D549" s="93">
        <v>16322</v>
      </c>
      <c r="E549" s="93">
        <v>15214</v>
      </c>
      <c r="F549" s="93">
        <v>157</v>
      </c>
      <c r="G549" s="93">
        <v>161</v>
      </c>
      <c r="H549" s="93">
        <v>151</v>
      </c>
      <c r="I549" s="93">
        <v>196</v>
      </c>
      <c r="J549" s="93">
        <v>118</v>
      </c>
      <c r="K549" s="93">
        <v>120</v>
      </c>
      <c r="L549" s="93">
        <v>82</v>
      </c>
      <c r="M549" s="93">
        <v>91</v>
      </c>
      <c r="N549" s="93">
        <v>96</v>
      </c>
      <c r="O549" s="93"/>
      <c r="Q549" s="94">
        <f t="shared" si="110"/>
        <v>15009</v>
      </c>
      <c r="R549" s="94">
        <f t="shared" si="111"/>
        <v>156.33333333333334</v>
      </c>
      <c r="S549" s="94">
        <f t="shared" si="112"/>
        <v>144.66666666666666</v>
      </c>
      <c r="T549" s="94">
        <f t="shared" si="113"/>
        <v>89.666666666666671</v>
      </c>
      <c r="U549" s="94">
        <f t="shared" si="109"/>
        <v>14919.333333333334</v>
      </c>
      <c r="V549" s="94">
        <f t="shared" si="109"/>
        <v>66.666666666666671</v>
      </c>
      <c r="W549" s="94">
        <f t="shared" si="109"/>
        <v>54.999999999999986</v>
      </c>
    </row>
    <row r="550" spans="2:23">
      <c r="B550" s="97">
        <v>54</v>
      </c>
      <c r="C550" s="93">
        <v>13279</v>
      </c>
      <c r="D550" s="93">
        <v>15946</v>
      </c>
      <c r="E550" s="93">
        <v>15301</v>
      </c>
      <c r="F550" s="93">
        <v>159</v>
      </c>
      <c r="G550" s="93">
        <v>163</v>
      </c>
      <c r="H550" s="93">
        <v>150</v>
      </c>
      <c r="I550" s="93">
        <v>198</v>
      </c>
      <c r="J550" s="93">
        <v>118</v>
      </c>
      <c r="K550" s="93">
        <v>123</v>
      </c>
      <c r="L550" s="93">
        <v>81</v>
      </c>
      <c r="M550" s="93">
        <v>94</v>
      </c>
      <c r="N550" s="93">
        <v>95</v>
      </c>
      <c r="O550" s="93"/>
      <c r="Q550" s="94">
        <f t="shared" si="110"/>
        <v>14842</v>
      </c>
      <c r="R550" s="94">
        <f t="shared" si="111"/>
        <v>157.33333333333334</v>
      </c>
      <c r="S550" s="94">
        <f t="shared" si="112"/>
        <v>146.33333333333334</v>
      </c>
      <c r="T550" s="94">
        <f t="shared" si="113"/>
        <v>90</v>
      </c>
      <c r="U550" s="94">
        <f t="shared" si="109"/>
        <v>14752</v>
      </c>
      <c r="V550" s="94">
        <f t="shared" si="109"/>
        <v>67.333333333333343</v>
      </c>
      <c r="W550" s="94">
        <f t="shared" si="109"/>
        <v>56.333333333333343</v>
      </c>
    </row>
    <row r="551" spans="2:23">
      <c r="B551" s="97">
        <v>54.5</v>
      </c>
      <c r="C551" s="93">
        <v>12619</v>
      </c>
      <c r="D551" s="93">
        <v>15885</v>
      </c>
      <c r="E551" s="93">
        <v>15087</v>
      </c>
      <c r="F551" s="93">
        <v>158</v>
      </c>
      <c r="G551" s="93">
        <v>158</v>
      </c>
      <c r="H551" s="93">
        <v>149</v>
      </c>
      <c r="I551" s="93">
        <v>199</v>
      </c>
      <c r="J551" s="93">
        <v>119</v>
      </c>
      <c r="K551" s="93">
        <v>117</v>
      </c>
      <c r="L551" s="93">
        <v>83</v>
      </c>
      <c r="M551" s="93">
        <v>91</v>
      </c>
      <c r="N551" s="93">
        <v>92</v>
      </c>
      <c r="O551" s="93"/>
      <c r="Q551" s="94">
        <f t="shared" si="110"/>
        <v>14530.333333333334</v>
      </c>
      <c r="R551" s="94">
        <f t="shared" si="111"/>
        <v>155</v>
      </c>
      <c r="S551" s="94">
        <f t="shared" si="112"/>
        <v>145</v>
      </c>
      <c r="T551" s="94">
        <f t="shared" si="113"/>
        <v>88.666666666666671</v>
      </c>
      <c r="U551" s="94">
        <f t="shared" si="109"/>
        <v>14441.666666666668</v>
      </c>
      <c r="V551" s="94">
        <f t="shared" si="109"/>
        <v>66.333333333333329</v>
      </c>
      <c r="W551" s="94">
        <f t="shared" si="109"/>
        <v>56.333333333333329</v>
      </c>
    </row>
    <row r="552" spans="2:23">
      <c r="B552" s="97">
        <v>55</v>
      </c>
      <c r="C552" s="93">
        <v>12374</v>
      </c>
      <c r="D552" s="93">
        <v>15679</v>
      </c>
      <c r="E552" s="93">
        <v>14629</v>
      </c>
      <c r="F552" s="93">
        <v>159</v>
      </c>
      <c r="G552" s="93">
        <v>160</v>
      </c>
      <c r="H552" s="93">
        <v>141</v>
      </c>
      <c r="I552" s="93">
        <v>191</v>
      </c>
      <c r="J552" s="93">
        <v>114</v>
      </c>
      <c r="K552" s="93">
        <v>118</v>
      </c>
      <c r="L552" s="93">
        <v>81</v>
      </c>
      <c r="M552" s="93">
        <v>90</v>
      </c>
      <c r="N552" s="93">
        <v>93</v>
      </c>
      <c r="O552" s="93"/>
      <c r="Q552" s="94">
        <f t="shared" si="110"/>
        <v>14227.333333333334</v>
      </c>
      <c r="R552" s="94">
        <f t="shared" si="111"/>
        <v>153.33333333333334</v>
      </c>
      <c r="S552" s="94">
        <f t="shared" si="112"/>
        <v>141</v>
      </c>
      <c r="T552" s="94">
        <f t="shared" si="113"/>
        <v>88</v>
      </c>
      <c r="U552" s="94">
        <f t="shared" si="109"/>
        <v>14139.333333333334</v>
      </c>
      <c r="V552" s="94">
        <f t="shared" si="109"/>
        <v>65.333333333333343</v>
      </c>
      <c r="W552" s="94">
        <f t="shared" si="109"/>
        <v>53</v>
      </c>
    </row>
    <row r="553" spans="2:23">
      <c r="B553" s="97">
        <v>55.5</v>
      </c>
      <c r="C553" s="93">
        <v>12542</v>
      </c>
      <c r="D553" s="93">
        <v>15832</v>
      </c>
      <c r="E553" s="93">
        <v>14768</v>
      </c>
      <c r="F553" s="93">
        <v>157</v>
      </c>
      <c r="G553" s="93">
        <v>162</v>
      </c>
      <c r="H553" s="93">
        <v>142</v>
      </c>
      <c r="I553" s="93">
        <v>199</v>
      </c>
      <c r="J553" s="93">
        <v>116</v>
      </c>
      <c r="K553" s="93">
        <v>119</v>
      </c>
      <c r="L553" s="93">
        <v>82</v>
      </c>
      <c r="M553" s="93">
        <v>91</v>
      </c>
      <c r="N553" s="93">
        <v>94</v>
      </c>
      <c r="O553" s="93"/>
      <c r="Q553" s="94">
        <f t="shared" si="110"/>
        <v>14380.666666666666</v>
      </c>
      <c r="R553" s="94">
        <f t="shared" si="111"/>
        <v>153.66666666666666</v>
      </c>
      <c r="S553" s="94">
        <f t="shared" si="112"/>
        <v>144.66666666666666</v>
      </c>
      <c r="T553" s="94">
        <f t="shared" si="113"/>
        <v>89</v>
      </c>
      <c r="U553" s="94">
        <f t="shared" si="109"/>
        <v>14291.666666666666</v>
      </c>
      <c r="V553" s="94">
        <f t="shared" si="109"/>
        <v>64.666666666666657</v>
      </c>
      <c r="W553" s="94">
        <f t="shared" si="109"/>
        <v>55.666666666666657</v>
      </c>
    </row>
    <row r="554" spans="2:23">
      <c r="B554" s="97">
        <v>56</v>
      </c>
      <c r="C554" s="93">
        <v>12167</v>
      </c>
      <c r="D554" s="93">
        <v>15563</v>
      </c>
      <c r="E554" s="93">
        <v>14439</v>
      </c>
      <c r="F554" s="93">
        <v>157</v>
      </c>
      <c r="G554" s="93">
        <v>158</v>
      </c>
      <c r="H554" s="93">
        <v>146</v>
      </c>
      <c r="I554" s="93">
        <v>195</v>
      </c>
      <c r="J554" s="93">
        <v>114</v>
      </c>
      <c r="K554" s="93">
        <v>118</v>
      </c>
      <c r="L554" s="93">
        <v>81</v>
      </c>
      <c r="M554" s="93">
        <v>93</v>
      </c>
      <c r="N554" s="93">
        <v>92</v>
      </c>
      <c r="O554" s="93"/>
      <c r="Q554" s="94">
        <f t="shared" si="110"/>
        <v>14056.333333333334</v>
      </c>
      <c r="R554" s="94">
        <f t="shared" si="111"/>
        <v>153.66666666666666</v>
      </c>
      <c r="S554" s="94">
        <f t="shared" si="112"/>
        <v>142.33333333333334</v>
      </c>
      <c r="T554" s="94">
        <f t="shared" si="113"/>
        <v>88.666666666666671</v>
      </c>
      <c r="U554" s="94">
        <f t="shared" si="109"/>
        <v>13967.666666666668</v>
      </c>
      <c r="V554" s="94">
        <f t="shared" si="109"/>
        <v>64.999999999999986</v>
      </c>
      <c r="W554" s="94">
        <f t="shared" si="109"/>
        <v>53.666666666666671</v>
      </c>
    </row>
    <row r="555" spans="2:23">
      <c r="B555" s="97">
        <v>56.5</v>
      </c>
      <c r="C555" s="93">
        <v>12183</v>
      </c>
      <c r="D555" s="93">
        <v>15106</v>
      </c>
      <c r="E555" s="93">
        <v>14457</v>
      </c>
      <c r="F555" s="93">
        <v>159</v>
      </c>
      <c r="G555" s="93">
        <v>158</v>
      </c>
      <c r="H555" s="93">
        <v>146</v>
      </c>
      <c r="I555" s="93">
        <v>192</v>
      </c>
      <c r="J555" s="93">
        <v>114</v>
      </c>
      <c r="K555" s="93">
        <v>120</v>
      </c>
      <c r="L555" s="93">
        <v>81</v>
      </c>
      <c r="M555" s="93">
        <v>92</v>
      </c>
      <c r="N555" s="93">
        <v>95</v>
      </c>
      <c r="O555" s="93"/>
      <c r="Q555" s="94">
        <f t="shared" si="110"/>
        <v>13915.333333333334</v>
      </c>
      <c r="R555" s="94">
        <f t="shared" si="111"/>
        <v>154.33333333333334</v>
      </c>
      <c r="S555" s="94">
        <f t="shared" si="112"/>
        <v>142</v>
      </c>
      <c r="T555" s="94">
        <f t="shared" si="113"/>
        <v>89.333333333333329</v>
      </c>
      <c r="U555" s="94">
        <f t="shared" si="109"/>
        <v>13826</v>
      </c>
      <c r="V555" s="94">
        <f t="shared" si="109"/>
        <v>65.000000000000014</v>
      </c>
      <c r="W555" s="94">
        <f t="shared" si="109"/>
        <v>52.666666666666671</v>
      </c>
    </row>
    <row r="556" spans="2:23">
      <c r="B556" s="97">
        <v>57</v>
      </c>
      <c r="C556" s="93">
        <v>11952</v>
      </c>
      <c r="D556" s="93">
        <v>14836</v>
      </c>
      <c r="E556" s="93">
        <v>14103</v>
      </c>
      <c r="F556" s="93">
        <v>156</v>
      </c>
      <c r="G556" s="93">
        <v>160</v>
      </c>
      <c r="H556" s="93">
        <v>146</v>
      </c>
      <c r="I556" s="93">
        <v>196</v>
      </c>
      <c r="J556" s="93">
        <v>112</v>
      </c>
      <c r="K556" s="93">
        <v>119</v>
      </c>
      <c r="L556" s="93">
        <v>80</v>
      </c>
      <c r="M556" s="93">
        <v>90</v>
      </c>
      <c r="N556" s="93">
        <v>92</v>
      </c>
      <c r="O556" s="93"/>
      <c r="Q556" s="94">
        <f t="shared" si="110"/>
        <v>13630.333333333334</v>
      </c>
      <c r="R556" s="94">
        <f t="shared" si="111"/>
        <v>154</v>
      </c>
      <c r="S556" s="94">
        <f t="shared" si="112"/>
        <v>142.33333333333334</v>
      </c>
      <c r="T556" s="94">
        <f t="shared" si="113"/>
        <v>87.333333333333329</v>
      </c>
      <c r="U556" s="94">
        <f t="shared" si="109"/>
        <v>13543</v>
      </c>
      <c r="V556" s="94">
        <f t="shared" si="109"/>
        <v>66.666666666666671</v>
      </c>
      <c r="W556" s="94">
        <f t="shared" si="109"/>
        <v>55.000000000000014</v>
      </c>
    </row>
    <row r="557" spans="2:23">
      <c r="B557" s="97">
        <v>57.5</v>
      </c>
      <c r="C557" s="93">
        <v>11726</v>
      </c>
      <c r="D557" s="93">
        <v>14451</v>
      </c>
      <c r="E557" s="93">
        <v>13539</v>
      </c>
      <c r="F557" s="93">
        <v>155</v>
      </c>
      <c r="G557" s="93">
        <v>155</v>
      </c>
      <c r="H557" s="93">
        <v>146</v>
      </c>
      <c r="I557" s="93">
        <v>193</v>
      </c>
      <c r="J557" s="93">
        <v>113</v>
      </c>
      <c r="K557" s="93">
        <v>117</v>
      </c>
      <c r="L557" s="93">
        <v>81</v>
      </c>
      <c r="M557" s="93">
        <v>89</v>
      </c>
      <c r="N557" s="93">
        <v>91</v>
      </c>
      <c r="O557" s="93"/>
      <c r="Q557" s="94">
        <f t="shared" si="110"/>
        <v>13238.666666666666</v>
      </c>
      <c r="R557" s="94">
        <f t="shared" si="111"/>
        <v>152</v>
      </c>
      <c r="S557" s="94">
        <f t="shared" si="112"/>
        <v>141</v>
      </c>
      <c r="T557" s="94">
        <f t="shared" si="113"/>
        <v>87</v>
      </c>
      <c r="U557" s="94">
        <f t="shared" si="109"/>
        <v>13151.666666666666</v>
      </c>
      <c r="V557" s="94">
        <f t="shared" si="109"/>
        <v>65</v>
      </c>
      <c r="W557" s="94">
        <f t="shared" si="109"/>
        <v>54</v>
      </c>
    </row>
    <row r="558" spans="2:23">
      <c r="B558" s="97">
        <v>58</v>
      </c>
      <c r="C558" s="93">
        <v>11598</v>
      </c>
      <c r="D558" s="93">
        <v>14115</v>
      </c>
      <c r="E558" s="93">
        <v>13491</v>
      </c>
      <c r="F558" s="93">
        <v>153</v>
      </c>
      <c r="G558" s="93">
        <v>153</v>
      </c>
      <c r="H558" s="93">
        <v>141</v>
      </c>
      <c r="I558" s="93">
        <v>196</v>
      </c>
      <c r="J558" s="93">
        <v>113</v>
      </c>
      <c r="K558" s="93">
        <v>116</v>
      </c>
      <c r="L558" s="93">
        <v>79</v>
      </c>
      <c r="M558" s="93">
        <v>91</v>
      </c>
      <c r="N558" s="93">
        <v>92</v>
      </c>
      <c r="O558" s="93"/>
      <c r="Q558" s="94">
        <f t="shared" si="110"/>
        <v>13068</v>
      </c>
      <c r="R558" s="94">
        <f t="shared" si="111"/>
        <v>149</v>
      </c>
      <c r="S558" s="94">
        <f t="shared" si="112"/>
        <v>141.66666666666666</v>
      </c>
      <c r="T558" s="94">
        <f t="shared" si="113"/>
        <v>87.333333333333329</v>
      </c>
      <c r="U558" s="94">
        <f t="shared" si="109"/>
        <v>12980.666666666666</v>
      </c>
      <c r="V558" s="94">
        <f t="shared" si="109"/>
        <v>61.666666666666671</v>
      </c>
      <c r="W558" s="94">
        <f t="shared" si="109"/>
        <v>54.333333333333329</v>
      </c>
    </row>
    <row r="559" spans="2:23">
      <c r="B559" s="97">
        <v>58.5</v>
      </c>
      <c r="C559" s="93">
        <v>11267</v>
      </c>
      <c r="D559" s="93">
        <v>14283</v>
      </c>
      <c r="E559" s="93">
        <v>13070</v>
      </c>
      <c r="F559" s="93">
        <v>153</v>
      </c>
      <c r="G559" s="93">
        <v>151</v>
      </c>
      <c r="H559" s="93">
        <v>143</v>
      </c>
      <c r="I559" s="93">
        <v>192</v>
      </c>
      <c r="J559" s="93">
        <v>114</v>
      </c>
      <c r="K559" s="93">
        <v>115</v>
      </c>
      <c r="L559" s="93">
        <v>80</v>
      </c>
      <c r="M559" s="93">
        <v>89</v>
      </c>
      <c r="N559" s="93">
        <v>94</v>
      </c>
      <c r="O559" s="93"/>
      <c r="Q559" s="94">
        <f t="shared" si="110"/>
        <v>12873.333333333334</v>
      </c>
      <c r="R559" s="94">
        <f t="shared" si="111"/>
        <v>149</v>
      </c>
      <c r="S559" s="94">
        <f t="shared" si="112"/>
        <v>140.33333333333334</v>
      </c>
      <c r="T559" s="94">
        <f t="shared" si="113"/>
        <v>87.666666666666671</v>
      </c>
      <c r="U559" s="94">
        <f t="shared" si="109"/>
        <v>12785.666666666668</v>
      </c>
      <c r="V559" s="94">
        <f t="shared" si="109"/>
        <v>61.333333333333329</v>
      </c>
      <c r="W559" s="94">
        <f t="shared" si="109"/>
        <v>52.666666666666671</v>
      </c>
    </row>
    <row r="560" spans="2:23">
      <c r="B560" s="97">
        <v>59</v>
      </c>
      <c r="C560" s="93">
        <v>11390</v>
      </c>
      <c r="D560" s="93">
        <v>14118</v>
      </c>
      <c r="E560" s="93">
        <v>13226</v>
      </c>
      <c r="F560" s="93">
        <v>150</v>
      </c>
      <c r="G560" s="93">
        <v>153</v>
      </c>
      <c r="H560" s="93">
        <v>141</v>
      </c>
      <c r="I560" s="93">
        <v>191</v>
      </c>
      <c r="J560" s="93">
        <v>111</v>
      </c>
      <c r="K560" s="93">
        <v>115</v>
      </c>
      <c r="L560" s="93">
        <v>81</v>
      </c>
      <c r="M560" s="93">
        <v>90</v>
      </c>
      <c r="N560" s="93">
        <v>91</v>
      </c>
      <c r="O560" s="93"/>
      <c r="Q560" s="94">
        <f t="shared" si="110"/>
        <v>12911.333333333334</v>
      </c>
      <c r="R560" s="94">
        <f t="shared" si="111"/>
        <v>148</v>
      </c>
      <c r="S560" s="94">
        <f t="shared" si="112"/>
        <v>139</v>
      </c>
      <c r="T560" s="94">
        <f t="shared" si="113"/>
        <v>87.333333333333329</v>
      </c>
      <c r="U560" s="94">
        <f t="shared" si="109"/>
        <v>12824</v>
      </c>
      <c r="V560" s="94">
        <f t="shared" si="109"/>
        <v>60.666666666666671</v>
      </c>
      <c r="W560" s="94">
        <f t="shared" si="109"/>
        <v>51.666666666666671</v>
      </c>
    </row>
    <row r="561" spans="2:23">
      <c r="B561" s="97">
        <v>59.5</v>
      </c>
      <c r="C561" s="93">
        <v>11291</v>
      </c>
      <c r="D561" s="93">
        <v>13937</v>
      </c>
      <c r="E561" s="93">
        <v>12944</v>
      </c>
      <c r="F561" s="93">
        <v>149</v>
      </c>
      <c r="G561" s="93">
        <v>153</v>
      </c>
      <c r="H561" s="93">
        <v>143</v>
      </c>
      <c r="I561" s="93">
        <v>192</v>
      </c>
      <c r="J561" s="93">
        <v>114</v>
      </c>
      <c r="K561" s="93">
        <v>115</v>
      </c>
      <c r="L561" s="93">
        <v>81</v>
      </c>
      <c r="M561" s="93">
        <v>90</v>
      </c>
      <c r="N561" s="93">
        <v>92</v>
      </c>
      <c r="O561" s="93"/>
      <c r="Q561" s="94">
        <f t="shared" si="110"/>
        <v>12724</v>
      </c>
      <c r="R561" s="94">
        <f t="shared" si="111"/>
        <v>148.33333333333334</v>
      </c>
      <c r="S561" s="94">
        <f t="shared" si="112"/>
        <v>140.33333333333334</v>
      </c>
      <c r="T561" s="94">
        <f t="shared" si="113"/>
        <v>87.666666666666671</v>
      </c>
      <c r="U561" s="94">
        <f t="shared" si="109"/>
        <v>12636.333333333334</v>
      </c>
      <c r="V561" s="94">
        <f t="shared" si="109"/>
        <v>60.666666666666671</v>
      </c>
      <c r="W561" s="94">
        <f t="shared" si="109"/>
        <v>52.666666666666671</v>
      </c>
    </row>
    <row r="562" spans="2:23">
      <c r="B562" s="97">
        <v>60</v>
      </c>
      <c r="C562" s="93">
        <v>11113</v>
      </c>
      <c r="D562" s="93">
        <v>13674</v>
      </c>
      <c r="E562" s="93">
        <v>12687</v>
      </c>
      <c r="F562" s="93">
        <v>152</v>
      </c>
      <c r="G562" s="93">
        <v>150</v>
      </c>
      <c r="H562" s="93">
        <v>145</v>
      </c>
      <c r="I562" s="93">
        <v>195</v>
      </c>
      <c r="J562" s="93">
        <v>112</v>
      </c>
      <c r="K562" s="93">
        <v>116</v>
      </c>
      <c r="L562" s="93">
        <v>77</v>
      </c>
      <c r="M562" s="93">
        <v>90</v>
      </c>
      <c r="N562" s="93">
        <v>90</v>
      </c>
      <c r="O562" s="93"/>
      <c r="Q562" s="94">
        <f t="shared" si="110"/>
        <v>12491.333333333334</v>
      </c>
      <c r="R562" s="94">
        <f t="shared" si="111"/>
        <v>149</v>
      </c>
      <c r="S562" s="94">
        <f t="shared" si="112"/>
        <v>141</v>
      </c>
      <c r="T562" s="94">
        <f t="shared" si="113"/>
        <v>85.666666666666671</v>
      </c>
      <c r="U562" s="94">
        <f t="shared" si="109"/>
        <v>12405.666666666668</v>
      </c>
      <c r="V562" s="94">
        <f t="shared" si="109"/>
        <v>63.333333333333329</v>
      </c>
      <c r="W562" s="94">
        <f t="shared" si="109"/>
        <v>55.333333333333329</v>
      </c>
    </row>
    <row r="563" spans="2:23">
      <c r="B563" s="97">
        <v>60.5</v>
      </c>
      <c r="C563" s="93">
        <v>11156</v>
      </c>
      <c r="D563" s="93">
        <v>13380</v>
      </c>
      <c r="E563" s="93">
        <v>12565</v>
      </c>
      <c r="F563" s="93">
        <v>148</v>
      </c>
      <c r="G563" s="93">
        <v>150</v>
      </c>
      <c r="H563" s="93">
        <v>144</v>
      </c>
      <c r="I563" s="93">
        <v>195</v>
      </c>
      <c r="J563" s="93">
        <v>112</v>
      </c>
      <c r="K563" s="93">
        <v>114</v>
      </c>
      <c r="L563" s="93">
        <v>79</v>
      </c>
      <c r="M563" s="93">
        <v>90</v>
      </c>
      <c r="N563" s="93">
        <v>93</v>
      </c>
      <c r="O563" s="93"/>
      <c r="Q563" s="94">
        <f t="shared" si="110"/>
        <v>12367</v>
      </c>
      <c r="R563" s="94">
        <f t="shared" si="111"/>
        <v>147.33333333333334</v>
      </c>
      <c r="S563" s="94">
        <f t="shared" si="112"/>
        <v>140.33333333333334</v>
      </c>
      <c r="T563" s="94">
        <f t="shared" si="113"/>
        <v>87.333333333333329</v>
      </c>
      <c r="U563" s="94">
        <f t="shared" si="109"/>
        <v>12279.666666666666</v>
      </c>
      <c r="V563" s="94">
        <f t="shared" si="109"/>
        <v>60.000000000000014</v>
      </c>
      <c r="W563" s="94">
        <f t="shared" si="109"/>
        <v>53.000000000000014</v>
      </c>
    </row>
    <row r="564" spans="2:23">
      <c r="B564" s="97">
        <v>61</v>
      </c>
      <c r="C564" s="93">
        <v>10972</v>
      </c>
      <c r="D564" s="93">
        <v>13527</v>
      </c>
      <c r="E564" s="93">
        <v>12511</v>
      </c>
      <c r="F564" s="93">
        <v>148</v>
      </c>
      <c r="G564" s="93">
        <v>148</v>
      </c>
      <c r="H564" s="93">
        <v>141</v>
      </c>
      <c r="I564" s="93">
        <v>188</v>
      </c>
      <c r="J564" s="93">
        <v>114</v>
      </c>
      <c r="K564" s="93">
        <v>114</v>
      </c>
      <c r="L564" s="93">
        <v>82</v>
      </c>
      <c r="M564" s="93">
        <v>91</v>
      </c>
      <c r="N564" s="93">
        <v>93</v>
      </c>
      <c r="O564" s="93"/>
      <c r="Q564" s="94">
        <f t="shared" si="110"/>
        <v>12336.666666666666</v>
      </c>
      <c r="R564" s="94">
        <f t="shared" si="111"/>
        <v>145.66666666666666</v>
      </c>
      <c r="S564" s="94">
        <f t="shared" si="112"/>
        <v>138.66666666666666</v>
      </c>
      <c r="T564" s="94">
        <f t="shared" si="113"/>
        <v>88.666666666666671</v>
      </c>
      <c r="U564" s="94">
        <f t="shared" si="109"/>
        <v>12248</v>
      </c>
      <c r="V564" s="94">
        <f t="shared" si="109"/>
        <v>56.999999999999986</v>
      </c>
      <c r="W564" s="94">
        <f t="shared" si="109"/>
        <v>49.999999999999986</v>
      </c>
    </row>
    <row r="565" spans="2:23">
      <c r="B565" s="97">
        <v>61.5</v>
      </c>
      <c r="C565" s="93">
        <v>10935</v>
      </c>
      <c r="D565" s="93">
        <v>13166</v>
      </c>
      <c r="E565" s="93">
        <v>12443</v>
      </c>
      <c r="F565" s="93">
        <v>149</v>
      </c>
      <c r="G565" s="93">
        <v>150</v>
      </c>
      <c r="H565" s="93">
        <v>142</v>
      </c>
      <c r="I565" s="93">
        <v>189</v>
      </c>
      <c r="J565" s="93">
        <v>114</v>
      </c>
      <c r="K565" s="93">
        <v>113</v>
      </c>
      <c r="L565" s="93">
        <v>81</v>
      </c>
      <c r="M565" s="93">
        <v>91</v>
      </c>
      <c r="N565" s="93">
        <v>93</v>
      </c>
      <c r="O565" s="93"/>
      <c r="Q565" s="94">
        <f t="shared" si="110"/>
        <v>12181.333333333334</v>
      </c>
      <c r="R565" s="94">
        <f t="shared" si="111"/>
        <v>147</v>
      </c>
      <c r="S565" s="94">
        <f t="shared" si="112"/>
        <v>138.66666666666666</v>
      </c>
      <c r="T565" s="94">
        <f t="shared" si="113"/>
        <v>88.333333333333329</v>
      </c>
      <c r="U565" s="94">
        <f t="shared" si="109"/>
        <v>12093</v>
      </c>
      <c r="V565" s="94">
        <f t="shared" si="109"/>
        <v>58.666666666666671</v>
      </c>
      <c r="W565" s="94">
        <f t="shared" si="109"/>
        <v>50.333333333333329</v>
      </c>
    </row>
    <row r="566" spans="2:23">
      <c r="B566" s="97">
        <v>62</v>
      </c>
      <c r="C566" s="93">
        <v>11008</v>
      </c>
      <c r="D566" s="93">
        <v>13121</v>
      </c>
      <c r="E566" s="93">
        <v>12412</v>
      </c>
      <c r="F566" s="93">
        <v>145</v>
      </c>
      <c r="G566" s="93">
        <v>152</v>
      </c>
      <c r="H566" s="93">
        <v>140</v>
      </c>
      <c r="I566" s="93">
        <v>191</v>
      </c>
      <c r="J566" s="93">
        <v>113</v>
      </c>
      <c r="K566" s="93">
        <v>115</v>
      </c>
      <c r="L566" s="93">
        <v>80</v>
      </c>
      <c r="M566" s="93">
        <v>91</v>
      </c>
      <c r="N566" s="93">
        <v>92</v>
      </c>
      <c r="O566" s="93"/>
      <c r="Q566" s="94">
        <f t="shared" si="110"/>
        <v>12180.333333333334</v>
      </c>
      <c r="R566" s="94">
        <f t="shared" si="111"/>
        <v>145.66666666666666</v>
      </c>
      <c r="S566" s="94">
        <f t="shared" si="112"/>
        <v>139.66666666666666</v>
      </c>
      <c r="T566" s="94">
        <f t="shared" si="113"/>
        <v>87.666666666666671</v>
      </c>
      <c r="U566" s="94">
        <f t="shared" si="109"/>
        <v>12092.666666666668</v>
      </c>
      <c r="V566" s="94">
        <f t="shared" si="109"/>
        <v>57.999999999999986</v>
      </c>
      <c r="W566" s="94">
        <f t="shared" si="109"/>
        <v>51.999999999999986</v>
      </c>
    </row>
    <row r="567" spans="2:23">
      <c r="B567" s="97">
        <v>62.5</v>
      </c>
      <c r="C567" s="93">
        <v>11403</v>
      </c>
      <c r="D567" s="93">
        <v>13495</v>
      </c>
      <c r="E567" s="93">
        <v>12468</v>
      </c>
      <c r="F567" s="93">
        <v>154</v>
      </c>
      <c r="G567" s="93">
        <v>157</v>
      </c>
      <c r="H567" s="93">
        <v>146</v>
      </c>
      <c r="I567" s="93">
        <v>198</v>
      </c>
      <c r="J567" s="93">
        <v>114</v>
      </c>
      <c r="K567" s="93">
        <v>117</v>
      </c>
      <c r="L567" s="93">
        <v>84</v>
      </c>
      <c r="M567" s="93">
        <v>93</v>
      </c>
      <c r="N567" s="93">
        <v>97</v>
      </c>
      <c r="O567" s="93"/>
      <c r="Q567" s="94">
        <f t="shared" si="110"/>
        <v>12455.333333333334</v>
      </c>
      <c r="R567" s="94">
        <f t="shared" si="111"/>
        <v>152.33333333333334</v>
      </c>
      <c r="S567" s="94">
        <f t="shared" si="112"/>
        <v>143</v>
      </c>
      <c r="T567" s="94">
        <f t="shared" si="113"/>
        <v>91.333333333333329</v>
      </c>
      <c r="U567" s="94">
        <f t="shared" si="109"/>
        <v>12364</v>
      </c>
      <c r="V567" s="94">
        <f t="shared" si="109"/>
        <v>61.000000000000014</v>
      </c>
      <c r="W567" s="94">
        <f t="shared" si="109"/>
        <v>51.666666666666671</v>
      </c>
    </row>
    <row r="568" spans="2:23">
      <c r="B568" s="97">
        <v>63</v>
      </c>
      <c r="C568" s="93">
        <v>11095</v>
      </c>
      <c r="D568" s="93">
        <v>13365</v>
      </c>
      <c r="E568" s="93">
        <v>12467</v>
      </c>
      <c r="F568" s="93">
        <v>150</v>
      </c>
      <c r="G568" s="93">
        <v>154</v>
      </c>
      <c r="H568" s="93">
        <v>147</v>
      </c>
      <c r="I568" s="93">
        <v>197</v>
      </c>
      <c r="J568" s="93">
        <v>113</v>
      </c>
      <c r="K568" s="93">
        <v>119</v>
      </c>
      <c r="L568" s="93">
        <v>82</v>
      </c>
      <c r="M568" s="93">
        <v>90</v>
      </c>
      <c r="N568" s="93">
        <v>97</v>
      </c>
      <c r="O568" s="93"/>
      <c r="Q568" s="94">
        <f t="shared" si="110"/>
        <v>12309</v>
      </c>
      <c r="R568" s="94">
        <f t="shared" si="111"/>
        <v>150.33333333333334</v>
      </c>
      <c r="S568" s="94">
        <f t="shared" si="112"/>
        <v>143</v>
      </c>
      <c r="T568" s="94">
        <f t="shared" si="113"/>
        <v>89.666666666666671</v>
      </c>
      <c r="U568" s="94">
        <f t="shared" si="109"/>
        <v>12219.333333333334</v>
      </c>
      <c r="V568" s="94">
        <f t="shared" si="109"/>
        <v>60.666666666666671</v>
      </c>
      <c r="W568" s="94">
        <f t="shared" si="109"/>
        <v>53.333333333333329</v>
      </c>
    </row>
    <row r="569" spans="2:23">
      <c r="B569" s="97">
        <v>63.5</v>
      </c>
      <c r="C569" s="93">
        <v>10728</v>
      </c>
      <c r="D569" s="93">
        <v>13032</v>
      </c>
      <c r="E569" s="93">
        <v>12222</v>
      </c>
      <c r="F569" s="93">
        <v>150</v>
      </c>
      <c r="G569" s="93">
        <v>151</v>
      </c>
      <c r="H569" s="93">
        <v>145</v>
      </c>
      <c r="I569" s="93">
        <v>194</v>
      </c>
      <c r="J569" s="93">
        <v>113</v>
      </c>
      <c r="K569" s="93">
        <v>115</v>
      </c>
      <c r="L569" s="93">
        <v>80</v>
      </c>
      <c r="M569" s="93">
        <v>93</v>
      </c>
      <c r="N569" s="93">
        <v>94</v>
      </c>
      <c r="O569" s="93"/>
      <c r="Q569" s="94">
        <f t="shared" si="110"/>
        <v>11994</v>
      </c>
      <c r="R569" s="94">
        <f t="shared" si="111"/>
        <v>148.66666666666666</v>
      </c>
      <c r="S569" s="94">
        <f t="shared" si="112"/>
        <v>140.66666666666666</v>
      </c>
      <c r="T569" s="94">
        <f t="shared" si="113"/>
        <v>89</v>
      </c>
      <c r="U569" s="94">
        <f t="shared" si="109"/>
        <v>11905</v>
      </c>
      <c r="V569" s="94">
        <f t="shared" si="109"/>
        <v>59.666666666666657</v>
      </c>
      <c r="W569" s="94">
        <f t="shared" si="109"/>
        <v>51.666666666666657</v>
      </c>
    </row>
    <row r="570" spans="2:23">
      <c r="B570" s="97">
        <v>64</v>
      </c>
      <c r="C570" s="93">
        <v>10528</v>
      </c>
      <c r="D570" s="93">
        <v>12969</v>
      </c>
      <c r="E570" s="93">
        <v>12109</v>
      </c>
      <c r="F570" s="93">
        <v>147</v>
      </c>
      <c r="G570" s="93">
        <v>150</v>
      </c>
      <c r="H570" s="93">
        <v>143</v>
      </c>
      <c r="I570" s="93">
        <v>192</v>
      </c>
      <c r="J570" s="93">
        <v>110</v>
      </c>
      <c r="K570" s="93">
        <v>111</v>
      </c>
      <c r="L570" s="93">
        <v>80</v>
      </c>
      <c r="M570" s="93">
        <v>91</v>
      </c>
      <c r="N570" s="93">
        <v>94</v>
      </c>
      <c r="O570" s="93"/>
      <c r="Q570" s="94">
        <f t="shared" ref="Q570:Q585" si="114">AVERAGE(C570:E570)</f>
        <v>11868.666666666666</v>
      </c>
      <c r="R570" s="94">
        <f t="shared" ref="R570:R585" si="115">AVERAGE(F570:H570)</f>
        <v>146.66666666666666</v>
      </c>
      <c r="S570" s="94">
        <f t="shared" ref="S570:S585" si="116">AVERAGE(I570:K570)</f>
        <v>137.66666666666666</v>
      </c>
      <c r="T570" s="94">
        <f t="shared" ref="T570:T585" si="117">AVERAGE(L570:N570)</f>
        <v>88.333333333333329</v>
      </c>
      <c r="U570" s="94">
        <f t="shared" si="109"/>
        <v>11780.333333333332</v>
      </c>
      <c r="V570" s="94">
        <f t="shared" si="109"/>
        <v>58.333333333333329</v>
      </c>
      <c r="W570" s="94">
        <f t="shared" si="109"/>
        <v>49.333333333333329</v>
      </c>
    </row>
    <row r="571" spans="2:23">
      <c r="B571" s="97">
        <v>64.5</v>
      </c>
      <c r="C571" s="93">
        <v>10580</v>
      </c>
      <c r="D571" s="93">
        <v>13069</v>
      </c>
      <c r="E571" s="93">
        <v>12075</v>
      </c>
      <c r="F571" s="93">
        <v>149</v>
      </c>
      <c r="G571" s="93">
        <v>153</v>
      </c>
      <c r="H571" s="93">
        <v>143</v>
      </c>
      <c r="I571" s="93">
        <v>194</v>
      </c>
      <c r="J571" s="93">
        <v>114</v>
      </c>
      <c r="K571" s="93">
        <v>116</v>
      </c>
      <c r="L571" s="93">
        <v>79</v>
      </c>
      <c r="M571" s="93">
        <v>91</v>
      </c>
      <c r="N571" s="93">
        <v>94</v>
      </c>
      <c r="O571" s="93"/>
      <c r="Q571" s="94">
        <f t="shared" si="114"/>
        <v>11908</v>
      </c>
      <c r="R571" s="94">
        <f t="shared" si="115"/>
        <v>148.33333333333334</v>
      </c>
      <c r="S571" s="94">
        <f t="shared" si="116"/>
        <v>141.33333333333334</v>
      </c>
      <c r="T571" s="94">
        <f t="shared" si="117"/>
        <v>88</v>
      </c>
      <c r="U571" s="94">
        <f t="shared" si="109"/>
        <v>11820</v>
      </c>
      <c r="V571" s="94">
        <f t="shared" si="109"/>
        <v>60.333333333333343</v>
      </c>
      <c r="W571" s="94">
        <f t="shared" si="109"/>
        <v>53.333333333333343</v>
      </c>
    </row>
    <row r="572" spans="2:23">
      <c r="B572" s="97">
        <v>65</v>
      </c>
      <c r="C572" s="93">
        <v>10385</v>
      </c>
      <c r="D572" s="93">
        <v>12855</v>
      </c>
      <c r="E572" s="93">
        <v>11856</v>
      </c>
      <c r="F572" s="93">
        <v>146</v>
      </c>
      <c r="G572" s="93">
        <v>149</v>
      </c>
      <c r="H572" s="93">
        <v>142</v>
      </c>
      <c r="I572" s="93">
        <v>197</v>
      </c>
      <c r="J572" s="93">
        <v>112</v>
      </c>
      <c r="K572" s="93">
        <v>115</v>
      </c>
      <c r="L572" s="93">
        <v>81</v>
      </c>
      <c r="M572" s="93">
        <v>92</v>
      </c>
      <c r="N572" s="93">
        <v>94</v>
      </c>
      <c r="O572" s="93"/>
      <c r="Q572" s="94">
        <f t="shared" si="114"/>
        <v>11698.666666666666</v>
      </c>
      <c r="R572" s="94">
        <f t="shared" si="115"/>
        <v>145.66666666666666</v>
      </c>
      <c r="S572" s="94">
        <f t="shared" si="116"/>
        <v>141.33333333333334</v>
      </c>
      <c r="T572" s="94">
        <f t="shared" si="117"/>
        <v>89</v>
      </c>
      <c r="U572" s="94">
        <f t="shared" si="109"/>
        <v>11609.666666666666</v>
      </c>
      <c r="V572" s="94">
        <f t="shared" si="109"/>
        <v>56.666666666666657</v>
      </c>
      <c r="W572" s="94">
        <f t="shared" si="109"/>
        <v>52.333333333333343</v>
      </c>
    </row>
    <row r="573" spans="2:23">
      <c r="B573" s="97">
        <v>65.5</v>
      </c>
      <c r="C573" s="93">
        <v>10288</v>
      </c>
      <c r="D573" s="93">
        <v>12592</v>
      </c>
      <c r="E573" s="93">
        <v>11767</v>
      </c>
      <c r="F573" s="93">
        <v>146</v>
      </c>
      <c r="G573" s="93">
        <v>151</v>
      </c>
      <c r="H573" s="93">
        <v>142</v>
      </c>
      <c r="I573" s="93">
        <v>192</v>
      </c>
      <c r="J573" s="93">
        <v>114</v>
      </c>
      <c r="K573" s="93">
        <v>114</v>
      </c>
      <c r="L573" s="93">
        <v>81</v>
      </c>
      <c r="M573" s="93">
        <v>92</v>
      </c>
      <c r="N573" s="93">
        <v>93</v>
      </c>
      <c r="O573" s="93"/>
      <c r="Q573" s="94">
        <f t="shared" si="114"/>
        <v>11549</v>
      </c>
      <c r="R573" s="94">
        <f t="shared" si="115"/>
        <v>146.33333333333334</v>
      </c>
      <c r="S573" s="94">
        <f t="shared" si="116"/>
        <v>140</v>
      </c>
      <c r="T573" s="94">
        <f t="shared" si="117"/>
        <v>88.666666666666671</v>
      </c>
      <c r="U573" s="94">
        <f t="shared" si="109"/>
        <v>11460.333333333334</v>
      </c>
      <c r="V573" s="94">
        <f t="shared" si="109"/>
        <v>57.666666666666671</v>
      </c>
      <c r="W573" s="94">
        <f t="shared" si="109"/>
        <v>51.333333333333329</v>
      </c>
    </row>
    <row r="574" spans="2:23">
      <c r="B574" s="97">
        <v>66</v>
      </c>
      <c r="C574" s="93">
        <v>10220</v>
      </c>
      <c r="D574" s="93">
        <v>12581</v>
      </c>
      <c r="E574" s="93">
        <v>11631</v>
      </c>
      <c r="F574" s="93">
        <v>145</v>
      </c>
      <c r="G574" s="93">
        <v>149</v>
      </c>
      <c r="H574" s="93">
        <v>143</v>
      </c>
      <c r="I574" s="93">
        <v>187</v>
      </c>
      <c r="J574" s="93">
        <v>113</v>
      </c>
      <c r="K574" s="93">
        <v>113</v>
      </c>
      <c r="L574" s="93">
        <v>82</v>
      </c>
      <c r="M574" s="93">
        <v>89</v>
      </c>
      <c r="N574" s="93">
        <v>93</v>
      </c>
      <c r="O574" s="93"/>
      <c r="Q574" s="94">
        <f t="shared" si="114"/>
        <v>11477.333333333334</v>
      </c>
      <c r="R574" s="94">
        <f t="shared" si="115"/>
        <v>145.66666666666666</v>
      </c>
      <c r="S574" s="94">
        <f t="shared" si="116"/>
        <v>137.66666666666666</v>
      </c>
      <c r="T574" s="94">
        <f t="shared" si="117"/>
        <v>88</v>
      </c>
      <c r="U574" s="94">
        <f t="shared" si="109"/>
        <v>11389.333333333334</v>
      </c>
      <c r="V574" s="94">
        <f t="shared" si="109"/>
        <v>57.666666666666657</v>
      </c>
      <c r="W574" s="94">
        <f t="shared" si="109"/>
        <v>49.666666666666657</v>
      </c>
    </row>
    <row r="575" spans="2:23">
      <c r="B575" s="97">
        <v>66.5</v>
      </c>
      <c r="C575" s="93">
        <v>10165</v>
      </c>
      <c r="D575" s="93">
        <v>12678</v>
      </c>
      <c r="E575" s="93">
        <v>11627</v>
      </c>
      <c r="F575" s="93">
        <v>145</v>
      </c>
      <c r="G575" s="93">
        <v>148</v>
      </c>
      <c r="H575" s="93">
        <v>142</v>
      </c>
      <c r="I575" s="93">
        <v>189</v>
      </c>
      <c r="J575" s="93">
        <v>109</v>
      </c>
      <c r="K575" s="93">
        <v>113</v>
      </c>
      <c r="L575" s="93">
        <v>81</v>
      </c>
      <c r="M575" s="93">
        <v>90</v>
      </c>
      <c r="N575" s="93">
        <v>93</v>
      </c>
      <c r="O575" s="93"/>
      <c r="Q575" s="94">
        <f t="shared" si="114"/>
        <v>11490</v>
      </c>
      <c r="R575" s="94">
        <f t="shared" si="115"/>
        <v>145</v>
      </c>
      <c r="S575" s="94">
        <f t="shared" si="116"/>
        <v>137</v>
      </c>
      <c r="T575" s="94">
        <f t="shared" si="117"/>
        <v>88</v>
      </c>
      <c r="U575" s="94">
        <f t="shared" si="109"/>
        <v>11402</v>
      </c>
      <c r="V575" s="94">
        <f t="shared" si="109"/>
        <v>57</v>
      </c>
      <c r="W575" s="94">
        <f t="shared" si="109"/>
        <v>49</v>
      </c>
    </row>
    <row r="576" spans="2:23">
      <c r="B576" s="97">
        <v>67</v>
      </c>
      <c r="C576" s="93">
        <v>9991</v>
      </c>
      <c r="D576" s="93">
        <v>12284</v>
      </c>
      <c r="E576" s="93">
        <v>11469</v>
      </c>
      <c r="F576" s="93">
        <v>142</v>
      </c>
      <c r="G576" s="93">
        <v>150</v>
      </c>
      <c r="H576" s="93">
        <v>142</v>
      </c>
      <c r="I576" s="93">
        <v>193</v>
      </c>
      <c r="J576" s="93">
        <v>109</v>
      </c>
      <c r="K576" s="93">
        <v>113</v>
      </c>
      <c r="L576" s="93">
        <v>81</v>
      </c>
      <c r="M576" s="93">
        <v>90</v>
      </c>
      <c r="N576" s="93">
        <v>93</v>
      </c>
      <c r="O576" s="93"/>
      <c r="Q576" s="94">
        <f t="shared" si="114"/>
        <v>11248</v>
      </c>
      <c r="R576" s="94">
        <f t="shared" si="115"/>
        <v>144.66666666666666</v>
      </c>
      <c r="S576" s="94">
        <f t="shared" si="116"/>
        <v>138.33333333333334</v>
      </c>
      <c r="T576" s="94">
        <f t="shared" si="117"/>
        <v>88</v>
      </c>
      <c r="U576" s="94">
        <f t="shared" si="109"/>
        <v>11160</v>
      </c>
      <c r="V576" s="94">
        <f t="shared" si="109"/>
        <v>56.666666666666657</v>
      </c>
      <c r="W576" s="94">
        <f t="shared" si="109"/>
        <v>50.333333333333343</v>
      </c>
    </row>
    <row r="577" spans="2:23">
      <c r="B577" s="97">
        <v>67.5</v>
      </c>
      <c r="C577" s="93">
        <v>9949</v>
      </c>
      <c r="D577" s="93">
        <v>12250</v>
      </c>
      <c r="E577" s="93">
        <v>11461</v>
      </c>
      <c r="F577" s="93">
        <v>143</v>
      </c>
      <c r="G577" s="93">
        <v>150</v>
      </c>
      <c r="H577" s="93">
        <v>140</v>
      </c>
      <c r="I577" s="93">
        <v>191</v>
      </c>
      <c r="J577" s="93">
        <v>110</v>
      </c>
      <c r="K577" s="93">
        <v>112</v>
      </c>
      <c r="L577" s="93">
        <v>82</v>
      </c>
      <c r="M577" s="93">
        <v>90</v>
      </c>
      <c r="N577" s="93">
        <v>92</v>
      </c>
      <c r="O577" s="93"/>
      <c r="Q577" s="94">
        <f t="shared" si="114"/>
        <v>11220</v>
      </c>
      <c r="R577" s="94">
        <f t="shared" si="115"/>
        <v>144.33333333333334</v>
      </c>
      <c r="S577" s="94">
        <f t="shared" si="116"/>
        <v>137.66666666666666</v>
      </c>
      <c r="T577" s="94">
        <f t="shared" si="117"/>
        <v>88</v>
      </c>
      <c r="U577" s="94">
        <f t="shared" si="109"/>
        <v>11132</v>
      </c>
      <c r="V577" s="94">
        <f t="shared" si="109"/>
        <v>56.333333333333343</v>
      </c>
      <c r="W577" s="94">
        <f t="shared" si="109"/>
        <v>49.666666666666657</v>
      </c>
    </row>
    <row r="578" spans="2:23">
      <c r="B578" s="97">
        <v>68</v>
      </c>
      <c r="C578" s="93">
        <v>9870</v>
      </c>
      <c r="D578" s="93">
        <v>12192</v>
      </c>
      <c r="E578" s="93">
        <v>11258</v>
      </c>
      <c r="F578" s="93">
        <v>145</v>
      </c>
      <c r="G578" s="93">
        <v>152</v>
      </c>
      <c r="H578" s="93">
        <v>141</v>
      </c>
      <c r="I578" s="93">
        <v>192</v>
      </c>
      <c r="J578" s="93">
        <v>112</v>
      </c>
      <c r="K578" s="93">
        <v>111</v>
      </c>
      <c r="L578" s="93">
        <v>81</v>
      </c>
      <c r="M578" s="93">
        <v>91</v>
      </c>
      <c r="N578" s="93">
        <v>91</v>
      </c>
      <c r="O578" s="93"/>
      <c r="Q578" s="94">
        <f t="shared" si="114"/>
        <v>11106.666666666666</v>
      </c>
      <c r="R578" s="94">
        <f t="shared" si="115"/>
        <v>146</v>
      </c>
      <c r="S578" s="94">
        <f t="shared" si="116"/>
        <v>138.33333333333334</v>
      </c>
      <c r="T578" s="94">
        <f t="shared" si="117"/>
        <v>87.666666666666671</v>
      </c>
      <c r="U578" s="94">
        <f t="shared" ref="U578:W585" si="118">Q578-$T578</f>
        <v>11019</v>
      </c>
      <c r="V578" s="94">
        <f t="shared" si="118"/>
        <v>58.333333333333329</v>
      </c>
      <c r="W578" s="94">
        <f t="shared" si="118"/>
        <v>50.666666666666671</v>
      </c>
    </row>
    <row r="579" spans="2:23">
      <c r="B579" s="97">
        <v>68.5</v>
      </c>
      <c r="C579" s="93">
        <v>9672</v>
      </c>
      <c r="D579" s="93">
        <v>11850</v>
      </c>
      <c r="E579" s="93">
        <v>11150</v>
      </c>
      <c r="F579" s="93">
        <v>143</v>
      </c>
      <c r="G579" s="93">
        <v>147</v>
      </c>
      <c r="H579" s="93">
        <v>143</v>
      </c>
      <c r="I579" s="93">
        <v>189</v>
      </c>
      <c r="J579" s="93">
        <v>110</v>
      </c>
      <c r="K579" s="93">
        <v>110</v>
      </c>
      <c r="L579" s="93">
        <v>79</v>
      </c>
      <c r="M579" s="93">
        <v>89</v>
      </c>
      <c r="N579" s="93">
        <v>90</v>
      </c>
      <c r="O579" s="93"/>
      <c r="Q579" s="94">
        <f t="shared" si="114"/>
        <v>10890.666666666666</v>
      </c>
      <c r="R579" s="94">
        <f t="shared" si="115"/>
        <v>144.33333333333334</v>
      </c>
      <c r="S579" s="94">
        <f t="shared" si="116"/>
        <v>136.33333333333334</v>
      </c>
      <c r="T579" s="94">
        <f t="shared" si="117"/>
        <v>86</v>
      </c>
      <c r="U579" s="94">
        <f t="shared" si="118"/>
        <v>10804.666666666666</v>
      </c>
      <c r="V579" s="94">
        <f t="shared" si="118"/>
        <v>58.333333333333343</v>
      </c>
      <c r="W579" s="94">
        <f t="shared" si="118"/>
        <v>50.333333333333343</v>
      </c>
    </row>
    <row r="580" spans="2:23">
      <c r="B580" s="97">
        <v>69</v>
      </c>
      <c r="C580" s="93">
        <v>9640</v>
      </c>
      <c r="D580" s="93">
        <v>11882</v>
      </c>
      <c r="E580" s="93">
        <v>11163</v>
      </c>
      <c r="F580" s="93">
        <v>144</v>
      </c>
      <c r="G580" s="93">
        <v>148</v>
      </c>
      <c r="H580" s="93">
        <v>141</v>
      </c>
      <c r="I580" s="93">
        <v>189</v>
      </c>
      <c r="J580" s="93">
        <v>111</v>
      </c>
      <c r="K580" s="93">
        <v>112</v>
      </c>
      <c r="L580" s="93">
        <v>79</v>
      </c>
      <c r="M580" s="93">
        <v>92</v>
      </c>
      <c r="N580" s="93">
        <v>92</v>
      </c>
      <c r="O580" s="93"/>
      <c r="Q580" s="94">
        <f t="shared" si="114"/>
        <v>10895</v>
      </c>
      <c r="R580" s="94">
        <f t="shared" si="115"/>
        <v>144.33333333333334</v>
      </c>
      <c r="S580" s="94">
        <f t="shared" si="116"/>
        <v>137.33333333333334</v>
      </c>
      <c r="T580" s="94">
        <f t="shared" si="117"/>
        <v>87.666666666666671</v>
      </c>
      <c r="U580" s="94">
        <f t="shared" si="118"/>
        <v>10807.333333333334</v>
      </c>
      <c r="V580" s="94">
        <f t="shared" si="118"/>
        <v>56.666666666666671</v>
      </c>
      <c r="W580" s="94">
        <f t="shared" si="118"/>
        <v>49.666666666666671</v>
      </c>
    </row>
    <row r="581" spans="2:23">
      <c r="B581" s="97">
        <v>69.5</v>
      </c>
      <c r="C581" s="93">
        <v>9608</v>
      </c>
      <c r="D581" s="93">
        <v>11759</v>
      </c>
      <c r="E581" s="93">
        <v>11053</v>
      </c>
      <c r="F581" s="93">
        <v>144</v>
      </c>
      <c r="G581" s="93">
        <v>150</v>
      </c>
      <c r="H581" s="93">
        <v>144</v>
      </c>
      <c r="I581" s="93">
        <v>186</v>
      </c>
      <c r="J581" s="93">
        <v>110</v>
      </c>
      <c r="K581" s="93">
        <v>112</v>
      </c>
      <c r="L581" s="93">
        <v>82</v>
      </c>
      <c r="M581" s="93">
        <v>91</v>
      </c>
      <c r="N581" s="93">
        <v>92</v>
      </c>
      <c r="O581" s="93"/>
      <c r="Q581" s="94">
        <f t="shared" si="114"/>
        <v>10806.666666666666</v>
      </c>
      <c r="R581" s="94">
        <f t="shared" si="115"/>
        <v>146</v>
      </c>
      <c r="S581" s="94">
        <f t="shared" si="116"/>
        <v>136</v>
      </c>
      <c r="T581" s="94">
        <f t="shared" si="117"/>
        <v>88.333333333333329</v>
      </c>
      <c r="U581" s="94">
        <f t="shared" si="118"/>
        <v>10718.333333333332</v>
      </c>
      <c r="V581" s="94">
        <f t="shared" si="118"/>
        <v>57.666666666666671</v>
      </c>
      <c r="W581" s="94">
        <f t="shared" si="118"/>
        <v>47.666666666666671</v>
      </c>
    </row>
    <row r="582" spans="2:23">
      <c r="B582" s="97">
        <v>70</v>
      </c>
      <c r="C582" s="93">
        <v>9573</v>
      </c>
      <c r="D582" s="93">
        <v>11892</v>
      </c>
      <c r="E582" s="93">
        <v>10924</v>
      </c>
      <c r="F582" s="93">
        <v>145</v>
      </c>
      <c r="G582" s="93">
        <v>153</v>
      </c>
      <c r="H582" s="93">
        <v>143</v>
      </c>
      <c r="I582" s="93">
        <v>191</v>
      </c>
      <c r="J582" s="93">
        <v>113</v>
      </c>
      <c r="K582" s="93">
        <v>112</v>
      </c>
      <c r="L582" s="93">
        <v>81</v>
      </c>
      <c r="M582" s="93">
        <v>91</v>
      </c>
      <c r="N582" s="93">
        <v>93</v>
      </c>
      <c r="O582" s="93"/>
      <c r="Q582" s="94">
        <f t="shared" si="114"/>
        <v>10796.333333333334</v>
      </c>
      <c r="R582" s="94">
        <f t="shared" si="115"/>
        <v>147</v>
      </c>
      <c r="S582" s="94">
        <f t="shared" si="116"/>
        <v>138.66666666666666</v>
      </c>
      <c r="T582" s="94">
        <f t="shared" si="117"/>
        <v>88.333333333333329</v>
      </c>
      <c r="U582" s="94">
        <f t="shared" si="118"/>
        <v>10708</v>
      </c>
      <c r="V582" s="94">
        <f t="shared" si="118"/>
        <v>58.666666666666671</v>
      </c>
      <c r="W582" s="94">
        <f t="shared" si="118"/>
        <v>50.333333333333329</v>
      </c>
    </row>
    <row r="583" spans="2:23">
      <c r="B583" s="97">
        <v>70.5</v>
      </c>
      <c r="C583" s="93">
        <v>9386</v>
      </c>
      <c r="D583" s="93">
        <v>11556</v>
      </c>
      <c r="E583" s="93">
        <v>10843</v>
      </c>
      <c r="F583" s="93">
        <v>143</v>
      </c>
      <c r="G583" s="93">
        <v>150</v>
      </c>
      <c r="H583" s="93">
        <v>144</v>
      </c>
      <c r="I583" s="93">
        <v>190</v>
      </c>
      <c r="J583" s="93">
        <v>113</v>
      </c>
      <c r="K583" s="93">
        <v>112</v>
      </c>
      <c r="L583" s="93">
        <v>81</v>
      </c>
      <c r="M583" s="93">
        <v>90</v>
      </c>
      <c r="N583" s="93">
        <v>92</v>
      </c>
      <c r="O583" s="93"/>
      <c r="Q583" s="94">
        <f t="shared" si="114"/>
        <v>10595</v>
      </c>
      <c r="R583" s="94">
        <f t="shared" si="115"/>
        <v>145.66666666666666</v>
      </c>
      <c r="S583" s="94">
        <f t="shared" si="116"/>
        <v>138.33333333333334</v>
      </c>
      <c r="T583" s="94">
        <f t="shared" si="117"/>
        <v>87.666666666666671</v>
      </c>
      <c r="U583" s="94">
        <f t="shared" si="118"/>
        <v>10507.333333333334</v>
      </c>
      <c r="V583" s="94">
        <f t="shared" si="118"/>
        <v>57.999999999999986</v>
      </c>
      <c r="W583" s="94">
        <f t="shared" si="118"/>
        <v>50.666666666666671</v>
      </c>
    </row>
    <row r="584" spans="2:23">
      <c r="B584" s="97">
        <v>71</v>
      </c>
      <c r="C584" s="93">
        <v>9355</v>
      </c>
      <c r="D584" s="93">
        <v>11639</v>
      </c>
      <c r="E584" s="93">
        <v>10914</v>
      </c>
      <c r="F584" s="93">
        <v>144</v>
      </c>
      <c r="G584" s="93">
        <v>146</v>
      </c>
      <c r="H584" s="93">
        <v>141</v>
      </c>
      <c r="I584" s="93">
        <v>189</v>
      </c>
      <c r="J584" s="93">
        <v>110</v>
      </c>
      <c r="K584" s="93">
        <v>110</v>
      </c>
      <c r="L584" s="93">
        <v>84</v>
      </c>
      <c r="M584" s="93">
        <v>91</v>
      </c>
      <c r="N584" s="93">
        <v>93</v>
      </c>
      <c r="O584" s="93"/>
      <c r="Q584" s="94">
        <f t="shared" si="114"/>
        <v>10636</v>
      </c>
      <c r="R584" s="94">
        <f t="shared" si="115"/>
        <v>143.66666666666666</v>
      </c>
      <c r="S584" s="94">
        <f t="shared" si="116"/>
        <v>136.33333333333334</v>
      </c>
      <c r="T584" s="94">
        <f t="shared" si="117"/>
        <v>89.333333333333329</v>
      </c>
      <c r="U584" s="94">
        <f t="shared" si="118"/>
        <v>10546.666666666666</v>
      </c>
      <c r="V584" s="94">
        <f t="shared" si="118"/>
        <v>54.333333333333329</v>
      </c>
      <c r="W584" s="94">
        <f t="shared" si="118"/>
        <v>47.000000000000014</v>
      </c>
    </row>
    <row r="585" spans="2:23">
      <c r="B585" s="98">
        <v>71.5</v>
      </c>
      <c r="C585" s="99">
        <v>9304</v>
      </c>
      <c r="D585" s="99">
        <v>11667</v>
      </c>
      <c r="E585" s="99">
        <v>10756</v>
      </c>
      <c r="F585" s="99">
        <v>145</v>
      </c>
      <c r="G585" s="99">
        <v>148</v>
      </c>
      <c r="H585" s="99">
        <v>140</v>
      </c>
      <c r="I585" s="99">
        <v>191</v>
      </c>
      <c r="J585" s="99">
        <v>110</v>
      </c>
      <c r="K585" s="99">
        <v>111</v>
      </c>
      <c r="L585" s="99">
        <v>82</v>
      </c>
      <c r="M585" s="99">
        <v>94</v>
      </c>
      <c r="N585" s="99">
        <v>96</v>
      </c>
      <c r="O585" s="93"/>
      <c r="Q585" s="100">
        <f t="shared" si="114"/>
        <v>10575.666666666666</v>
      </c>
      <c r="R585" s="100">
        <f t="shared" si="115"/>
        <v>144.33333333333334</v>
      </c>
      <c r="S585" s="100">
        <f t="shared" si="116"/>
        <v>137.33333333333334</v>
      </c>
      <c r="T585" s="100">
        <f t="shared" si="117"/>
        <v>90.666666666666671</v>
      </c>
      <c r="U585" s="100">
        <f t="shared" si="118"/>
        <v>10485</v>
      </c>
      <c r="V585" s="100">
        <f t="shared" si="118"/>
        <v>53.666666666666671</v>
      </c>
      <c r="W585" s="100">
        <f t="shared" si="118"/>
        <v>46.666666666666671</v>
      </c>
    </row>
  </sheetData>
  <mergeCells count="7">
    <mergeCell ref="Y2:AA2"/>
    <mergeCell ref="C2:E2"/>
    <mergeCell ref="F2:H2"/>
    <mergeCell ref="I2:K2"/>
    <mergeCell ref="L2:N2"/>
    <mergeCell ref="Q2:T2"/>
    <mergeCell ref="U2:W2"/>
  </mergeCell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1CD67-B339-4AEC-9C0A-B42627C0190C}">
  <dimension ref="B2:H56"/>
  <sheetViews>
    <sheetView workbookViewId="0">
      <selection activeCell="G60" sqref="G60"/>
    </sheetView>
  </sheetViews>
  <sheetFormatPr defaultColWidth="8.85546875" defaultRowHeight="15"/>
  <cols>
    <col min="1" max="1" width="5.42578125" customWidth="1"/>
    <col min="2" max="2" width="18" customWidth="1"/>
    <col min="5" max="5" width="9.7109375" customWidth="1"/>
    <col min="6" max="6" width="12.140625" customWidth="1"/>
    <col min="7" max="7" width="10.7109375" customWidth="1"/>
    <col min="8" max="8" width="12.42578125" customWidth="1"/>
  </cols>
  <sheetData>
    <row r="2" spans="2:8">
      <c r="B2" s="2" t="s">
        <v>2628</v>
      </c>
    </row>
    <row r="3" spans="2:8">
      <c r="B3" s="139" t="s">
        <v>157</v>
      </c>
      <c r="C3" s="139" t="s">
        <v>2627</v>
      </c>
      <c r="D3" s="139"/>
      <c r="E3" s="141" t="s">
        <v>158</v>
      </c>
      <c r="F3" s="141"/>
      <c r="G3" s="142" t="s">
        <v>159</v>
      </c>
      <c r="H3" s="142"/>
    </row>
    <row r="4" spans="2:8">
      <c r="B4" s="140"/>
      <c r="C4" s="140"/>
      <c r="D4" s="140"/>
      <c r="E4" s="31" t="s">
        <v>160</v>
      </c>
      <c r="F4" s="31" t="s">
        <v>161</v>
      </c>
      <c r="G4" s="32" t="s">
        <v>160</v>
      </c>
      <c r="H4" s="32" t="s">
        <v>161</v>
      </c>
    </row>
    <row r="5" spans="2:8">
      <c r="B5" s="33" t="s">
        <v>162</v>
      </c>
      <c r="C5" s="22" t="s">
        <v>163</v>
      </c>
      <c r="D5" s="22" t="s">
        <v>164</v>
      </c>
      <c r="E5" s="22" t="s">
        <v>165</v>
      </c>
      <c r="F5" s="22" t="s">
        <v>2588</v>
      </c>
      <c r="G5" s="33" t="s">
        <v>166</v>
      </c>
      <c r="H5" s="33" t="s">
        <v>2587</v>
      </c>
    </row>
    <row r="6" spans="2:8">
      <c r="B6" s="33" t="s">
        <v>167</v>
      </c>
      <c r="C6" s="22" t="s">
        <v>163</v>
      </c>
      <c r="D6" s="22" t="s">
        <v>168</v>
      </c>
      <c r="E6" s="22" t="s">
        <v>165</v>
      </c>
      <c r="F6" s="22" t="s">
        <v>2588</v>
      </c>
      <c r="G6" s="22" t="s">
        <v>169</v>
      </c>
      <c r="H6" s="22" t="s">
        <v>2589</v>
      </c>
    </row>
    <row r="7" spans="2:8">
      <c r="B7" s="33" t="s">
        <v>170</v>
      </c>
      <c r="C7" s="33" t="s">
        <v>171</v>
      </c>
      <c r="D7" s="33" t="s">
        <v>164</v>
      </c>
      <c r="E7" s="33" t="s">
        <v>172</v>
      </c>
      <c r="F7" s="33" t="s">
        <v>2590</v>
      </c>
      <c r="G7" s="33" t="s">
        <v>166</v>
      </c>
      <c r="H7" s="33" t="s">
        <v>2587</v>
      </c>
    </row>
    <row r="8" spans="2:8">
      <c r="B8" s="33" t="s">
        <v>173</v>
      </c>
      <c r="C8" s="33" t="s">
        <v>171</v>
      </c>
      <c r="D8" s="33" t="s">
        <v>168</v>
      </c>
      <c r="E8" s="33" t="s">
        <v>172</v>
      </c>
      <c r="F8" s="33" t="s">
        <v>2590</v>
      </c>
      <c r="G8" s="33" t="s">
        <v>169</v>
      </c>
      <c r="H8" s="22" t="s">
        <v>2589</v>
      </c>
    </row>
    <row r="9" spans="2:8">
      <c r="B9" s="34" t="s">
        <v>174</v>
      </c>
      <c r="C9" s="35" t="s">
        <v>163</v>
      </c>
      <c r="D9" s="35" t="s">
        <v>175</v>
      </c>
      <c r="E9" s="34" t="s">
        <v>176</v>
      </c>
      <c r="F9" s="34" t="s">
        <v>2591</v>
      </c>
      <c r="G9" s="34" t="s">
        <v>178</v>
      </c>
      <c r="H9" s="34" t="s">
        <v>2592</v>
      </c>
    </row>
    <row r="10" spans="2:8">
      <c r="B10" s="33" t="s">
        <v>179</v>
      </c>
      <c r="C10" s="22" t="s">
        <v>163</v>
      </c>
      <c r="D10" s="22" t="s">
        <v>180</v>
      </c>
      <c r="E10" s="33" t="s">
        <v>176</v>
      </c>
      <c r="F10" s="33" t="s">
        <v>2591</v>
      </c>
      <c r="G10" s="22" t="s">
        <v>169</v>
      </c>
      <c r="H10" s="22" t="s">
        <v>2589</v>
      </c>
    </row>
    <row r="11" spans="2:8">
      <c r="B11" s="33" t="s">
        <v>181</v>
      </c>
      <c r="C11" s="33" t="s">
        <v>171</v>
      </c>
      <c r="D11" s="33" t="s">
        <v>175</v>
      </c>
      <c r="E11" s="33" t="s">
        <v>182</v>
      </c>
      <c r="F11" s="33" t="s">
        <v>2593</v>
      </c>
      <c r="G11" s="33" t="s">
        <v>178</v>
      </c>
      <c r="H11" s="33" t="s">
        <v>2592</v>
      </c>
    </row>
    <row r="12" spans="2:8">
      <c r="B12" s="36" t="s">
        <v>183</v>
      </c>
      <c r="C12" s="36" t="s">
        <v>171</v>
      </c>
      <c r="D12" s="36" t="s">
        <v>180</v>
      </c>
      <c r="E12" s="36" t="s">
        <v>182</v>
      </c>
      <c r="F12" s="36" t="s">
        <v>2593</v>
      </c>
      <c r="G12" s="36" t="s">
        <v>169</v>
      </c>
      <c r="H12" s="37" t="s">
        <v>2589</v>
      </c>
    </row>
    <row r="13" spans="2:8">
      <c r="B13" s="34" t="s">
        <v>184</v>
      </c>
      <c r="C13" s="35" t="s">
        <v>163</v>
      </c>
      <c r="D13" s="35" t="s">
        <v>185</v>
      </c>
      <c r="E13" s="35" t="s">
        <v>186</v>
      </c>
      <c r="F13" s="35" t="s">
        <v>2594</v>
      </c>
      <c r="G13" s="35" t="s">
        <v>187</v>
      </c>
      <c r="H13" s="35" t="s">
        <v>2595</v>
      </c>
    </row>
    <row r="14" spans="2:8">
      <c r="B14" s="33" t="s">
        <v>188</v>
      </c>
      <c r="C14" s="22" t="s">
        <v>163</v>
      </c>
      <c r="D14" s="22" t="s">
        <v>189</v>
      </c>
      <c r="E14" s="22" t="s">
        <v>186</v>
      </c>
      <c r="F14" s="22" t="s">
        <v>2594</v>
      </c>
      <c r="G14" s="22" t="s">
        <v>169</v>
      </c>
      <c r="H14" s="22" t="s">
        <v>2589</v>
      </c>
    </row>
    <row r="15" spans="2:8">
      <c r="B15" s="33" t="s">
        <v>190</v>
      </c>
      <c r="C15" s="33" t="s">
        <v>171</v>
      </c>
      <c r="D15" s="33" t="s">
        <v>185</v>
      </c>
      <c r="E15" s="33" t="s">
        <v>191</v>
      </c>
      <c r="F15" s="33" t="s">
        <v>2596</v>
      </c>
      <c r="G15" s="33" t="s">
        <v>187</v>
      </c>
      <c r="H15" s="33" t="s">
        <v>2595</v>
      </c>
    </row>
    <row r="16" spans="2:8">
      <c r="B16" s="36" t="s">
        <v>192</v>
      </c>
      <c r="C16" s="36" t="s">
        <v>171</v>
      </c>
      <c r="D16" s="36" t="s">
        <v>189</v>
      </c>
      <c r="E16" s="36" t="s">
        <v>191</v>
      </c>
      <c r="F16" s="36" t="s">
        <v>2596</v>
      </c>
      <c r="G16" s="36" t="s">
        <v>169</v>
      </c>
      <c r="H16" s="37" t="s">
        <v>2589</v>
      </c>
    </row>
    <row r="17" spans="2:8">
      <c r="B17" s="34" t="s">
        <v>193</v>
      </c>
      <c r="C17" s="35" t="s">
        <v>163</v>
      </c>
      <c r="D17" s="35" t="s">
        <v>194</v>
      </c>
      <c r="E17" s="35" t="s">
        <v>195</v>
      </c>
      <c r="F17" s="35" t="s">
        <v>2597</v>
      </c>
      <c r="G17" s="35" t="s">
        <v>196</v>
      </c>
      <c r="H17" s="35" t="s">
        <v>2598</v>
      </c>
    </row>
    <row r="18" spans="2:8">
      <c r="B18" s="33" t="s">
        <v>197</v>
      </c>
      <c r="C18" s="22" t="s">
        <v>163</v>
      </c>
      <c r="D18" s="22" t="s">
        <v>198</v>
      </c>
      <c r="E18" s="22" t="s">
        <v>195</v>
      </c>
      <c r="F18" s="22" t="s">
        <v>2597</v>
      </c>
      <c r="G18" s="22" t="s">
        <v>169</v>
      </c>
      <c r="H18" s="22" t="s">
        <v>2589</v>
      </c>
    </row>
    <row r="19" spans="2:8">
      <c r="B19" s="33" t="s">
        <v>199</v>
      </c>
      <c r="C19" s="33" t="s">
        <v>171</v>
      </c>
      <c r="D19" s="33" t="s">
        <v>194</v>
      </c>
      <c r="E19" s="33" t="s">
        <v>200</v>
      </c>
      <c r="F19" s="33" t="s">
        <v>2599</v>
      </c>
      <c r="G19" s="33" t="s">
        <v>196</v>
      </c>
      <c r="H19" s="33" t="s">
        <v>2598</v>
      </c>
    </row>
    <row r="20" spans="2:8">
      <c r="B20" s="36" t="s">
        <v>201</v>
      </c>
      <c r="C20" s="36" t="s">
        <v>171</v>
      </c>
      <c r="D20" s="36" t="s">
        <v>198</v>
      </c>
      <c r="E20" s="36" t="s">
        <v>200</v>
      </c>
      <c r="F20" s="36" t="s">
        <v>2599</v>
      </c>
      <c r="G20" s="36" t="s">
        <v>169</v>
      </c>
      <c r="H20" s="36" t="s">
        <v>2589</v>
      </c>
    </row>
    <row r="21" spans="2:8">
      <c r="B21" s="34" t="s">
        <v>202</v>
      </c>
      <c r="C21" s="35" t="s">
        <v>163</v>
      </c>
      <c r="D21" s="35" t="s">
        <v>203</v>
      </c>
      <c r="E21" s="35" t="s">
        <v>204</v>
      </c>
      <c r="F21" s="35" t="s">
        <v>2600</v>
      </c>
      <c r="G21" s="35" t="s">
        <v>205</v>
      </c>
      <c r="H21" s="35" t="s">
        <v>2601</v>
      </c>
    </row>
    <row r="22" spans="2:8">
      <c r="B22" s="33" t="s">
        <v>206</v>
      </c>
      <c r="C22" s="22" t="s">
        <v>163</v>
      </c>
      <c r="D22" s="22" t="s">
        <v>207</v>
      </c>
      <c r="E22" s="22" t="s">
        <v>204</v>
      </c>
      <c r="F22" s="22" t="s">
        <v>2600</v>
      </c>
      <c r="G22" s="22" t="s">
        <v>169</v>
      </c>
      <c r="H22" s="22" t="s">
        <v>2589</v>
      </c>
    </row>
    <row r="23" spans="2:8">
      <c r="B23" s="33" t="s">
        <v>208</v>
      </c>
      <c r="C23" s="33" t="s">
        <v>171</v>
      </c>
      <c r="D23" s="33" t="s">
        <v>203</v>
      </c>
      <c r="E23" s="33" t="s">
        <v>209</v>
      </c>
      <c r="F23" s="33" t="s">
        <v>2602</v>
      </c>
      <c r="G23" s="33" t="s">
        <v>205</v>
      </c>
      <c r="H23" s="33" t="s">
        <v>2601</v>
      </c>
    </row>
    <row r="24" spans="2:8">
      <c r="B24" s="36" t="s">
        <v>210</v>
      </c>
      <c r="C24" s="36" t="s">
        <v>171</v>
      </c>
      <c r="D24" s="36" t="s">
        <v>207</v>
      </c>
      <c r="E24" s="36" t="s">
        <v>209</v>
      </c>
      <c r="F24" s="36" t="s">
        <v>2602</v>
      </c>
      <c r="G24" s="36" t="s">
        <v>169</v>
      </c>
      <c r="H24" s="36" t="s">
        <v>2589</v>
      </c>
    </row>
    <row r="25" spans="2:8">
      <c r="B25" s="34" t="s">
        <v>211</v>
      </c>
      <c r="C25" s="35" t="s">
        <v>163</v>
      </c>
      <c r="D25" s="35" t="s">
        <v>212</v>
      </c>
      <c r="E25" s="35" t="s">
        <v>213</v>
      </c>
      <c r="F25" s="35" t="s">
        <v>2603</v>
      </c>
      <c r="G25" s="35" t="s">
        <v>214</v>
      </c>
      <c r="H25" s="35" t="s">
        <v>2604</v>
      </c>
    </row>
    <row r="26" spans="2:8">
      <c r="B26" s="33" t="s">
        <v>215</v>
      </c>
      <c r="C26" s="22" t="s">
        <v>163</v>
      </c>
      <c r="D26" s="22" t="s">
        <v>216</v>
      </c>
      <c r="E26" s="22" t="s">
        <v>213</v>
      </c>
      <c r="F26" s="22" t="s">
        <v>2603</v>
      </c>
      <c r="G26" s="22" t="s">
        <v>169</v>
      </c>
      <c r="H26" s="22" t="s">
        <v>2589</v>
      </c>
    </row>
    <row r="27" spans="2:8">
      <c r="B27" s="33" t="s">
        <v>217</v>
      </c>
      <c r="C27" s="33" t="s">
        <v>171</v>
      </c>
      <c r="D27" s="33" t="s">
        <v>212</v>
      </c>
      <c r="E27" s="33" t="s">
        <v>218</v>
      </c>
      <c r="F27" s="33" t="s">
        <v>2605</v>
      </c>
      <c r="G27" s="33" t="s">
        <v>214</v>
      </c>
      <c r="H27" s="33" t="s">
        <v>2604</v>
      </c>
    </row>
    <row r="28" spans="2:8">
      <c r="B28" s="36" t="s">
        <v>219</v>
      </c>
      <c r="C28" s="36" t="s">
        <v>171</v>
      </c>
      <c r="D28" s="36" t="s">
        <v>216</v>
      </c>
      <c r="E28" s="36" t="s">
        <v>218</v>
      </c>
      <c r="F28" s="36" t="s">
        <v>2605</v>
      </c>
      <c r="G28" s="36" t="s">
        <v>169</v>
      </c>
      <c r="H28" s="36" t="s">
        <v>2589</v>
      </c>
    </row>
    <row r="29" spans="2:8">
      <c r="B29" s="34" t="s">
        <v>220</v>
      </c>
      <c r="C29" s="35" t="s">
        <v>163</v>
      </c>
      <c r="D29" s="35" t="s">
        <v>221</v>
      </c>
      <c r="E29" s="35" t="s">
        <v>222</v>
      </c>
      <c r="F29" s="35" t="s">
        <v>2606</v>
      </c>
      <c r="G29" s="35" t="s">
        <v>223</v>
      </c>
      <c r="H29" s="35" t="s">
        <v>2607</v>
      </c>
    </row>
    <row r="30" spans="2:8">
      <c r="B30" s="33" t="s">
        <v>224</v>
      </c>
      <c r="C30" s="22" t="s">
        <v>163</v>
      </c>
      <c r="D30" s="22" t="s">
        <v>225</v>
      </c>
      <c r="E30" s="22" t="s">
        <v>222</v>
      </c>
      <c r="F30" s="22" t="s">
        <v>2606</v>
      </c>
      <c r="G30" s="22" t="s">
        <v>169</v>
      </c>
      <c r="H30" s="22" t="s">
        <v>2589</v>
      </c>
    </row>
    <row r="31" spans="2:8">
      <c r="B31" s="33" t="s">
        <v>226</v>
      </c>
      <c r="C31" s="33" t="s">
        <v>171</v>
      </c>
      <c r="D31" s="33" t="s">
        <v>221</v>
      </c>
      <c r="E31" s="33" t="s">
        <v>227</v>
      </c>
      <c r="F31" s="33" t="s">
        <v>2608</v>
      </c>
      <c r="G31" s="33" t="s">
        <v>223</v>
      </c>
      <c r="H31" s="33" t="s">
        <v>2607</v>
      </c>
    </row>
    <row r="32" spans="2:8">
      <c r="B32" s="36" t="s">
        <v>228</v>
      </c>
      <c r="C32" s="36" t="s">
        <v>171</v>
      </c>
      <c r="D32" s="36" t="s">
        <v>225</v>
      </c>
      <c r="E32" s="36" t="s">
        <v>227</v>
      </c>
      <c r="F32" s="36" t="s">
        <v>2608</v>
      </c>
      <c r="G32" s="36" t="s">
        <v>169</v>
      </c>
      <c r="H32" s="36" t="s">
        <v>2589</v>
      </c>
    </row>
    <row r="33" spans="2:8">
      <c r="B33" s="33" t="s">
        <v>229</v>
      </c>
      <c r="C33" s="22" t="s">
        <v>163</v>
      </c>
      <c r="D33" s="22" t="s">
        <v>230</v>
      </c>
      <c r="E33" s="33" t="s">
        <v>231</v>
      </c>
      <c r="F33" s="33" t="s">
        <v>2609</v>
      </c>
      <c r="G33" s="33" t="s">
        <v>232</v>
      </c>
      <c r="H33" s="33" t="s">
        <v>2610</v>
      </c>
    </row>
    <row r="34" spans="2:8">
      <c r="B34" s="33" t="s">
        <v>233</v>
      </c>
      <c r="C34" s="22" t="s">
        <v>163</v>
      </c>
      <c r="D34" s="22" t="s">
        <v>234</v>
      </c>
      <c r="E34" s="33" t="s">
        <v>231</v>
      </c>
      <c r="F34" s="33" t="s">
        <v>2609</v>
      </c>
      <c r="G34" s="22" t="s">
        <v>169</v>
      </c>
      <c r="H34" s="22" t="s">
        <v>2589</v>
      </c>
    </row>
    <row r="35" spans="2:8">
      <c r="B35" s="33" t="s">
        <v>235</v>
      </c>
      <c r="C35" s="33" t="s">
        <v>171</v>
      </c>
      <c r="D35" s="33" t="s">
        <v>230</v>
      </c>
      <c r="E35" s="33" t="s">
        <v>236</v>
      </c>
      <c r="F35" s="33" t="s">
        <v>2611</v>
      </c>
      <c r="G35" s="33" t="s">
        <v>232</v>
      </c>
      <c r="H35" s="33" t="s">
        <v>2610</v>
      </c>
    </row>
    <row r="36" spans="2:8">
      <c r="B36" s="33" t="s">
        <v>237</v>
      </c>
      <c r="C36" s="33" t="s">
        <v>171</v>
      </c>
      <c r="D36" s="33" t="s">
        <v>234</v>
      </c>
      <c r="E36" s="33" t="s">
        <v>236</v>
      </c>
      <c r="F36" s="33" t="s">
        <v>2611</v>
      </c>
      <c r="G36" s="33" t="s">
        <v>169</v>
      </c>
      <c r="H36" s="33" t="s">
        <v>2589</v>
      </c>
    </row>
    <row r="37" spans="2:8">
      <c r="B37" s="34" t="s">
        <v>238</v>
      </c>
      <c r="C37" s="35" t="s">
        <v>163</v>
      </c>
      <c r="D37" s="34" t="s">
        <v>239</v>
      </c>
      <c r="E37" s="34" t="s">
        <v>240</v>
      </c>
      <c r="F37" s="34" t="s">
        <v>2612</v>
      </c>
      <c r="G37" s="34" t="s">
        <v>241</v>
      </c>
      <c r="H37" s="35" t="s">
        <v>2613</v>
      </c>
    </row>
    <row r="38" spans="2:8">
      <c r="B38" s="33" t="s">
        <v>242</v>
      </c>
      <c r="C38" s="22" t="s">
        <v>163</v>
      </c>
      <c r="D38" s="33" t="s">
        <v>243</v>
      </c>
      <c r="E38" s="33" t="s">
        <v>240</v>
      </c>
      <c r="F38" s="33" t="s">
        <v>2612</v>
      </c>
      <c r="G38" s="22" t="s">
        <v>169</v>
      </c>
      <c r="H38" s="22" t="s">
        <v>2589</v>
      </c>
    </row>
    <row r="39" spans="2:8">
      <c r="B39" s="33" t="s">
        <v>244</v>
      </c>
      <c r="C39" s="33" t="s">
        <v>171</v>
      </c>
      <c r="D39" s="33" t="s">
        <v>239</v>
      </c>
      <c r="E39" s="33" t="s">
        <v>245</v>
      </c>
      <c r="F39" s="33" t="s">
        <v>2614</v>
      </c>
      <c r="G39" s="33" t="s">
        <v>241</v>
      </c>
      <c r="H39" s="33" t="s">
        <v>2613</v>
      </c>
    </row>
    <row r="40" spans="2:8">
      <c r="B40" s="36" t="s">
        <v>246</v>
      </c>
      <c r="C40" s="36" t="s">
        <v>171</v>
      </c>
      <c r="D40" s="36" t="s">
        <v>243</v>
      </c>
      <c r="E40" s="36" t="s">
        <v>245</v>
      </c>
      <c r="F40" s="36" t="s">
        <v>2614</v>
      </c>
      <c r="G40" s="36" t="s">
        <v>169</v>
      </c>
      <c r="H40" s="36" t="s">
        <v>2589</v>
      </c>
    </row>
    <row r="41" spans="2:8">
      <c r="B41" s="33" t="s">
        <v>247</v>
      </c>
      <c r="C41" s="22" t="s">
        <v>163</v>
      </c>
      <c r="D41" s="22" t="s">
        <v>248</v>
      </c>
      <c r="E41" s="22" t="s">
        <v>249</v>
      </c>
      <c r="F41" s="22" t="s">
        <v>2615</v>
      </c>
      <c r="G41" s="22" t="s">
        <v>250</v>
      </c>
      <c r="H41" s="22" t="s">
        <v>2616</v>
      </c>
    </row>
    <row r="42" spans="2:8">
      <c r="B42" s="33" t="s">
        <v>251</v>
      </c>
      <c r="C42" s="22" t="s">
        <v>163</v>
      </c>
      <c r="D42" s="22" t="s">
        <v>252</v>
      </c>
      <c r="E42" s="22" t="s">
        <v>249</v>
      </c>
      <c r="F42" s="22" t="s">
        <v>2615</v>
      </c>
      <c r="G42" s="22" t="s">
        <v>169</v>
      </c>
      <c r="H42" s="22" t="s">
        <v>2589</v>
      </c>
    </row>
    <row r="43" spans="2:8">
      <c r="B43" s="33" t="s">
        <v>253</v>
      </c>
      <c r="C43" s="33" t="s">
        <v>171</v>
      </c>
      <c r="D43" s="33" t="s">
        <v>248</v>
      </c>
      <c r="E43" s="33" t="s">
        <v>254</v>
      </c>
      <c r="F43" s="33" t="s">
        <v>2617</v>
      </c>
      <c r="G43" s="33" t="s">
        <v>250</v>
      </c>
      <c r="H43" s="33" t="s">
        <v>2616</v>
      </c>
    </row>
    <row r="44" spans="2:8">
      <c r="B44" s="33" t="s">
        <v>255</v>
      </c>
      <c r="C44" s="33" t="s">
        <v>171</v>
      </c>
      <c r="D44" s="33" t="s">
        <v>252</v>
      </c>
      <c r="E44" s="33" t="s">
        <v>254</v>
      </c>
      <c r="F44" s="33" t="s">
        <v>2617</v>
      </c>
      <c r="G44" s="33" t="s">
        <v>169</v>
      </c>
      <c r="H44" s="33" t="s">
        <v>2589</v>
      </c>
    </row>
    <row r="45" spans="2:8">
      <c r="B45" s="34" t="s">
        <v>256</v>
      </c>
      <c r="C45" s="35" t="s">
        <v>163</v>
      </c>
      <c r="D45" s="35" t="s">
        <v>257</v>
      </c>
      <c r="E45" s="35" t="s">
        <v>258</v>
      </c>
      <c r="F45" s="35" t="s">
        <v>2618</v>
      </c>
      <c r="G45" s="35" t="s">
        <v>223</v>
      </c>
      <c r="H45" s="35" t="s">
        <v>2619</v>
      </c>
    </row>
    <row r="46" spans="2:8">
      <c r="B46" s="33" t="s">
        <v>259</v>
      </c>
      <c r="C46" s="22" t="s">
        <v>163</v>
      </c>
      <c r="D46" s="22" t="s">
        <v>260</v>
      </c>
      <c r="E46" s="22" t="s">
        <v>258</v>
      </c>
      <c r="F46" s="22" t="s">
        <v>2618</v>
      </c>
      <c r="G46" s="22" t="s">
        <v>169</v>
      </c>
      <c r="H46" s="22" t="s">
        <v>2589</v>
      </c>
    </row>
    <row r="47" spans="2:8">
      <c r="B47" s="33" t="s">
        <v>261</v>
      </c>
      <c r="C47" s="33" t="s">
        <v>171</v>
      </c>
      <c r="D47" s="33" t="s">
        <v>257</v>
      </c>
      <c r="E47" s="33" t="s">
        <v>262</v>
      </c>
      <c r="F47" s="33" t="s">
        <v>2620</v>
      </c>
      <c r="G47" s="33" t="s">
        <v>223</v>
      </c>
      <c r="H47" s="33" t="s">
        <v>2619</v>
      </c>
    </row>
    <row r="48" spans="2:8">
      <c r="B48" s="36" t="s">
        <v>263</v>
      </c>
      <c r="C48" s="36" t="s">
        <v>171</v>
      </c>
      <c r="D48" s="36" t="s">
        <v>260</v>
      </c>
      <c r="E48" s="36" t="s">
        <v>262</v>
      </c>
      <c r="F48" s="36" t="s">
        <v>2620</v>
      </c>
      <c r="G48" s="36" t="s">
        <v>169</v>
      </c>
      <c r="H48" s="36" t="s">
        <v>2589</v>
      </c>
    </row>
    <row r="49" spans="2:8">
      <c r="B49" s="33" t="s">
        <v>264</v>
      </c>
      <c r="C49" s="22" t="s">
        <v>163</v>
      </c>
      <c r="D49" s="22" t="s">
        <v>265</v>
      </c>
      <c r="E49" s="22" t="s">
        <v>266</v>
      </c>
      <c r="F49" s="22" t="s">
        <v>2621</v>
      </c>
      <c r="G49" s="22" t="s">
        <v>267</v>
      </c>
      <c r="H49" s="22" t="s">
        <v>2622</v>
      </c>
    </row>
    <row r="50" spans="2:8">
      <c r="B50" s="33" t="s">
        <v>268</v>
      </c>
      <c r="C50" s="22" t="s">
        <v>163</v>
      </c>
      <c r="D50" s="22" t="s">
        <v>269</v>
      </c>
      <c r="E50" s="22" t="s">
        <v>266</v>
      </c>
      <c r="F50" s="22" t="s">
        <v>2621</v>
      </c>
      <c r="G50" s="22" t="s">
        <v>169</v>
      </c>
      <c r="H50" s="22" t="s">
        <v>2589</v>
      </c>
    </row>
    <row r="51" spans="2:8">
      <c r="B51" s="33" t="s">
        <v>270</v>
      </c>
      <c r="C51" s="33" t="s">
        <v>171</v>
      </c>
      <c r="D51" s="33" t="s">
        <v>265</v>
      </c>
      <c r="E51" s="33" t="s">
        <v>271</v>
      </c>
      <c r="F51" s="33" t="s">
        <v>2623</v>
      </c>
      <c r="G51" s="33" t="s">
        <v>267</v>
      </c>
      <c r="H51" s="33" t="s">
        <v>2622</v>
      </c>
    </row>
    <row r="52" spans="2:8">
      <c r="B52" s="33" t="s">
        <v>272</v>
      </c>
      <c r="C52" s="33" t="s">
        <v>171</v>
      </c>
      <c r="D52" s="33" t="s">
        <v>269</v>
      </c>
      <c r="E52" s="33" t="s">
        <v>271</v>
      </c>
      <c r="F52" s="33" t="s">
        <v>2623</v>
      </c>
      <c r="G52" s="33" t="s">
        <v>169</v>
      </c>
      <c r="H52" s="33" t="s">
        <v>2589</v>
      </c>
    </row>
    <row r="53" spans="2:8">
      <c r="B53" s="34" t="s">
        <v>273</v>
      </c>
      <c r="C53" s="35" t="s">
        <v>163</v>
      </c>
      <c r="D53" s="35" t="s">
        <v>274</v>
      </c>
      <c r="E53" s="35" t="s">
        <v>275</v>
      </c>
      <c r="F53" s="35" t="s">
        <v>2624</v>
      </c>
      <c r="G53" s="35" t="s">
        <v>276</v>
      </c>
      <c r="H53" s="35" t="s">
        <v>2625</v>
      </c>
    </row>
    <row r="54" spans="2:8">
      <c r="B54" s="33" t="s">
        <v>277</v>
      </c>
      <c r="C54" s="22" t="s">
        <v>163</v>
      </c>
      <c r="D54" s="22" t="s">
        <v>278</v>
      </c>
      <c r="E54" s="22" t="s">
        <v>275</v>
      </c>
      <c r="F54" s="22" t="s">
        <v>2624</v>
      </c>
      <c r="G54" s="22" t="s">
        <v>169</v>
      </c>
      <c r="H54" s="22" t="s">
        <v>2589</v>
      </c>
    </row>
    <row r="55" spans="2:8">
      <c r="B55" s="33" t="s">
        <v>279</v>
      </c>
      <c r="C55" s="33" t="s">
        <v>171</v>
      </c>
      <c r="D55" s="33" t="s">
        <v>274</v>
      </c>
      <c r="E55" s="33" t="s">
        <v>280</v>
      </c>
      <c r="F55" s="33" t="s">
        <v>2626</v>
      </c>
      <c r="G55" s="33" t="s">
        <v>276</v>
      </c>
      <c r="H55" s="33" t="s">
        <v>2625</v>
      </c>
    </row>
    <row r="56" spans="2:8">
      <c r="B56" s="36" t="s">
        <v>281</v>
      </c>
      <c r="C56" s="36" t="s">
        <v>171</v>
      </c>
      <c r="D56" s="36" t="s">
        <v>278</v>
      </c>
      <c r="E56" s="36" t="s">
        <v>280</v>
      </c>
      <c r="F56" s="36" t="s">
        <v>2626</v>
      </c>
      <c r="G56" s="36" t="s">
        <v>169</v>
      </c>
      <c r="H56" s="36" t="s">
        <v>2589</v>
      </c>
    </row>
  </sheetData>
  <mergeCells count="4">
    <mergeCell ref="B3:B4"/>
    <mergeCell ref="C3:D4"/>
    <mergeCell ref="E3:F3"/>
    <mergeCell ref="G3:H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88EF6-57A2-4ECA-890B-49AD2A045009}">
  <dimension ref="B1:D20"/>
  <sheetViews>
    <sheetView workbookViewId="0">
      <selection activeCell="E20" sqref="E20"/>
    </sheetView>
  </sheetViews>
  <sheetFormatPr defaultColWidth="8.85546875" defaultRowHeight="15"/>
  <cols>
    <col min="1" max="1" width="3.5703125" customWidth="1"/>
    <col min="2" max="2" width="31" customWidth="1"/>
    <col min="3" max="3" width="17.85546875" customWidth="1"/>
    <col min="4" max="4" width="16.42578125" customWidth="1"/>
  </cols>
  <sheetData>
    <row r="1" spans="2:4" ht="15.75" thickBot="1"/>
    <row r="2" spans="2:4" ht="15.75" thickBot="1">
      <c r="B2" s="75" t="s">
        <v>2518</v>
      </c>
      <c r="C2" s="76" t="s">
        <v>2519</v>
      </c>
      <c r="D2" s="76" t="s">
        <v>2520</v>
      </c>
    </row>
    <row r="3" spans="2:4" ht="15.75" thickBot="1">
      <c r="B3" s="77" t="s">
        <v>2521</v>
      </c>
      <c r="C3" s="78" t="s">
        <v>2522</v>
      </c>
      <c r="D3" s="78" t="s">
        <v>2523</v>
      </c>
    </row>
    <row r="4" spans="2:4" ht="15.75" thickBot="1">
      <c r="B4" s="77" t="s">
        <v>2524</v>
      </c>
      <c r="C4" s="78" t="s">
        <v>2522</v>
      </c>
      <c r="D4" s="78" t="s">
        <v>2525</v>
      </c>
    </row>
    <row r="5" spans="2:4" ht="15.75" thickBot="1">
      <c r="B5" s="77" t="s">
        <v>2526</v>
      </c>
      <c r="C5" s="78" t="s">
        <v>2522</v>
      </c>
      <c r="D5" s="78" t="s">
        <v>2527</v>
      </c>
    </row>
    <row r="6" spans="2:4" ht="15.75" thickBot="1">
      <c r="B6" s="77" t="s">
        <v>2528</v>
      </c>
      <c r="C6" s="78" t="s">
        <v>2529</v>
      </c>
      <c r="D6" s="78" t="s">
        <v>2530</v>
      </c>
    </row>
    <row r="7" spans="2:4" ht="15.75" thickBot="1">
      <c r="B7" s="77" t="s">
        <v>2531</v>
      </c>
      <c r="C7" s="78" t="s">
        <v>2532</v>
      </c>
      <c r="D7" s="78" t="s">
        <v>2533</v>
      </c>
    </row>
    <row r="8" spans="2:4" ht="15.75" thickBot="1">
      <c r="B8" s="77" t="s">
        <v>2534</v>
      </c>
      <c r="C8" s="78" t="s">
        <v>2532</v>
      </c>
      <c r="D8" s="78">
        <v>211677</v>
      </c>
    </row>
    <row r="9" spans="2:4" ht="15.75" thickBot="1">
      <c r="B9" s="77" t="s">
        <v>2535</v>
      </c>
      <c r="C9" s="78" t="s">
        <v>2532</v>
      </c>
      <c r="D9" s="78">
        <v>15023021</v>
      </c>
    </row>
    <row r="10" spans="2:4" ht="30.75" thickBot="1">
      <c r="B10" s="77" t="s">
        <v>2536</v>
      </c>
      <c r="C10" s="78" t="s">
        <v>2522</v>
      </c>
      <c r="D10" s="78" t="s">
        <v>2537</v>
      </c>
    </row>
    <row r="11" spans="2:4" ht="60.75" thickBot="1">
      <c r="B11" s="77" t="s">
        <v>2538</v>
      </c>
      <c r="C11" s="78" t="s">
        <v>2522</v>
      </c>
      <c r="D11" s="78" t="s">
        <v>2539</v>
      </c>
    </row>
    <row r="12" spans="2:4" ht="15.75" thickBot="1">
      <c r="B12" s="77" t="s">
        <v>2540</v>
      </c>
      <c r="C12" s="78" t="s">
        <v>2522</v>
      </c>
      <c r="D12" s="78" t="s">
        <v>2541</v>
      </c>
    </row>
    <row r="13" spans="2:4" ht="15.75" thickBot="1">
      <c r="B13" s="77" t="s">
        <v>2542</v>
      </c>
      <c r="C13" s="78" t="s">
        <v>2522</v>
      </c>
      <c r="D13" s="78" t="s">
        <v>2543</v>
      </c>
    </row>
    <row r="14" spans="2:4" ht="15.75" thickBot="1">
      <c r="B14" s="77" t="s">
        <v>2544</v>
      </c>
      <c r="C14" s="78" t="s">
        <v>2522</v>
      </c>
      <c r="D14" s="78" t="s">
        <v>2545</v>
      </c>
    </row>
    <row r="15" spans="2:4" ht="15.75" thickBot="1">
      <c r="B15" s="77" t="s">
        <v>19</v>
      </c>
      <c r="C15" s="78" t="s">
        <v>2522</v>
      </c>
      <c r="D15" s="78" t="s">
        <v>2546</v>
      </c>
    </row>
    <row r="16" spans="2:4" ht="15.75" thickBot="1">
      <c r="B16" s="77" t="s">
        <v>2547</v>
      </c>
      <c r="C16" s="78" t="s">
        <v>2522</v>
      </c>
      <c r="D16" s="78" t="s">
        <v>2548</v>
      </c>
    </row>
    <row r="17" spans="2:4" ht="15.75" thickBot="1">
      <c r="B17" s="77" t="s">
        <v>2549</v>
      </c>
      <c r="C17" s="78" t="s">
        <v>2529</v>
      </c>
      <c r="D17" s="78" t="s">
        <v>2550</v>
      </c>
    </row>
    <row r="18" spans="2:4" ht="30.75" thickBot="1">
      <c r="B18" s="77" t="s">
        <v>2551</v>
      </c>
      <c r="C18" s="78" t="s">
        <v>2532</v>
      </c>
      <c r="D18" s="78" t="s">
        <v>2552</v>
      </c>
    </row>
    <row r="19" spans="2:4" ht="15.75" thickBot="1">
      <c r="B19" s="77" t="s">
        <v>2553</v>
      </c>
      <c r="C19" s="78" t="s">
        <v>2522</v>
      </c>
      <c r="D19" s="78" t="s">
        <v>2554</v>
      </c>
    </row>
    <row r="20" spans="2:4" ht="15.75" thickBot="1">
      <c r="B20" s="77" t="s">
        <v>2555</v>
      </c>
      <c r="C20" s="78" t="s">
        <v>2522</v>
      </c>
      <c r="D20" s="78" t="s">
        <v>2556</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1F141-3869-4224-8BC2-6F060F0D900D}">
  <dimension ref="B1:K255"/>
  <sheetViews>
    <sheetView zoomScale="85" zoomScaleNormal="85" workbookViewId="0">
      <pane ySplit="2" topLeftCell="A254" activePane="bottomLeft" state="frozen"/>
      <selection pane="bottomLeft" activeCell="E293" sqref="E293"/>
    </sheetView>
  </sheetViews>
  <sheetFormatPr defaultColWidth="8.85546875" defaultRowHeight="15"/>
  <cols>
    <col min="1" max="1" width="3.7109375" customWidth="1"/>
    <col min="2" max="2" width="9.140625" style="48"/>
    <col min="3" max="3" width="9.140625" style="49"/>
    <col min="4" max="4" width="38.7109375" customWidth="1"/>
    <col min="5" max="5" width="72.28515625" customWidth="1"/>
    <col min="6" max="6" width="56.140625" style="50" customWidth="1"/>
    <col min="7" max="9" width="35" customWidth="1"/>
    <col min="10" max="10" width="31.42578125" customWidth="1"/>
    <col min="11" max="11" width="27.42578125" customWidth="1"/>
    <col min="12" max="12" width="5.42578125" customWidth="1"/>
  </cols>
  <sheetData>
    <row r="1" spans="2:11">
      <c r="B1" s="23"/>
    </row>
    <row r="2" spans="2:11" ht="19.5" customHeight="1">
      <c r="B2" s="38" t="s">
        <v>282</v>
      </c>
      <c r="C2" s="39" t="s">
        <v>283</v>
      </c>
      <c r="D2" s="39" t="s">
        <v>284</v>
      </c>
      <c r="E2" s="39" t="s">
        <v>285</v>
      </c>
      <c r="F2" s="40" t="s">
        <v>286</v>
      </c>
    </row>
    <row r="3" spans="2:11" ht="18" customHeight="1">
      <c r="B3" s="41">
        <v>962</v>
      </c>
      <c r="C3" s="39" t="s">
        <v>287</v>
      </c>
      <c r="D3" t="s">
        <v>288</v>
      </c>
      <c r="E3" t="s">
        <v>289</v>
      </c>
      <c r="F3" s="144" t="s">
        <v>290</v>
      </c>
    </row>
    <row r="4" spans="2:11">
      <c r="B4" s="41">
        <v>963</v>
      </c>
      <c r="C4" s="39" t="s">
        <v>291</v>
      </c>
      <c r="D4" t="s">
        <v>292</v>
      </c>
      <c r="E4" t="s">
        <v>293</v>
      </c>
      <c r="F4" s="144"/>
    </row>
    <row r="5" spans="2:11">
      <c r="B5" s="41">
        <v>964</v>
      </c>
      <c r="C5" s="39" t="s">
        <v>294</v>
      </c>
      <c r="D5" t="s">
        <v>295</v>
      </c>
      <c r="E5" t="s">
        <v>296</v>
      </c>
      <c r="F5" s="144" t="s">
        <v>297</v>
      </c>
    </row>
    <row r="6" spans="2:11">
      <c r="B6" s="41">
        <v>965</v>
      </c>
      <c r="C6" s="39" t="s">
        <v>298</v>
      </c>
      <c r="D6" t="s">
        <v>299</v>
      </c>
      <c r="E6" t="s">
        <v>300</v>
      </c>
      <c r="F6" s="144"/>
    </row>
    <row r="7" spans="2:11">
      <c r="B7" s="41">
        <v>966</v>
      </c>
      <c r="C7" s="43" t="s">
        <v>301</v>
      </c>
      <c r="D7" s="24" t="s">
        <v>302</v>
      </c>
      <c r="E7" s="24" t="s">
        <v>303</v>
      </c>
      <c r="F7" s="144" t="s">
        <v>2561</v>
      </c>
      <c r="J7" s="44"/>
      <c r="K7" s="44"/>
    </row>
    <row r="8" spans="2:11">
      <c r="B8" s="41">
        <v>967</v>
      </c>
      <c r="C8" s="43" t="s">
        <v>304</v>
      </c>
      <c r="D8" s="24" t="s">
        <v>305</v>
      </c>
      <c r="E8" s="24" t="s">
        <v>306</v>
      </c>
      <c r="F8" s="144"/>
      <c r="J8" s="44"/>
      <c r="K8" s="44"/>
    </row>
    <row r="9" spans="2:11">
      <c r="B9" s="41">
        <v>968</v>
      </c>
      <c r="C9" s="43" t="s">
        <v>307</v>
      </c>
      <c r="D9" s="24" t="s">
        <v>308</v>
      </c>
      <c r="E9" s="24" t="s">
        <v>309</v>
      </c>
      <c r="F9" s="144"/>
      <c r="J9" s="44"/>
      <c r="K9" s="44"/>
    </row>
    <row r="10" spans="2:11">
      <c r="B10" s="41">
        <v>969</v>
      </c>
      <c r="C10" s="43" t="s">
        <v>310</v>
      </c>
      <c r="D10" s="24" t="s">
        <v>311</v>
      </c>
      <c r="E10" s="24" t="s">
        <v>312</v>
      </c>
      <c r="F10" s="144"/>
      <c r="J10" s="44"/>
      <c r="K10" s="44"/>
    </row>
    <row r="11" spans="2:11">
      <c r="B11" s="41">
        <v>970</v>
      </c>
      <c r="C11" s="43" t="s">
        <v>313</v>
      </c>
      <c r="D11" s="24" t="s">
        <v>314</v>
      </c>
      <c r="E11" s="24" t="s">
        <v>315</v>
      </c>
      <c r="F11" s="144"/>
      <c r="J11" s="44"/>
      <c r="K11" s="44"/>
    </row>
    <row r="12" spans="2:11">
      <c r="B12" s="41">
        <v>971</v>
      </c>
      <c r="C12" s="43" t="s">
        <v>316</v>
      </c>
      <c r="D12" s="24" t="s">
        <v>317</v>
      </c>
      <c r="E12" s="24" t="s">
        <v>318</v>
      </c>
      <c r="F12" s="144"/>
      <c r="J12" s="44"/>
      <c r="K12" s="44"/>
    </row>
    <row r="13" spans="2:11">
      <c r="B13" s="41">
        <v>972</v>
      </c>
      <c r="C13" s="43" t="s">
        <v>319</v>
      </c>
      <c r="D13" s="24" t="s">
        <v>320</v>
      </c>
      <c r="E13" s="24" t="s">
        <v>321</v>
      </c>
      <c r="F13" s="144"/>
      <c r="J13" s="44"/>
      <c r="K13" s="44"/>
    </row>
    <row r="14" spans="2:11">
      <c r="B14" s="41">
        <v>973</v>
      </c>
      <c r="C14" s="43" t="s">
        <v>322</v>
      </c>
      <c r="D14" s="24" t="s">
        <v>323</v>
      </c>
      <c r="E14" s="24" t="s">
        <v>324</v>
      </c>
      <c r="F14" s="144"/>
      <c r="J14" s="44"/>
      <c r="K14" s="44"/>
    </row>
    <row r="15" spans="2:11">
      <c r="B15" s="41">
        <v>974</v>
      </c>
      <c r="C15" s="43" t="s">
        <v>325</v>
      </c>
      <c r="D15" s="24" t="s">
        <v>326</v>
      </c>
      <c r="E15" s="24" t="s">
        <v>327</v>
      </c>
      <c r="F15" s="144"/>
      <c r="J15" s="44"/>
      <c r="K15" s="44"/>
    </row>
    <row r="16" spans="2:11">
      <c r="B16" s="41">
        <v>975</v>
      </c>
      <c r="C16" s="43" t="s">
        <v>328</v>
      </c>
      <c r="D16" s="24" t="s">
        <v>329</v>
      </c>
      <c r="E16" s="24" t="s">
        <v>330</v>
      </c>
      <c r="F16" s="144"/>
      <c r="J16" s="44"/>
      <c r="K16" s="44"/>
    </row>
    <row r="17" spans="2:11">
      <c r="B17" s="41">
        <v>976</v>
      </c>
      <c r="C17" s="43" t="s">
        <v>331</v>
      </c>
      <c r="D17" s="24" t="s">
        <v>332</v>
      </c>
      <c r="E17" s="24" t="s">
        <v>333</v>
      </c>
      <c r="F17" s="144"/>
      <c r="J17" s="44"/>
      <c r="K17" s="44"/>
    </row>
    <row r="18" spans="2:11">
      <c r="B18" s="41">
        <v>977</v>
      </c>
      <c r="C18" s="43" t="s">
        <v>334</v>
      </c>
      <c r="D18" s="24" t="s">
        <v>335</v>
      </c>
      <c r="E18" s="24" t="s">
        <v>336</v>
      </c>
      <c r="F18" s="144"/>
      <c r="J18" s="44"/>
      <c r="K18" s="44"/>
    </row>
    <row r="19" spans="2:11">
      <c r="B19" s="41">
        <v>995</v>
      </c>
      <c r="C19" s="43" t="s">
        <v>337</v>
      </c>
      <c r="D19" s="24" t="s">
        <v>338</v>
      </c>
      <c r="E19" s="24" t="s">
        <v>339</v>
      </c>
      <c r="F19" s="146" t="s">
        <v>340</v>
      </c>
    </row>
    <row r="20" spans="2:11">
      <c r="B20" s="41">
        <v>996</v>
      </c>
      <c r="C20" s="43" t="s">
        <v>341</v>
      </c>
      <c r="D20" s="24" t="s">
        <v>342</v>
      </c>
      <c r="E20" s="24" t="s">
        <v>343</v>
      </c>
      <c r="F20" s="146"/>
    </row>
    <row r="21" spans="2:11">
      <c r="B21" s="41">
        <v>997</v>
      </c>
      <c r="C21" s="43" t="s">
        <v>344</v>
      </c>
      <c r="D21" s="24" t="s">
        <v>345</v>
      </c>
      <c r="E21" s="24" t="s">
        <v>346</v>
      </c>
      <c r="F21" s="146"/>
    </row>
    <row r="22" spans="2:11">
      <c r="B22" s="41">
        <v>998</v>
      </c>
      <c r="C22" s="43" t="s">
        <v>347</v>
      </c>
      <c r="D22" s="24" t="s">
        <v>348</v>
      </c>
      <c r="E22" s="24" t="s">
        <v>349</v>
      </c>
      <c r="F22" s="146"/>
    </row>
    <row r="23" spans="2:11">
      <c r="B23" s="41">
        <v>999</v>
      </c>
      <c r="C23" s="43" t="s">
        <v>350</v>
      </c>
      <c r="D23" s="24" t="s">
        <v>351</v>
      </c>
      <c r="E23" s="24" t="s">
        <v>352</v>
      </c>
      <c r="F23" s="146"/>
    </row>
    <row r="24" spans="2:11">
      <c r="B24" s="41">
        <v>1000</v>
      </c>
      <c r="C24" s="43" t="s">
        <v>353</v>
      </c>
      <c r="D24" s="24" t="s">
        <v>354</v>
      </c>
      <c r="E24" s="24" t="s">
        <v>355</v>
      </c>
      <c r="F24" s="146"/>
    </row>
    <row r="25" spans="2:11">
      <c r="B25" s="41">
        <v>1001</v>
      </c>
      <c r="C25" s="43" t="s">
        <v>356</v>
      </c>
      <c r="D25" s="24" t="s">
        <v>357</v>
      </c>
      <c r="E25" s="24" t="s">
        <v>358</v>
      </c>
      <c r="F25" s="146"/>
    </row>
    <row r="26" spans="2:11">
      <c r="B26" s="41">
        <v>1002</v>
      </c>
      <c r="C26" s="43" t="s">
        <v>359</v>
      </c>
      <c r="D26" s="24" t="s">
        <v>360</v>
      </c>
      <c r="E26" s="24" t="s">
        <v>361</v>
      </c>
      <c r="F26" s="146"/>
    </row>
    <row r="27" spans="2:11">
      <c r="B27" s="41">
        <v>1003</v>
      </c>
      <c r="C27" s="43" t="s">
        <v>362</v>
      </c>
      <c r="D27" s="24" t="s">
        <v>363</v>
      </c>
      <c r="E27" s="24" t="s">
        <v>364</v>
      </c>
      <c r="F27" s="146"/>
    </row>
    <row r="28" spans="2:11">
      <c r="B28" s="41">
        <v>1004</v>
      </c>
      <c r="C28" s="43" t="s">
        <v>365</v>
      </c>
      <c r="D28" s="24" t="s">
        <v>366</v>
      </c>
      <c r="E28" s="24" t="s">
        <v>367</v>
      </c>
      <c r="F28" s="146"/>
    </row>
    <row r="29" spans="2:11">
      <c r="B29" s="41">
        <v>1005</v>
      </c>
      <c r="C29" s="43" t="s">
        <v>368</v>
      </c>
      <c r="D29" s="24" t="s">
        <v>369</v>
      </c>
      <c r="E29" s="24" t="s">
        <v>370</v>
      </c>
      <c r="F29" s="146"/>
    </row>
    <row r="30" spans="2:11">
      <c r="B30" s="41">
        <v>1006</v>
      </c>
      <c r="C30" s="43" t="s">
        <v>371</v>
      </c>
      <c r="D30" s="24" t="s">
        <v>372</v>
      </c>
      <c r="E30" s="24" t="s">
        <v>373</v>
      </c>
      <c r="F30" s="146"/>
    </row>
    <row r="31" spans="2:11">
      <c r="B31" s="41">
        <v>1007</v>
      </c>
      <c r="C31" s="43" t="s">
        <v>374</v>
      </c>
      <c r="D31" t="s">
        <v>375</v>
      </c>
      <c r="E31" s="24" t="s">
        <v>376</v>
      </c>
      <c r="F31" s="146"/>
    </row>
    <row r="32" spans="2:11">
      <c r="B32" s="41">
        <v>1008</v>
      </c>
      <c r="C32" s="43" t="s">
        <v>377</v>
      </c>
      <c r="D32" t="s">
        <v>378</v>
      </c>
      <c r="E32" s="24" t="s">
        <v>379</v>
      </c>
      <c r="F32" s="146"/>
    </row>
    <row r="33" spans="2:6">
      <c r="B33" s="41">
        <v>1009</v>
      </c>
      <c r="C33" s="43" t="s">
        <v>380</v>
      </c>
      <c r="D33" t="s">
        <v>381</v>
      </c>
      <c r="E33" s="24" t="s">
        <v>382</v>
      </c>
      <c r="F33" s="146"/>
    </row>
    <row r="34" spans="2:6">
      <c r="B34" s="41">
        <v>1010</v>
      </c>
      <c r="C34" s="43" t="s">
        <v>383</v>
      </c>
      <c r="D34" t="s">
        <v>384</v>
      </c>
      <c r="E34" s="24" t="s">
        <v>385</v>
      </c>
      <c r="F34" s="146"/>
    </row>
    <row r="35" spans="2:6">
      <c r="B35" s="41">
        <v>1011</v>
      </c>
      <c r="C35" s="43" t="s">
        <v>386</v>
      </c>
      <c r="D35" t="s">
        <v>387</v>
      </c>
      <c r="E35" s="24" t="s">
        <v>388</v>
      </c>
      <c r="F35" s="146"/>
    </row>
    <row r="36" spans="2:6">
      <c r="B36" s="41">
        <v>1012</v>
      </c>
      <c r="C36" s="43" t="s">
        <v>389</v>
      </c>
      <c r="D36" t="s">
        <v>390</v>
      </c>
      <c r="E36" s="24" t="s">
        <v>391</v>
      </c>
      <c r="F36" s="146"/>
    </row>
    <row r="37" spans="2:6">
      <c r="B37" s="41">
        <v>1013</v>
      </c>
      <c r="C37" s="43" t="s">
        <v>392</v>
      </c>
      <c r="D37" t="s">
        <v>393</v>
      </c>
      <c r="E37" s="24" t="s">
        <v>394</v>
      </c>
      <c r="F37" s="146"/>
    </row>
    <row r="38" spans="2:6">
      <c r="B38" s="41">
        <v>1014</v>
      </c>
      <c r="C38" s="43" t="s">
        <v>395</v>
      </c>
      <c r="D38" t="s">
        <v>396</v>
      </c>
      <c r="E38" s="24" t="s">
        <v>397</v>
      </c>
      <c r="F38" s="146"/>
    </row>
    <row r="39" spans="2:6">
      <c r="B39" s="41">
        <v>1015</v>
      </c>
      <c r="C39" s="43" t="s">
        <v>398</v>
      </c>
      <c r="D39" s="24" t="s">
        <v>399</v>
      </c>
      <c r="E39" s="24" t="s">
        <v>400</v>
      </c>
      <c r="F39" s="146"/>
    </row>
    <row r="40" spans="2:6">
      <c r="B40" s="41">
        <v>1016</v>
      </c>
      <c r="C40" s="43" t="s">
        <v>401</v>
      </c>
      <c r="D40" s="24" t="s">
        <v>402</v>
      </c>
      <c r="E40" s="24" t="s">
        <v>403</v>
      </c>
      <c r="F40" s="146"/>
    </row>
    <row r="41" spans="2:6">
      <c r="B41" s="41">
        <v>1017</v>
      </c>
      <c r="C41" s="43" t="s">
        <v>404</v>
      </c>
      <c r="D41" t="s">
        <v>405</v>
      </c>
      <c r="E41" s="24" t="s">
        <v>406</v>
      </c>
      <c r="F41" s="147" t="s">
        <v>407</v>
      </c>
    </row>
    <row r="42" spans="2:6">
      <c r="B42" s="41">
        <v>1018</v>
      </c>
      <c r="C42" s="43" t="s">
        <v>408</v>
      </c>
      <c r="D42" t="s">
        <v>409</v>
      </c>
      <c r="E42" s="24" t="s">
        <v>410</v>
      </c>
      <c r="F42" s="147"/>
    </row>
    <row r="43" spans="2:6">
      <c r="B43" s="41">
        <v>1031</v>
      </c>
      <c r="C43" s="43" t="s">
        <v>411</v>
      </c>
      <c r="D43" s="30" t="s">
        <v>412</v>
      </c>
      <c r="E43" t="s">
        <v>413</v>
      </c>
      <c r="F43" s="147" t="s">
        <v>414</v>
      </c>
    </row>
    <row r="44" spans="2:6">
      <c r="B44" s="41">
        <v>1032</v>
      </c>
      <c r="C44" s="43" t="s">
        <v>415</v>
      </c>
      <c r="D44" s="30" t="s">
        <v>416</v>
      </c>
      <c r="E44" s="24" t="s">
        <v>417</v>
      </c>
      <c r="F44" s="147"/>
    </row>
    <row r="45" spans="2:6">
      <c r="B45" s="41">
        <v>1033</v>
      </c>
      <c r="C45" s="43" t="s">
        <v>418</v>
      </c>
      <c r="D45" s="30" t="s">
        <v>419</v>
      </c>
      <c r="E45" s="24" t="s">
        <v>420</v>
      </c>
      <c r="F45" s="147"/>
    </row>
    <row r="46" spans="2:6">
      <c r="B46" s="41">
        <v>1034</v>
      </c>
      <c r="C46" s="43" t="s">
        <v>421</v>
      </c>
      <c r="D46" s="30" t="s">
        <v>422</v>
      </c>
      <c r="E46" s="24" t="s">
        <v>423</v>
      </c>
      <c r="F46" s="147"/>
    </row>
    <row r="47" spans="2:6">
      <c r="B47" s="41">
        <v>1043</v>
      </c>
      <c r="C47" s="43" t="s">
        <v>424</v>
      </c>
      <c r="D47" s="30" t="s">
        <v>425</v>
      </c>
      <c r="E47" s="24" t="s">
        <v>426</v>
      </c>
      <c r="F47" s="146" t="s">
        <v>427</v>
      </c>
    </row>
    <row r="48" spans="2:6">
      <c r="B48" s="41">
        <v>1044</v>
      </c>
      <c r="C48" s="43" t="s">
        <v>428</v>
      </c>
      <c r="D48" s="30" t="s">
        <v>429</v>
      </c>
      <c r="E48" s="24" t="s">
        <v>430</v>
      </c>
      <c r="F48" s="146"/>
    </row>
    <row r="49" spans="2:6">
      <c r="B49" s="41">
        <v>1045</v>
      </c>
      <c r="C49" s="43" t="s">
        <v>431</v>
      </c>
      <c r="D49" s="30" t="s">
        <v>432</v>
      </c>
      <c r="E49" s="24" t="s">
        <v>433</v>
      </c>
      <c r="F49" s="146"/>
    </row>
    <row r="50" spans="2:6">
      <c r="B50" s="41">
        <v>1046</v>
      </c>
      <c r="C50" s="43" t="s">
        <v>434</v>
      </c>
      <c r="D50" s="30" t="s">
        <v>435</v>
      </c>
      <c r="E50" s="24" t="s">
        <v>436</v>
      </c>
      <c r="F50" s="146"/>
    </row>
    <row r="51" spans="2:6">
      <c r="B51" s="41">
        <v>1051</v>
      </c>
      <c r="C51" s="43" t="s">
        <v>437</v>
      </c>
      <c r="D51" s="30" t="s">
        <v>438</v>
      </c>
      <c r="E51" s="24" t="s">
        <v>439</v>
      </c>
      <c r="F51" s="146" t="s">
        <v>440</v>
      </c>
    </row>
    <row r="52" spans="2:6">
      <c r="B52" s="41">
        <v>1052</v>
      </c>
      <c r="C52" s="43" t="s">
        <v>441</v>
      </c>
      <c r="D52" s="30" t="s">
        <v>442</v>
      </c>
      <c r="E52" s="24" t="s">
        <v>443</v>
      </c>
      <c r="F52" s="146"/>
    </row>
    <row r="53" spans="2:6">
      <c r="B53" s="41">
        <v>1053</v>
      </c>
      <c r="C53" s="43" t="s">
        <v>444</v>
      </c>
      <c r="D53" s="30" t="s">
        <v>445</v>
      </c>
      <c r="E53" s="24" t="s">
        <v>446</v>
      </c>
      <c r="F53" s="146"/>
    </row>
    <row r="54" spans="2:6">
      <c r="B54" s="41">
        <v>1054</v>
      </c>
      <c r="C54" s="43" t="s">
        <v>447</v>
      </c>
      <c r="D54" s="30" t="s">
        <v>448</v>
      </c>
      <c r="E54" s="24" t="s">
        <v>449</v>
      </c>
      <c r="F54" s="146"/>
    </row>
    <row r="55" spans="2:6">
      <c r="B55" s="41">
        <v>1059</v>
      </c>
      <c r="C55" s="43" t="s">
        <v>450</v>
      </c>
      <c r="D55" s="30" t="s">
        <v>451</v>
      </c>
      <c r="E55" s="24" t="s">
        <v>452</v>
      </c>
      <c r="F55" s="146" t="s">
        <v>453</v>
      </c>
    </row>
    <row r="56" spans="2:6">
      <c r="B56" s="41">
        <v>1060</v>
      </c>
      <c r="C56" s="43" t="s">
        <v>454</v>
      </c>
      <c r="D56" s="30" t="s">
        <v>455</v>
      </c>
      <c r="E56" s="24" t="s">
        <v>456</v>
      </c>
      <c r="F56" s="146"/>
    </row>
    <row r="57" spans="2:6">
      <c r="B57" s="41">
        <v>1061</v>
      </c>
      <c r="C57" s="43" t="s">
        <v>457</v>
      </c>
      <c r="D57" s="30" t="s">
        <v>458</v>
      </c>
      <c r="E57" s="24" t="s">
        <v>459</v>
      </c>
      <c r="F57" s="146"/>
    </row>
    <row r="58" spans="2:6">
      <c r="B58" s="41">
        <v>1062</v>
      </c>
      <c r="C58" s="43" t="s">
        <v>460</v>
      </c>
      <c r="D58" s="30" t="s">
        <v>461</v>
      </c>
      <c r="E58" s="24" t="s">
        <v>462</v>
      </c>
      <c r="F58" s="146"/>
    </row>
    <row r="59" spans="2:6">
      <c r="B59" s="41">
        <v>1067</v>
      </c>
      <c r="C59" s="43" t="s">
        <v>463</v>
      </c>
      <c r="D59" s="30" t="s">
        <v>464</v>
      </c>
      <c r="E59" s="24" t="s">
        <v>465</v>
      </c>
      <c r="F59" s="146" t="s">
        <v>466</v>
      </c>
    </row>
    <row r="60" spans="2:6">
      <c r="B60" s="41">
        <v>1068</v>
      </c>
      <c r="C60" s="43" t="s">
        <v>467</v>
      </c>
      <c r="D60" s="30" t="s">
        <v>468</v>
      </c>
      <c r="E60" s="24" t="s">
        <v>469</v>
      </c>
      <c r="F60" s="146"/>
    </row>
    <row r="61" spans="2:6">
      <c r="B61" s="41">
        <v>1069</v>
      </c>
      <c r="C61" s="43" t="s">
        <v>470</v>
      </c>
      <c r="D61" s="30" t="s">
        <v>471</v>
      </c>
      <c r="E61" s="24" t="s">
        <v>472</v>
      </c>
      <c r="F61" s="146"/>
    </row>
    <row r="62" spans="2:6">
      <c r="B62" s="41">
        <v>1070</v>
      </c>
      <c r="C62" s="43" t="s">
        <v>473</v>
      </c>
      <c r="D62" s="30" t="s">
        <v>474</v>
      </c>
      <c r="E62" s="24" t="s">
        <v>475</v>
      </c>
      <c r="F62" s="146"/>
    </row>
    <row r="63" spans="2:6">
      <c r="B63" s="41">
        <v>1071</v>
      </c>
      <c r="C63" s="43" t="s">
        <v>476</v>
      </c>
      <c r="D63" s="24" t="s">
        <v>477</v>
      </c>
      <c r="E63" s="24" t="s">
        <v>478</v>
      </c>
      <c r="F63" s="24" t="s">
        <v>479</v>
      </c>
    </row>
    <row r="64" spans="2:6">
      <c r="B64" s="41">
        <v>1072</v>
      </c>
      <c r="C64" s="43" t="s">
        <v>480</v>
      </c>
      <c r="D64" s="24" t="s">
        <v>481</v>
      </c>
      <c r="E64" s="24" t="s">
        <v>482</v>
      </c>
      <c r="F64" s="146" t="s">
        <v>483</v>
      </c>
    </row>
    <row r="65" spans="2:6">
      <c r="B65" s="41">
        <v>1073</v>
      </c>
      <c r="C65" s="43" t="s">
        <v>484</v>
      </c>
      <c r="D65" s="24" t="s">
        <v>485</v>
      </c>
      <c r="E65" s="24" t="s">
        <v>486</v>
      </c>
      <c r="F65" s="146"/>
    </row>
    <row r="66" spans="2:6">
      <c r="B66" s="41">
        <v>1074</v>
      </c>
      <c r="C66" s="43" t="s">
        <v>487</v>
      </c>
      <c r="D66" s="24" t="s">
        <v>488</v>
      </c>
      <c r="E66" s="24" t="s">
        <v>489</v>
      </c>
      <c r="F66" s="146" t="s">
        <v>490</v>
      </c>
    </row>
    <row r="67" spans="2:6">
      <c r="B67" s="41">
        <v>1075</v>
      </c>
      <c r="C67" s="43" t="s">
        <v>491</v>
      </c>
      <c r="D67" s="24" t="s">
        <v>492</v>
      </c>
      <c r="E67" s="24" t="s">
        <v>493</v>
      </c>
      <c r="F67" s="146"/>
    </row>
    <row r="68" spans="2:6">
      <c r="B68" s="41">
        <v>1076</v>
      </c>
      <c r="C68" s="43" t="s">
        <v>494</v>
      </c>
      <c r="D68" s="24" t="s">
        <v>495</v>
      </c>
      <c r="E68" s="24" t="s">
        <v>496</v>
      </c>
      <c r="F68" s="146" t="s">
        <v>497</v>
      </c>
    </row>
    <row r="69" spans="2:6">
      <c r="B69" s="41">
        <v>1077</v>
      </c>
      <c r="C69" s="43" t="s">
        <v>498</v>
      </c>
      <c r="D69" s="24" t="s">
        <v>499</v>
      </c>
      <c r="E69" s="24" t="s">
        <v>500</v>
      </c>
      <c r="F69" s="146"/>
    </row>
    <row r="70" spans="2:6">
      <c r="B70" s="41">
        <v>1080</v>
      </c>
      <c r="C70" s="43" t="s">
        <v>501</v>
      </c>
      <c r="D70" s="24" t="s">
        <v>502</v>
      </c>
      <c r="E70" s="24" t="s">
        <v>503</v>
      </c>
      <c r="F70" s="146" t="s">
        <v>504</v>
      </c>
    </row>
    <row r="71" spans="2:6">
      <c r="B71" s="41">
        <v>1081</v>
      </c>
      <c r="C71" s="43" t="s">
        <v>505</v>
      </c>
      <c r="D71" s="24" t="s">
        <v>506</v>
      </c>
      <c r="E71" s="24" t="s">
        <v>507</v>
      </c>
      <c r="F71" s="146"/>
    </row>
    <row r="72" spans="2:6">
      <c r="B72" s="41">
        <v>1108</v>
      </c>
      <c r="C72" s="43" t="s">
        <v>508</v>
      </c>
      <c r="D72" s="24" t="s">
        <v>509</v>
      </c>
      <c r="E72" s="24" t="s">
        <v>510</v>
      </c>
      <c r="F72" s="145" t="s">
        <v>511</v>
      </c>
    </row>
    <row r="73" spans="2:6">
      <c r="B73" s="41">
        <v>1109</v>
      </c>
      <c r="C73" s="43" t="s">
        <v>512</v>
      </c>
      <c r="D73" s="24" t="s">
        <v>513</v>
      </c>
      <c r="E73" s="24" t="s">
        <v>514</v>
      </c>
      <c r="F73" s="145"/>
    </row>
    <row r="74" spans="2:6">
      <c r="B74" s="41">
        <v>1110</v>
      </c>
      <c r="C74" s="43" t="s">
        <v>515</v>
      </c>
      <c r="D74" s="24" t="s">
        <v>516</v>
      </c>
      <c r="E74" s="24" t="s">
        <v>517</v>
      </c>
      <c r="F74" s="145"/>
    </row>
    <row r="75" spans="2:6">
      <c r="B75" s="41">
        <v>1111</v>
      </c>
      <c r="C75" s="43" t="s">
        <v>518</v>
      </c>
      <c r="D75" s="24" t="s">
        <v>519</v>
      </c>
      <c r="E75" s="24" t="s">
        <v>520</v>
      </c>
      <c r="F75" s="145"/>
    </row>
    <row r="76" spans="2:6">
      <c r="B76" s="41">
        <v>1112</v>
      </c>
      <c r="C76" s="43" t="s">
        <v>521</v>
      </c>
      <c r="D76" s="24" t="s">
        <v>522</v>
      </c>
      <c r="E76" s="24" t="s">
        <v>523</v>
      </c>
      <c r="F76" s="145"/>
    </row>
    <row r="77" spans="2:6">
      <c r="B77" s="41">
        <v>1113</v>
      </c>
      <c r="C77" s="43" t="s">
        <v>524</v>
      </c>
      <c r="D77" s="24" t="s">
        <v>525</v>
      </c>
      <c r="E77" s="24" t="s">
        <v>526</v>
      </c>
      <c r="F77" s="145"/>
    </row>
    <row r="78" spans="2:6">
      <c r="B78" s="41">
        <v>1114</v>
      </c>
      <c r="C78" s="43" t="s">
        <v>527</v>
      </c>
      <c r="D78" s="24" t="s">
        <v>528</v>
      </c>
      <c r="E78" s="24" t="s">
        <v>529</v>
      </c>
      <c r="F78" s="145"/>
    </row>
    <row r="79" spans="2:6">
      <c r="B79" s="41">
        <v>1115</v>
      </c>
      <c r="C79" s="43" t="s">
        <v>530</v>
      </c>
      <c r="D79" s="24" t="s">
        <v>531</v>
      </c>
      <c r="E79" s="24" t="s">
        <v>532</v>
      </c>
      <c r="F79" s="145"/>
    </row>
    <row r="80" spans="2:6">
      <c r="B80" s="41">
        <v>1118</v>
      </c>
      <c r="C80" s="43" t="s">
        <v>533</v>
      </c>
      <c r="D80" s="24" t="s">
        <v>534</v>
      </c>
      <c r="E80" s="24" t="s">
        <v>535</v>
      </c>
      <c r="F80" s="145"/>
    </row>
    <row r="81" spans="2:6">
      <c r="B81" s="41">
        <v>1119</v>
      </c>
      <c r="C81" s="43" t="s">
        <v>536</v>
      </c>
      <c r="D81" s="24" t="s">
        <v>537</v>
      </c>
      <c r="E81" s="24" t="s">
        <v>538</v>
      </c>
      <c r="F81" s="145"/>
    </row>
    <row r="82" spans="2:6">
      <c r="B82" s="41">
        <v>1120</v>
      </c>
      <c r="C82" s="43" t="s">
        <v>539</v>
      </c>
      <c r="D82" s="24" t="s">
        <v>540</v>
      </c>
      <c r="E82" s="24" t="s">
        <v>541</v>
      </c>
      <c r="F82" s="145"/>
    </row>
    <row r="83" spans="2:6">
      <c r="B83" s="41">
        <v>1121</v>
      </c>
      <c r="C83" s="43" t="s">
        <v>542</v>
      </c>
      <c r="D83" s="24" t="s">
        <v>543</v>
      </c>
      <c r="E83" s="24" t="s">
        <v>544</v>
      </c>
      <c r="F83" s="145"/>
    </row>
    <row r="84" spans="2:6">
      <c r="B84" s="41">
        <v>1122</v>
      </c>
      <c r="C84" s="43" t="s">
        <v>545</v>
      </c>
      <c r="D84" s="24" t="s">
        <v>546</v>
      </c>
      <c r="E84" s="24" t="s">
        <v>547</v>
      </c>
      <c r="F84" s="145"/>
    </row>
    <row r="85" spans="2:6">
      <c r="B85" s="41">
        <v>1123</v>
      </c>
      <c r="C85" s="43" t="s">
        <v>548</v>
      </c>
      <c r="D85" s="24" t="s">
        <v>549</v>
      </c>
      <c r="E85" s="24" t="s">
        <v>550</v>
      </c>
      <c r="F85" s="145"/>
    </row>
    <row r="86" spans="2:6" s="24" customFormat="1">
      <c r="B86" s="41">
        <v>1126</v>
      </c>
      <c r="C86" s="43" t="s">
        <v>551</v>
      </c>
      <c r="D86" s="24" t="s">
        <v>552</v>
      </c>
      <c r="E86" s="24" t="s">
        <v>553</v>
      </c>
      <c r="F86" s="24" t="s">
        <v>554</v>
      </c>
    </row>
    <row r="87" spans="2:6">
      <c r="B87" s="41">
        <v>1127</v>
      </c>
      <c r="C87" s="43" t="s">
        <v>555</v>
      </c>
      <c r="D87" s="24" t="s">
        <v>556</v>
      </c>
      <c r="E87" s="24" t="s">
        <v>557</v>
      </c>
      <c r="F87" s="24" t="s">
        <v>554</v>
      </c>
    </row>
    <row r="88" spans="2:6">
      <c r="B88" s="41">
        <v>1136</v>
      </c>
      <c r="C88" s="43" t="s">
        <v>558</v>
      </c>
      <c r="D88" s="24" t="s">
        <v>559</v>
      </c>
      <c r="E88" s="24" t="s">
        <v>560</v>
      </c>
      <c r="F88" s="144" t="s">
        <v>561</v>
      </c>
    </row>
    <row r="89" spans="2:6">
      <c r="B89" s="41">
        <v>1137</v>
      </c>
      <c r="C89" s="43" t="s">
        <v>562</v>
      </c>
      <c r="D89" s="24" t="s">
        <v>563</v>
      </c>
      <c r="E89" s="24" t="s">
        <v>564</v>
      </c>
      <c r="F89" s="144"/>
    </row>
    <row r="90" spans="2:6">
      <c r="B90" s="41">
        <v>1138</v>
      </c>
      <c r="C90" s="43" t="s">
        <v>565</v>
      </c>
      <c r="D90" s="24" t="s">
        <v>566</v>
      </c>
      <c r="E90" s="24" t="s">
        <v>567</v>
      </c>
      <c r="F90" s="144"/>
    </row>
    <row r="91" spans="2:6">
      <c r="B91" s="41">
        <v>1139</v>
      </c>
      <c r="C91" s="43" t="s">
        <v>568</v>
      </c>
      <c r="D91" s="24" t="s">
        <v>569</v>
      </c>
      <c r="E91" s="24" t="s">
        <v>570</v>
      </c>
      <c r="F91" s="144"/>
    </row>
    <row r="92" spans="2:6">
      <c r="B92" s="41">
        <v>1140</v>
      </c>
      <c r="C92" s="43" t="s">
        <v>571</v>
      </c>
      <c r="D92" s="24" t="s">
        <v>572</v>
      </c>
      <c r="E92" s="24" t="s">
        <v>573</v>
      </c>
      <c r="F92" s="144"/>
    </row>
    <row r="93" spans="2:6">
      <c r="B93" s="41">
        <v>1141</v>
      </c>
      <c r="C93" s="43" t="s">
        <v>574</v>
      </c>
      <c r="D93" s="24" t="s">
        <v>575</v>
      </c>
      <c r="E93" s="24" t="s">
        <v>576</v>
      </c>
      <c r="F93" s="144"/>
    </row>
    <row r="94" spans="2:6">
      <c r="B94" s="41">
        <v>1142</v>
      </c>
      <c r="C94" s="43" t="s">
        <v>577</v>
      </c>
      <c r="D94" s="24" t="s">
        <v>578</v>
      </c>
      <c r="E94" s="24" t="s">
        <v>579</v>
      </c>
      <c r="F94" s="144" t="s">
        <v>580</v>
      </c>
    </row>
    <row r="95" spans="2:6">
      <c r="B95" s="41">
        <v>1143</v>
      </c>
      <c r="C95" s="43" t="s">
        <v>581</v>
      </c>
      <c r="D95" s="24" t="s">
        <v>582</v>
      </c>
      <c r="E95" s="24" t="s">
        <v>583</v>
      </c>
      <c r="F95" s="144"/>
    </row>
    <row r="96" spans="2:6">
      <c r="B96" s="41">
        <v>1144</v>
      </c>
      <c r="C96" s="43" t="s">
        <v>584</v>
      </c>
      <c r="D96" s="24" t="s">
        <v>585</v>
      </c>
      <c r="E96" s="24" t="s">
        <v>586</v>
      </c>
      <c r="F96" s="144"/>
    </row>
    <row r="97" spans="2:6">
      <c r="B97" s="41">
        <v>1145</v>
      </c>
      <c r="C97" s="43" t="s">
        <v>587</v>
      </c>
      <c r="D97" s="24" t="s">
        <v>588</v>
      </c>
      <c r="E97" s="24" t="s">
        <v>589</v>
      </c>
      <c r="F97" s="144"/>
    </row>
    <row r="98" spans="2:6">
      <c r="B98" s="41">
        <v>1146</v>
      </c>
      <c r="C98" s="43" t="s">
        <v>590</v>
      </c>
      <c r="D98" s="24" t="s">
        <v>591</v>
      </c>
      <c r="E98" s="24" t="s">
        <v>592</v>
      </c>
      <c r="F98" s="144"/>
    </row>
    <row r="99" spans="2:6">
      <c r="B99" s="41">
        <v>1147</v>
      </c>
      <c r="C99" s="43" t="s">
        <v>593</v>
      </c>
      <c r="D99" s="24" t="s">
        <v>594</v>
      </c>
      <c r="E99" s="24" t="s">
        <v>595</v>
      </c>
      <c r="F99" s="144"/>
    </row>
    <row r="100" spans="2:6">
      <c r="B100" s="41">
        <v>1186</v>
      </c>
      <c r="C100" s="43" t="s">
        <v>596</v>
      </c>
      <c r="D100" s="30" t="s">
        <v>597</v>
      </c>
      <c r="E100" s="24" t="s">
        <v>598</v>
      </c>
      <c r="F100" s="146" t="s">
        <v>599</v>
      </c>
    </row>
    <row r="101" spans="2:6">
      <c r="B101" s="41">
        <v>1187</v>
      </c>
      <c r="C101" s="43" t="s">
        <v>600</v>
      </c>
      <c r="D101" s="30" t="s">
        <v>601</v>
      </c>
      <c r="E101" s="24" t="s">
        <v>602</v>
      </c>
      <c r="F101" s="146"/>
    </row>
    <row r="102" spans="2:6">
      <c r="B102" s="41">
        <v>1188</v>
      </c>
      <c r="C102" s="43" t="s">
        <v>603</v>
      </c>
      <c r="D102" s="30" t="s">
        <v>604</v>
      </c>
      <c r="E102" s="24" t="s">
        <v>605</v>
      </c>
      <c r="F102" s="146"/>
    </row>
    <row r="103" spans="2:6">
      <c r="B103" s="41">
        <v>1189</v>
      </c>
      <c r="C103" s="43" t="s">
        <v>606</v>
      </c>
      <c r="D103" s="30" t="s">
        <v>607</v>
      </c>
      <c r="E103" s="24" t="s">
        <v>608</v>
      </c>
      <c r="F103" s="146"/>
    </row>
    <row r="104" spans="2:6">
      <c r="B104" s="41">
        <v>1194</v>
      </c>
      <c r="C104" s="43" t="s">
        <v>609</v>
      </c>
      <c r="D104" s="30" t="s">
        <v>610</v>
      </c>
      <c r="E104" s="24" t="s">
        <v>611</v>
      </c>
      <c r="F104" s="146" t="s">
        <v>612</v>
      </c>
    </row>
    <row r="105" spans="2:6">
      <c r="B105" s="41">
        <v>1195</v>
      </c>
      <c r="C105" s="43" t="s">
        <v>613</v>
      </c>
      <c r="D105" s="30" t="s">
        <v>614</v>
      </c>
      <c r="E105" s="24" t="s">
        <v>615</v>
      </c>
      <c r="F105" s="146"/>
    </row>
    <row r="106" spans="2:6">
      <c r="B106" s="41">
        <v>1196</v>
      </c>
      <c r="C106" s="43" t="s">
        <v>616</v>
      </c>
      <c r="D106" s="30" t="s">
        <v>617</v>
      </c>
      <c r="E106" s="24" t="s">
        <v>618</v>
      </c>
      <c r="F106" s="146"/>
    </row>
    <row r="107" spans="2:6">
      <c r="B107" s="41">
        <v>1197</v>
      </c>
      <c r="C107" s="43" t="s">
        <v>619</v>
      </c>
      <c r="D107" t="s">
        <v>620</v>
      </c>
      <c r="E107" s="24" t="s">
        <v>621</v>
      </c>
      <c r="F107" s="146"/>
    </row>
    <row r="108" spans="2:6">
      <c r="B108" s="41">
        <v>1204</v>
      </c>
      <c r="C108" s="43" t="s">
        <v>622</v>
      </c>
      <c r="D108" s="24" t="s">
        <v>623</v>
      </c>
      <c r="E108" s="24" t="s">
        <v>624</v>
      </c>
      <c r="F108" s="146" t="s">
        <v>625</v>
      </c>
    </row>
    <row r="109" spans="2:6">
      <c r="B109" s="41">
        <v>1205</v>
      </c>
      <c r="C109" s="43" t="s">
        <v>626</v>
      </c>
      <c r="D109" s="24" t="s">
        <v>627</v>
      </c>
      <c r="E109" s="24" t="s">
        <v>628</v>
      </c>
      <c r="F109" s="146"/>
    </row>
    <row r="110" spans="2:6">
      <c r="B110" s="41">
        <v>1206</v>
      </c>
      <c r="C110" s="43" t="s">
        <v>629</v>
      </c>
      <c r="D110" s="24" t="s">
        <v>630</v>
      </c>
      <c r="E110" s="24" t="s">
        <v>631</v>
      </c>
      <c r="F110" s="146" t="s">
        <v>632</v>
      </c>
    </row>
    <row r="111" spans="2:6">
      <c r="B111" s="41">
        <v>1207</v>
      </c>
      <c r="C111" s="43" t="s">
        <v>633</v>
      </c>
      <c r="D111" s="24" t="s">
        <v>634</v>
      </c>
      <c r="E111" s="24" t="s">
        <v>635</v>
      </c>
      <c r="F111" s="146"/>
    </row>
    <row r="112" spans="2:6">
      <c r="B112" s="41">
        <v>1208</v>
      </c>
      <c r="C112" s="43" t="s">
        <v>636</v>
      </c>
      <c r="D112" s="24" t="s">
        <v>637</v>
      </c>
      <c r="E112" s="24" t="s">
        <v>638</v>
      </c>
      <c r="F112" s="146" t="s">
        <v>639</v>
      </c>
    </row>
    <row r="113" spans="2:7">
      <c r="B113" s="41">
        <v>1209</v>
      </c>
      <c r="C113" s="43" t="s">
        <v>640</v>
      </c>
      <c r="D113" s="24" t="s">
        <v>641</v>
      </c>
      <c r="E113" s="24" t="s">
        <v>642</v>
      </c>
      <c r="F113" s="146"/>
    </row>
    <row r="114" spans="2:7">
      <c r="B114" s="41">
        <v>1210</v>
      </c>
      <c r="C114" s="43" t="s">
        <v>643</v>
      </c>
      <c r="D114" s="24" t="s">
        <v>644</v>
      </c>
      <c r="E114" s="24" t="s">
        <v>645</v>
      </c>
      <c r="F114" s="146" t="s">
        <v>646</v>
      </c>
    </row>
    <row r="115" spans="2:7">
      <c r="B115" s="41">
        <v>1211</v>
      </c>
      <c r="C115" s="43" t="s">
        <v>647</v>
      </c>
      <c r="D115" s="24" t="s">
        <v>648</v>
      </c>
      <c r="E115" s="24" t="s">
        <v>649</v>
      </c>
      <c r="F115" s="146"/>
    </row>
    <row r="116" spans="2:7">
      <c r="B116" s="41">
        <v>1215</v>
      </c>
      <c r="C116" s="43" t="s">
        <v>650</v>
      </c>
      <c r="D116" s="24" t="s">
        <v>651</v>
      </c>
      <c r="E116" s="24" t="s">
        <v>652</v>
      </c>
      <c r="F116" s="145" t="s">
        <v>653</v>
      </c>
    </row>
    <row r="117" spans="2:7">
      <c r="B117" s="41">
        <v>1216</v>
      </c>
      <c r="C117" s="43" t="s">
        <v>654</v>
      </c>
      <c r="D117" s="24" t="s">
        <v>655</v>
      </c>
      <c r="E117" s="24" t="s">
        <v>656</v>
      </c>
      <c r="F117" s="145"/>
    </row>
    <row r="118" spans="2:7">
      <c r="B118" s="41">
        <v>1217</v>
      </c>
      <c r="C118" s="43" t="s">
        <v>657</v>
      </c>
      <c r="D118" s="24" t="s">
        <v>658</v>
      </c>
      <c r="E118" s="24" t="s">
        <v>659</v>
      </c>
      <c r="F118" s="145"/>
    </row>
    <row r="119" spans="2:7">
      <c r="B119" s="41">
        <v>1218</v>
      </c>
      <c r="C119" s="43" t="s">
        <v>660</v>
      </c>
      <c r="D119" s="24" t="s">
        <v>661</v>
      </c>
      <c r="E119" s="24" t="s">
        <v>662</v>
      </c>
      <c r="F119" s="145"/>
    </row>
    <row r="120" spans="2:7">
      <c r="B120" s="41">
        <v>1219</v>
      </c>
      <c r="C120" s="43" t="s">
        <v>663</v>
      </c>
      <c r="D120" s="24" t="s">
        <v>664</v>
      </c>
      <c r="E120" s="24" t="s">
        <v>665</v>
      </c>
      <c r="F120" s="145"/>
    </row>
    <row r="121" spans="2:7">
      <c r="B121" s="41">
        <v>1220</v>
      </c>
      <c r="C121" s="43" t="s">
        <v>666</v>
      </c>
      <c r="D121" s="24" t="s">
        <v>667</v>
      </c>
      <c r="E121" s="24" t="s">
        <v>668</v>
      </c>
      <c r="F121" s="145"/>
    </row>
    <row r="122" spans="2:7">
      <c r="B122" s="41">
        <v>1221</v>
      </c>
      <c r="C122" s="43" t="s">
        <v>669</v>
      </c>
      <c r="D122" s="24" t="s">
        <v>670</v>
      </c>
      <c r="E122" s="24" t="s">
        <v>671</v>
      </c>
      <c r="F122" s="145"/>
    </row>
    <row r="123" spans="2:7">
      <c r="B123" s="41">
        <v>1229</v>
      </c>
      <c r="C123" s="43" t="s">
        <v>672</v>
      </c>
      <c r="D123" s="24" t="s">
        <v>673</v>
      </c>
      <c r="E123" s="24" t="s">
        <v>674</v>
      </c>
      <c r="F123" s="24" t="s">
        <v>675</v>
      </c>
      <c r="G123" s="45"/>
    </row>
    <row r="124" spans="2:7">
      <c r="B124" s="41">
        <v>1231</v>
      </c>
      <c r="C124" s="43" t="s">
        <v>676</v>
      </c>
      <c r="D124" s="24" t="s">
        <v>677</v>
      </c>
      <c r="E124" s="24" t="s">
        <v>678</v>
      </c>
      <c r="F124" s="24" t="s">
        <v>679</v>
      </c>
      <c r="G124" s="45"/>
    </row>
    <row r="125" spans="2:7">
      <c r="B125" s="41">
        <v>1243</v>
      </c>
      <c r="C125" s="43" t="s">
        <v>680</v>
      </c>
      <c r="D125" s="24" t="s">
        <v>681</v>
      </c>
      <c r="E125" s="24" t="s">
        <v>682</v>
      </c>
      <c r="F125" s="144" t="s">
        <v>683</v>
      </c>
    </row>
    <row r="126" spans="2:7">
      <c r="B126" s="41">
        <v>1244</v>
      </c>
      <c r="C126" s="43" t="s">
        <v>684</v>
      </c>
      <c r="D126" s="24" t="s">
        <v>685</v>
      </c>
      <c r="E126" s="24" t="s">
        <v>686</v>
      </c>
      <c r="F126" s="144"/>
    </row>
    <row r="127" spans="2:7">
      <c r="B127" s="41">
        <v>1245</v>
      </c>
      <c r="C127" s="43" t="s">
        <v>687</v>
      </c>
      <c r="D127" s="24" t="s">
        <v>688</v>
      </c>
      <c r="E127" s="24" t="s">
        <v>689</v>
      </c>
      <c r="F127" s="144"/>
    </row>
    <row r="128" spans="2:7">
      <c r="B128" s="41">
        <v>1246</v>
      </c>
      <c r="C128" s="43" t="s">
        <v>690</v>
      </c>
      <c r="D128" s="24" t="s">
        <v>691</v>
      </c>
      <c r="E128" s="24" t="s">
        <v>692</v>
      </c>
      <c r="F128" s="144"/>
    </row>
    <row r="129" spans="2:6">
      <c r="B129" s="41">
        <v>1247</v>
      </c>
      <c r="C129" s="43" t="s">
        <v>693</v>
      </c>
      <c r="D129" s="24" t="s">
        <v>694</v>
      </c>
      <c r="E129" s="24" t="s">
        <v>695</v>
      </c>
      <c r="F129" s="144"/>
    </row>
    <row r="130" spans="2:6">
      <c r="B130" s="41">
        <v>1248</v>
      </c>
      <c r="C130" s="43" t="s">
        <v>696</v>
      </c>
      <c r="D130" s="24" t="s">
        <v>697</v>
      </c>
      <c r="E130" s="24" t="s">
        <v>698</v>
      </c>
      <c r="F130" s="144"/>
    </row>
    <row r="131" spans="2:6">
      <c r="B131" s="41">
        <v>1249</v>
      </c>
      <c r="C131" s="43" t="s">
        <v>699</v>
      </c>
      <c r="D131" s="24" t="s">
        <v>700</v>
      </c>
      <c r="E131" s="24" t="s">
        <v>701</v>
      </c>
      <c r="F131" s="144"/>
    </row>
    <row r="132" spans="2:6">
      <c r="B132" s="41">
        <v>1266</v>
      </c>
      <c r="C132" s="43" t="s">
        <v>702</v>
      </c>
      <c r="D132" s="24" t="s">
        <v>703</v>
      </c>
      <c r="E132" s="24" t="s">
        <v>704</v>
      </c>
      <c r="F132" s="146" t="s">
        <v>705</v>
      </c>
    </row>
    <row r="133" spans="2:6">
      <c r="B133" s="41">
        <v>1267</v>
      </c>
      <c r="C133" s="43" t="s">
        <v>706</v>
      </c>
      <c r="D133" s="24" t="s">
        <v>707</v>
      </c>
      <c r="E133" s="24" t="s">
        <v>708</v>
      </c>
      <c r="F133" s="146"/>
    </row>
    <row r="134" spans="2:6">
      <c r="B134" s="41">
        <v>1268</v>
      </c>
      <c r="C134" s="43" t="s">
        <v>709</v>
      </c>
      <c r="D134" s="24" t="s">
        <v>710</v>
      </c>
      <c r="E134" s="24" t="s">
        <v>711</v>
      </c>
      <c r="F134" s="146"/>
    </row>
    <row r="135" spans="2:6">
      <c r="B135" s="41">
        <v>1269</v>
      </c>
      <c r="C135" s="43" t="s">
        <v>712</v>
      </c>
      <c r="D135" s="24" t="s">
        <v>713</v>
      </c>
      <c r="E135" s="24" t="s">
        <v>714</v>
      </c>
      <c r="F135" s="146"/>
    </row>
    <row r="136" spans="2:6">
      <c r="B136" s="41">
        <v>1270</v>
      </c>
      <c r="C136" s="43" t="s">
        <v>715</v>
      </c>
      <c r="D136" s="24" t="s">
        <v>716</v>
      </c>
      <c r="E136" s="24" t="s">
        <v>717</v>
      </c>
      <c r="F136" s="146"/>
    </row>
    <row r="137" spans="2:6">
      <c r="B137" s="41">
        <v>1271</v>
      </c>
      <c r="C137" s="43" t="s">
        <v>718</v>
      </c>
      <c r="D137" s="24" t="s">
        <v>719</v>
      </c>
      <c r="E137" s="24" t="s">
        <v>720</v>
      </c>
      <c r="F137" s="146"/>
    </row>
    <row r="138" spans="2:6">
      <c r="B138" s="41">
        <v>1272</v>
      </c>
      <c r="C138" s="43" t="s">
        <v>721</v>
      </c>
      <c r="D138" s="24" t="s">
        <v>722</v>
      </c>
      <c r="E138" s="24" t="s">
        <v>723</v>
      </c>
      <c r="F138" s="146"/>
    </row>
    <row r="139" spans="2:6">
      <c r="B139" s="41">
        <v>1273</v>
      </c>
      <c r="C139" s="43" t="s">
        <v>724</v>
      </c>
      <c r="D139" s="24" t="s">
        <v>725</v>
      </c>
      <c r="E139" t="s">
        <v>726</v>
      </c>
      <c r="F139" s="146"/>
    </row>
    <row r="140" spans="2:6">
      <c r="B140" s="41">
        <v>1274</v>
      </c>
      <c r="C140" s="43" t="s">
        <v>727</v>
      </c>
      <c r="D140" s="24" t="s">
        <v>728</v>
      </c>
      <c r="E140" s="24" t="s">
        <v>729</v>
      </c>
      <c r="F140" s="146"/>
    </row>
    <row r="141" spans="2:6">
      <c r="B141" s="41">
        <v>1275</v>
      </c>
      <c r="C141" s="43" t="s">
        <v>730</v>
      </c>
      <c r="D141" s="24" t="s">
        <v>731</v>
      </c>
      <c r="E141" s="24" t="s">
        <v>732</v>
      </c>
      <c r="F141" s="146"/>
    </row>
    <row r="142" spans="2:6">
      <c r="B142" s="41">
        <v>1276</v>
      </c>
      <c r="C142" s="43" t="s">
        <v>733</v>
      </c>
      <c r="D142" s="24" t="s">
        <v>734</v>
      </c>
      <c r="E142" s="24" t="s">
        <v>735</v>
      </c>
      <c r="F142" s="146"/>
    </row>
    <row r="143" spans="2:6">
      <c r="B143" s="41">
        <v>1277</v>
      </c>
      <c r="C143" s="43" t="s">
        <v>736</v>
      </c>
      <c r="D143" s="24" t="s">
        <v>737</v>
      </c>
      <c r="E143" s="24" t="s">
        <v>738</v>
      </c>
      <c r="F143" s="146"/>
    </row>
    <row r="144" spans="2:6">
      <c r="B144" s="41">
        <v>1286</v>
      </c>
      <c r="C144" s="43" t="s">
        <v>739</v>
      </c>
      <c r="D144" s="24" t="s">
        <v>740</v>
      </c>
      <c r="E144" s="24" t="s">
        <v>741</v>
      </c>
      <c r="F144" s="144" t="s">
        <v>742</v>
      </c>
    </row>
    <row r="145" spans="2:6">
      <c r="B145" s="41">
        <v>1287</v>
      </c>
      <c r="C145" s="43" t="s">
        <v>743</v>
      </c>
      <c r="D145" s="24" t="s">
        <v>744</v>
      </c>
      <c r="E145" s="24" t="s">
        <v>745</v>
      </c>
      <c r="F145" s="144"/>
    </row>
    <row r="146" spans="2:6">
      <c r="B146" s="41">
        <v>1292</v>
      </c>
      <c r="C146" s="39" t="s">
        <v>746</v>
      </c>
      <c r="D146" t="s">
        <v>747</v>
      </c>
      <c r="E146" s="24" t="s">
        <v>748</v>
      </c>
      <c r="F146" s="144" t="s">
        <v>749</v>
      </c>
    </row>
    <row r="147" spans="2:6">
      <c r="B147" s="41">
        <v>1293</v>
      </c>
      <c r="C147" s="39" t="s">
        <v>750</v>
      </c>
      <c r="D147" t="s">
        <v>751</v>
      </c>
      <c r="E147" s="24" t="s">
        <v>752</v>
      </c>
      <c r="F147" s="144"/>
    </row>
    <row r="148" spans="2:6" s="47" customFormat="1">
      <c r="B148" s="41">
        <v>1300</v>
      </c>
      <c r="C148" s="43" t="s">
        <v>753</v>
      </c>
      <c r="D148" s="46" t="s">
        <v>754</v>
      </c>
      <c r="E148" s="46" t="s">
        <v>755</v>
      </c>
      <c r="F148" s="145" t="s">
        <v>756</v>
      </c>
    </row>
    <row r="149" spans="2:6" s="47" customFormat="1">
      <c r="B149" s="41">
        <v>1301</v>
      </c>
      <c r="C149" s="43" t="s">
        <v>757</v>
      </c>
      <c r="D149" s="46" t="s">
        <v>758</v>
      </c>
      <c r="E149" s="46" t="s">
        <v>759</v>
      </c>
      <c r="F149" s="145"/>
    </row>
    <row r="150" spans="2:6" s="47" customFormat="1">
      <c r="B150" s="41">
        <v>1302</v>
      </c>
      <c r="C150" s="43" t="s">
        <v>760</v>
      </c>
      <c r="D150" s="46" t="s">
        <v>761</v>
      </c>
      <c r="E150" s="46" t="s">
        <v>762</v>
      </c>
      <c r="F150" s="145" t="s">
        <v>763</v>
      </c>
    </row>
    <row r="151" spans="2:6" s="47" customFormat="1">
      <c r="B151" s="41">
        <v>1303</v>
      </c>
      <c r="C151" s="43" t="s">
        <v>764</v>
      </c>
      <c r="D151" s="46" t="s">
        <v>765</v>
      </c>
      <c r="E151" s="46" t="s">
        <v>766</v>
      </c>
      <c r="F151" s="145"/>
    </row>
    <row r="152" spans="2:6" s="47" customFormat="1">
      <c r="B152" s="41">
        <v>1306</v>
      </c>
      <c r="C152" s="43" t="s">
        <v>767</v>
      </c>
      <c r="D152" s="46" t="s">
        <v>768</v>
      </c>
      <c r="E152" s="46" t="s">
        <v>769</v>
      </c>
      <c r="F152" s="145" t="s">
        <v>770</v>
      </c>
    </row>
    <row r="153" spans="2:6" s="47" customFormat="1">
      <c r="B153" s="41">
        <v>1307</v>
      </c>
      <c r="C153" s="43" t="s">
        <v>771</v>
      </c>
      <c r="D153" s="46" t="s">
        <v>772</v>
      </c>
      <c r="E153" s="46" t="s">
        <v>773</v>
      </c>
      <c r="F153" s="145"/>
    </row>
    <row r="154" spans="2:6" s="47" customFormat="1">
      <c r="B154" s="41">
        <v>1308</v>
      </c>
      <c r="C154" s="43" t="s">
        <v>774</v>
      </c>
      <c r="D154" s="46" t="s">
        <v>775</v>
      </c>
      <c r="E154" s="46" t="s">
        <v>776</v>
      </c>
      <c r="F154" s="145"/>
    </row>
    <row r="155" spans="2:6" s="47" customFormat="1">
      <c r="B155" s="41">
        <v>1309</v>
      </c>
      <c r="C155" s="43" t="s">
        <v>777</v>
      </c>
      <c r="D155" s="46" t="s">
        <v>778</v>
      </c>
      <c r="E155" s="46" t="s">
        <v>779</v>
      </c>
      <c r="F155" s="145"/>
    </row>
    <row r="156" spans="2:6" s="47" customFormat="1">
      <c r="B156" s="41">
        <v>1310</v>
      </c>
      <c r="C156" s="43" t="s">
        <v>780</v>
      </c>
      <c r="D156" s="46" t="s">
        <v>781</v>
      </c>
      <c r="E156" s="46" t="s">
        <v>782</v>
      </c>
      <c r="F156" s="145" t="s">
        <v>783</v>
      </c>
    </row>
    <row r="157" spans="2:6" s="47" customFormat="1">
      <c r="B157" s="41">
        <v>1311</v>
      </c>
      <c r="C157" s="43" t="s">
        <v>784</v>
      </c>
      <c r="D157" s="46" t="s">
        <v>785</v>
      </c>
      <c r="E157" s="46" t="s">
        <v>786</v>
      </c>
      <c r="F157" s="145"/>
    </row>
    <row r="158" spans="2:6">
      <c r="B158" s="41">
        <v>1312</v>
      </c>
      <c r="C158" s="43" t="s">
        <v>787</v>
      </c>
      <c r="D158" s="46" t="s">
        <v>788</v>
      </c>
      <c r="E158" s="46" t="s">
        <v>789</v>
      </c>
      <c r="F158" s="145" t="s">
        <v>790</v>
      </c>
    </row>
    <row r="159" spans="2:6">
      <c r="B159" s="41">
        <v>1313</v>
      </c>
      <c r="C159" s="43" t="s">
        <v>791</v>
      </c>
      <c r="D159" s="46" t="s">
        <v>792</v>
      </c>
      <c r="E159" s="46" t="s">
        <v>793</v>
      </c>
      <c r="F159" s="145"/>
    </row>
    <row r="160" spans="2:6">
      <c r="B160" s="41">
        <v>1314</v>
      </c>
      <c r="C160" s="43" t="s">
        <v>794</v>
      </c>
      <c r="D160" s="46" t="s">
        <v>795</v>
      </c>
      <c r="E160" s="46" t="s">
        <v>796</v>
      </c>
      <c r="F160" s="145"/>
    </row>
    <row r="161" spans="2:6">
      <c r="B161" s="41">
        <v>1315</v>
      </c>
      <c r="C161" s="43" t="s">
        <v>797</v>
      </c>
      <c r="D161" s="46" t="s">
        <v>798</v>
      </c>
      <c r="E161" s="46" t="s">
        <v>799</v>
      </c>
      <c r="F161" s="145"/>
    </row>
    <row r="162" spans="2:6">
      <c r="B162" s="41">
        <v>1316</v>
      </c>
      <c r="C162" s="43" t="s">
        <v>800</v>
      </c>
      <c r="D162" s="46" t="s">
        <v>801</v>
      </c>
      <c r="E162" s="46" t="s">
        <v>802</v>
      </c>
      <c r="F162" s="145" t="s">
        <v>803</v>
      </c>
    </row>
    <row r="163" spans="2:6">
      <c r="B163" s="41">
        <v>1317</v>
      </c>
      <c r="C163" s="43" t="s">
        <v>804</v>
      </c>
      <c r="D163" s="46" t="s">
        <v>805</v>
      </c>
      <c r="E163" s="46" t="s">
        <v>806</v>
      </c>
      <c r="F163" s="145"/>
    </row>
    <row r="164" spans="2:6">
      <c r="B164" s="41">
        <v>1318</v>
      </c>
      <c r="C164" s="43" t="s">
        <v>807</v>
      </c>
      <c r="D164" s="46" t="s">
        <v>808</v>
      </c>
      <c r="E164" s="46" t="s">
        <v>809</v>
      </c>
      <c r="F164" s="145"/>
    </row>
    <row r="165" spans="2:6">
      <c r="B165" s="41">
        <v>1319</v>
      </c>
      <c r="C165" s="43" t="s">
        <v>810</v>
      </c>
      <c r="D165" s="46" t="s">
        <v>811</v>
      </c>
      <c r="E165" s="46" t="s">
        <v>812</v>
      </c>
      <c r="F165" s="145"/>
    </row>
    <row r="166" spans="2:6">
      <c r="B166" s="41">
        <v>1320</v>
      </c>
      <c r="C166" s="43" t="s">
        <v>813</v>
      </c>
      <c r="D166" s="46" t="s">
        <v>814</v>
      </c>
      <c r="E166" s="46" t="s">
        <v>815</v>
      </c>
      <c r="F166" s="145"/>
    </row>
    <row r="167" spans="2:6">
      <c r="B167" s="41">
        <v>1321</v>
      </c>
      <c r="C167" s="43" t="s">
        <v>816</v>
      </c>
      <c r="D167" s="46" t="s">
        <v>817</v>
      </c>
      <c r="E167" s="46" t="s">
        <v>818</v>
      </c>
      <c r="F167" s="145"/>
    </row>
    <row r="168" spans="2:6">
      <c r="B168" s="41">
        <v>1324</v>
      </c>
      <c r="C168" s="43" t="s">
        <v>819</v>
      </c>
      <c r="D168" s="30" t="s">
        <v>820</v>
      </c>
      <c r="E168" s="30" t="s">
        <v>821</v>
      </c>
      <c r="F168" s="27" t="s">
        <v>822</v>
      </c>
    </row>
    <row r="169" spans="2:6" s="24" customFormat="1">
      <c r="B169" s="41">
        <v>1353</v>
      </c>
      <c r="C169" s="43" t="s">
        <v>823</v>
      </c>
      <c r="D169" s="24" t="s">
        <v>824</v>
      </c>
      <c r="E169" s="24" t="s">
        <v>825</v>
      </c>
      <c r="F169" s="145" t="s">
        <v>826</v>
      </c>
    </row>
    <row r="170" spans="2:6" s="24" customFormat="1">
      <c r="B170" s="41">
        <v>1354</v>
      </c>
      <c r="C170" s="43" t="s">
        <v>827</v>
      </c>
      <c r="D170" s="24" t="s">
        <v>828</v>
      </c>
      <c r="E170" s="24" t="s">
        <v>829</v>
      </c>
      <c r="F170" s="145"/>
    </row>
    <row r="171" spans="2:6" s="24" customFormat="1">
      <c r="B171" s="41">
        <v>1355</v>
      </c>
      <c r="C171" s="43" t="s">
        <v>830</v>
      </c>
      <c r="D171" s="24" t="s">
        <v>831</v>
      </c>
      <c r="E171" s="24" t="s">
        <v>832</v>
      </c>
      <c r="F171" s="145"/>
    </row>
    <row r="172" spans="2:6" s="24" customFormat="1">
      <c r="B172" s="41">
        <v>1356</v>
      </c>
      <c r="C172" s="43" t="s">
        <v>833</v>
      </c>
      <c r="D172" s="24" t="s">
        <v>834</v>
      </c>
      <c r="E172" s="24" t="s">
        <v>835</v>
      </c>
      <c r="F172" s="145"/>
    </row>
    <row r="173" spans="2:6" s="24" customFormat="1">
      <c r="B173" s="41">
        <v>1357</v>
      </c>
      <c r="C173" s="43" t="s">
        <v>836</v>
      </c>
      <c r="D173" s="24" t="s">
        <v>837</v>
      </c>
      <c r="E173" s="24" t="s">
        <v>838</v>
      </c>
      <c r="F173" s="145"/>
    </row>
    <row r="174" spans="2:6" s="24" customFormat="1">
      <c r="B174" s="41">
        <v>1358</v>
      </c>
      <c r="C174" s="43" t="s">
        <v>839</v>
      </c>
      <c r="D174" s="24" t="s">
        <v>840</v>
      </c>
      <c r="E174" s="24" t="s">
        <v>841</v>
      </c>
      <c r="F174" s="145"/>
    </row>
    <row r="175" spans="2:6" s="24" customFormat="1">
      <c r="B175" s="41">
        <v>1359</v>
      </c>
      <c r="C175" s="43" t="s">
        <v>842</v>
      </c>
      <c r="D175" s="24" t="s">
        <v>843</v>
      </c>
      <c r="E175" s="24" t="s">
        <v>844</v>
      </c>
      <c r="F175" s="145"/>
    </row>
    <row r="176" spans="2:6" s="24" customFormat="1">
      <c r="B176" s="41">
        <v>1360</v>
      </c>
      <c r="C176" s="43" t="s">
        <v>845</v>
      </c>
      <c r="D176" s="24" t="s">
        <v>846</v>
      </c>
      <c r="E176" s="24" t="s">
        <v>847</v>
      </c>
      <c r="F176" s="145"/>
    </row>
    <row r="177" spans="2:6" s="24" customFormat="1">
      <c r="B177" s="41">
        <v>1361</v>
      </c>
      <c r="C177" s="43" t="s">
        <v>848</v>
      </c>
      <c r="D177" s="24" t="s">
        <v>849</v>
      </c>
      <c r="E177" s="24" t="s">
        <v>850</v>
      </c>
      <c r="F177" s="145"/>
    </row>
    <row r="178" spans="2:6" s="24" customFormat="1">
      <c r="B178" s="41">
        <v>1362</v>
      </c>
      <c r="C178" s="43" t="s">
        <v>851</v>
      </c>
      <c r="D178" s="24" t="s">
        <v>852</v>
      </c>
      <c r="E178" s="24" t="s">
        <v>853</v>
      </c>
      <c r="F178" s="145"/>
    </row>
    <row r="179" spans="2:6" s="24" customFormat="1">
      <c r="B179" s="41">
        <v>1363</v>
      </c>
      <c r="C179" s="43" t="s">
        <v>854</v>
      </c>
      <c r="D179" s="24" t="s">
        <v>855</v>
      </c>
      <c r="E179" s="24" t="s">
        <v>856</v>
      </c>
      <c r="F179" s="145"/>
    </row>
    <row r="180" spans="2:6" s="24" customFormat="1">
      <c r="B180" s="41">
        <v>1365</v>
      </c>
      <c r="C180" s="43" t="s">
        <v>857</v>
      </c>
      <c r="D180" s="24" t="s">
        <v>858</v>
      </c>
      <c r="E180" s="24" t="s">
        <v>859</v>
      </c>
      <c r="F180" s="145" t="s">
        <v>860</v>
      </c>
    </row>
    <row r="181" spans="2:6" s="24" customFormat="1">
      <c r="B181" s="41">
        <v>1366</v>
      </c>
      <c r="C181" s="43" t="s">
        <v>861</v>
      </c>
      <c r="D181" s="24" t="s">
        <v>862</v>
      </c>
      <c r="E181" s="24" t="s">
        <v>863</v>
      </c>
      <c r="F181" s="145"/>
    </row>
    <row r="182" spans="2:6" s="24" customFormat="1">
      <c r="B182" s="41">
        <v>1367</v>
      </c>
      <c r="C182" s="43" t="s">
        <v>864</v>
      </c>
      <c r="D182" s="24" t="s">
        <v>865</v>
      </c>
      <c r="E182" s="24" t="s">
        <v>866</v>
      </c>
      <c r="F182" s="145"/>
    </row>
    <row r="183" spans="2:6" s="24" customFormat="1">
      <c r="B183" s="41">
        <v>1368</v>
      </c>
      <c r="C183" s="43" t="s">
        <v>867</v>
      </c>
      <c r="D183" s="24" t="s">
        <v>868</v>
      </c>
      <c r="E183" s="24" t="s">
        <v>869</v>
      </c>
      <c r="F183" s="145"/>
    </row>
    <row r="184" spans="2:6" s="24" customFormat="1">
      <c r="B184" s="41">
        <v>1369</v>
      </c>
      <c r="C184" s="43" t="s">
        <v>870</v>
      </c>
      <c r="D184" s="24" t="s">
        <v>871</v>
      </c>
      <c r="E184" s="24" t="s">
        <v>872</v>
      </c>
      <c r="F184" s="145"/>
    </row>
    <row r="185" spans="2:6" s="24" customFormat="1">
      <c r="B185" s="41">
        <v>1370</v>
      </c>
      <c r="C185" s="43" t="s">
        <v>873</v>
      </c>
      <c r="D185" s="24" t="s">
        <v>874</v>
      </c>
      <c r="E185" s="24" t="s">
        <v>875</v>
      </c>
      <c r="F185" s="145"/>
    </row>
    <row r="186" spans="2:6" s="24" customFormat="1">
      <c r="B186" s="41">
        <v>1371</v>
      </c>
      <c r="C186" s="43" t="s">
        <v>876</v>
      </c>
      <c r="D186" s="24" t="s">
        <v>877</v>
      </c>
      <c r="E186" s="24" t="s">
        <v>878</v>
      </c>
      <c r="F186" s="145"/>
    </row>
    <row r="187" spans="2:6" s="24" customFormat="1">
      <c r="B187" s="41">
        <v>1372</v>
      </c>
      <c r="C187" s="43" t="s">
        <v>879</v>
      </c>
      <c r="D187" s="24" t="s">
        <v>880</v>
      </c>
      <c r="E187" s="24" t="s">
        <v>881</v>
      </c>
      <c r="F187" s="145"/>
    </row>
    <row r="188" spans="2:6" s="24" customFormat="1">
      <c r="B188" s="41">
        <v>1373</v>
      </c>
      <c r="C188" s="43" t="s">
        <v>882</v>
      </c>
      <c r="D188" s="24" t="s">
        <v>883</v>
      </c>
      <c r="E188" s="24" t="s">
        <v>884</v>
      </c>
      <c r="F188" s="145"/>
    </row>
    <row r="189" spans="2:6" s="24" customFormat="1">
      <c r="B189" s="41">
        <v>1374</v>
      </c>
      <c r="C189" s="43" t="s">
        <v>885</v>
      </c>
      <c r="D189" s="24" t="s">
        <v>886</v>
      </c>
      <c r="E189" s="24" t="s">
        <v>887</v>
      </c>
      <c r="F189" s="145"/>
    </row>
    <row r="190" spans="2:6" s="24" customFormat="1">
      <c r="B190" s="41">
        <v>1375</v>
      </c>
      <c r="C190" s="43" t="s">
        <v>888</v>
      </c>
      <c r="D190" s="24" t="s">
        <v>889</v>
      </c>
      <c r="E190" s="24" t="s">
        <v>890</v>
      </c>
      <c r="F190" s="145"/>
    </row>
    <row r="191" spans="2:6" s="24" customFormat="1">
      <c r="B191" s="41">
        <v>1376</v>
      </c>
      <c r="C191" s="43" t="s">
        <v>891</v>
      </c>
      <c r="D191" s="24" t="s">
        <v>892</v>
      </c>
      <c r="E191" s="24" t="s">
        <v>893</v>
      </c>
      <c r="F191" s="145"/>
    </row>
    <row r="192" spans="2:6" s="24" customFormat="1">
      <c r="B192" s="41">
        <v>1377</v>
      </c>
      <c r="C192" s="43" t="s">
        <v>894</v>
      </c>
      <c r="D192" s="24" t="s">
        <v>895</v>
      </c>
      <c r="E192" s="24" t="s">
        <v>896</v>
      </c>
      <c r="F192" s="143" t="s">
        <v>897</v>
      </c>
    </row>
    <row r="193" spans="2:6" s="24" customFormat="1">
      <c r="B193" s="41">
        <v>1378</v>
      </c>
      <c r="C193" s="43" t="s">
        <v>898</v>
      </c>
      <c r="D193" s="24" t="s">
        <v>899</v>
      </c>
      <c r="E193" s="24" t="s">
        <v>900</v>
      </c>
      <c r="F193" s="143"/>
    </row>
    <row r="194" spans="2:6" s="24" customFormat="1">
      <c r="B194" s="41">
        <v>1379</v>
      </c>
      <c r="C194" s="43" t="s">
        <v>901</v>
      </c>
      <c r="D194" s="24" t="s">
        <v>902</v>
      </c>
      <c r="E194" s="24" t="s">
        <v>903</v>
      </c>
      <c r="F194" s="143"/>
    </row>
    <row r="195" spans="2:6" s="24" customFormat="1">
      <c r="B195" s="41">
        <v>1380</v>
      </c>
      <c r="C195" s="43" t="s">
        <v>904</v>
      </c>
      <c r="D195" s="24" t="s">
        <v>905</v>
      </c>
      <c r="E195" s="24" t="s">
        <v>906</v>
      </c>
      <c r="F195" s="143"/>
    </row>
    <row r="196" spans="2:6" s="24" customFormat="1">
      <c r="B196" s="41">
        <v>1381</v>
      </c>
      <c r="C196" s="43" t="s">
        <v>907</v>
      </c>
      <c r="D196" s="24" t="s">
        <v>908</v>
      </c>
      <c r="E196" s="24" t="s">
        <v>909</v>
      </c>
      <c r="F196" s="143"/>
    </row>
    <row r="197" spans="2:6" s="24" customFormat="1">
      <c r="B197" s="41">
        <v>1382</v>
      </c>
      <c r="C197" s="43" t="s">
        <v>910</v>
      </c>
      <c r="D197" s="24" t="s">
        <v>911</v>
      </c>
      <c r="E197" s="24" t="s">
        <v>912</v>
      </c>
      <c r="F197" s="143"/>
    </row>
    <row r="198" spans="2:6" s="24" customFormat="1">
      <c r="B198" s="41">
        <v>1383</v>
      </c>
      <c r="C198" s="43" t="s">
        <v>913</v>
      </c>
      <c r="D198" s="24" t="s">
        <v>914</v>
      </c>
      <c r="E198" s="24" t="s">
        <v>915</v>
      </c>
      <c r="F198" s="143"/>
    </row>
    <row r="199" spans="2:6" s="24" customFormat="1">
      <c r="B199" s="41">
        <v>1384</v>
      </c>
      <c r="C199" s="43" t="s">
        <v>916</v>
      </c>
      <c r="D199" s="24" t="s">
        <v>917</v>
      </c>
      <c r="E199" s="24" t="s">
        <v>918</v>
      </c>
      <c r="F199" s="143"/>
    </row>
    <row r="200" spans="2:6" s="24" customFormat="1">
      <c r="B200" s="41">
        <v>1385</v>
      </c>
      <c r="C200" s="43" t="s">
        <v>919</v>
      </c>
      <c r="D200" s="24" t="s">
        <v>920</v>
      </c>
      <c r="E200" s="24" t="s">
        <v>921</v>
      </c>
      <c r="F200" s="143"/>
    </row>
    <row r="201" spans="2:6" s="24" customFormat="1">
      <c r="B201" s="41">
        <v>1386</v>
      </c>
      <c r="C201" s="43" t="s">
        <v>922</v>
      </c>
      <c r="D201" s="24" t="s">
        <v>923</v>
      </c>
      <c r="E201" s="24" t="s">
        <v>924</v>
      </c>
      <c r="F201" s="143"/>
    </row>
    <row r="202" spans="2:6" s="24" customFormat="1">
      <c r="B202" s="41">
        <v>1387</v>
      </c>
      <c r="C202" s="43" t="s">
        <v>925</v>
      </c>
      <c r="D202" s="24" t="s">
        <v>926</v>
      </c>
      <c r="E202" s="24" t="s">
        <v>927</v>
      </c>
      <c r="F202" s="143"/>
    </row>
    <row r="203" spans="2:6" s="24" customFormat="1">
      <c r="B203" s="41">
        <v>1388</v>
      </c>
      <c r="C203" s="43" t="s">
        <v>928</v>
      </c>
      <c r="D203" s="24" t="s">
        <v>929</v>
      </c>
      <c r="E203" s="24" t="s">
        <v>655</v>
      </c>
      <c r="F203" s="143"/>
    </row>
    <row r="204" spans="2:6">
      <c r="B204" s="41">
        <v>1401</v>
      </c>
      <c r="C204" s="43" t="s">
        <v>930</v>
      </c>
      <c r="D204" s="24" t="s">
        <v>931</v>
      </c>
      <c r="E204" t="s">
        <v>932</v>
      </c>
      <c r="F204" s="144" t="s">
        <v>933</v>
      </c>
    </row>
    <row r="205" spans="2:6" ht="18" customHeight="1">
      <c r="B205" s="41">
        <v>1402</v>
      </c>
      <c r="C205" s="43" t="s">
        <v>934</v>
      </c>
      <c r="D205" s="24" t="s">
        <v>935</v>
      </c>
      <c r="E205" t="s">
        <v>936</v>
      </c>
      <c r="F205" s="144"/>
    </row>
    <row r="206" spans="2:6" ht="18.75" customHeight="1">
      <c r="B206" s="41">
        <v>1403</v>
      </c>
      <c r="C206" s="43" t="s">
        <v>937</v>
      </c>
      <c r="D206" s="24" t="s">
        <v>938</v>
      </c>
      <c r="E206" t="s">
        <v>939</v>
      </c>
      <c r="F206" s="144" t="s">
        <v>940</v>
      </c>
    </row>
    <row r="207" spans="2:6">
      <c r="B207" s="41">
        <v>1404</v>
      </c>
      <c r="C207" s="43" t="s">
        <v>941</v>
      </c>
      <c r="D207" s="24" t="s">
        <v>942</v>
      </c>
      <c r="E207" t="s">
        <v>943</v>
      </c>
      <c r="F207" s="144"/>
    </row>
    <row r="208" spans="2:6">
      <c r="B208" s="41">
        <v>1405</v>
      </c>
      <c r="C208" s="43" t="s">
        <v>944</v>
      </c>
      <c r="D208" s="24" t="s">
        <v>945</v>
      </c>
      <c r="E208" t="s">
        <v>946</v>
      </c>
      <c r="F208" s="144"/>
    </row>
    <row r="209" spans="2:6">
      <c r="B209" s="41">
        <v>1406</v>
      </c>
      <c r="C209" s="43" t="s">
        <v>947</v>
      </c>
      <c r="D209" s="24" t="s">
        <v>948</v>
      </c>
      <c r="E209" t="s">
        <v>949</v>
      </c>
      <c r="F209" s="144"/>
    </row>
    <row r="210" spans="2:6">
      <c r="B210" s="41">
        <v>1407</v>
      </c>
      <c r="C210" s="43" t="s">
        <v>950</v>
      </c>
      <c r="D210" s="24" t="s">
        <v>951</v>
      </c>
      <c r="E210" t="s">
        <v>952</v>
      </c>
      <c r="F210" s="144"/>
    </row>
    <row r="211" spans="2:6">
      <c r="B211" s="41">
        <v>1408</v>
      </c>
      <c r="C211" s="43" t="s">
        <v>953</v>
      </c>
      <c r="D211" s="24" t="s">
        <v>954</v>
      </c>
      <c r="E211" t="s">
        <v>955</v>
      </c>
      <c r="F211" s="144"/>
    </row>
    <row r="212" spans="2:6">
      <c r="B212" s="41">
        <v>1409</v>
      </c>
      <c r="C212" s="43" t="s">
        <v>956</v>
      </c>
      <c r="D212" s="24" t="s">
        <v>957</v>
      </c>
      <c r="E212" t="s">
        <v>958</v>
      </c>
      <c r="F212" s="144"/>
    </row>
    <row r="213" spans="2:6">
      <c r="B213" s="41">
        <v>1410</v>
      </c>
      <c r="C213" s="43" t="s">
        <v>959</v>
      </c>
      <c r="D213" s="24" t="s">
        <v>960</v>
      </c>
      <c r="E213" t="s">
        <v>961</v>
      </c>
      <c r="F213" s="144"/>
    </row>
    <row r="214" spans="2:6">
      <c r="B214" s="41">
        <v>1411</v>
      </c>
      <c r="C214" s="43" t="s">
        <v>962</v>
      </c>
      <c r="D214" s="24" t="s">
        <v>963</v>
      </c>
      <c r="E214" t="s">
        <v>964</v>
      </c>
      <c r="F214" s="144"/>
    </row>
    <row r="215" spans="2:6">
      <c r="B215" s="41">
        <v>1412</v>
      </c>
      <c r="C215" s="43" t="s">
        <v>965</v>
      </c>
      <c r="D215" s="24" t="s">
        <v>966</v>
      </c>
      <c r="E215" t="s">
        <v>967</v>
      </c>
      <c r="F215" s="144"/>
    </row>
    <row r="216" spans="2:6">
      <c r="B216" s="41">
        <v>1413</v>
      </c>
      <c r="C216" s="43" t="s">
        <v>968</v>
      </c>
      <c r="D216" s="24" t="s">
        <v>969</v>
      </c>
      <c r="E216" t="s">
        <v>970</v>
      </c>
      <c r="F216" s="144"/>
    </row>
    <row r="217" spans="2:6">
      <c r="B217" s="41">
        <v>1414</v>
      </c>
      <c r="C217" s="43" t="s">
        <v>971</v>
      </c>
      <c r="D217" s="24" t="s">
        <v>972</v>
      </c>
      <c r="E217" t="s">
        <v>973</v>
      </c>
      <c r="F217" s="144"/>
    </row>
    <row r="218" spans="2:6" ht="16.5" customHeight="1">
      <c r="B218" s="41">
        <v>1415</v>
      </c>
      <c r="C218" s="43" t="s">
        <v>971</v>
      </c>
      <c r="D218" s="24" t="s">
        <v>974</v>
      </c>
      <c r="E218" t="s">
        <v>975</v>
      </c>
      <c r="F218" s="144" t="s">
        <v>976</v>
      </c>
    </row>
    <row r="219" spans="2:6">
      <c r="B219" s="41">
        <v>1416</v>
      </c>
      <c r="C219" s="43" t="s">
        <v>977</v>
      </c>
      <c r="D219" s="24" t="s">
        <v>978</v>
      </c>
      <c r="E219" t="s">
        <v>979</v>
      </c>
      <c r="F219" s="144"/>
    </row>
    <row r="220" spans="2:6">
      <c r="B220" s="41">
        <v>1417</v>
      </c>
      <c r="C220" s="43" t="s">
        <v>980</v>
      </c>
      <c r="D220" s="24" t="s">
        <v>981</v>
      </c>
      <c r="E220" t="s">
        <v>982</v>
      </c>
      <c r="F220" s="144"/>
    </row>
    <row r="221" spans="2:6">
      <c r="B221" s="41">
        <v>1418</v>
      </c>
      <c r="C221" s="43" t="s">
        <v>983</v>
      </c>
      <c r="D221" s="24" t="s">
        <v>984</v>
      </c>
      <c r="E221" t="s">
        <v>985</v>
      </c>
      <c r="F221" s="144"/>
    </row>
    <row r="222" spans="2:6">
      <c r="B222" s="41">
        <v>1419</v>
      </c>
      <c r="C222" s="43" t="s">
        <v>986</v>
      </c>
      <c r="D222" s="24" t="s">
        <v>987</v>
      </c>
      <c r="E222" t="s">
        <v>988</v>
      </c>
      <c r="F222" s="144"/>
    </row>
    <row r="223" spans="2:6">
      <c r="B223" s="41">
        <v>1420</v>
      </c>
      <c r="C223" s="43" t="s">
        <v>989</v>
      </c>
      <c r="D223" s="24" t="s">
        <v>990</v>
      </c>
      <c r="E223" t="s">
        <v>991</v>
      </c>
      <c r="F223" s="144"/>
    </row>
    <row r="224" spans="2:6">
      <c r="B224" s="41">
        <v>1421</v>
      </c>
      <c r="C224" s="43" t="s">
        <v>992</v>
      </c>
      <c r="D224" s="24" t="s">
        <v>993</v>
      </c>
      <c r="E224" t="s">
        <v>994</v>
      </c>
      <c r="F224" s="144"/>
    </row>
    <row r="225" spans="2:6">
      <c r="B225" s="41">
        <v>1422</v>
      </c>
      <c r="C225" s="43" t="s">
        <v>995</v>
      </c>
      <c r="D225" s="24" t="s">
        <v>996</v>
      </c>
      <c r="E225" t="s">
        <v>997</v>
      </c>
      <c r="F225" s="144"/>
    </row>
    <row r="226" spans="2:6">
      <c r="B226" s="41">
        <v>1423</v>
      </c>
      <c r="C226" s="43" t="s">
        <v>998</v>
      </c>
      <c r="D226" s="24" t="s">
        <v>999</v>
      </c>
      <c r="E226" t="s">
        <v>1000</v>
      </c>
      <c r="F226" s="144"/>
    </row>
    <row r="227" spans="2:6">
      <c r="B227" s="41">
        <v>1424</v>
      </c>
      <c r="C227" s="43" t="s">
        <v>1001</v>
      </c>
      <c r="D227" s="24" t="s">
        <v>1002</v>
      </c>
      <c r="E227" t="s">
        <v>1003</v>
      </c>
      <c r="F227" s="144"/>
    </row>
    <row r="228" spans="2:6">
      <c r="B228" s="41">
        <v>1425</v>
      </c>
      <c r="C228" s="43" t="s">
        <v>1004</v>
      </c>
      <c r="D228" s="24" t="s">
        <v>1005</v>
      </c>
      <c r="E228" t="s">
        <v>1006</v>
      </c>
      <c r="F228" s="144"/>
    </row>
    <row r="229" spans="2:6">
      <c r="B229" s="41">
        <v>1426</v>
      </c>
      <c r="C229" s="43" t="s">
        <v>1007</v>
      </c>
      <c r="D229" s="24" t="s">
        <v>1008</v>
      </c>
      <c r="E229" t="s">
        <v>1009</v>
      </c>
      <c r="F229" s="144"/>
    </row>
    <row r="230" spans="2:6">
      <c r="B230" s="41">
        <v>1432</v>
      </c>
      <c r="C230" s="43" t="s">
        <v>1010</v>
      </c>
      <c r="D230" s="24" t="s">
        <v>1011</v>
      </c>
      <c r="E230" t="s">
        <v>1012</v>
      </c>
      <c r="F230" s="144" t="s">
        <v>1013</v>
      </c>
    </row>
    <row r="231" spans="2:6">
      <c r="B231" s="41">
        <v>1433</v>
      </c>
      <c r="C231" s="43" t="s">
        <v>1014</v>
      </c>
      <c r="D231" s="24" t="s">
        <v>1015</v>
      </c>
      <c r="E231" t="s">
        <v>1016</v>
      </c>
      <c r="F231" s="144"/>
    </row>
    <row r="232" spans="2:6">
      <c r="B232" s="41">
        <v>1434</v>
      </c>
      <c r="C232" s="43" t="s">
        <v>1017</v>
      </c>
      <c r="D232" s="24" t="s">
        <v>1018</v>
      </c>
      <c r="E232" t="s">
        <v>1019</v>
      </c>
      <c r="F232" s="144"/>
    </row>
    <row r="233" spans="2:6">
      <c r="B233" s="41">
        <v>1435</v>
      </c>
      <c r="C233" s="43" t="s">
        <v>1020</v>
      </c>
      <c r="D233" s="24" t="s">
        <v>1021</v>
      </c>
      <c r="E233" t="s">
        <v>1022</v>
      </c>
      <c r="F233" s="144"/>
    </row>
    <row r="234" spans="2:6">
      <c r="B234" s="41">
        <v>1436</v>
      </c>
      <c r="C234" s="43" t="s">
        <v>1023</v>
      </c>
      <c r="D234" s="24" t="s">
        <v>1024</v>
      </c>
      <c r="E234" t="s">
        <v>1025</v>
      </c>
      <c r="F234" s="144"/>
    </row>
    <row r="235" spans="2:6">
      <c r="B235" s="41">
        <v>1437</v>
      </c>
      <c r="C235" s="43" t="s">
        <v>1026</v>
      </c>
      <c r="D235" s="24" t="s">
        <v>1027</v>
      </c>
      <c r="E235" t="s">
        <v>1028</v>
      </c>
      <c r="F235" s="144"/>
    </row>
    <row r="236" spans="2:6">
      <c r="B236" s="41">
        <v>1438</v>
      </c>
      <c r="C236" s="43" t="s">
        <v>1029</v>
      </c>
      <c r="D236" s="24" t="s">
        <v>1030</v>
      </c>
      <c r="E236" t="s">
        <v>1031</v>
      </c>
      <c r="F236" s="144"/>
    </row>
    <row r="237" spans="2:6">
      <c r="B237" s="41">
        <v>1439</v>
      </c>
      <c r="C237" s="43" t="s">
        <v>1032</v>
      </c>
      <c r="D237" s="24" t="s">
        <v>1033</v>
      </c>
      <c r="E237" t="s">
        <v>1034</v>
      </c>
      <c r="F237" s="144"/>
    </row>
    <row r="238" spans="2:6">
      <c r="B238" s="41">
        <v>1440</v>
      </c>
      <c r="C238" s="43" t="s">
        <v>1035</v>
      </c>
      <c r="D238" s="24" t="s">
        <v>1036</v>
      </c>
      <c r="E238" t="s">
        <v>1037</v>
      </c>
      <c r="F238" s="144"/>
    </row>
    <row r="239" spans="2:6">
      <c r="B239" s="41">
        <v>1441</v>
      </c>
      <c r="C239" s="43" t="s">
        <v>1038</v>
      </c>
      <c r="D239" s="24" t="s">
        <v>1039</v>
      </c>
      <c r="E239" t="s">
        <v>1040</v>
      </c>
      <c r="F239" s="144"/>
    </row>
    <row r="240" spans="2:6">
      <c r="B240" s="41">
        <v>1442</v>
      </c>
      <c r="C240" s="43" t="s">
        <v>1041</v>
      </c>
      <c r="D240" s="24" t="s">
        <v>1042</v>
      </c>
      <c r="E240" t="s">
        <v>1043</v>
      </c>
      <c r="F240" s="144"/>
    </row>
    <row r="241" spans="2:6">
      <c r="B241" s="41">
        <v>1443</v>
      </c>
      <c r="C241" s="43" t="s">
        <v>1044</v>
      </c>
      <c r="D241" s="24" t="s">
        <v>1045</v>
      </c>
      <c r="E241" t="s">
        <v>1046</v>
      </c>
      <c r="F241" s="144"/>
    </row>
    <row r="242" spans="2:6">
      <c r="B242" s="41">
        <v>1444</v>
      </c>
      <c r="C242" s="43" t="s">
        <v>1047</v>
      </c>
      <c r="D242" s="24" t="s">
        <v>1048</v>
      </c>
      <c r="E242" t="s">
        <v>1049</v>
      </c>
      <c r="F242" s="144"/>
    </row>
    <row r="243" spans="2:6">
      <c r="B243" s="41">
        <v>1445</v>
      </c>
      <c r="C243" s="43" t="s">
        <v>1050</v>
      </c>
      <c r="D243" s="24" t="s">
        <v>1051</v>
      </c>
      <c r="E243" t="s">
        <v>1052</v>
      </c>
      <c r="F243" s="144"/>
    </row>
    <row r="244" spans="2:6">
      <c r="B244" s="41">
        <v>1446</v>
      </c>
      <c r="C244" s="43" t="s">
        <v>1053</v>
      </c>
      <c r="D244" s="24" t="s">
        <v>1054</v>
      </c>
      <c r="E244" t="s">
        <v>1055</v>
      </c>
      <c r="F244" s="144"/>
    </row>
    <row r="245" spans="2:6">
      <c r="B245" s="41">
        <v>1447</v>
      </c>
      <c r="C245" s="43" t="s">
        <v>1056</v>
      </c>
      <c r="D245" s="24" t="s">
        <v>1057</v>
      </c>
      <c r="E245" t="s">
        <v>1046</v>
      </c>
      <c r="F245" s="144"/>
    </row>
    <row r="246" spans="2:6">
      <c r="B246" s="41">
        <v>1448</v>
      </c>
      <c r="C246" s="43" t="s">
        <v>1058</v>
      </c>
      <c r="D246" s="24" t="s">
        <v>1059</v>
      </c>
      <c r="E246" t="s">
        <v>1060</v>
      </c>
      <c r="F246" s="144"/>
    </row>
    <row r="247" spans="2:6">
      <c r="B247" s="41">
        <v>1457</v>
      </c>
      <c r="C247" s="43" t="s">
        <v>1061</v>
      </c>
      <c r="D247" s="24" t="s">
        <v>1062</v>
      </c>
      <c r="E247" t="s">
        <v>1063</v>
      </c>
      <c r="F247" s="144"/>
    </row>
    <row r="248" spans="2:6">
      <c r="B248" s="41">
        <v>1458</v>
      </c>
      <c r="C248" s="43" t="s">
        <v>1064</v>
      </c>
      <c r="D248" s="24" t="s">
        <v>1065</v>
      </c>
      <c r="E248" t="s">
        <v>1066</v>
      </c>
      <c r="F248" s="144"/>
    </row>
    <row r="249" spans="2:6">
      <c r="B249" s="41">
        <v>1493</v>
      </c>
      <c r="C249" s="43" t="s">
        <v>1067</v>
      </c>
      <c r="D249" s="24" t="s">
        <v>1068</v>
      </c>
      <c r="E249" s="2" t="s">
        <v>1069</v>
      </c>
      <c r="F249" s="144"/>
    </row>
    <row r="250" spans="2:6">
      <c r="B250" s="41">
        <v>1494</v>
      </c>
      <c r="C250" s="43" t="s">
        <v>1070</v>
      </c>
      <c r="D250" s="24" t="s">
        <v>1071</v>
      </c>
      <c r="E250" s="2" t="s">
        <v>1072</v>
      </c>
      <c r="F250" s="144"/>
    </row>
    <row r="251" spans="2:6">
      <c r="B251" s="41">
        <v>1495</v>
      </c>
      <c r="C251" s="43" t="s">
        <v>1073</v>
      </c>
      <c r="D251" s="24" t="s">
        <v>1074</v>
      </c>
      <c r="E251" s="2" t="s">
        <v>1075</v>
      </c>
      <c r="F251" s="144"/>
    </row>
    <row r="252" spans="2:6">
      <c r="B252" s="41">
        <v>1533</v>
      </c>
      <c r="C252" s="43" t="s">
        <v>1076</v>
      </c>
      <c r="D252" s="24" t="s">
        <v>1077</v>
      </c>
      <c r="E252" t="s">
        <v>1078</v>
      </c>
      <c r="F252" s="144"/>
    </row>
    <row r="253" spans="2:6">
      <c r="B253" s="41">
        <v>1534</v>
      </c>
      <c r="C253" s="43" t="s">
        <v>1079</v>
      </c>
      <c r="D253" s="24" t="s">
        <v>1080</v>
      </c>
      <c r="E253" t="s">
        <v>1081</v>
      </c>
      <c r="F253" s="144"/>
    </row>
    <row r="254" spans="2:6">
      <c r="B254" s="41">
        <v>1535</v>
      </c>
      <c r="C254" s="43" t="s">
        <v>1082</v>
      </c>
      <c r="D254" s="24" t="s">
        <v>1083</v>
      </c>
      <c r="E254" t="s">
        <v>1084</v>
      </c>
      <c r="F254" s="144"/>
    </row>
    <row r="255" spans="2:6">
      <c r="B255" s="41">
        <v>1536</v>
      </c>
      <c r="C255" s="43" t="s">
        <v>1085</v>
      </c>
      <c r="D255" s="24" t="s">
        <v>1086</v>
      </c>
      <c r="E255" t="s">
        <v>1087</v>
      </c>
      <c r="F255" s="144"/>
    </row>
  </sheetData>
  <mergeCells count="41">
    <mergeCell ref="F66:F67"/>
    <mergeCell ref="F3:F4"/>
    <mergeCell ref="F5:F6"/>
    <mergeCell ref="F7:F18"/>
    <mergeCell ref="F19:F40"/>
    <mergeCell ref="F41:F42"/>
    <mergeCell ref="F43:F46"/>
    <mergeCell ref="F47:F50"/>
    <mergeCell ref="F51:F54"/>
    <mergeCell ref="F55:F58"/>
    <mergeCell ref="F59:F62"/>
    <mergeCell ref="F64:F65"/>
    <mergeCell ref="F116:F122"/>
    <mergeCell ref="F68:F69"/>
    <mergeCell ref="F70:F71"/>
    <mergeCell ref="F72:F85"/>
    <mergeCell ref="F88:F93"/>
    <mergeCell ref="F94:F99"/>
    <mergeCell ref="F100:F103"/>
    <mergeCell ref="F104:F107"/>
    <mergeCell ref="F108:F109"/>
    <mergeCell ref="F110:F111"/>
    <mergeCell ref="F112:F113"/>
    <mergeCell ref="F114:F115"/>
    <mergeCell ref="F180:F191"/>
    <mergeCell ref="F125:F131"/>
    <mergeCell ref="F132:F143"/>
    <mergeCell ref="F144:F145"/>
    <mergeCell ref="F146:F147"/>
    <mergeCell ref="F148:F149"/>
    <mergeCell ref="F150:F151"/>
    <mergeCell ref="F152:F155"/>
    <mergeCell ref="F156:F157"/>
    <mergeCell ref="F158:F161"/>
    <mergeCell ref="F162:F167"/>
    <mergeCell ref="F169:F179"/>
    <mergeCell ref="F192:F203"/>
    <mergeCell ref="F204:F205"/>
    <mergeCell ref="F206:F217"/>
    <mergeCell ref="F218:F229"/>
    <mergeCell ref="F230:F255"/>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35A88-0F03-4EA9-B7CC-B0C0E0BBDD58}">
  <sheetPr>
    <pageSetUpPr fitToPage="1"/>
  </sheetPr>
  <dimension ref="B1:O177"/>
  <sheetViews>
    <sheetView zoomScale="85" zoomScaleNormal="85" workbookViewId="0">
      <pane ySplit="3" topLeftCell="A165" activePane="bottomLeft" state="frozen"/>
      <selection activeCell="E417" sqref="E417"/>
      <selection pane="bottomLeft" activeCell="F195" sqref="F195"/>
    </sheetView>
  </sheetViews>
  <sheetFormatPr defaultColWidth="9" defaultRowHeight="15"/>
  <cols>
    <col min="1" max="1" width="3.42578125" customWidth="1"/>
    <col min="2" max="2" width="9" style="38"/>
    <col min="3" max="3" width="11" style="49" customWidth="1"/>
    <col min="4" max="4" width="44.85546875" customWidth="1"/>
    <col min="5" max="5" width="13.7109375" customWidth="1"/>
    <col min="6" max="6" width="12.85546875" customWidth="1"/>
    <col min="7" max="7" width="21.140625" customWidth="1"/>
    <col min="8" max="8" width="14.42578125" customWidth="1"/>
    <col min="9" max="9" width="11.85546875" customWidth="1"/>
    <col min="10" max="10" width="12.7109375" customWidth="1"/>
    <col min="11" max="11" width="25.42578125" customWidth="1"/>
    <col min="12" max="12" width="13.140625" customWidth="1"/>
    <col min="13" max="13" width="10.42578125" style="22" customWidth="1"/>
    <col min="14" max="14" width="12.42578125" customWidth="1"/>
    <col min="15" max="15" width="58.140625" customWidth="1"/>
  </cols>
  <sheetData>
    <row r="1" spans="2:15">
      <c r="B1" s="127"/>
    </row>
    <row r="2" spans="2:15">
      <c r="B2" s="155" t="s">
        <v>1088</v>
      </c>
      <c r="C2" s="150" t="s">
        <v>1089</v>
      </c>
      <c r="D2" s="150" t="s">
        <v>1090</v>
      </c>
      <c r="E2" s="154" t="s">
        <v>1091</v>
      </c>
      <c r="F2" s="154"/>
      <c r="G2" s="154"/>
      <c r="H2" s="154"/>
      <c r="I2" s="154"/>
      <c r="J2" s="154"/>
      <c r="K2" s="154" t="s">
        <v>1092</v>
      </c>
      <c r="L2" s="154"/>
      <c r="M2" s="150" t="s">
        <v>1093</v>
      </c>
      <c r="N2" s="152" t="s">
        <v>1094</v>
      </c>
      <c r="O2" s="154" t="s">
        <v>7</v>
      </c>
    </row>
    <row r="3" spans="2:15">
      <c r="B3" s="156"/>
      <c r="C3" s="151"/>
      <c r="D3" s="151"/>
      <c r="E3" s="157" t="s">
        <v>1095</v>
      </c>
      <c r="F3" s="157"/>
      <c r="G3" s="157" t="s">
        <v>1096</v>
      </c>
      <c r="H3" s="157"/>
      <c r="I3" s="157" t="s">
        <v>1097</v>
      </c>
      <c r="J3" s="157"/>
      <c r="K3" s="140"/>
      <c r="L3" s="140"/>
      <c r="M3" s="151"/>
      <c r="N3" s="153"/>
      <c r="O3" s="140"/>
    </row>
    <row r="4" spans="2:15">
      <c r="B4" s="38">
        <v>421</v>
      </c>
      <c r="C4" s="51" t="s">
        <v>1098</v>
      </c>
      <c r="D4" t="s">
        <v>1099</v>
      </c>
      <c r="E4" s="52" t="s">
        <v>1098</v>
      </c>
      <c r="F4" s="52" t="s">
        <v>1098</v>
      </c>
      <c r="G4" s="52" t="s">
        <v>1098</v>
      </c>
      <c r="H4" s="52" t="s">
        <v>1098</v>
      </c>
      <c r="I4" s="52" t="s">
        <v>1098</v>
      </c>
      <c r="J4" s="52" t="s">
        <v>1098</v>
      </c>
      <c r="K4" s="52" t="s">
        <v>1100</v>
      </c>
      <c r="L4" s="52" t="s">
        <v>1098</v>
      </c>
      <c r="M4" s="53" t="s">
        <v>1101</v>
      </c>
      <c r="N4" t="s">
        <v>1102</v>
      </c>
      <c r="O4" s="149" t="s">
        <v>1103</v>
      </c>
    </row>
    <row r="5" spans="2:15">
      <c r="B5" s="38">
        <v>422</v>
      </c>
      <c r="C5" s="51" t="s">
        <v>1098</v>
      </c>
      <c r="D5" t="s">
        <v>1104</v>
      </c>
      <c r="E5" s="52" t="s">
        <v>1098</v>
      </c>
      <c r="F5" s="52" t="s">
        <v>1098</v>
      </c>
      <c r="G5" s="52" t="s">
        <v>1098</v>
      </c>
      <c r="H5" s="52" t="s">
        <v>1098</v>
      </c>
      <c r="I5" s="52" t="s">
        <v>1098</v>
      </c>
      <c r="J5" s="52" t="s">
        <v>1098</v>
      </c>
      <c r="K5" s="52" t="s">
        <v>1098</v>
      </c>
      <c r="L5" s="52" t="s">
        <v>1098</v>
      </c>
      <c r="M5" s="53" t="s">
        <v>1101</v>
      </c>
      <c r="N5" t="s">
        <v>1105</v>
      </c>
      <c r="O5" s="144"/>
    </row>
    <row r="6" spans="2:15">
      <c r="B6" s="38">
        <v>423</v>
      </c>
      <c r="C6" s="51" t="s">
        <v>1098</v>
      </c>
      <c r="D6" t="s">
        <v>1106</v>
      </c>
      <c r="E6" s="52" t="s">
        <v>1098</v>
      </c>
      <c r="F6" s="52" t="s">
        <v>1098</v>
      </c>
      <c r="G6" s="52" t="s">
        <v>1098</v>
      </c>
      <c r="H6" s="52" t="s">
        <v>1098</v>
      </c>
      <c r="I6" s="52" t="s">
        <v>1098</v>
      </c>
      <c r="J6" s="52" t="s">
        <v>1098</v>
      </c>
      <c r="K6" s="52" t="s">
        <v>1098</v>
      </c>
      <c r="L6" s="52" t="s">
        <v>1098</v>
      </c>
      <c r="M6" s="53" t="s">
        <v>1101</v>
      </c>
      <c r="N6" t="s">
        <v>1105</v>
      </c>
      <c r="O6" s="144"/>
    </row>
    <row r="7" spans="2:15">
      <c r="B7" s="38">
        <v>424</v>
      </c>
      <c r="C7" s="51" t="s">
        <v>1098</v>
      </c>
      <c r="D7" t="s">
        <v>1107</v>
      </c>
      <c r="E7" s="52" t="s">
        <v>1098</v>
      </c>
      <c r="F7" s="52" t="s">
        <v>1098</v>
      </c>
      <c r="G7" s="52" t="s">
        <v>1098</v>
      </c>
      <c r="H7" s="52" t="s">
        <v>1098</v>
      </c>
      <c r="I7" s="52" t="s">
        <v>1098</v>
      </c>
      <c r="J7" s="52" t="s">
        <v>1098</v>
      </c>
      <c r="K7" s="52" t="s">
        <v>1098</v>
      </c>
      <c r="L7" s="52" t="s">
        <v>1098</v>
      </c>
      <c r="M7" s="53" t="s">
        <v>1101</v>
      </c>
      <c r="N7" t="s">
        <v>1105</v>
      </c>
      <c r="O7" s="144"/>
    </row>
    <row r="8" spans="2:15">
      <c r="B8" s="38">
        <v>425</v>
      </c>
      <c r="C8" s="51" t="s">
        <v>1098</v>
      </c>
      <c r="D8" t="s">
        <v>1108</v>
      </c>
      <c r="E8" s="52" t="s">
        <v>1098</v>
      </c>
      <c r="F8" s="52" t="s">
        <v>1098</v>
      </c>
      <c r="G8" s="52" t="s">
        <v>1098</v>
      </c>
      <c r="H8" s="52" t="s">
        <v>1098</v>
      </c>
      <c r="I8" s="52" t="s">
        <v>1098</v>
      </c>
      <c r="J8" s="52" t="s">
        <v>1098</v>
      </c>
      <c r="K8" s="52" t="s">
        <v>1098</v>
      </c>
      <c r="L8" s="52" t="s">
        <v>1098</v>
      </c>
      <c r="M8" s="53" t="s">
        <v>1101</v>
      </c>
      <c r="N8" t="s">
        <v>1105</v>
      </c>
      <c r="O8" s="144"/>
    </row>
    <row r="9" spans="2:15">
      <c r="B9" s="38">
        <v>426</v>
      </c>
      <c r="C9" s="51" t="s">
        <v>1098</v>
      </c>
      <c r="D9" t="s">
        <v>1109</v>
      </c>
      <c r="E9" s="52" t="s">
        <v>1098</v>
      </c>
      <c r="F9" s="52" t="s">
        <v>1098</v>
      </c>
      <c r="G9" s="52" t="s">
        <v>1098</v>
      </c>
      <c r="H9" s="52" t="s">
        <v>1098</v>
      </c>
      <c r="I9" s="52" t="s">
        <v>1098</v>
      </c>
      <c r="J9" s="52" t="s">
        <v>1098</v>
      </c>
      <c r="K9" s="52" t="s">
        <v>1098</v>
      </c>
      <c r="L9" s="52" t="s">
        <v>1098</v>
      </c>
      <c r="M9" s="53" t="s">
        <v>1101</v>
      </c>
      <c r="N9" t="s">
        <v>1105</v>
      </c>
      <c r="O9" s="144"/>
    </row>
    <row r="10" spans="2:15">
      <c r="B10" s="38">
        <v>427</v>
      </c>
      <c r="C10" s="51" t="s">
        <v>1098</v>
      </c>
      <c r="D10" t="s">
        <v>1110</v>
      </c>
      <c r="E10" s="52" t="s">
        <v>1098</v>
      </c>
      <c r="F10" s="52" t="s">
        <v>1098</v>
      </c>
      <c r="G10" s="52" t="s">
        <v>1098</v>
      </c>
      <c r="H10" s="52" t="s">
        <v>1098</v>
      </c>
      <c r="I10" s="52" t="s">
        <v>1098</v>
      </c>
      <c r="J10" s="52" t="s">
        <v>1098</v>
      </c>
      <c r="K10" s="52" t="s">
        <v>1098</v>
      </c>
      <c r="L10" s="52" t="s">
        <v>1098</v>
      </c>
      <c r="M10" s="53" t="s">
        <v>1101</v>
      </c>
      <c r="N10" t="s">
        <v>1105</v>
      </c>
      <c r="O10" s="144"/>
    </row>
    <row r="11" spans="2:15">
      <c r="B11" s="38">
        <v>428</v>
      </c>
      <c r="C11" s="51" t="s">
        <v>1098</v>
      </c>
      <c r="D11" t="s">
        <v>1111</v>
      </c>
      <c r="E11" s="52" t="s">
        <v>1098</v>
      </c>
      <c r="F11" s="52" t="s">
        <v>1098</v>
      </c>
      <c r="G11" s="52" t="s">
        <v>1098</v>
      </c>
      <c r="H11" s="52" t="s">
        <v>1098</v>
      </c>
      <c r="I11" s="52" t="s">
        <v>1098</v>
      </c>
      <c r="J11" s="52" t="s">
        <v>1098</v>
      </c>
      <c r="K11" s="52" t="s">
        <v>1098</v>
      </c>
      <c r="L11" s="52" t="s">
        <v>1098</v>
      </c>
      <c r="M11" s="53" t="s">
        <v>1101</v>
      </c>
      <c r="N11" t="s">
        <v>1105</v>
      </c>
      <c r="O11" s="144"/>
    </row>
    <row r="12" spans="2:15">
      <c r="B12" s="38">
        <v>429</v>
      </c>
      <c r="C12" s="51" t="s">
        <v>1098</v>
      </c>
      <c r="D12" t="s">
        <v>1112</v>
      </c>
      <c r="E12" s="52" t="s">
        <v>1098</v>
      </c>
      <c r="F12" s="52" t="s">
        <v>1098</v>
      </c>
      <c r="G12" s="52" t="s">
        <v>1098</v>
      </c>
      <c r="H12" s="52" t="s">
        <v>1098</v>
      </c>
      <c r="I12" s="52" t="s">
        <v>1098</v>
      </c>
      <c r="J12" s="52" t="s">
        <v>1098</v>
      </c>
      <c r="K12" s="52" t="s">
        <v>1098</v>
      </c>
      <c r="L12" s="52" t="s">
        <v>1098</v>
      </c>
      <c r="M12" s="53" t="s">
        <v>1101</v>
      </c>
      <c r="N12" t="s">
        <v>1105</v>
      </c>
      <c r="O12" s="144"/>
    </row>
    <row r="13" spans="2:15">
      <c r="B13" s="38">
        <v>430</v>
      </c>
      <c r="C13" s="51" t="s">
        <v>1098</v>
      </c>
      <c r="D13" t="s">
        <v>1113</v>
      </c>
      <c r="E13" s="52" t="s">
        <v>1098</v>
      </c>
      <c r="F13" s="52" t="s">
        <v>1098</v>
      </c>
      <c r="G13" s="52" t="s">
        <v>1098</v>
      </c>
      <c r="H13" s="52" t="s">
        <v>1098</v>
      </c>
      <c r="I13" s="52" t="s">
        <v>1098</v>
      </c>
      <c r="J13" s="52" t="s">
        <v>1098</v>
      </c>
      <c r="K13" s="52" t="s">
        <v>1098</v>
      </c>
      <c r="L13" s="52" t="s">
        <v>1098</v>
      </c>
      <c r="M13" s="53" t="s">
        <v>1101</v>
      </c>
      <c r="N13" t="s">
        <v>1105</v>
      </c>
      <c r="O13" s="144"/>
    </row>
    <row r="14" spans="2:15">
      <c r="B14" s="38">
        <v>431</v>
      </c>
      <c r="C14" s="51" t="s">
        <v>1098</v>
      </c>
      <c r="D14" t="s">
        <v>1114</v>
      </c>
      <c r="E14" s="52" t="s">
        <v>1098</v>
      </c>
      <c r="F14" s="52" t="s">
        <v>1098</v>
      </c>
      <c r="G14" s="52" t="s">
        <v>1098</v>
      </c>
      <c r="H14" s="52" t="s">
        <v>1098</v>
      </c>
      <c r="I14" s="52" t="s">
        <v>1098</v>
      </c>
      <c r="J14" s="52" t="s">
        <v>1098</v>
      </c>
      <c r="K14" s="52" t="s">
        <v>1098</v>
      </c>
      <c r="L14" s="52" t="s">
        <v>1098</v>
      </c>
      <c r="M14" s="53" t="s">
        <v>1101</v>
      </c>
      <c r="N14" t="s">
        <v>1105</v>
      </c>
      <c r="O14" s="144"/>
    </row>
    <row r="15" spans="2:15">
      <c r="B15" s="38">
        <v>432</v>
      </c>
      <c r="C15" s="51" t="s">
        <v>1098</v>
      </c>
      <c r="D15" t="s">
        <v>1115</v>
      </c>
      <c r="E15" s="52" t="s">
        <v>1098</v>
      </c>
      <c r="F15" s="52" t="s">
        <v>1098</v>
      </c>
      <c r="G15" s="52" t="s">
        <v>1098</v>
      </c>
      <c r="H15" s="52" t="s">
        <v>1098</v>
      </c>
      <c r="I15" s="52" t="s">
        <v>1098</v>
      </c>
      <c r="J15" s="52" t="s">
        <v>1098</v>
      </c>
      <c r="K15" s="52" t="s">
        <v>1098</v>
      </c>
      <c r="L15" s="52" t="s">
        <v>1098</v>
      </c>
      <c r="M15" s="53" t="s">
        <v>1101</v>
      </c>
      <c r="N15" t="s">
        <v>1105</v>
      </c>
      <c r="O15" s="144"/>
    </row>
    <row r="16" spans="2:15">
      <c r="B16" s="38">
        <v>433</v>
      </c>
      <c r="C16" s="51" t="s">
        <v>1098</v>
      </c>
      <c r="D16" t="s">
        <v>1116</v>
      </c>
      <c r="E16" s="52" t="s">
        <v>1098</v>
      </c>
      <c r="F16" s="52" t="s">
        <v>1098</v>
      </c>
      <c r="G16" s="52" t="s">
        <v>1098</v>
      </c>
      <c r="H16" s="52" t="s">
        <v>1098</v>
      </c>
      <c r="I16" s="52" t="s">
        <v>1098</v>
      </c>
      <c r="J16" s="52" t="s">
        <v>1098</v>
      </c>
      <c r="K16" s="52" t="s">
        <v>1098</v>
      </c>
      <c r="L16" s="52" t="s">
        <v>1098</v>
      </c>
      <c r="M16" s="53" t="s">
        <v>1101</v>
      </c>
      <c r="N16" t="s">
        <v>1105</v>
      </c>
      <c r="O16" s="144"/>
    </row>
    <row r="17" spans="2:15">
      <c r="B17" s="38">
        <v>434</v>
      </c>
      <c r="C17" s="51" t="s">
        <v>1098</v>
      </c>
      <c r="D17" t="s">
        <v>1117</v>
      </c>
      <c r="E17" s="52" t="s">
        <v>1098</v>
      </c>
      <c r="F17" s="52" t="s">
        <v>1098</v>
      </c>
      <c r="G17" s="52" t="s">
        <v>1098</v>
      </c>
      <c r="H17" s="52" t="s">
        <v>1098</v>
      </c>
      <c r="I17" s="52" t="s">
        <v>1098</v>
      </c>
      <c r="J17" s="52" t="s">
        <v>1098</v>
      </c>
      <c r="K17" s="52" t="s">
        <v>1098</v>
      </c>
      <c r="L17" s="52" t="s">
        <v>1098</v>
      </c>
      <c r="M17" s="53" t="s">
        <v>1101</v>
      </c>
      <c r="N17" t="s">
        <v>1105</v>
      </c>
      <c r="O17" s="144"/>
    </row>
    <row r="18" spans="2:15">
      <c r="B18" s="38">
        <v>435</v>
      </c>
      <c r="C18" s="51" t="s">
        <v>1098</v>
      </c>
      <c r="D18" t="s">
        <v>1118</v>
      </c>
      <c r="E18" s="52" t="s">
        <v>1098</v>
      </c>
      <c r="F18" s="52" t="s">
        <v>1098</v>
      </c>
      <c r="G18" s="52" t="s">
        <v>1098</v>
      </c>
      <c r="H18" s="52" t="s">
        <v>1098</v>
      </c>
      <c r="I18" s="52" t="s">
        <v>1098</v>
      </c>
      <c r="J18" s="52" t="s">
        <v>1098</v>
      </c>
      <c r="K18" s="52" t="s">
        <v>1098</v>
      </c>
      <c r="L18" s="52" t="s">
        <v>1098</v>
      </c>
      <c r="M18" s="53" t="s">
        <v>1101</v>
      </c>
      <c r="N18" t="s">
        <v>1105</v>
      </c>
      <c r="O18" s="144"/>
    </row>
    <row r="19" spans="2:15">
      <c r="B19" s="38">
        <v>1540</v>
      </c>
      <c r="C19" s="54" t="s">
        <v>1119</v>
      </c>
      <c r="D19" s="55" t="s">
        <v>1120</v>
      </c>
      <c r="E19" s="52" t="s">
        <v>1098</v>
      </c>
      <c r="F19" s="52" t="s">
        <v>1098</v>
      </c>
      <c r="G19" s="56" t="s">
        <v>1121</v>
      </c>
      <c r="H19" s="52" t="s">
        <v>1098</v>
      </c>
      <c r="I19" s="52" t="s">
        <v>1098</v>
      </c>
      <c r="J19" s="52" t="s">
        <v>1098</v>
      </c>
      <c r="K19" s="56" t="s">
        <v>1122</v>
      </c>
      <c r="L19" s="56" t="s">
        <v>1123</v>
      </c>
      <c r="M19" s="57" t="s">
        <v>1124</v>
      </c>
      <c r="N19" s="7" t="s">
        <v>1125</v>
      </c>
      <c r="O19" s="52" t="s">
        <v>1098</v>
      </c>
    </row>
    <row r="20" spans="2:15">
      <c r="B20" s="38">
        <v>1541</v>
      </c>
      <c r="C20" s="58" t="s">
        <v>1126</v>
      </c>
      <c r="D20" s="56" t="s">
        <v>1127</v>
      </c>
      <c r="E20" s="52" t="s">
        <v>1098</v>
      </c>
      <c r="F20" s="52" t="s">
        <v>1098</v>
      </c>
      <c r="G20" s="56" t="s">
        <v>1128</v>
      </c>
      <c r="H20" s="52" t="s">
        <v>1098</v>
      </c>
      <c r="I20" s="52" t="s">
        <v>1098</v>
      </c>
      <c r="J20" s="52" t="s">
        <v>1098</v>
      </c>
      <c r="K20" s="56" t="s">
        <v>1122</v>
      </c>
      <c r="L20" s="56" t="s">
        <v>1129</v>
      </c>
      <c r="M20" s="57" t="s">
        <v>1124</v>
      </c>
      <c r="N20" s="7" t="s">
        <v>1125</v>
      </c>
      <c r="O20" s="52" t="s">
        <v>1098</v>
      </c>
    </row>
    <row r="21" spans="2:15" s="24" customFormat="1">
      <c r="B21" s="38">
        <v>1542</v>
      </c>
      <c r="C21" s="58" t="s">
        <v>1130</v>
      </c>
      <c r="D21" s="56" t="s">
        <v>1131</v>
      </c>
      <c r="E21" s="52" t="s">
        <v>1098</v>
      </c>
      <c r="F21" s="52" t="s">
        <v>1098</v>
      </c>
      <c r="G21" s="59" t="s">
        <v>1132</v>
      </c>
      <c r="H21" s="52" t="s">
        <v>1098</v>
      </c>
      <c r="I21" s="52" t="s">
        <v>1098</v>
      </c>
      <c r="J21" s="52" t="s">
        <v>1098</v>
      </c>
      <c r="K21" s="59" t="s">
        <v>1122</v>
      </c>
      <c r="L21" s="59" t="s">
        <v>1129</v>
      </c>
      <c r="M21" s="57" t="s">
        <v>1124</v>
      </c>
      <c r="N21" s="7" t="s">
        <v>1125</v>
      </c>
      <c r="O21" s="52" t="s">
        <v>1098</v>
      </c>
    </row>
    <row r="22" spans="2:15" s="24" customFormat="1">
      <c r="B22" s="38">
        <v>1543</v>
      </c>
      <c r="C22" s="58" t="s">
        <v>1133</v>
      </c>
      <c r="D22" s="56" t="s">
        <v>1134</v>
      </c>
      <c r="E22" s="52" t="s">
        <v>1098</v>
      </c>
      <c r="F22" s="52" t="s">
        <v>1098</v>
      </c>
      <c r="G22" s="59" t="s">
        <v>1135</v>
      </c>
      <c r="H22" s="52" t="s">
        <v>1098</v>
      </c>
      <c r="I22" s="52" t="s">
        <v>1098</v>
      </c>
      <c r="J22" s="52" t="s">
        <v>1098</v>
      </c>
      <c r="K22" s="59" t="s">
        <v>1122</v>
      </c>
      <c r="L22" s="59" t="s">
        <v>1129</v>
      </c>
      <c r="M22" s="57" t="s">
        <v>1124</v>
      </c>
      <c r="N22" s="7" t="s">
        <v>1125</v>
      </c>
      <c r="O22" s="52" t="s">
        <v>1098</v>
      </c>
    </row>
    <row r="23" spans="2:15">
      <c r="B23" s="38">
        <v>1556</v>
      </c>
      <c r="C23" s="60" t="s">
        <v>1136</v>
      </c>
      <c r="D23" s="59" t="s">
        <v>1137</v>
      </c>
      <c r="E23" s="56" t="s">
        <v>1138</v>
      </c>
      <c r="F23" s="56" t="s">
        <v>1139</v>
      </c>
      <c r="G23" s="59" t="s">
        <v>1140</v>
      </c>
      <c r="H23" s="56" t="s">
        <v>1141</v>
      </c>
      <c r="I23" s="56" t="s">
        <v>1142</v>
      </c>
      <c r="J23" s="56" t="s">
        <v>1143</v>
      </c>
      <c r="K23" s="56" t="s">
        <v>1144</v>
      </c>
      <c r="L23" s="56" t="s">
        <v>1145</v>
      </c>
      <c r="M23" s="61" t="s">
        <v>1146</v>
      </c>
      <c r="N23" s="7" t="s">
        <v>1125</v>
      </c>
      <c r="O23" s="52" t="s">
        <v>1098</v>
      </c>
    </row>
    <row r="24" spans="2:15">
      <c r="B24" s="38">
        <v>1558</v>
      </c>
      <c r="C24" s="58" t="s">
        <v>1147</v>
      </c>
      <c r="D24" s="59" t="s">
        <v>1148</v>
      </c>
      <c r="E24" s="56" t="s">
        <v>1138</v>
      </c>
      <c r="F24" s="56" t="s">
        <v>1139</v>
      </c>
      <c r="G24" s="59" t="s">
        <v>1149</v>
      </c>
      <c r="H24" s="56" t="s">
        <v>1150</v>
      </c>
      <c r="I24" s="56" t="s">
        <v>1142</v>
      </c>
      <c r="J24" s="56" t="s">
        <v>1151</v>
      </c>
      <c r="K24" s="56" t="s">
        <v>1144</v>
      </c>
      <c r="L24" s="56" t="s">
        <v>1145</v>
      </c>
      <c r="M24" s="61" t="s">
        <v>1146</v>
      </c>
      <c r="N24" s="7" t="s">
        <v>1125</v>
      </c>
      <c r="O24" s="52" t="s">
        <v>1098</v>
      </c>
    </row>
    <row r="25" spans="2:15">
      <c r="B25" s="38">
        <v>1559</v>
      </c>
      <c r="C25" s="58" t="s">
        <v>1152</v>
      </c>
      <c r="D25" s="59" t="s">
        <v>1153</v>
      </c>
      <c r="E25" s="56" t="s">
        <v>1138</v>
      </c>
      <c r="F25" s="56" t="s">
        <v>1139</v>
      </c>
      <c r="G25" s="59" t="s">
        <v>1154</v>
      </c>
      <c r="H25" s="56" t="s">
        <v>1155</v>
      </c>
      <c r="I25" s="56" t="s">
        <v>1142</v>
      </c>
      <c r="J25" s="56" t="s">
        <v>1151</v>
      </c>
      <c r="K25" s="56" t="s">
        <v>1144</v>
      </c>
      <c r="L25" s="56" t="s">
        <v>1145</v>
      </c>
      <c r="M25" s="61" t="s">
        <v>1146</v>
      </c>
      <c r="N25" s="7" t="s">
        <v>1125</v>
      </c>
      <c r="O25" s="52" t="s">
        <v>1098</v>
      </c>
    </row>
    <row r="26" spans="2:15" s="49" customFormat="1">
      <c r="B26" s="38">
        <v>1560</v>
      </c>
      <c r="C26" s="58" t="s">
        <v>1156</v>
      </c>
      <c r="D26" s="59" t="s">
        <v>1157</v>
      </c>
      <c r="E26" s="59" t="s">
        <v>1158</v>
      </c>
      <c r="F26" s="59" t="s">
        <v>1159</v>
      </c>
      <c r="G26" s="59" t="s">
        <v>1160</v>
      </c>
      <c r="H26" s="59" t="s">
        <v>1161</v>
      </c>
      <c r="I26" s="59" t="s">
        <v>1162</v>
      </c>
      <c r="J26" s="59" t="s">
        <v>1163</v>
      </c>
      <c r="K26" s="59" t="s">
        <v>1164</v>
      </c>
      <c r="L26" s="59" t="s">
        <v>1165</v>
      </c>
      <c r="M26" s="61" t="s">
        <v>1146</v>
      </c>
      <c r="N26" s="7" t="s">
        <v>1125</v>
      </c>
      <c r="O26" s="147" t="s">
        <v>1166</v>
      </c>
    </row>
    <row r="27" spans="2:15">
      <c r="B27" s="38">
        <v>1561</v>
      </c>
      <c r="C27" s="58" t="s">
        <v>1167</v>
      </c>
      <c r="D27" s="59" t="s">
        <v>1168</v>
      </c>
      <c r="E27" s="59" t="s">
        <v>1169</v>
      </c>
      <c r="F27" s="59" t="s">
        <v>1170</v>
      </c>
      <c r="G27" s="59" t="s">
        <v>1160</v>
      </c>
      <c r="H27" s="59" t="s">
        <v>1161</v>
      </c>
      <c r="I27" s="59" t="s">
        <v>1162</v>
      </c>
      <c r="J27" s="59" t="s">
        <v>1163</v>
      </c>
      <c r="K27" s="59" t="s">
        <v>1164</v>
      </c>
      <c r="L27" s="59" t="s">
        <v>1165</v>
      </c>
      <c r="M27" s="61" t="s">
        <v>1146</v>
      </c>
      <c r="N27" s="7" t="s">
        <v>1125</v>
      </c>
      <c r="O27" s="147"/>
    </row>
    <row r="28" spans="2:15">
      <c r="B28" s="38">
        <v>1562</v>
      </c>
      <c r="C28" s="58" t="s">
        <v>1171</v>
      </c>
      <c r="D28" s="59" t="s">
        <v>1172</v>
      </c>
      <c r="E28" s="59" t="s">
        <v>1173</v>
      </c>
      <c r="F28" s="59" t="s">
        <v>1174</v>
      </c>
      <c r="G28" s="59" t="s">
        <v>1160</v>
      </c>
      <c r="H28" s="59" t="s">
        <v>1161</v>
      </c>
      <c r="I28" s="59" t="s">
        <v>1162</v>
      </c>
      <c r="J28" s="59" t="s">
        <v>1163</v>
      </c>
      <c r="K28" s="59" t="s">
        <v>1164</v>
      </c>
      <c r="L28" s="59" t="s">
        <v>1165</v>
      </c>
      <c r="M28" s="61" t="s">
        <v>1146</v>
      </c>
      <c r="N28" s="7" t="s">
        <v>1125</v>
      </c>
      <c r="O28" s="147"/>
    </row>
    <row r="29" spans="2:15">
      <c r="B29" s="38">
        <v>1563</v>
      </c>
      <c r="C29" s="58" t="s">
        <v>1175</v>
      </c>
      <c r="D29" s="62" t="s">
        <v>1176</v>
      </c>
      <c r="E29" s="59" t="s">
        <v>1177</v>
      </c>
      <c r="F29" s="59" t="s">
        <v>1178</v>
      </c>
      <c r="G29" s="59" t="s">
        <v>1160</v>
      </c>
      <c r="H29" s="59" t="s">
        <v>1161</v>
      </c>
      <c r="I29" s="59" t="s">
        <v>1162</v>
      </c>
      <c r="J29" s="59" t="s">
        <v>1163</v>
      </c>
      <c r="K29" s="59" t="s">
        <v>1164</v>
      </c>
      <c r="L29" s="59" t="s">
        <v>1165</v>
      </c>
      <c r="M29" s="61" t="s">
        <v>1146</v>
      </c>
      <c r="N29" s="7" t="s">
        <v>1125</v>
      </c>
      <c r="O29" s="147"/>
    </row>
    <row r="30" spans="2:15">
      <c r="B30" s="38">
        <v>1564</v>
      </c>
      <c r="C30" s="58" t="s">
        <v>1179</v>
      </c>
      <c r="D30" s="62" t="s">
        <v>1180</v>
      </c>
      <c r="E30" s="59" t="s">
        <v>1181</v>
      </c>
      <c r="F30" s="59" t="s">
        <v>1182</v>
      </c>
      <c r="G30" s="59" t="s">
        <v>1160</v>
      </c>
      <c r="H30" s="59" t="s">
        <v>1161</v>
      </c>
      <c r="I30" s="59" t="s">
        <v>1162</v>
      </c>
      <c r="J30" s="59" t="s">
        <v>1163</v>
      </c>
      <c r="K30" s="59" t="s">
        <v>1164</v>
      </c>
      <c r="L30" s="59" t="s">
        <v>1165</v>
      </c>
      <c r="M30" s="61" t="s">
        <v>1146</v>
      </c>
      <c r="N30" s="7" t="s">
        <v>1125</v>
      </c>
      <c r="O30" s="147"/>
    </row>
    <row r="31" spans="2:15" s="49" customFormat="1">
      <c r="B31" s="38">
        <v>1565</v>
      </c>
      <c r="C31" s="58" t="s">
        <v>1183</v>
      </c>
      <c r="D31" s="59" t="s">
        <v>1184</v>
      </c>
      <c r="E31" s="59" t="s">
        <v>1158</v>
      </c>
      <c r="F31" s="59" t="s">
        <v>1159</v>
      </c>
      <c r="G31" s="59" t="s">
        <v>1185</v>
      </c>
      <c r="H31" s="59" t="s">
        <v>1186</v>
      </c>
      <c r="I31" s="59" t="s">
        <v>1187</v>
      </c>
      <c r="J31" s="59" t="s">
        <v>1188</v>
      </c>
      <c r="K31" s="59" t="s">
        <v>1164</v>
      </c>
      <c r="L31" s="59" t="s">
        <v>1165</v>
      </c>
      <c r="M31" s="61" t="s">
        <v>1146</v>
      </c>
      <c r="N31" s="7" t="s">
        <v>1125</v>
      </c>
      <c r="O31" s="147" t="s">
        <v>1189</v>
      </c>
    </row>
    <row r="32" spans="2:15">
      <c r="B32" s="38">
        <v>1566</v>
      </c>
      <c r="C32" s="58" t="s">
        <v>1190</v>
      </c>
      <c r="D32" s="59" t="s">
        <v>1191</v>
      </c>
      <c r="E32" s="59" t="s">
        <v>1169</v>
      </c>
      <c r="F32" s="59" t="s">
        <v>1170</v>
      </c>
      <c r="G32" s="59" t="s">
        <v>1185</v>
      </c>
      <c r="H32" s="59" t="s">
        <v>1186</v>
      </c>
      <c r="I32" s="59" t="s">
        <v>1187</v>
      </c>
      <c r="J32" s="59" t="s">
        <v>1188</v>
      </c>
      <c r="K32" s="59" t="s">
        <v>1164</v>
      </c>
      <c r="L32" s="59" t="s">
        <v>1165</v>
      </c>
      <c r="M32" s="61" t="s">
        <v>1146</v>
      </c>
      <c r="N32" s="7" t="s">
        <v>1125</v>
      </c>
      <c r="O32" s="147"/>
    </row>
    <row r="33" spans="2:15">
      <c r="B33" s="38">
        <v>1567</v>
      </c>
      <c r="C33" s="58" t="s">
        <v>1192</v>
      </c>
      <c r="D33" s="59" t="s">
        <v>1193</v>
      </c>
      <c r="E33" s="59" t="s">
        <v>1173</v>
      </c>
      <c r="F33" s="59" t="s">
        <v>1174</v>
      </c>
      <c r="G33" s="59" t="s">
        <v>1185</v>
      </c>
      <c r="H33" s="59" t="s">
        <v>1186</v>
      </c>
      <c r="I33" s="59" t="s">
        <v>1187</v>
      </c>
      <c r="J33" s="59" t="s">
        <v>1188</v>
      </c>
      <c r="K33" s="59" t="s">
        <v>1164</v>
      </c>
      <c r="L33" s="59" t="s">
        <v>1165</v>
      </c>
      <c r="M33" s="61" t="s">
        <v>1146</v>
      </c>
      <c r="N33" s="7" t="s">
        <v>1125</v>
      </c>
      <c r="O33" s="147"/>
    </row>
    <row r="34" spans="2:15">
      <c r="B34" s="38">
        <v>1568</v>
      </c>
      <c r="C34" s="58" t="s">
        <v>1194</v>
      </c>
      <c r="D34" s="59" t="s">
        <v>1195</v>
      </c>
      <c r="E34" s="59" t="s">
        <v>1177</v>
      </c>
      <c r="F34" s="59" t="s">
        <v>1178</v>
      </c>
      <c r="G34" s="59" t="s">
        <v>1185</v>
      </c>
      <c r="H34" s="59" t="s">
        <v>1186</v>
      </c>
      <c r="I34" s="59" t="s">
        <v>1187</v>
      </c>
      <c r="J34" s="59" t="s">
        <v>1188</v>
      </c>
      <c r="K34" s="59" t="s">
        <v>1164</v>
      </c>
      <c r="L34" s="59" t="s">
        <v>1165</v>
      </c>
      <c r="M34" s="61" t="s">
        <v>1146</v>
      </c>
      <c r="N34" s="7" t="s">
        <v>1125</v>
      </c>
      <c r="O34" s="147"/>
    </row>
    <row r="35" spans="2:15">
      <c r="B35" s="38">
        <v>1569</v>
      </c>
      <c r="C35" s="58" t="s">
        <v>1196</v>
      </c>
      <c r="D35" s="59" t="s">
        <v>1197</v>
      </c>
      <c r="E35" s="59" t="s">
        <v>1181</v>
      </c>
      <c r="F35" s="59" t="s">
        <v>1182</v>
      </c>
      <c r="G35" s="59" t="s">
        <v>1185</v>
      </c>
      <c r="H35" s="59" t="s">
        <v>1186</v>
      </c>
      <c r="I35" s="59" t="s">
        <v>1187</v>
      </c>
      <c r="J35" s="59" t="s">
        <v>1188</v>
      </c>
      <c r="K35" s="59" t="s">
        <v>1164</v>
      </c>
      <c r="L35" s="59" t="s">
        <v>1165</v>
      </c>
      <c r="M35" s="61" t="s">
        <v>1146</v>
      </c>
      <c r="N35" s="7" t="s">
        <v>1125</v>
      </c>
      <c r="O35" s="147"/>
    </row>
    <row r="36" spans="2:15" s="49" customFormat="1">
      <c r="B36" s="38">
        <v>1570</v>
      </c>
      <c r="C36" s="58" t="s">
        <v>1198</v>
      </c>
      <c r="D36" s="59" t="s">
        <v>1199</v>
      </c>
      <c r="E36" s="59" t="s">
        <v>1158</v>
      </c>
      <c r="F36" s="59" t="s">
        <v>1159</v>
      </c>
      <c r="G36" s="59" t="s">
        <v>1200</v>
      </c>
      <c r="H36" s="59" t="s">
        <v>1201</v>
      </c>
      <c r="I36" s="59" t="s">
        <v>1202</v>
      </c>
      <c r="J36" s="59" t="s">
        <v>1203</v>
      </c>
      <c r="K36" s="59" t="s">
        <v>1164</v>
      </c>
      <c r="L36" s="59" t="s">
        <v>1165</v>
      </c>
      <c r="M36" s="61" t="s">
        <v>1146</v>
      </c>
      <c r="N36" s="7" t="s">
        <v>1125</v>
      </c>
      <c r="O36" s="147" t="s">
        <v>1204</v>
      </c>
    </row>
    <row r="37" spans="2:15">
      <c r="B37" s="38">
        <v>1571</v>
      </c>
      <c r="C37" s="58" t="s">
        <v>1205</v>
      </c>
      <c r="D37" s="59" t="s">
        <v>1206</v>
      </c>
      <c r="E37" s="59" t="s">
        <v>1169</v>
      </c>
      <c r="F37" s="59" t="s">
        <v>1170</v>
      </c>
      <c r="G37" s="59" t="s">
        <v>1200</v>
      </c>
      <c r="H37" s="59" t="s">
        <v>1201</v>
      </c>
      <c r="I37" s="59" t="s">
        <v>1202</v>
      </c>
      <c r="J37" s="59" t="s">
        <v>1203</v>
      </c>
      <c r="K37" s="59" t="s">
        <v>1164</v>
      </c>
      <c r="L37" s="59" t="s">
        <v>1165</v>
      </c>
      <c r="M37" s="61" t="s">
        <v>1146</v>
      </c>
      <c r="N37" s="7" t="s">
        <v>1125</v>
      </c>
      <c r="O37" s="147"/>
    </row>
    <row r="38" spans="2:15">
      <c r="B38" s="38">
        <v>1572</v>
      </c>
      <c r="C38" s="58" t="s">
        <v>1207</v>
      </c>
      <c r="D38" s="59" t="s">
        <v>1208</v>
      </c>
      <c r="E38" s="59" t="s">
        <v>1173</v>
      </c>
      <c r="F38" s="59" t="s">
        <v>1174</v>
      </c>
      <c r="G38" s="59" t="s">
        <v>1200</v>
      </c>
      <c r="H38" s="59" t="s">
        <v>1201</v>
      </c>
      <c r="I38" s="59" t="s">
        <v>1202</v>
      </c>
      <c r="J38" s="59" t="s">
        <v>1203</v>
      </c>
      <c r="K38" s="59" t="s">
        <v>1164</v>
      </c>
      <c r="L38" s="59" t="s">
        <v>1165</v>
      </c>
      <c r="M38" s="61" t="s">
        <v>1146</v>
      </c>
      <c r="N38" s="7" t="s">
        <v>1125</v>
      </c>
      <c r="O38" s="147"/>
    </row>
    <row r="39" spans="2:15">
      <c r="B39" s="38">
        <v>1573</v>
      </c>
      <c r="C39" s="58" t="s">
        <v>1209</v>
      </c>
      <c r="D39" s="59" t="s">
        <v>1210</v>
      </c>
      <c r="E39" s="59" t="s">
        <v>1177</v>
      </c>
      <c r="F39" s="59" t="s">
        <v>1178</v>
      </c>
      <c r="G39" s="59" t="s">
        <v>1200</v>
      </c>
      <c r="H39" s="59" t="s">
        <v>1201</v>
      </c>
      <c r="I39" s="59" t="s">
        <v>1202</v>
      </c>
      <c r="J39" s="59" t="s">
        <v>1203</v>
      </c>
      <c r="K39" s="59" t="s">
        <v>1164</v>
      </c>
      <c r="L39" s="59" t="s">
        <v>1165</v>
      </c>
      <c r="M39" s="61" t="s">
        <v>1146</v>
      </c>
      <c r="N39" s="7" t="s">
        <v>1125</v>
      </c>
      <c r="O39" s="147"/>
    </row>
    <row r="40" spans="2:15">
      <c r="B40" s="38">
        <v>1574</v>
      </c>
      <c r="C40" s="58" t="s">
        <v>1211</v>
      </c>
      <c r="D40" s="59" t="s">
        <v>1212</v>
      </c>
      <c r="E40" s="59" t="s">
        <v>1181</v>
      </c>
      <c r="F40" s="59" t="s">
        <v>1182</v>
      </c>
      <c r="G40" s="59" t="s">
        <v>1200</v>
      </c>
      <c r="H40" s="59" t="s">
        <v>1201</v>
      </c>
      <c r="I40" s="59" t="s">
        <v>1202</v>
      </c>
      <c r="J40" s="59" t="s">
        <v>1203</v>
      </c>
      <c r="K40" s="59" t="s">
        <v>1164</v>
      </c>
      <c r="L40" s="59" t="s">
        <v>1165</v>
      </c>
      <c r="M40" s="61" t="s">
        <v>1146</v>
      </c>
      <c r="N40" s="7" t="s">
        <v>1125</v>
      </c>
      <c r="O40" s="147"/>
    </row>
    <row r="41" spans="2:15" s="49" customFormat="1">
      <c r="B41" s="38">
        <v>1575</v>
      </c>
      <c r="C41" s="58" t="s">
        <v>1213</v>
      </c>
      <c r="D41" s="59" t="s">
        <v>1214</v>
      </c>
      <c r="E41" s="59" t="s">
        <v>1158</v>
      </c>
      <c r="F41" s="59" t="s">
        <v>1159</v>
      </c>
      <c r="G41" s="59" t="s">
        <v>1215</v>
      </c>
      <c r="H41" s="59" t="s">
        <v>1216</v>
      </c>
      <c r="I41" s="59" t="s">
        <v>1217</v>
      </c>
      <c r="J41" s="59" t="s">
        <v>1218</v>
      </c>
      <c r="K41" s="59" t="s">
        <v>1164</v>
      </c>
      <c r="L41" s="59" t="s">
        <v>1165</v>
      </c>
      <c r="M41" s="61" t="s">
        <v>1146</v>
      </c>
      <c r="N41" s="7" t="s">
        <v>1125</v>
      </c>
      <c r="O41" s="147" t="s">
        <v>1219</v>
      </c>
    </row>
    <row r="42" spans="2:15">
      <c r="B42" s="38">
        <v>1576</v>
      </c>
      <c r="C42" s="58" t="s">
        <v>1220</v>
      </c>
      <c r="D42" s="59" t="s">
        <v>1221</v>
      </c>
      <c r="E42" s="59" t="s">
        <v>1169</v>
      </c>
      <c r="F42" s="59" t="s">
        <v>1170</v>
      </c>
      <c r="G42" s="59" t="s">
        <v>1215</v>
      </c>
      <c r="H42" s="59" t="s">
        <v>1216</v>
      </c>
      <c r="I42" s="59" t="s">
        <v>1217</v>
      </c>
      <c r="J42" s="59" t="s">
        <v>1218</v>
      </c>
      <c r="K42" s="59" t="s">
        <v>1164</v>
      </c>
      <c r="L42" s="59" t="s">
        <v>1165</v>
      </c>
      <c r="M42" s="61" t="s">
        <v>1146</v>
      </c>
      <c r="N42" s="7" t="s">
        <v>1125</v>
      </c>
      <c r="O42" s="147"/>
    </row>
    <row r="43" spans="2:15">
      <c r="B43" s="38">
        <v>1577</v>
      </c>
      <c r="C43" s="58" t="s">
        <v>1222</v>
      </c>
      <c r="D43" s="59" t="s">
        <v>1223</v>
      </c>
      <c r="E43" s="59" t="s">
        <v>1173</v>
      </c>
      <c r="F43" s="59" t="s">
        <v>1174</v>
      </c>
      <c r="G43" s="59" t="s">
        <v>1215</v>
      </c>
      <c r="H43" s="59" t="s">
        <v>1216</v>
      </c>
      <c r="I43" s="59" t="s">
        <v>1217</v>
      </c>
      <c r="J43" s="59" t="s">
        <v>1218</v>
      </c>
      <c r="K43" s="59" t="s">
        <v>1164</v>
      </c>
      <c r="L43" s="59" t="s">
        <v>1165</v>
      </c>
      <c r="M43" s="61" t="s">
        <v>1146</v>
      </c>
      <c r="N43" s="7" t="s">
        <v>1125</v>
      </c>
      <c r="O43" s="147"/>
    </row>
    <row r="44" spans="2:15">
      <c r="B44" s="38">
        <v>1578</v>
      </c>
      <c r="C44" s="58" t="s">
        <v>1224</v>
      </c>
      <c r="D44" s="59" t="s">
        <v>1225</v>
      </c>
      <c r="E44" s="59" t="s">
        <v>1177</v>
      </c>
      <c r="F44" s="59" t="s">
        <v>1178</v>
      </c>
      <c r="G44" s="59" t="s">
        <v>1215</v>
      </c>
      <c r="H44" s="59" t="s">
        <v>1216</v>
      </c>
      <c r="I44" s="59" t="s">
        <v>1217</v>
      </c>
      <c r="J44" s="59" t="s">
        <v>1218</v>
      </c>
      <c r="K44" s="59" t="s">
        <v>1164</v>
      </c>
      <c r="L44" s="59" t="s">
        <v>1165</v>
      </c>
      <c r="M44" s="61" t="s">
        <v>1146</v>
      </c>
      <c r="N44" s="7" t="s">
        <v>1125</v>
      </c>
      <c r="O44" s="147"/>
    </row>
    <row r="45" spans="2:15">
      <c r="B45" s="38">
        <v>1579</v>
      </c>
      <c r="C45" s="58" t="s">
        <v>1226</v>
      </c>
      <c r="D45" s="59" t="s">
        <v>1227</v>
      </c>
      <c r="E45" s="59" t="s">
        <v>1181</v>
      </c>
      <c r="F45" s="59" t="s">
        <v>1182</v>
      </c>
      <c r="G45" s="59" t="s">
        <v>1215</v>
      </c>
      <c r="H45" s="59" t="s">
        <v>1216</v>
      </c>
      <c r="I45" s="59" t="s">
        <v>1217</v>
      </c>
      <c r="J45" s="59" t="s">
        <v>1218</v>
      </c>
      <c r="K45" s="59" t="s">
        <v>1164</v>
      </c>
      <c r="L45" s="59" t="s">
        <v>1165</v>
      </c>
      <c r="M45" s="61" t="s">
        <v>1146</v>
      </c>
      <c r="N45" s="7" t="s">
        <v>1125</v>
      </c>
      <c r="O45" s="147"/>
    </row>
    <row r="46" spans="2:15">
      <c r="B46" s="38">
        <v>1580</v>
      </c>
      <c r="C46" s="39" t="s">
        <v>1228</v>
      </c>
      <c r="D46" s="7" t="s">
        <v>1229</v>
      </c>
      <c r="E46" s="7" t="s">
        <v>1138</v>
      </c>
      <c r="F46" s="7" t="s">
        <v>1139</v>
      </c>
      <c r="G46" s="7" t="s">
        <v>1149</v>
      </c>
      <c r="H46" s="7" t="s">
        <v>1150</v>
      </c>
      <c r="I46" s="7" t="s">
        <v>1142</v>
      </c>
      <c r="J46" s="7" t="s">
        <v>1151</v>
      </c>
      <c r="K46" s="7" t="s">
        <v>1230</v>
      </c>
      <c r="L46" s="7" t="s">
        <v>1231</v>
      </c>
      <c r="M46" s="61" t="s">
        <v>1146</v>
      </c>
      <c r="N46" s="7" t="s">
        <v>1125</v>
      </c>
    </row>
    <row r="47" spans="2:15">
      <c r="B47" s="38">
        <v>1581</v>
      </c>
      <c r="C47" s="39" t="s">
        <v>1232</v>
      </c>
      <c r="D47" s="7" t="s">
        <v>1233</v>
      </c>
      <c r="E47" s="7" t="s">
        <v>1138</v>
      </c>
      <c r="F47" s="7" t="s">
        <v>1139</v>
      </c>
      <c r="G47" s="7" t="s">
        <v>1154</v>
      </c>
      <c r="H47" s="7" t="s">
        <v>1155</v>
      </c>
      <c r="I47" s="7" t="s">
        <v>1142</v>
      </c>
      <c r="J47" s="7" t="s">
        <v>1151</v>
      </c>
      <c r="K47" s="7" t="s">
        <v>1230</v>
      </c>
      <c r="L47" s="7" t="s">
        <v>1231</v>
      </c>
      <c r="M47" s="61" t="s">
        <v>1146</v>
      </c>
      <c r="N47" s="7" t="s">
        <v>1125</v>
      </c>
    </row>
    <row r="48" spans="2:15">
      <c r="B48" s="38">
        <v>1582</v>
      </c>
      <c r="C48" s="58" t="s">
        <v>1234</v>
      </c>
      <c r="D48" s="59" t="s">
        <v>1235</v>
      </c>
      <c r="E48" s="52" t="s">
        <v>1098</v>
      </c>
      <c r="F48" s="52" t="s">
        <v>1098</v>
      </c>
      <c r="G48" s="52" t="s">
        <v>1098</v>
      </c>
      <c r="H48" s="52" t="s">
        <v>1098</v>
      </c>
      <c r="I48" s="52" t="s">
        <v>1098</v>
      </c>
      <c r="J48" s="52" t="s">
        <v>1098</v>
      </c>
      <c r="K48" s="59" t="s">
        <v>1122</v>
      </c>
      <c r="L48" s="59" t="s">
        <v>1129</v>
      </c>
      <c r="M48" s="57" t="s">
        <v>1124</v>
      </c>
      <c r="N48" s="7" t="s">
        <v>1125</v>
      </c>
      <c r="O48" s="59" t="s">
        <v>1236</v>
      </c>
    </row>
    <row r="49" spans="2:15">
      <c r="B49" s="38">
        <v>1583</v>
      </c>
      <c r="C49" s="58" t="s">
        <v>1237</v>
      </c>
      <c r="D49" s="59" t="s">
        <v>1238</v>
      </c>
      <c r="E49" s="52" t="s">
        <v>1098</v>
      </c>
      <c r="F49" s="52" t="s">
        <v>1098</v>
      </c>
      <c r="G49" s="52" t="s">
        <v>1098</v>
      </c>
      <c r="H49" s="52" t="s">
        <v>1098</v>
      </c>
      <c r="I49" s="52" t="s">
        <v>1098</v>
      </c>
      <c r="J49" s="52" t="s">
        <v>1098</v>
      </c>
      <c r="K49" s="59" t="s">
        <v>1122</v>
      </c>
      <c r="L49" s="59" t="s">
        <v>1129</v>
      </c>
      <c r="M49" s="57" t="s">
        <v>1124</v>
      </c>
      <c r="N49" s="7" t="s">
        <v>1125</v>
      </c>
      <c r="O49" s="59" t="s">
        <v>1239</v>
      </c>
    </row>
    <row r="50" spans="2:15">
      <c r="B50" s="38">
        <v>1584</v>
      </c>
      <c r="C50" s="58" t="s">
        <v>1240</v>
      </c>
      <c r="D50" s="59" t="s">
        <v>1241</v>
      </c>
      <c r="E50" s="52" t="s">
        <v>1098</v>
      </c>
      <c r="F50" s="52" t="s">
        <v>1098</v>
      </c>
      <c r="G50" s="52" t="s">
        <v>1098</v>
      </c>
      <c r="H50" s="52" t="s">
        <v>1098</v>
      </c>
      <c r="I50" s="52" t="s">
        <v>1098</v>
      </c>
      <c r="J50" s="52" t="s">
        <v>1098</v>
      </c>
      <c r="K50" s="59" t="s">
        <v>1122</v>
      </c>
      <c r="L50" s="59" t="s">
        <v>1129</v>
      </c>
      <c r="M50" s="57" t="s">
        <v>1124</v>
      </c>
      <c r="N50" s="7" t="s">
        <v>1125</v>
      </c>
      <c r="O50" s="59" t="s">
        <v>1242</v>
      </c>
    </row>
    <row r="51" spans="2:15">
      <c r="B51" s="38">
        <v>1585</v>
      </c>
      <c r="C51" s="58" t="s">
        <v>1243</v>
      </c>
      <c r="D51" s="59" t="s">
        <v>1244</v>
      </c>
      <c r="E51" s="52" t="s">
        <v>1098</v>
      </c>
      <c r="F51" s="52" t="s">
        <v>1098</v>
      </c>
      <c r="G51" s="52" t="s">
        <v>1098</v>
      </c>
      <c r="H51" s="52" t="s">
        <v>1098</v>
      </c>
      <c r="I51" s="52" t="s">
        <v>1098</v>
      </c>
      <c r="J51" s="52" t="s">
        <v>1098</v>
      </c>
      <c r="K51" s="59" t="s">
        <v>1122</v>
      </c>
      <c r="L51" s="59" t="s">
        <v>1129</v>
      </c>
      <c r="M51" s="57" t="s">
        <v>1124</v>
      </c>
      <c r="N51" s="7" t="s">
        <v>1125</v>
      </c>
      <c r="O51" s="59" t="s">
        <v>1245</v>
      </c>
    </row>
    <row r="52" spans="2:15">
      <c r="B52" s="38">
        <v>1587</v>
      </c>
      <c r="C52" s="58" t="s">
        <v>1246</v>
      </c>
      <c r="D52" s="59" t="s">
        <v>1247</v>
      </c>
      <c r="E52" s="52" t="s">
        <v>1098</v>
      </c>
      <c r="F52" s="52" t="s">
        <v>1098</v>
      </c>
      <c r="G52" s="52" t="s">
        <v>1098</v>
      </c>
      <c r="H52" s="52" t="s">
        <v>1098</v>
      </c>
      <c r="I52" s="52" t="s">
        <v>1098</v>
      </c>
      <c r="J52" s="52" t="s">
        <v>1098</v>
      </c>
      <c r="K52" s="59" t="s">
        <v>1122</v>
      </c>
      <c r="L52" s="59" t="s">
        <v>1129</v>
      </c>
      <c r="M52" s="57" t="s">
        <v>1124</v>
      </c>
      <c r="N52" s="7" t="s">
        <v>1125</v>
      </c>
      <c r="O52" s="59" t="s">
        <v>1248</v>
      </c>
    </row>
    <row r="53" spans="2:15">
      <c r="B53" s="38">
        <v>1588</v>
      </c>
      <c r="C53" s="58" t="s">
        <v>1249</v>
      </c>
      <c r="D53" s="59" t="s">
        <v>1250</v>
      </c>
      <c r="E53" s="52" t="s">
        <v>1098</v>
      </c>
      <c r="F53" s="52" t="s">
        <v>1098</v>
      </c>
      <c r="G53" s="52" t="s">
        <v>1098</v>
      </c>
      <c r="H53" s="52" t="s">
        <v>1098</v>
      </c>
      <c r="I53" s="52" t="s">
        <v>1098</v>
      </c>
      <c r="J53" s="52" t="s">
        <v>1098</v>
      </c>
      <c r="K53" s="59" t="s">
        <v>1122</v>
      </c>
      <c r="L53" s="59" t="s">
        <v>1129</v>
      </c>
      <c r="M53" s="57" t="s">
        <v>1124</v>
      </c>
      <c r="N53" s="7" t="s">
        <v>1125</v>
      </c>
      <c r="O53" s="59" t="s">
        <v>1251</v>
      </c>
    </row>
    <row r="54" spans="2:15">
      <c r="B54" s="38">
        <v>1589</v>
      </c>
      <c r="C54" s="58" t="s">
        <v>1252</v>
      </c>
      <c r="D54" s="59" t="s">
        <v>1253</v>
      </c>
      <c r="E54" s="52" t="s">
        <v>1098</v>
      </c>
      <c r="F54" s="52" t="s">
        <v>1098</v>
      </c>
      <c r="G54" s="52" t="s">
        <v>1098</v>
      </c>
      <c r="H54" s="52" t="s">
        <v>1098</v>
      </c>
      <c r="I54" s="52" t="s">
        <v>1098</v>
      </c>
      <c r="J54" s="52" t="s">
        <v>1098</v>
      </c>
      <c r="K54" s="59" t="s">
        <v>1122</v>
      </c>
      <c r="L54" s="59" t="s">
        <v>1129</v>
      </c>
      <c r="M54" s="57" t="s">
        <v>1124</v>
      </c>
      <c r="N54" s="7" t="s">
        <v>1125</v>
      </c>
      <c r="O54" s="59" t="s">
        <v>1254</v>
      </c>
    </row>
    <row r="55" spans="2:15">
      <c r="B55" s="51" t="s">
        <v>1098</v>
      </c>
      <c r="C55" s="39" t="s">
        <v>1255</v>
      </c>
      <c r="D55" t="s">
        <v>1256</v>
      </c>
      <c r="K55" t="s">
        <v>1122</v>
      </c>
      <c r="L55" t="s">
        <v>1257</v>
      </c>
      <c r="M55" s="53" t="s">
        <v>1101</v>
      </c>
      <c r="N55" s="7" t="s">
        <v>1125</v>
      </c>
      <c r="O55" s="147" t="s">
        <v>1258</v>
      </c>
    </row>
    <row r="56" spans="2:15">
      <c r="B56" s="51" t="s">
        <v>1098</v>
      </c>
      <c r="C56" s="39" t="s">
        <v>1259</v>
      </c>
      <c r="D56" t="s">
        <v>1260</v>
      </c>
      <c r="K56" t="s">
        <v>1122</v>
      </c>
      <c r="L56" t="s">
        <v>1257</v>
      </c>
      <c r="M56" s="53" t="s">
        <v>1101</v>
      </c>
      <c r="N56" s="7" t="s">
        <v>1125</v>
      </c>
      <c r="O56" s="147"/>
    </row>
    <row r="57" spans="2:15">
      <c r="B57" s="51" t="s">
        <v>1098</v>
      </c>
      <c r="C57" s="39" t="s">
        <v>1261</v>
      </c>
      <c r="D57" t="s">
        <v>1262</v>
      </c>
      <c r="K57" t="s">
        <v>1122</v>
      </c>
      <c r="L57" t="s">
        <v>1257</v>
      </c>
      <c r="M57" s="53" t="s">
        <v>1101</v>
      </c>
      <c r="N57" s="7" t="s">
        <v>1125</v>
      </c>
      <c r="O57" s="147" t="s">
        <v>1263</v>
      </c>
    </row>
    <row r="58" spans="2:15">
      <c r="B58" s="51" t="s">
        <v>1098</v>
      </c>
      <c r="C58" s="39" t="s">
        <v>1264</v>
      </c>
      <c r="D58" t="s">
        <v>1265</v>
      </c>
      <c r="F58" s="63"/>
      <c r="G58" s="63"/>
      <c r="K58" s="63" t="s">
        <v>1122</v>
      </c>
      <c r="L58" t="s">
        <v>1257</v>
      </c>
      <c r="M58" s="53" t="s">
        <v>1101</v>
      </c>
      <c r="N58" s="7" t="s">
        <v>1125</v>
      </c>
      <c r="O58" s="147"/>
    </row>
    <row r="59" spans="2:15">
      <c r="B59" s="51" t="s">
        <v>1098</v>
      </c>
      <c r="C59" s="39" t="s">
        <v>1266</v>
      </c>
      <c r="D59" t="s">
        <v>1267</v>
      </c>
      <c r="F59" s="63"/>
      <c r="G59" s="63"/>
      <c r="K59" s="63" t="s">
        <v>1122</v>
      </c>
      <c r="L59" t="s">
        <v>1257</v>
      </c>
      <c r="M59" s="53" t="s">
        <v>1101</v>
      </c>
      <c r="N59" s="7" t="s">
        <v>1125</v>
      </c>
      <c r="O59" s="147" t="s">
        <v>1268</v>
      </c>
    </row>
    <row r="60" spans="2:15">
      <c r="B60" s="51" t="s">
        <v>1098</v>
      </c>
      <c r="C60" s="39" t="s">
        <v>1269</v>
      </c>
      <c r="D60" t="s">
        <v>1270</v>
      </c>
      <c r="F60" s="63"/>
      <c r="G60" s="63"/>
      <c r="K60" s="63" t="s">
        <v>1122</v>
      </c>
      <c r="L60" t="s">
        <v>1257</v>
      </c>
      <c r="M60" s="53" t="s">
        <v>1101</v>
      </c>
      <c r="N60" s="7" t="s">
        <v>1125</v>
      </c>
      <c r="O60" s="147"/>
    </row>
    <row r="61" spans="2:15">
      <c r="B61" s="51" t="s">
        <v>1098</v>
      </c>
      <c r="C61" s="39" t="s">
        <v>1271</v>
      </c>
      <c r="D61" t="s">
        <v>1272</v>
      </c>
      <c r="K61" t="s">
        <v>1122</v>
      </c>
      <c r="L61" t="s">
        <v>1257</v>
      </c>
      <c r="M61" s="53" t="s">
        <v>1101</v>
      </c>
      <c r="N61" s="7" t="s">
        <v>1125</v>
      </c>
      <c r="O61" s="147" t="s">
        <v>1273</v>
      </c>
    </row>
    <row r="62" spans="2:15">
      <c r="B62" s="51" t="s">
        <v>1098</v>
      </c>
      <c r="C62" s="39" t="s">
        <v>1274</v>
      </c>
      <c r="D62" t="s">
        <v>1275</v>
      </c>
      <c r="K62" t="s">
        <v>1122</v>
      </c>
      <c r="L62" t="s">
        <v>1257</v>
      </c>
      <c r="M62" s="53" t="s">
        <v>1101</v>
      </c>
      <c r="N62" s="7" t="s">
        <v>1125</v>
      </c>
      <c r="O62" s="147"/>
    </row>
    <row r="63" spans="2:15">
      <c r="B63" s="51" t="s">
        <v>1098</v>
      </c>
      <c r="C63" s="39" t="s">
        <v>1276</v>
      </c>
      <c r="D63" t="s">
        <v>1277</v>
      </c>
      <c r="K63" t="s">
        <v>1122</v>
      </c>
      <c r="L63" t="s">
        <v>1257</v>
      </c>
      <c r="M63" s="53" t="s">
        <v>1101</v>
      </c>
      <c r="N63" s="7" t="s">
        <v>1125</v>
      </c>
      <c r="O63" s="147" t="s">
        <v>1278</v>
      </c>
    </row>
    <row r="64" spans="2:15">
      <c r="B64" s="51" t="s">
        <v>1098</v>
      </c>
      <c r="C64" s="39" t="s">
        <v>1279</v>
      </c>
      <c r="D64" t="s">
        <v>1280</v>
      </c>
      <c r="K64" t="s">
        <v>1122</v>
      </c>
      <c r="L64" t="s">
        <v>1257</v>
      </c>
      <c r="M64" s="53" t="s">
        <v>1101</v>
      </c>
      <c r="N64" s="7" t="s">
        <v>1125</v>
      </c>
      <c r="O64" s="147"/>
    </row>
    <row r="65" spans="2:15">
      <c r="B65" s="51" t="s">
        <v>1098</v>
      </c>
      <c r="C65" s="39" t="s">
        <v>1281</v>
      </c>
      <c r="D65" t="s">
        <v>1282</v>
      </c>
      <c r="K65" t="s">
        <v>1122</v>
      </c>
      <c r="L65" t="s">
        <v>1257</v>
      </c>
      <c r="M65" s="53" t="s">
        <v>1101</v>
      </c>
      <c r="N65" s="7" t="s">
        <v>1125</v>
      </c>
      <c r="O65" s="147" t="s">
        <v>1283</v>
      </c>
    </row>
    <row r="66" spans="2:15">
      <c r="B66" s="51" t="s">
        <v>1098</v>
      </c>
      <c r="C66" s="39" t="s">
        <v>1284</v>
      </c>
      <c r="D66" t="s">
        <v>1285</v>
      </c>
      <c r="K66" t="s">
        <v>1122</v>
      </c>
      <c r="L66" t="s">
        <v>1257</v>
      </c>
      <c r="M66" s="53" t="s">
        <v>1101</v>
      </c>
      <c r="N66" s="7" t="s">
        <v>1125</v>
      </c>
      <c r="O66" s="147"/>
    </row>
    <row r="67" spans="2:15">
      <c r="B67" s="51" t="s">
        <v>1098</v>
      </c>
      <c r="C67" s="39" t="s">
        <v>1286</v>
      </c>
      <c r="D67" t="s">
        <v>1287</v>
      </c>
      <c r="K67" t="s">
        <v>1122</v>
      </c>
      <c r="L67" t="s">
        <v>1257</v>
      </c>
      <c r="M67" s="53" t="s">
        <v>1101</v>
      </c>
      <c r="N67" s="7" t="s">
        <v>1125</v>
      </c>
      <c r="O67" s="147" t="s">
        <v>1288</v>
      </c>
    </row>
    <row r="68" spans="2:15">
      <c r="B68" s="51" t="s">
        <v>1098</v>
      </c>
      <c r="C68" s="39" t="s">
        <v>1289</v>
      </c>
      <c r="D68" t="s">
        <v>1290</v>
      </c>
      <c r="K68" t="s">
        <v>1122</v>
      </c>
      <c r="L68" t="s">
        <v>1257</v>
      </c>
      <c r="M68" s="53" t="s">
        <v>1101</v>
      </c>
      <c r="N68" s="7" t="s">
        <v>1125</v>
      </c>
      <c r="O68" s="147"/>
    </row>
    <row r="69" spans="2:15">
      <c r="B69" s="38">
        <v>1590</v>
      </c>
      <c r="C69" s="58" t="s">
        <v>1291</v>
      </c>
      <c r="D69" s="59" t="s">
        <v>1292</v>
      </c>
      <c r="E69" s="59" t="s">
        <v>1158</v>
      </c>
      <c r="F69" s="59" t="s">
        <v>1159</v>
      </c>
      <c r="G69" s="59" t="s">
        <v>1244</v>
      </c>
      <c r="H69" s="59" t="s">
        <v>1243</v>
      </c>
      <c r="I69" s="59" t="s">
        <v>1162</v>
      </c>
      <c r="J69" s="59" t="s">
        <v>1163</v>
      </c>
      <c r="K69" s="59" t="s">
        <v>1164</v>
      </c>
      <c r="L69" s="59" t="s">
        <v>1165</v>
      </c>
      <c r="M69" s="61" t="s">
        <v>1146</v>
      </c>
      <c r="N69" s="7" t="s">
        <v>1125</v>
      </c>
      <c r="O69" s="147" t="s">
        <v>1293</v>
      </c>
    </row>
    <row r="70" spans="2:15">
      <c r="B70" s="38">
        <v>1591</v>
      </c>
      <c r="C70" s="58" t="s">
        <v>1294</v>
      </c>
      <c r="D70" s="59" t="s">
        <v>1295</v>
      </c>
      <c r="E70" s="59" t="s">
        <v>1169</v>
      </c>
      <c r="F70" s="59" t="s">
        <v>1170</v>
      </c>
      <c r="G70" s="59" t="s">
        <v>1244</v>
      </c>
      <c r="H70" s="59" t="s">
        <v>1243</v>
      </c>
      <c r="I70" s="59" t="s">
        <v>1162</v>
      </c>
      <c r="J70" s="59" t="s">
        <v>1163</v>
      </c>
      <c r="K70" s="59" t="s">
        <v>1164</v>
      </c>
      <c r="L70" s="59" t="s">
        <v>1165</v>
      </c>
      <c r="M70" s="61" t="s">
        <v>1146</v>
      </c>
      <c r="N70" s="7" t="s">
        <v>1125</v>
      </c>
      <c r="O70" s="147"/>
    </row>
    <row r="71" spans="2:15">
      <c r="B71" s="38">
        <v>1592</v>
      </c>
      <c r="C71" s="58" t="s">
        <v>1296</v>
      </c>
      <c r="D71" s="59" t="s">
        <v>1297</v>
      </c>
      <c r="E71" s="59" t="s">
        <v>1173</v>
      </c>
      <c r="F71" s="59" t="s">
        <v>1174</v>
      </c>
      <c r="G71" s="59" t="s">
        <v>1244</v>
      </c>
      <c r="H71" s="59" t="s">
        <v>1243</v>
      </c>
      <c r="I71" s="59" t="s">
        <v>1162</v>
      </c>
      <c r="J71" s="59" t="s">
        <v>1163</v>
      </c>
      <c r="K71" s="59" t="s">
        <v>1164</v>
      </c>
      <c r="L71" s="59" t="s">
        <v>1165</v>
      </c>
      <c r="M71" s="61" t="s">
        <v>1146</v>
      </c>
      <c r="N71" s="7" t="s">
        <v>1125</v>
      </c>
      <c r="O71" s="147"/>
    </row>
    <row r="72" spans="2:15">
      <c r="B72" s="38">
        <v>1593</v>
      </c>
      <c r="C72" s="58" t="s">
        <v>1298</v>
      </c>
      <c r="D72" s="59" t="s">
        <v>1299</v>
      </c>
      <c r="E72" s="59" t="s">
        <v>1177</v>
      </c>
      <c r="F72" s="59" t="s">
        <v>1178</v>
      </c>
      <c r="G72" s="59" t="s">
        <v>1244</v>
      </c>
      <c r="H72" s="59" t="s">
        <v>1243</v>
      </c>
      <c r="I72" s="59" t="s">
        <v>1162</v>
      </c>
      <c r="J72" s="59" t="s">
        <v>1163</v>
      </c>
      <c r="K72" s="59" t="s">
        <v>1164</v>
      </c>
      <c r="L72" s="59" t="s">
        <v>1165</v>
      </c>
      <c r="M72" s="61" t="s">
        <v>1146</v>
      </c>
      <c r="N72" s="7" t="s">
        <v>1125</v>
      </c>
      <c r="O72" s="147"/>
    </row>
    <row r="73" spans="2:15">
      <c r="B73" s="38">
        <v>1594</v>
      </c>
      <c r="C73" s="58" t="s">
        <v>1300</v>
      </c>
      <c r="D73" s="59" t="s">
        <v>1301</v>
      </c>
      <c r="E73" s="59" t="s">
        <v>1181</v>
      </c>
      <c r="F73" s="59" t="s">
        <v>1182</v>
      </c>
      <c r="G73" s="59" t="s">
        <v>1244</v>
      </c>
      <c r="H73" s="59" t="s">
        <v>1243</v>
      </c>
      <c r="I73" s="59" t="s">
        <v>1162</v>
      </c>
      <c r="J73" s="59" t="s">
        <v>1163</v>
      </c>
      <c r="K73" s="59" t="s">
        <v>1164</v>
      </c>
      <c r="L73" s="59" t="s">
        <v>1165</v>
      </c>
      <c r="M73" s="61" t="s">
        <v>1146</v>
      </c>
      <c r="N73" s="7" t="s">
        <v>1125</v>
      </c>
      <c r="O73" s="147"/>
    </row>
    <row r="74" spans="2:15">
      <c r="B74" s="38">
        <v>1600</v>
      </c>
      <c r="C74" s="58" t="s">
        <v>1302</v>
      </c>
      <c r="D74" s="59" t="s">
        <v>1303</v>
      </c>
      <c r="E74" s="59" t="s">
        <v>1158</v>
      </c>
      <c r="F74" s="59" t="s">
        <v>1159</v>
      </c>
      <c r="G74" s="59" t="s">
        <v>1304</v>
      </c>
      <c r="H74" s="59" t="s">
        <v>1246</v>
      </c>
      <c r="I74" s="59" t="s">
        <v>1142</v>
      </c>
      <c r="J74" s="59" t="s">
        <v>1151</v>
      </c>
      <c r="K74" s="59" t="s">
        <v>1164</v>
      </c>
      <c r="L74" s="59" t="s">
        <v>1165</v>
      </c>
      <c r="M74" s="61" t="s">
        <v>1146</v>
      </c>
      <c r="N74" s="7" t="s">
        <v>1125</v>
      </c>
      <c r="O74" s="147" t="s">
        <v>1305</v>
      </c>
    </row>
    <row r="75" spans="2:15">
      <c r="B75" s="38">
        <v>1601</v>
      </c>
      <c r="C75" s="58" t="s">
        <v>1306</v>
      </c>
      <c r="D75" s="59" t="s">
        <v>1307</v>
      </c>
      <c r="E75" s="59" t="s">
        <v>1169</v>
      </c>
      <c r="F75" s="59" t="s">
        <v>1170</v>
      </c>
      <c r="G75" s="59" t="s">
        <v>1304</v>
      </c>
      <c r="H75" s="59" t="s">
        <v>1246</v>
      </c>
      <c r="I75" s="59" t="s">
        <v>1142</v>
      </c>
      <c r="J75" s="59" t="s">
        <v>1151</v>
      </c>
      <c r="K75" s="59" t="s">
        <v>1164</v>
      </c>
      <c r="L75" s="59" t="s">
        <v>1165</v>
      </c>
      <c r="M75" s="61" t="s">
        <v>1146</v>
      </c>
      <c r="N75" s="7" t="s">
        <v>1125</v>
      </c>
      <c r="O75" s="147"/>
    </row>
    <row r="76" spans="2:15">
      <c r="B76" s="38">
        <v>1602</v>
      </c>
      <c r="C76" s="58" t="s">
        <v>1308</v>
      </c>
      <c r="D76" s="59" t="s">
        <v>1309</v>
      </c>
      <c r="E76" s="59" t="s">
        <v>1173</v>
      </c>
      <c r="F76" s="59" t="s">
        <v>1174</v>
      </c>
      <c r="G76" s="59" t="s">
        <v>1304</v>
      </c>
      <c r="H76" s="59" t="s">
        <v>1246</v>
      </c>
      <c r="I76" s="59" t="s">
        <v>1142</v>
      </c>
      <c r="J76" s="59" t="s">
        <v>1151</v>
      </c>
      <c r="K76" s="59" t="s">
        <v>1164</v>
      </c>
      <c r="L76" s="59" t="s">
        <v>1165</v>
      </c>
      <c r="M76" s="61" t="s">
        <v>1146</v>
      </c>
      <c r="N76" s="7" t="s">
        <v>1125</v>
      </c>
      <c r="O76" s="147"/>
    </row>
    <row r="77" spans="2:15">
      <c r="B77" s="38">
        <v>1603</v>
      </c>
      <c r="C77" s="58" t="s">
        <v>1310</v>
      </c>
      <c r="D77" s="59" t="s">
        <v>1311</v>
      </c>
      <c r="E77" s="59" t="s">
        <v>1177</v>
      </c>
      <c r="F77" s="59" t="s">
        <v>1178</v>
      </c>
      <c r="G77" s="59" t="s">
        <v>1304</v>
      </c>
      <c r="H77" s="59" t="s">
        <v>1246</v>
      </c>
      <c r="I77" s="59" t="s">
        <v>1142</v>
      </c>
      <c r="J77" s="59" t="s">
        <v>1151</v>
      </c>
      <c r="K77" s="59" t="s">
        <v>1164</v>
      </c>
      <c r="L77" s="59" t="s">
        <v>1165</v>
      </c>
      <c r="M77" s="61" t="s">
        <v>1146</v>
      </c>
      <c r="N77" s="7" t="s">
        <v>1125</v>
      </c>
      <c r="O77" s="147"/>
    </row>
    <row r="78" spans="2:15">
      <c r="B78" s="38">
        <v>1604</v>
      </c>
      <c r="C78" s="58" t="s">
        <v>1312</v>
      </c>
      <c r="D78" s="59" t="s">
        <v>1313</v>
      </c>
      <c r="E78" s="59" t="s">
        <v>1181</v>
      </c>
      <c r="F78" s="59" t="s">
        <v>1182</v>
      </c>
      <c r="G78" s="59" t="s">
        <v>1304</v>
      </c>
      <c r="H78" s="59" t="s">
        <v>1246</v>
      </c>
      <c r="I78" s="59" t="s">
        <v>1142</v>
      </c>
      <c r="J78" s="59" t="s">
        <v>1151</v>
      </c>
      <c r="K78" s="59" t="s">
        <v>1164</v>
      </c>
      <c r="L78" s="59" t="s">
        <v>1165</v>
      </c>
      <c r="M78" s="61" t="s">
        <v>1146</v>
      </c>
      <c r="N78" s="7" t="s">
        <v>1125</v>
      </c>
      <c r="O78" s="147"/>
    </row>
    <row r="79" spans="2:15">
      <c r="B79" s="38">
        <v>1605</v>
      </c>
      <c r="C79" s="58" t="s">
        <v>1314</v>
      </c>
      <c r="D79" s="59" t="s">
        <v>1315</v>
      </c>
      <c r="E79" s="59" t="s">
        <v>1158</v>
      </c>
      <c r="F79" s="59" t="s">
        <v>1159</v>
      </c>
      <c r="G79" s="59" t="s">
        <v>1250</v>
      </c>
      <c r="H79" s="59" t="s">
        <v>1249</v>
      </c>
      <c r="I79" s="59" t="s">
        <v>1202</v>
      </c>
      <c r="J79" s="59" t="s">
        <v>1203</v>
      </c>
      <c r="K79" s="59" t="s">
        <v>1164</v>
      </c>
      <c r="L79" s="59" t="s">
        <v>1165</v>
      </c>
      <c r="M79" s="61" t="s">
        <v>1146</v>
      </c>
      <c r="N79" s="7" t="s">
        <v>1125</v>
      </c>
      <c r="O79" s="147" t="s">
        <v>1316</v>
      </c>
    </row>
    <row r="80" spans="2:15">
      <c r="B80" s="38">
        <v>1606</v>
      </c>
      <c r="C80" s="58" t="s">
        <v>1317</v>
      </c>
      <c r="D80" s="59" t="s">
        <v>1318</v>
      </c>
      <c r="E80" s="59" t="s">
        <v>1169</v>
      </c>
      <c r="F80" s="59" t="s">
        <v>1170</v>
      </c>
      <c r="G80" s="59" t="s">
        <v>1250</v>
      </c>
      <c r="H80" s="59" t="s">
        <v>1249</v>
      </c>
      <c r="I80" s="59" t="s">
        <v>1202</v>
      </c>
      <c r="J80" s="59" t="s">
        <v>1203</v>
      </c>
      <c r="K80" s="59" t="s">
        <v>1164</v>
      </c>
      <c r="L80" s="59" t="s">
        <v>1165</v>
      </c>
      <c r="M80" s="61" t="s">
        <v>1146</v>
      </c>
      <c r="N80" s="7" t="s">
        <v>1125</v>
      </c>
      <c r="O80" s="147"/>
    </row>
    <row r="81" spans="2:15">
      <c r="B81" s="38">
        <v>1607</v>
      </c>
      <c r="C81" s="58" t="s">
        <v>1319</v>
      </c>
      <c r="D81" s="59" t="s">
        <v>1320</v>
      </c>
      <c r="E81" s="59" t="s">
        <v>1173</v>
      </c>
      <c r="F81" s="59" t="s">
        <v>1174</v>
      </c>
      <c r="G81" s="59" t="s">
        <v>1250</v>
      </c>
      <c r="H81" s="59" t="s">
        <v>1249</v>
      </c>
      <c r="I81" s="59" t="s">
        <v>1202</v>
      </c>
      <c r="J81" s="59" t="s">
        <v>1203</v>
      </c>
      <c r="K81" s="59" t="s">
        <v>1164</v>
      </c>
      <c r="L81" s="59" t="s">
        <v>1165</v>
      </c>
      <c r="M81" s="61" t="s">
        <v>1146</v>
      </c>
      <c r="N81" s="7" t="s">
        <v>1125</v>
      </c>
      <c r="O81" s="147"/>
    </row>
    <row r="82" spans="2:15">
      <c r="B82" s="38">
        <v>1608</v>
      </c>
      <c r="C82" s="58" t="s">
        <v>1321</v>
      </c>
      <c r="D82" s="59" t="s">
        <v>1322</v>
      </c>
      <c r="E82" s="59" t="s">
        <v>1177</v>
      </c>
      <c r="F82" s="59" t="s">
        <v>1178</v>
      </c>
      <c r="G82" s="59" t="s">
        <v>1250</v>
      </c>
      <c r="H82" s="59" t="s">
        <v>1249</v>
      </c>
      <c r="I82" s="59" t="s">
        <v>1202</v>
      </c>
      <c r="J82" s="59" t="s">
        <v>1203</v>
      </c>
      <c r="K82" s="59" t="s">
        <v>1164</v>
      </c>
      <c r="L82" s="59" t="s">
        <v>1165</v>
      </c>
      <c r="M82" s="61" t="s">
        <v>1146</v>
      </c>
      <c r="N82" s="7" t="s">
        <v>1125</v>
      </c>
      <c r="O82" s="147"/>
    </row>
    <row r="83" spans="2:15">
      <c r="B83" s="64">
        <v>1609</v>
      </c>
      <c r="C83" s="58" t="s">
        <v>1323</v>
      </c>
      <c r="D83" s="59" t="s">
        <v>1324</v>
      </c>
      <c r="E83" s="59" t="s">
        <v>1181</v>
      </c>
      <c r="F83" s="59" t="s">
        <v>1182</v>
      </c>
      <c r="G83" s="59" t="s">
        <v>1250</v>
      </c>
      <c r="H83" s="59" t="s">
        <v>1249</v>
      </c>
      <c r="I83" s="59" t="s">
        <v>1202</v>
      </c>
      <c r="J83" s="59" t="s">
        <v>1203</v>
      </c>
      <c r="K83" s="59" t="s">
        <v>1164</v>
      </c>
      <c r="L83" s="59" t="s">
        <v>1165</v>
      </c>
      <c r="M83" s="61" t="s">
        <v>1146</v>
      </c>
      <c r="N83" s="7" t="s">
        <v>1125</v>
      </c>
      <c r="O83" s="147"/>
    </row>
    <row r="84" spans="2:15">
      <c r="B84" s="38">
        <v>1610</v>
      </c>
      <c r="C84" s="58" t="s">
        <v>1325</v>
      </c>
      <c r="D84" s="59" t="s">
        <v>1326</v>
      </c>
      <c r="E84" s="59" t="s">
        <v>1158</v>
      </c>
      <c r="F84" s="59" t="s">
        <v>1159</v>
      </c>
      <c r="G84" s="59" t="s">
        <v>1253</v>
      </c>
      <c r="H84" s="59" t="s">
        <v>1252</v>
      </c>
      <c r="I84" s="59" t="s">
        <v>1327</v>
      </c>
      <c r="J84" s="59" t="s">
        <v>1328</v>
      </c>
      <c r="K84" s="59" t="s">
        <v>1164</v>
      </c>
      <c r="L84" s="59" t="s">
        <v>1165</v>
      </c>
      <c r="M84" s="61" t="s">
        <v>1146</v>
      </c>
      <c r="N84" s="7" t="s">
        <v>1125</v>
      </c>
      <c r="O84" s="147" t="s">
        <v>1329</v>
      </c>
    </row>
    <row r="85" spans="2:15">
      <c r="B85" s="38">
        <v>1611</v>
      </c>
      <c r="C85" s="58" t="s">
        <v>1330</v>
      </c>
      <c r="D85" s="59" t="s">
        <v>1331</v>
      </c>
      <c r="E85" s="59" t="s">
        <v>1169</v>
      </c>
      <c r="F85" s="59" t="s">
        <v>1170</v>
      </c>
      <c r="G85" s="59" t="s">
        <v>1253</v>
      </c>
      <c r="H85" s="59" t="s">
        <v>1252</v>
      </c>
      <c r="I85" s="59" t="s">
        <v>1327</v>
      </c>
      <c r="J85" s="59" t="s">
        <v>1328</v>
      </c>
      <c r="K85" s="59" t="s">
        <v>1164</v>
      </c>
      <c r="L85" s="59" t="s">
        <v>1165</v>
      </c>
      <c r="M85" s="61" t="s">
        <v>1146</v>
      </c>
      <c r="N85" s="7" t="s">
        <v>1125</v>
      </c>
      <c r="O85" s="147"/>
    </row>
    <row r="86" spans="2:15">
      <c r="B86" s="38">
        <v>1612</v>
      </c>
      <c r="C86" s="58" t="s">
        <v>1332</v>
      </c>
      <c r="D86" s="59" t="s">
        <v>1333</v>
      </c>
      <c r="E86" s="59" t="s">
        <v>1173</v>
      </c>
      <c r="F86" s="59"/>
      <c r="G86" s="59" t="s">
        <v>1253</v>
      </c>
      <c r="H86" s="59" t="s">
        <v>1252</v>
      </c>
      <c r="I86" s="59" t="s">
        <v>1327</v>
      </c>
      <c r="J86" s="59" t="s">
        <v>1328</v>
      </c>
      <c r="K86" s="59" t="s">
        <v>1164</v>
      </c>
      <c r="L86" s="59" t="s">
        <v>1165</v>
      </c>
      <c r="M86" s="61" t="s">
        <v>1146</v>
      </c>
      <c r="N86" s="7" t="s">
        <v>1125</v>
      </c>
      <c r="O86" s="147"/>
    </row>
    <row r="87" spans="2:15">
      <c r="B87" s="38">
        <v>1613</v>
      </c>
      <c r="C87" s="58" t="s">
        <v>1334</v>
      </c>
      <c r="D87" s="59" t="s">
        <v>1335</v>
      </c>
      <c r="E87" s="59" t="s">
        <v>1177</v>
      </c>
      <c r="F87" s="59" t="s">
        <v>1178</v>
      </c>
      <c r="G87" s="59" t="s">
        <v>1253</v>
      </c>
      <c r="H87" s="59" t="s">
        <v>1252</v>
      </c>
      <c r="I87" s="59" t="s">
        <v>1327</v>
      </c>
      <c r="J87" s="59" t="s">
        <v>1328</v>
      </c>
      <c r="K87" s="59" t="s">
        <v>1164</v>
      </c>
      <c r="L87" s="59" t="s">
        <v>1165</v>
      </c>
      <c r="M87" s="61" t="s">
        <v>1146</v>
      </c>
      <c r="N87" s="7" t="s">
        <v>1125</v>
      </c>
      <c r="O87" s="147"/>
    </row>
    <row r="88" spans="2:15">
      <c r="B88" s="38">
        <v>1614</v>
      </c>
      <c r="C88" s="58" t="s">
        <v>1336</v>
      </c>
      <c r="D88" s="59" t="s">
        <v>1337</v>
      </c>
      <c r="E88" s="59" t="s">
        <v>1181</v>
      </c>
      <c r="F88" s="59" t="s">
        <v>1182</v>
      </c>
      <c r="G88" s="59" t="s">
        <v>1253</v>
      </c>
      <c r="H88" s="59" t="s">
        <v>1252</v>
      </c>
      <c r="I88" s="59" t="s">
        <v>1327</v>
      </c>
      <c r="J88" s="59" t="s">
        <v>1328</v>
      </c>
      <c r="K88" s="59" t="s">
        <v>1164</v>
      </c>
      <c r="L88" s="59" t="s">
        <v>1165</v>
      </c>
      <c r="M88" s="61" t="s">
        <v>1146</v>
      </c>
      <c r="N88" s="7" t="s">
        <v>1125</v>
      </c>
      <c r="O88" s="147"/>
    </row>
    <row r="89" spans="2:15">
      <c r="B89" s="38">
        <v>1615</v>
      </c>
      <c r="C89" s="58" t="s">
        <v>1338</v>
      </c>
      <c r="D89" s="59" t="s">
        <v>1339</v>
      </c>
      <c r="E89" s="59" t="s">
        <v>1158</v>
      </c>
      <c r="F89" s="59" t="s">
        <v>1159</v>
      </c>
      <c r="G89" s="59" t="s">
        <v>1340</v>
      </c>
      <c r="H89" s="59" t="s">
        <v>1234</v>
      </c>
      <c r="I89" s="59" t="s">
        <v>1162</v>
      </c>
      <c r="J89" s="59" t="s">
        <v>1163</v>
      </c>
      <c r="K89" s="59" t="s">
        <v>1341</v>
      </c>
      <c r="L89" s="59" t="s">
        <v>1342</v>
      </c>
      <c r="M89" s="53" t="s">
        <v>1101</v>
      </c>
      <c r="N89" s="7" t="s">
        <v>1125</v>
      </c>
      <c r="O89" s="56" t="s">
        <v>1343</v>
      </c>
    </row>
    <row r="90" spans="2:15">
      <c r="B90" s="38">
        <v>1616</v>
      </c>
      <c r="C90" s="58" t="s">
        <v>1344</v>
      </c>
      <c r="D90" s="59" t="s">
        <v>1345</v>
      </c>
      <c r="E90" s="59" t="s">
        <v>1158</v>
      </c>
      <c r="F90" s="59" t="s">
        <v>1159</v>
      </c>
      <c r="G90" s="59" t="s">
        <v>38</v>
      </c>
      <c r="H90" s="59" t="s">
        <v>1237</v>
      </c>
      <c r="I90" s="59" t="s">
        <v>1187</v>
      </c>
      <c r="J90" s="59" t="s">
        <v>1188</v>
      </c>
      <c r="K90" s="59" t="s">
        <v>1346</v>
      </c>
      <c r="L90" s="59" t="s">
        <v>1347</v>
      </c>
      <c r="M90" s="53" t="s">
        <v>1101</v>
      </c>
      <c r="N90" s="7" t="s">
        <v>1125</v>
      </c>
      <c r="O90" s="30" t="s">
        <v>1348</v>
      </c>
    </row>
    <row r="91" spans="2:15">
      <c r="B91" s="38">
        <v>1617</v>
      </c>
      <c r="C91" s="58" t="s">
        <v>1349</v>
      </c>
      <c r="D91" s="59" t="s">
        <v>1350</v>
      </c>
      <c r="E91" s="146" t="s">
        <v>1351</v>
      </c>
      <c r="F91" s="146"/>
      <c r="G91" s="146"/>
      <c r="H91" s="146"/>
      <c r="I91" s="146"/>
      <c r="J91" s="146"/>
      <c r="K91" s="59" t="s">
        <v>1164</v>
      </c>
      <c r="L91" s="59" t="s">
        <v>1165</v>
      </c>
      <c r="M91" s="61" t="s">
        <v>1146</v>
      </c>
      <c r="N91" s="7" t="s">
        <v>1125</v>
      </c>
      <c r="O91" s="30" t="s">
        <v>1352</v>
      </c>
    </row>
    <row r="92" spans="2:15">
      <c r="B92" s="38">
        <v>1618</v>
      </c>
      <c r="C92" s="58" t="s">
        <v>1353</v>
      </c>
      <c r="D92" s="59" t="s">
        <v>1354</v>
      </c>
      <c r="E92" s="59" t="s">
        <v>1158</v>
      </c>
      <c r="F92" s="59" t="s">
        <v>1159</v>
      </c>
      <c r="G92" s="59" t="s">
        <v>38</v>
      </c>
      <c r="H92" s="59" t="s">
        <v>1237</v>
      </c>
      <c r="I92" s="59" t="s">
        <v>1187</v>
      </c>
      <c r="J92" s="59" t="s">
        <v>1188</v>
      </c>
      <c r="K92" s="59" t="s">
        <v>1355</v>
      </c>
      <c r="L92" s="59" t="s">
        <v>1356</v>
      </c>
      <c r="M92" s="53" t="s">
        <v>1101</v>
      </c>
      <c r="N92" s="7" t="s">
        <v>1125</v>
      </c>
      <c r="O92" s="30" t="s">
        <v>1357</v>
      </c>
    </row>
    <row r="93" spans="2:15">
      <c r="B93" s="38">
        <v>1619</v>
      </c>
      <c r="C93" s="58" t="s">
        <v>1358</v>
      </c>
      <c r="D93" s="59" t="s">
        <v>1359</v>
      </c>
      <c r="E93" s="59" t="s">
        <v>1158</v>
      </c>
      <c r="F93" s="59" t="s">
        <v>1159</v>
      </c>
      <c r="G93" s="59" t="s">
        <v>40</v>
      </c>
      <c r="H93" s="59" t="s">
        <v>1240</v>
      </c>
      <c r="I93" s="59" t="s">
        <v>1142</v>
      </c>
      <c r="J93" s="59" t="s">
        <v>1151</v>
      </c>
      <c r="K93" s="59" t="s">
        <v>1360</v>
      </c>
      <c r="L93" s="59" t="s">
        <v>1361</v>
      </c>
      <c r="M93" s="53" t="s">
        <v>1101</v>
      </c>
      <c r="N93" s="7" t="s">
        <v>1125</v>
      </c>
      <c r="O93" s="30" t="s">
        <v>1362</v>
      </c>
    </row>
    <row r="94" spans="2:15">
      <c r="B94" s="38">
        <v>1620</v>
      </c>
      <c r="C94" s="58" t="s">
        <v>1363</v>
      </c>
      <c r="D94" s="59" t="s">
        <v>1364</v>
      </c>
      <c r="E94" s="146" t="s">
        <v>1365</v>
      </c>
      <c r="F94" s="146"/>
      <c r="G94" s="146"/>
      <c r="H94" s="146"/>
      <c r="I94" s="146"/>
      <c r="J94" s="146"/>
      <c r="K94" s="59" t="s">
        <v>1164</v>
      </c>
      <c r="L94" s="59" t="s">
        <v>1165</v>
      </c>
      <c r="M94" s="61" t="s">
        <v>1146</v>
      </c>
      <c r="N94" s="7" t="s">
        <v>1125</v>
      </c>
      <c r="O94" s="30" t="s">
        <v>1366</v>
      </c>
    </row>
    <row r="95" spans="2:15">
      <c r="B95" s="51" t="s">
        <v>1098</v>
      </c>
      <c r="C95" s="39" t="s">
        <v>1367</v>
      </c>
      <c r="D95" t="s">
        <v>1368</v>
      </c>
      <c r="E95" s="52" t="s">
        <v>1098</v>
      </c>
      <c r="F95" s="52" t="s">
        <v>1098</v>
      </c>
      <c r="G95" s="52" t="s">
        <v>1098</v>
      </c>
      <c r="H95" s="52" t="s">
        <v>1098</v>
      </c>
      <c r="I95" s="52" t="s">
        <v>1098</v>
      </c>
      <c r="J95" s="52" t="s">
        <v>1098</v>
      </c>
      <c r="K95" t="s">
        <v>1122</v>
      </c>
      <c r="L95" t="s">
        <v>1257</v>
      </c>
      <c r="M95" s="53" t="s">
        <v>1101</v>
      </c>
      <c r="N95" s="7" t="s">
        <v>1125</v>
      </c>
      <c r="O95" s="147" t="s">
        <v>1369</v>
      </c>
    </row>
    <row r="96" spans="2:15">
      <c r="B96" s="51" t="s">
        <v>1098</v>
      </c>
      <c r="C96" s="39" t="s">
        <v>1370</v>
      </c>
      <c r="D96" t="s">
        <v>1371</v>
      </c>
      <c r="E96" s="52" t="s">
        <v>1098</v>
      </c>
      <c r="F96" s="52" t="s">
        <v>1098</v>
      </c>
      <c r="G96" s="52" t="s">
        <v>1098</v>
      </c>
      <c r="H96" s="52" t="s">
        <v>1098</v>
      </c>
      <c r="I96" s="52" t="s">
        <v>1098</v>
      </c>
      <c r="J96" s="52" t="s">
        <v>1098</v>
      </c>
      <c r="K96" t="s">
        <v>1122</v>
      </c>
      <c r="L96" t="s">
        <v>1257</v>
      </c>
      <c r="M96" s="53" t="s">
        <v>1101</v>
      </c>
      <c r="N96" s="7" t="s">
        <v>1125</v>
      </c>
      <c r="O96" s="147"/>
    </row>
    <row r="97" spans="2:15">
      <c r="B97" s="51" t="s">
        <v>1098</v>
      </c>
      <c r="C97" s="39" t="s">
        <v>1372</v>
      </c>
      <c r="D97" t="s">
        <v>1373</v>
      </c>
      <c r="E97" s="52" t="s">
        <v>1098</v>
      </c>
      <c r="F97" s="52" t="s">
        <v>1098</v>
      </c>
      <c r="G97" s="52" t="s">
        <v>1098</v>
      </c>
      <c r="H97" s="52" t="s">
        <v>1098</v>
      </c>
      <c r="I97" s="52" t="s">
        <v>1098</v>
      </c>
      <c r="J97" s="52" t="s">
        <v>1098</v>
      </c>
      <c r="K97" t="s">
        <v>1122</v>
      </c>
      <c r="L97" t="s">
        <v>1257</v>
      </c>
      <c r="M97" s="53" t="s">
        <v>1101</v>
      </c>
      <c r="N97" s="7" t="s">
        <v>1125</v>
      </c>
      <c r="O97" s="147" t="s">
        <v>1374</v>
      </c>
    </row>
    <row r="98" spans="2:15">
      <c r="B98" s="51" t="s">
        <v>1098</v>
      </c>
      <c r="C98" s="39" t="s">
        <v>1375</v>
      </c>
      <c r="D98" t="s">
        <v>1376</v>
      </c>
      <c r="E98" s="52" t="s">
        <v>1098</v>
      </c>
      <c r="F98" s="52" t="s">
        <v>1098</v>
      </c>
      <c r="G98" s="52" t="s">
        <v>1098</v>
      </c>
      <c r="H98" s="52" t="s">
        <v>1098</v>
      </c>
      <c r="I98" s="52" t="s">
        <v>1098</v>
      </c>
      <c r="J98" s="52" t="s">
        <v>1098</v>
      </c>
      <c r="K98" t="s">
        <v>1122</v>
      </c>
      <c r="L98" t="s">
        <v>1257</v>
      </c>
      <c r="M98" s="53" t="s">
        <v>1101</v>
      </c>
      <c r="N98" s="7" t="s">
        <v>1125</v>
      </c>
      <c r="O98" s="147"/>
    </row>
    <row r="99" spans="2:15">
      <c r="B99" s="51" t="s">
        <v>1098</v>
      </c>
      <c r="C99" s="39" t="s">
        <v>1377</v>
      </c>
      <c r="D99" t="s">
        <v>561</v>
      </c>
      <c r="E99" s="52" t="s">
        <v>1098</v>
      </c>
      <c r="F99" s="52" t="s">
        <v>1098</v>
      </c>
      <c r="G99" s="52" t="s">
        <v>1098</v>
      </c>
      <c r="H99" s="52" t="s">
        <v>1098</v>
      </c>
      <c r="I99" s="52" t="s">
        <v>1098</v>
      </c>
      <c r="J99" s="52" t="s">
        <v>1098</v>
      </c>
      <c r="K99" t="s">
        <v>1122</v>
      </c>
      <c r="L99" t="s">
        <v>1129</v>
      </c>
      <c r="M99" s="57" t="s">
        <v>1124</v>
      </c>
      <c r="N99" s="7" t="s">
        <v>1125</v>
      </c>
      <c r="O99" t="s">
        <v>1378</v>
      </c>
    </row>
    <row r="100" spans="2:15">
      <c r="B100" s="51" t="s">
        <v>1098</v>
      </c>
      <c r="C100" s="39" t="s">
        <v>1379</v>
      </c>
      <c r="D100" t="s">
        <v>1380</v>
      </c>
      <c r="E100" s="52" t="s">
        <v>1098</v>
      </c>
      <c r="F100" s="52" t="s">
        <v>1098</v>
      </c>
      <c r="G100" s="52" t="s">
        <v>1098</v>
      </c>
      <c r="H100" s="52" t="s">
        <v>1098</v>
      </c>
      <c r="I100" s="52" t="s">
        <v>1098</v>
      </c>
      <c r="J100" s="52" t="s">
        <v>1098</v>
      </c>
      <c r="K100" t="s">
        <v>1122</v>
      </c>
      <c r="L100" t="s">
        <v>1129</v>
      </c>
      <c r="M100" s="57" t="s">
        <v>1124</v>
      </c>
      <c r="N100" s="7" t="s">
        <v>1125</v>
      </c>
      <c r="O100" t="s">
        <v>1381</v>
      </c>
    </row>
    <row r="101" spans="2:15">
      <c r="B101" s="38">
        <v>1621</v>
      </c>
      <c r="C101" s="58" t="s">
        <v>1382</v>
      </c>
      <c r="D101" s="59" t="s">
        <v>1383</v>
      </c>
      <c r="E101" s="59" t="s">
        <v>1169</v>
      </c>
      <c r="F101" s="59" t="s">
        <v>1170</v>
      </c>
      <c r="G101" s="59" t="s">
        <v>1340</v>
      </c>
      <c r="H101" s="59" t="s">
        <v>1234</v>
      </c>
      <c r="I101" s="59" t="s">
        <v>1162</v>
      </c>
      <c r="J101" s="59" t="s">
        <v>1163</v>
      </c>
      <c r="K101" s="59" t="s">
        <v>1341</v>
      </c>
      <c r="L101" s="59" t="s">
        <v>1342</v>
      </c>
      <c r="M101" s="53" t="s">
        <v>1101</v>
      </c>
      <c r="N101" s="7" t="s">
        <v>1125</v>
      </c>
      <c r="O101" s="146" t="s">
        <v>1384</v>
      </c>
    </row>
    <row r="102" spans="2:15">
      <c r="B102" s="38">
        <v>1622</v>
      </c>
      <c r="C102" s="58" t="s">
        <v>1385</v>
      </c>
      <c r="D102" s="59" t="s">
        <v>1386</v>
      </c>
      <c r="E102" s="59" t="s">
        <v>1173</v>
      </c>
      <c r="F102" s="59" t="s">
        <v>1174</v>
      </c>
      <c r="G102" s="59" t="s">
        <v>1340</v>
      </c>
      <c r="H102" s="59" t="s">
        <v>1234</v>
      </c>
      <c r="I102" s="59" t="s">
        <v>1162</v>
      </c>
      <c r="J102" s="59" t="s">
        <v>1163</v>
      </c>
      <c r="K102" s="59" t="s">
        <v>1341</v>
      </c>
      <c r="L102" s="59" t="s">
        <v>1342</v>
      </c>
      <c r="M102" s="53" t="s">
        <v>1101</v>
      </c>
      <c r="N102" s="7" t="s">
        <v>1125</v>
      </c>
      <c r="O102" s="146"/>
    </row>
    <row r="103" spans="2:15">
      <c r="B103" s="38">
        <v>1623</v>
      </c>
      <c r="C103" s="58" t="s">
        <v>1387</v>
      </c>
      <c r="D103" s="59" t="s">
        <v>1388</v>
      </c>
      <c r="E103" s="59" t="s">
        <v>1177</v>
      </c>
      <c r="F103" s="59" t="s">
        <v>1178</v>
      </c>
      <c r="G103" s="59" t="s">
        <v>1340</v>
      </c>
      <c r="H103" s="59" t="s">
        <v>1234</v>
      </c>
      <c r="I103" s="59" t="s">
        <v>1162</v>
      </c>
      <c r="J103" s="59" t="s">
        <v>1163</v>
      </c>
      <c r="K103" s="59" t="s">
        <v>1341</v>
      </c>
      <c r="L103" s="59" t="s">
        <v>1342</v>
      </c>
      <c r="M103" s="53" t="s">
        <v>1101</v>
      </c>
      <c r="N103" s="7" t="s">
        <v>1125</v>
      </c>
      <c r="O103" s="146"/>
    </row>
    <row r="104" spans="2:15">
      <c r="B104" s="38">
        <v>1624</v>
      </c>
      <c r="C104" s="58" t="s">
        <v>1389</v>
      </c>
      <c r="D104" s="59" t="s">
        <v>1390</v>
      </c>
      <c r="E104" s="59" t="s">
        <v>1181</v>
      </c>
      <c r="F104" s="59" t="s">
        <v>1182</v>
      </c>
      <c r="G104" s="59" t="s">
        <v>1340</v>
      </c>
      <c r="H104" s="59" t="s">
        <v>1234</v>
      </c>
      <c r="I104" s="59" t="s">
        <v>1162</v>
      </c>
      <c r="J104" s="59" t="s">
        <v>1163</v>
      </c>
      <c r="K104" s="59" t="s">
        <v>1341</v>
      </c>
      <c r="L104" s="59" t="s">
        <v>1342</v>
      </c>
      <c r="M104" s="53" t="s">
        <v>1101</v>
      </c>
      <c r="N104" s="7" t="s">
        <v>1125</v>
      </c>
      <c r="O104" s="146"/>
    </row>
    <row r="105" spans="2:15">
      <c r="B105" s="38">
        <v>1625</v>
      </c>
      <c r="C105" s="58" t="s">
        <v>1391</v>
      </c>
      <c r="D105" s="59" t="s">
        <v>1392</v>
      </c>
      <c r="E105" s="146" t="s">
        <v>1393</v>
      </c>
      <c r="F105" s="146"/>
      <c r="G105" s="146"/>
      <c r="H105" s="146"/>
      <c r="I105" s="146"/>
      <c r="J105" s="146"/>
      <c r="K105" s="59" t="s">
        <v>1164</v>
      </c>
      <c r="L105" s="59" t="s">
        <v>1165</v>
      </c>
      <c r="M105" s="61" t="s">
        <v>1146</v>
      </c>
      <c r="N105" s="7" t="s">
        <v>1125</v>
      </c>
      <c r="O105" s="146" t="s">
        <v>1394</v>
      </c>
    </row>
    <row r="106" spans="2:15">
      <c r="B106" s="38">
        <v>1626</v>
      </c>
      <c r="C106" s="58" t="s">
        <v>1395</v>
      </c>
      <c r="D106" s="59" t="s">
        <v>1396</v>
      </c>
      <c r="E106" s="146" t="s">
        <v>1397</v>
      </c>
      <c r="F106" s="146"/>
      <c r="G106" s="146"/>
      <c r="H106" s="146"/>
      <c r="I106" s="146"/>
      <c r="J106" s="146"/>
      <c r="K106" s="59" t="s">
        <v>1164</v>
      </c>
      <c r="L106" s="59" t="s">
        <v>1165</v>
      </c>
      <c r="M106" s="61" t="s">
        <v>1146</v>
      </c>
      <c r="N106" s="7" t="s">
        <v>1125</v>
      </c>
      <c r="O106" s="146"/>
    </row>
    <row r="107" spans="2:15">
      <c r="B107" s="38">
        <v>1627</v>
      </c>
      <c r="C107" s="58" t="s">
        <v>1398</v>
      </c>
      <c r="D107" s="59" t="s">
        <v>1399</v>
      </c>
      <c r="E107" s="146" t="s">
        <v>1400</v>
      </c>
      <c r="F107" s="146"/>
      <c r="G107" s="146"/>
      <c r="H107" s="146"/>
      <c r="I107" s="146"/>
      <c r="J107" s="146"/>
      <c r="K107" s="59" t="s">
        <v>1164</v>
      </c>
      <c r="L107" s="59" t="s">
        <v>1165</v>
      </c>
      <c r="M107" s="61" t="s">
        <v>1146</v>
      </c>
      <c r="N107" s="7" t="s">
        <v>1125</v>
      </c>
      <c r="O107" s="146"/>
    </row>
    <row r="108" spans="2:15">
      <c r="B108" s="38">
        <v>1628</v>
      </c>
      <c r="C108" s="58" t="s">
        <v>1401</v>
      </c>
      <c r="D108" s="59" t="s">
        <v>1402</v>
      </c>
      <c r="E108" s="146" t="s">
        <v>1403</v>
      </c>
      <c r="F108" s="146"/>
      <c r="G108" s="146"/>
      <c r="H108" s="146"/>
      <c r="I108" s="146"/>
      <c r="J108" s="146"/>
      <c r="K108" s="59" t="s">
        <v>1164</v>
      </c>
      <c r="L108" s="59" t="s">
        <v>1165</v>
      </c>
      <c r="M108" s="61" t="s">
        <v>1146</v>
      </c>
      <c r="N108" s="7" t="s">
        <v>1125</v>
      </c>
      <c r="O108" s="146"/>
    </row>
    <row r="109" spans="2:15">
      <c r="B109" s="38">
        <v>1629</v>
      </c>
      <c r="C109" s="58" t="s">
        <v>1404</v>
      </c>
      <c r="D109" s="59" t="s">
        <v>1405</v>
      </c>
      <c r="E109" s="59" t="s">
        <v>1158</v>
      </c>
      <c r="F109" s="59" t="s">
        <v>1159</v>
      </c>
      <c r="G109" s="59" t="s">
        <v>1185</v>
      </c>
      <c r="H109" s="59" t="s">
        <v>1186</v>
      </c>
      <c r="I109" s="59" t="s">
        <v>1142</v>
      </c>
      <c r="J109" s="59" t="s">
        <v>1151</v>
      </c>
      <c r="K109" s="59" t="s">
        <v>1360</v>
      </c>
      <c r="L109" s="59" t="s">
        <v>1361</v>
      </c>
      <c r="M109" s="53" t="s">
        <v>1101</v>
      </c>
      <c r="N109" s="7" t="s">
        <v>1125</v>
      </c>
      <c r="O109" s="146" t="s">
        <v>1406</v>
      </c>
    </row>
    <row r="110" spans="2:15">
      <c r="B110" s="38">
        <v>1630</v>
      </c>
      <c r="C110" s="58" t="s">
        <v>1407</v>
      </c>
      <c r="D110" s="59" t="s">
        <v>1408</v>
      </c>
      <c r="E110" s="59" t="s">
        <v>1169</v>
      </c>
      <c r="F110" s="59" t="s">
        <v>1170</v>
      </c>
      <c r="G110" s="59" t="s">
        <v>1185</v>
      </c>
      <c r="H110" s="59" t="s">
        <v>1186</v>
      </c>
      <c r="I110" s="59" t="s">
        <v>1142</v>
      </c>
      <c r="J110" s="59" t="s">
        <v>1151</v>
      </c>
      <c r="K110" s="59" t="s">
        <v>1360</v>
      </c>
      <c r="L110" s="59" t="s">
        <v>1361</v>
      </c>
      <c r="M110" s="53" t="s">
        <v>1101</v>
      </c>
      <c r="N110" s="7" t="s">
        <v>1125</v>
      </c>
      <c r="O110" s="146"/>
    </row>
    <row r="111" spans="2:15">
      <c r="B111" s="38">
        <v>1631</v>
      </c>
      <c r="C111" s="58" t="s">
        <v>1409</v>
      </c>
      <c r="D111" s="59" t="s">
        <v>1410</v>
      </c>
      <c r="E111" s="59" t="s">
        <v>1173</v>
      </c>
      <c r="F111" s="59" t="s">
        <v>1174</v>
      </c>
      <c r="G111" s="59" t="s">
        <v>1185</v>
      </c>
      <c r="H111" s="59" t="s">
        <v>1186</v>
      </c>
      <c r="I111" s="59" t="s">
        <v>1142</v>
      </c>
      <c r="J111" s="59" t="s">
        <v>1151</v>
      </c>
      <c r="K111" s="59" t="s">
        <v>1360</v>
      </c>
      <c r="L111" s="59" t="s">
        <v>1361</v>
      </c>
      <c r="M111" s="53" t="s">
        <v>1101</v>
      </c>
      <c r="N111" s="7" t="s">
        <v>1125</v>
      </c>
      <c r="O111" s="146"/>
    </row>
    <row r="112" spans="2:15">
      <c r="B112" s="38">
        <v>1632</v>
      </c>
      <c r="C112" s="58" t="s">
        <v>1411</v>
      </c>
      <c r="D112" s="59" t="s">
        <v>1412</v>
      </c>
      <c r="E112" s="59" t="s">
        <v>1177</v>
      </c>
      <c r="F112" s="59" t="s">
        <v>1178</v>
      </c>
      <c r="G112" s="59" t="s">
        <v>1185</v>
      </c>
      <c r="H112" s="59" t="s">
        <v>1186</v>
      </c>
      <c r="I112" s="59" t="s">
        <v>1142</v>
      </c>
      <c r="J112" s="59" t="s">
        <v>1151</v>
      </c>
      <c r="K112" s="59" t="s">
        <v>1360</v>
      </c>
      <c r="L112" s="59" t="s">
        <v>1361</v>
      </c>
      <c r="M112" s="53" t="s">
        <v>1101</v>
      </c>
      <c r="N112" s="7" t="s">
        <v>1125</v>
      </c>
      <c r="O112" s="146"/>
    </row>
    <row r="113" spans="2:15">
      <c r="B113" s="38">
        <v>1633</v>
      </c>
      <c r="C113" s="58" t="s">
        <v>1413</v>
      </c>
      <c r="D113" s="59" t="s">
        <v>1414</v>
      </c>
      <c r="E113" s="59" t="s">
        <v>1181</v>
      </c>
      <c r="F113" s="59" t="s">
        <v>1182</v>
      </c>
      <c r="G113" s="59" t="s">
        <v>1185</v>
      </c>
      <c r="H113" s="59" t="s">
        <v>1186</v>
      </c>
      <c r="I113" s="59" t="s">
        <v>1142</v>
      </c>
      <c r="J113" s="59" t="s">
        <v>1151</v>
      </c>
      <c r="K113" s="59" t="s">
        <v>1415</v>
      </c>
      <c r="L113" s="59" t="s">
        <v>1361</v>
      </c>
      <c r="M113" s="53" t="s">
        <v>1101</v>
      </c>
      <c r="N113" s="7" t="s">
        <v>1125</v>
      </c>
      <c r="O113" s="146"/>
    </row>
    <row r="114" spans="2:15">
      <c r="B114" s="38">
        <v>1634</v>
      </c>
      <c r="C114" s="58" t="s">
        <v>1416</v>
      </c>
      <c r="D114" s="59" t="s">
        <v>1417</v>
      </c>
      <c r="E114" s="146" t="s">
        <v>1418</v>
      </c>
      <c r="F114" s="146"/>
      <c r="G114" s="146"/>
      <c r="H114" s="146"/>
      <c r="I114" s="146"/>
      <c r="J114" s="146"/>
      <c r="K114" s="59" t="s">
        <v>1164</v>
      </c>
      <c r="L114" s="59" t="s">
        <v>1165</v>
      </c>
      <c r="M114" s="61" t="s">
        <v>1146</v>
      </c>
      <c r="N114" s="7" t="s">
        <v>1125</v>
      </c>
      <c r="O114" s="146" t="s">
        <v>1419</v>
      </c>
    </row>
    <row r="115" spans="2:15">
      <c r="B115" s="38">
        <v>1635</v>
      </c>
      <c r="C115" s="58" t="s">
        <v>1420</v>
      </c>
      <c r="D115" s="59" t="s">
        <v>1421</v>
      </c>
      <c r="E115" s="146" t="s">
        <v>1422</v>
      </c>
      <c r="F115" s="146"/>
      <c r="G115" s="146"/>
      <c r="H115" s="146"/>
      <c r="I115" s="146"/>
      <c r="J115" s="146"/>
      <c r="K115" s="59" t="s">
        <v>1164</v>
      </c>
      <c r="L115" s="59" t="s">
        <v>1165</v>
      </c>
      <c r="M115" s="61" t="s">
        <v>1146</v>
      </c>
      <c r="N115" s="7" t="s">
        <v>1125</v>
      </c>
      <c r="O115" s="146"/>
    </row>
    <row r="116" spans="2:15">
      <c r="B116" s="38">
        <v>1636</v>
      </c>
      <c r="C116" s="58" t="s">
        <v>1423</v>
      </c>
      <c r="D116" s="59" t="s">
        <v>1424</v>
      </c>
      <c r="E116" s="146" t="s">
        <v>1425</v>
      </c>
      <c r="F116" s="146"/>
      <c r="G116" s="146"/>
      <c r="H116" s="146"/>
      <c r="I116" s="146"/>
      <c r="J116" s="146"/>
      <c r="K116" s="59" t="s">
        <v>1164</v>
      </c>
      <c r="L116" s="59" t="s">
        <v>1165</v>
      </c>
      <c r="M116" s="61" t="s">
        <v>1146</v>
      </c>
      <c r="N116" s="7" t="s">
        <v>1125</v>
      </c>
      <c r="O116" s="146"/>
    </row>
    <row r="117" spans="2:15">
      <c r="B117" s="38">
        <v>1637</v>
      </c>
      <c r="C117" s="58" t="s">
        <v>1426</v>
      </c>
      <c r="D117" s="59" t="s">
        <v>1427</v>
      </c>
      <c r="E117" s="146" t="s">
        <v>1428</v>
      </c>
      <c r="F117" s="146"/>
      <c r="G117" s="146"/>
      <c r="H117" s="146"/>
      <c r="I117" s="146"/>
      <c r="J117" s="146"/>
      <c r="K117" s="59" t="s">
        <v>1164</v>
      </c>
      <c r="L117" s="59" t="s">
        <v>1165</v>
      </c>
      <c r="M117" s="61" t="s">
        <v>1146</v>
      </c>
      <c r="N117" s="7" t="s">
        <v>1125</v>
      </c>
      <c r="O117" s="146"/>
    </row>
    <row r="118" spans="2:15">
      <c r="B118" s="38">
        <v>1638</v>
      </c>
      <c r="C118" s="58" t="s">
        <v>1429</v>
      </c>
      <c r="D118" s="59" t="s">
        <v>1430</v>
      </c>
      <c r="E118" s="146" t="s">
        <v>1431</v>
      </c>
      <c r="F118" s="146"/>
      <c r="G118" s="146"/>
      <c r="H118" s="146"/>
      <c r="I118" s="146"/>
      <c r="J118" s="146"/>
      <c r="K118" s="59" t="s">
        <v>1164</v>
      </c>
      <c r="L118" s="59" t="s">
        <v>1165</v>
      </c>
      <c r="M118" s="61" t="s">
        <v>1146</v>
      </c>
      <c r="N118" s="7" t="s">
        <v>1125</v>
      </c>
      <c r="O118" s="146"/>
    </row>
    <row r="119" spans="2:15">
      <c r="B119" s="38">
        <v>1639</v>
      </c>
      <c r="C119" s="58" t="s">
        <v>1432</v>
      </c>
      <c r="D119" s="59" t="s">
        <v>1433</v>
      </c>
      <c r="E119" s="30" t="s">
        <v>1158</v>
      </c>
      <c r="F119" s="30" t="s">
        <v>1159</v>
      </c>
      <c r="G119" s="30" t="s">
        <v>1250</v>
      </c>
      <c r="H119" s="30" t="s">
        <v>1249</v>
      </c>
      <c r="I119" s="30" t="s">
        <v>1202</v>
      </c>
      <c r="J119" s="30" t="s">
        <v>1203</v>
      </c>
      <c r="K119" s="59" t="s">
        <v>1434</v>
      </c>
      <c r="L119" s="59" t="s">
        <v>1342</v>
      </c>
      <c r="M119" s="53" t="s">
        <v>1101</v>
      </c>
      <c r="N119" s="7" t="s">
        <v>1125</v>
      </c>
      <c r="O119" s="146" t="s">
        <v>1435</v>
      </c>
    </row>
    <row r="120" spans="2:15">
      <c r="B120" s="38">
        <v>1640</v>
      </c>
      <c r="C120" s="58" t="s">
        <v>1436</v>
      </c>
      <c r="D120" s="59" t="s">
        <v>1437</v>
      </c>
      <c r="E120" s="30" t="s">
        <v>1169</v>
      </c>
      <c r="F120" s="30" t="s">
        <v>1170</v>
      </c>
      <c r="G120" s="30" t="s">
        <v>1250</v>
      </c>
      <c r="H120" s="30" t="s">
        <v>1249</v>
      </c>
      <c r="I120" s="30" t="s">
        <v>1202</v>
      </c>
      <c r="J120" s="30" t="s">
        <v>1203</v>
      </c>
      <c r="K120" s="59" t="s">
        <v>1341</v>
      </c>
      <c r="L120" s="59" t="s">
        <v>1342</v>
      </c>
      <c r="M120" s="53" t="s">
        <v>1101</v>
      </c>
      <c r="N120" s="7" t="s">
        <v>1125</v>
      </c>
      <c r="O120" s="146"/>
    </row>
    <row r="121" spans="2:15">
      <c r="B121" s="38">
        <v>1641</v>
      </c>
      <c r="C121" s="58" t="s">
        <v>1438</v>
      </c>
      <c r="D121" s="59" t="s">
        <v>1439</v>
      </c>
      <c r="E121" s="30" t="s">
        <v>1173</v>
      </c>
      <c r="F121" s="30" t="s">
        <v>1174</v>
      </c>
      <c r="G121" s="30" t="s">
        <v>1250</v>
      </c>
      <c r="H121" s="30" t="s">
        <v>1249</v>
      </c>
      <c r="I121" s="30" t="s">
        <v>1202</v>
      </c>
      <c r="J121" s="30" t="s">
        <v>1203</v>
      </c>
      <c r="K121" s="59" t="s">
        <v>1341</v>
      </c>
      <c r="L121" s="59" t="s">
        <v>1342</v>
      </c>
      <c r="M121" s="53" t="s">
        <v>1101</v>
      </c>
      <c r="N121" s="7" t="s">
        <v>1125</v>
      </c>
      <c r="O121" s="146"/>
    </row>
    <row r="122" spans="2:15">
      <c r="B122" s="38">
        <v>1642</v>
      </c>
      <c r="C122" s="58" t="s">
        <v>1440</v>
      </c>
      <c r="D122" s="59" t="s">
        <v>1441</v>
      </c>
      <c r="E122" s="30" t="s">
        <v>1177</v>
      </c>
      <c r="F122" s="30" t="s">
        <v>1178</v>
      </c>
      <c r="G122" s="30" t="s">
        <v>1250</v>
      </c>
      <c r="H122" s="30" t="s">
        <v>1249</v>
      </c>
      <c r="I122" s="30" t="s">
        <v>1202</v>
      </c>
      <c r="J122" s="30" t="s">
        <v>1203</v>
      </c>
      <c r="K122" s="59" t="s">
        <v>1341</v>
      </c>
      <c r="L122" s="59" t="s">
        <v>1342</v>
      </c>
      <c r="M122" s="53" t="s">
        <v>1101</v>
      </c>
      <c r="N122" s="7" t="s">
        <v>1125</v>
      </c>
      <c r="O122" s="146"/>
    </row>
    <row r="123" spans="2:15">
      <c r="B123" s="38">
        <v>1643</v>
      </c>
      <c r="C123" s="58" t="s">
        <v>1442</v>
      </c>
      <c r="D123" s="59" t="s">
        <v>1443</v>
      </c>
      <c r="E123" s="30" t="s">
        <v>1181</v>
      </c>
      <c r="F123" s="30" t="s">
        <v>1182</v>
      </c>
      <c r="G123" s="30" t="s">
        <v>1250</v>
      </c>
      <c r="H123" s="30" t="s">
        <v>1249</v>
      </c>
      <c r="I123" s="30" t="s">
        <v>1202</v>
      </c>
      <c r="J123" s="30" t="s">
        <v>1203</v>
      </c>
      <c r="K123" s="59" t="s">
        <v>1341</v>
      </c>
      <c r="L123" s="59" t="s">
        <v>1342</v>
      </c>
      <c r="M123" s="53" t="s">
        <v>1101</v>
      </c>
      <c r="N123" s="7" t="s">
        <v>1125</v>
      </c>
      <c r="O123" s="146"/>
    </row>
    <row r="124" spans="2:15">
      <c r="B124" s="38">
        <v>1644</v>
      </c>
      <c r="C124" s="58" t="s">
        <v>1444</v>
      </c>
      <c r="D124" s="56" t="s">
        <v>1445</v>
      </c>
      <c r="E124" s="56" t="s">
        <v>1158</v>
      </c>
      <c r="F124" s="56" t="s">
        <v>1159</v>
      </c>
      <c r="G124" s="56" t="s">
        <v>1253</v>
      </c>
      <c r="H124" s="56" t="s">
        <v>1252</v>
      </c>
      <c r="I124" s="56" t="s">
        <v>1327</v>
      </c>
      <c r="J124" s="56" t="s">
        <v>1328</v>
      </c>
      <c r="K124" s="56" t="s">
        <v>1446</v>
      </c>
      <c r="L124" s="56" t="s">
        <v>1347</v>
      </c>
      <c r="M124" s="53" t="s">
        <v>1101</v>
      </c>
      <c r="N124" s="7" t="s">
        <v>1125</v>
      </c>
      <c r="O124" s="146"/>
    </row>
    <row r="125" spans="2:15">
      <c r="B125" s="38">
        <v>1645</v>
      </c>
      <c r="C125" s="58" t="s">
        <v>1447</v>
      </c>
      <c r="D125" s="56" t="s">
        <v>1448</v>
      </c>
      <c r="E125" s="148" t="s">
        <v>1449</v>
      </c>
      <c r="F125" s="148"/>
      <c r="G125" s="148"/>
      <c r="H125" s="148"/>
      <c r="I125" s="148"/>
      <c r="J125" s="148"/>
      <c r="K125" s="59" t="s">
        <v>1164</v>
      </c>
      <c r="L125" s="59" t="s">
        <v>1165</v>
      </c>
      <c r="M125" s="61" t="s">
        <v>1146</v>
      </c>
      <c r="N125" s="7" t="s">
        <v>1125</v>
      </c>
      <c r="O125" s="147" t="s">
        <v>1450</v>
      </c>
    </row>
    <row r="126" spans="2:15">
      <c r="B126" s="38">
        <v>1646</v>
      </c>
      <c r="C126" s="58" t="s">
        <v>1451</v>
      </c>
      <c r="D126" s="56" t="s">
        <v>1452</v>
      </c>
      <c r="E126" s="148" t="s">
        <v>1453</v>
      </c>
      <c r="F126" s="148"/>
      <c r="G126" s="148"/>
      <c r="H126" s="148"/>
      <c r="I126" s="148"/>
      <c r="J126" s="148"/>
      <c r="K126" s="59" t="s">
        <v>1164</v>
      </c>
      <c r="L126" s="59" t="s">
        <v>1165</v>
      </c>
      <c r="M126" s="61" t="s">
        <v>1146</v>
      </c>
      <c r="N126" s="7" t="s">
        <v>1125</v>
      </c>
      <c r="O126" s="147"/>
    </row>
    <row r="127" spans="2:15">
      <c r="B127" s="38">
        <v>1647</v>
      </c>
      <c r="C127" s="58" t="s">
        <v>1454</v>
      </c>
      <c r="D127" s="56" t="s">
        <v>1455</v>
      </c>
      <c r="E127" s="148" t="s">
        <v>1456</v>
      </c>
      <c r="F127" s="148"/>
      <c r="G127" s="148"/>
      <c r="H127" s="148"/>
      <c r="I127" s="148"/>
      <c r="J127" s="148"/>
      <c r="K127" s="59" t="s">
        <v>1164</v>
      </c>
      <c r="L127" s="59" t="s">
        <v>1165</v>
      </c>
      <c r="M127" s="61" t="s">
        <v>1146</v>
      </c>
      <c r="N127" s="7" t="s">
        <v>1125</v>
      </c>
      <c r="O127" s="147"/>
    </row>
    <row r="128" spans="2:15">
      <c r="B128" s="38">
        <v>1648</v>
      </c>
      <c r="C128" s="58" t="s">
        <v>1457</v>
      </c>
      <c r="D128" s="56" t="s">
        <v>1458</v>
      </c>
      <c r="E128" s="148" t="s">
        <v>1459</v>
      </c>
      <c r="F128" s="148"/>
      <c r="G128" s="148"/>
      <c r="H128" s="148"/>
      <c r="I128" s="148"/>
      <c r="J128" s="148"/>
      <c r="K128" s="59" t="s">
        <v>1164</v>
      </c>
      <c r="L128" s="59" t="s">
        <v>1165</v>
      </c>
      <c r="M128" s="61" t="s">
        <v>1146</v>
      </c>
      <c r="N128" s="7" t="s">
        <v>1125</v>
      </c>
      <c r="O128" s="147"/>
    </row>
    <row r="129" spans="2:15">
      <c r="B129" s="38">
        <v>1649</v>
      </c>
      <c r="C129" s="58" t="s">
        <v>1460</v>
      </c>
      <c r="D129" s="56" t="s">
        <v>1461</v>
      </c>
      <c r="E129" s="148" t="s">
        <v>1462</v>
      </c>
      <c r="F129" s="148"/>
      <c r="G129" s="148"/>
      <c r="H129" s="148"/>
      <c r="I129" s="148"/>
      <c r="J129" s="148"/>
      <c r="K129" s="59" t="s">
        <v>1164</v>
      </c>
      <c r="L129" s="59" t="s">
        <v>1165</v>
      </c>
      <c r="M129" s="61" t="s">
        <v>1146</v>
      </c>
      <c r="N129" s="7" t="s">
        <v>1125</v>
      </c>
      <c r="O129" s="147"/>
    </row>
    <row r="130" spans="2:15">
      <c r="B130" s="38">
        <v>1650</v>
      </c>
      <c r="C130" s="65" t="s">
        <v>1463</v>
      </c>
      <c r="D130" s="44" t="s">
        <v>1464</v>
      </c>
      <c r="E130" s="52" t="s">
        <v>1098</v>
      </c>
      <c r="F130" s="52" t="s">
        <v>1098</v>
      </c>
      <c r="G130" s="52" t="s">
        <v>1098</v>
      </c>
      <c r="H130" s="52" t="s">
        <v>1098</v>
      </c>
      <c r="I130" s="52" t="s">
        <v>1098</v>
      </c>
      <c r="J130" s="52" t="s">
        <v>1098</v>
      </c>
      <c r="K130" s="56" t="s">
        <v>1122</v>
      </c>
      <c r="L130" s="56" t="s">
        <v>1129</v>
      </c>
      <c r="M130" s="57" t="s">
        <v>1124</v>
      </c>
      <c r="N130" s="7" t="s">
        <v>1125</v>
      </c>
      <c r="O130" s="52" t="s">
        <v>1098</v>
      </c>
    </row>
    <row r="131" spans="2:15">
      <c r="B131" s="38">
        <v>1651</v>
      </c>
      <c r="C131" s="65" t="s">
        <v>1465</v>
      </c>
      <c r="D131" s="44" t="s">
        <v>1466</v>
      </c>
      <c r="E131" s="52" t="s">
        <v>1098</v>
      </c>
      <c r="F131" s="52" t="s">
        <v>1098</v>
      </c>
      <c r="G131" s="52" t="s">
        <v>1098</v>
      </c>
      <c r="H131" s="52" t="s">
        <v>1098</v>
      </c>
      <c r="I131" s="52" t="s">
        <v>1098</v>
      </c>
      <c r="J131" s="52" t="s">
        <v>1098</v>
      </c>
      <c r="K131" s="56" t="s">
        <v>1122</v>
      </c>
      <c r="L131" s="56" t="s">
        <v>1129</v>
      </c>
      <c r="M131" s="57" t="s">
        <v>1124</v>
      </c>
      <c r="N131" s="7" t="s">
        <v>1125</v>
      </c>
      <c r="O131" s="52" t="s">
        <v>1098</v>
      </c>
    </row>
    <row r="132" spans="2:15">
      <c r="B132" s="38">
        <v>1652</v>
      </c>
      <c r="C132" s="65" t="s">
        <v>1467</v>
      </c>
      <c r="D132" s="44" t="s">
        <v>1468</v>
      </c>
      <c r="E132" s="52" t="s">
        <v>1098</v>
      </c>
      <c r="F132" s="52" t="s">
        <v>1098</v>
      </c>
      <c r="G132" s="52" t="s">
        <v>1098</v>
      </c>
      <c r="H132" s="52" t="s">
        <v>1098</v>
      </c>
      <c r="I132" s="52" t="s">
        <v>1098</v>
      </c>
      <c r="J132" s="52" t="s">
        <v>1098</v>
      </c>
      <c r="K132" s="56" t="s">
        <v>1122</v>
      </c>
      <c r="L132" s="56" t="s">
        <v>1129</v>
      </c>
      <c r="M132" s="57" t="s">
        <v>1124</v>
      </c>
      <c r="N132" s="7" t="s">
        <v>1125</v>
      </c>
      <c r="O132" s="52" t="s">
        <v>1098</v>
      </c>
    </row>
    <row r="133" spans="2:15">
      <c r="B133" s="38">
        <v>1653</v>
      </c>
      <c r="C133" s="65" t="s">
        <v>1469</v>
      </c>
      <c r="D133" s="44" t="s">
        <v>1470</v>
      </c>
      <c r="E133" s="52" t="s">
        <v>1098</v>
      </c>
      <c r="F133" s="52" t="s">
        <v>1098</v>
      </c>
      <c r="G133" s="52" t="s">
        <v>1098</v>
      </c>
      <c r="H133" s="52" t="s">
        <v>1098</v>
      </c>
      <c r="I133" s="52" t="s">
        <v>1098</v>
      </c>
      <c r="J133" s="52" t="s">
        <v>1098</v>
      </c>
      <c r="K133" s="56" t="s">
        <v>1122</v>
      </c>
      <c r="L133" s="56" t="s">
        <v>1129</v>
      </c>
      <c r="M133" s="57" t="s">
        <v>1124</v>
      </c>
      <c r="N133" s="7" t="s">
        <v>1125</v>
      </c>
      <c r="O133" s="52" t="s">
        <v>1098</v>
      </c>
    </row>
    <row r="134" spans="2:15">
      <c r="B134" s="38">
        <v>1654</v>
      </c>
      <c r="C134" s="65" t="s">
        <v>1471</v>
      </c>
      <c r="D134" s="44" t="s">
        <v>1472</v>
      </c>
      <c r="E134" s="52" t="s">
        <v>1098</v>
      </c>
      <c r="F134" s="52" t="s">
        <v>1098</v>
      </c>
      <c r="G134" s="52" t="s">
        <v>1098</v>
      </c>
      <c r="H134" s="52" t="s">
        <v>1098</v>
      </c>
      <c r="I134" s="52" t="s">
        <v>1098</v>
      </c>
      <c r="J134" s="52" t="s">
        <v>1098</v>
      </c>
      <c r="K134" s="56" t="s">
        <v>1122</v>
      </c>
      <c r="L134" s="56" t="s">
        <v>1129</v>
      </c>
      <c r="M134" s="57" t="s">
        <v>1124</v>
      </c>
      <c r="N134" s="7" t="s">
        <v>1125</v>
      </c>
      <c r="O134" s="52" t="s">
        <v>1098</v>
      </c>
    </row>
    <row r="135" spans="2:15">
      <c r="B135" s="38">
        <v>1655</v>
      </c>
      <c r="C135" s="65" t="s">
        <v>1473</v>
      </c>
      <c r="D135" s="44" t="s">
        <v>1474</v>
      </c>
      <c r="E135" s="52" t="s">
        <v>1098</v>
      </c>
      <c r="F135" s="52" t="s">
        <v>1098</v>
      </c>
      <c r="G135" s="52" t="s">
        <v>1098</v>
      </c>
      <c r="H135" s="52" t="s">
        <v>1098</v>
      </c>
      <c r="I135" s="52" t="s">
        <v>1098</v>
      </c>
      <c r="J135" s="52" t="s">
        <v>1098</v>
      </c>
      <c r="K135" s="56" t="s">
        <v>1475</v>
      </c>
      <c r="L135" s="56" t="s">
        <v>1129</v>
      </c>
      <c r="M135" s="57" t="s">
        <v>1124</v>
      </c>
      <c r="N135" s="7" t="s">
        <v>1125</v>
      </c>
      <c r="O135" s="52" t="s">
        <v>1098</v>
      </c>
    </row>
    <row r="136" spans="2:15">
      <c r="B136" s="38">
        <v>1656</v>
      </c>
      <c r="C136" s="65" t="s">
        <v>1476</v>
      </c>
      <c r="D136" s="44" t="s">
        <v>1477</v>
      </c>
      <c r="E136" s="52" t="s">
        <v>1098</v>
      </c>
      <c r="F136" s="52" t="s">
        <v>1098</v>
      </c>
      <c r="G136" s="52" t="s">
        <v>1098</v>
      </c>
      <c r="H136" s="52" t="s">
        <v>1098</v>
      </c>
      <c r="I136" s="52" t="s">
        <v>1098</v>
      </c>
      <c r="J136" s="52" t="s">
        <v>1098</v>
      </c>
      <c r="K136" s="56" t="s">
        <v>1122</v>
      </c>
      <c r="L136" s="56" t="s">
        <v>1129</v>
      </c>
      <c r="M136" s="57" t="s">
        <v>1124</v>
      </c>
      <c r="N136" s="7" t="s">
        <v>1125</v>
      </c>
      <c r="O136" s="52" t="s">
        <v>1098</v>
      </c>
    </row>
    <row r="137" spans="2:15">
      <c r="B137" s="38">
        <v>1657</v>
      </c>
      <c r="C137" s="60" t="s">
        <v>1478</v>
      </c>
      <c r="D137" s="56" t="s">
        <v>1479</v>
      </c>
      <c r="E137" s="56" t="s">
        <v>1158</v>
      </c>
      <c r="F137" s="56" t="s">
        <v>1159</v>
      </c>
      <c r="G137" s="59" t="s">
        <v>1480</v>
      </c>
      <c r="H137" s="59" t="s">
        <v>1463</v>
      </c>
      <c r="I137" s="56" t="s">
        <v>1162</v>
      </c>
      <c r="J137" s="56" t="s">
        <v>1163</v>
      </c>
      <c r="K137" s="56" t="s">
        <v>1481</v>
      </c>
      <c r="L137" s="56" t="s">
        <v>1165</v>
      </c>
      <c r="M137" s="61" t="s">
        <v>1146</v>
      </c>
      <c r="N137" s="7" t="s">
        <v>1125</v>
      </c>
      <c r="O137" s="52" t="s">
        <v>1098</v>
      </c>
    </row>
    <row r="138" spans="2:15" s="49" customFormat="1">
      <c r="B138" s="38">
        <v>1658</v>
      </c>
      <c r="C138" s="60" t="s">
        <v>1482</v>
      </c>
      <c r="D138" s="56" t="s">
        <v>1483</v>
      </c>
      <c r="E138" s="56" t="s">
        <v>1158</v>
      </c>
      <c r="F138" s="56" t="s">
        <v>1159</v>
      </c>
      <c r="G138" s="59" t="s">
        <v>1484</v>
      </c>
      <c r="H138" s="59" t="s">
        <v>1465</v>
      </c>
      <c r="I138" s="56" t="s">
        <v>1187</v>
      </c>
      <c r="J138" s="56" t="s">
        <v>1188</v>
      </c>
      <c r="K138" s="56" t="s">
        <v>1164</v>
      </c>
      <c r="L138" s="56" t="s">
        <v>1165</v>
      </c>
      <c r="M138" s="61" t="s">
        <v>1146</v>
      </c>
      <c r="N138" s="7" t="s">
        <v>1125</v>
      </c>
      <c r="O138" s="52" t="s">
        <v>1098</v>
      </c>
    </row>
    <row r="139" spans="2:15" s="49" customFormat="1">
      <c r="B139" s="38">
        <v>1660</v>
      </c>
      <c r="C139" s="60" t="s">
        <v>1485</v>
      </c>
      <c r="D139" s="56" t="s">
        <v>1486</v>
      </c>
      <c r="E139" s="56" t="s">
        <v>1158</v>
      </c>
      <c r="F139" s="56" t="s">
        <v>1159</v>
      </c>
      <c r="G139" s="59" t="s">
        <v>1487</v>
      </c>
      <c r="H139" s="59" t="s">
        <v>1469</v>
      </c>
      <c r="I139" s="56" t="s">
        <v>1142</v>
      </c>
      <c r="J139" s="56" t="s">
        <v>1151</v>
      </c>
      <c r="K139" s="56" t="s">
        <v>1164</v>
      </c>
      <c r="L139" s="56" t="s">
        <v>1165</v>
      </c>
      <c r="M139" s="61" t="s">
        <v>1146</v>
      </c>
      <c r="N139" s="7" t="s">
        <v>1125</v>
      </c>
      <c r="O139" s="52" t="s">
        <v>1098</v>
      </c>
    </row>
    <row r="140" spans="2:15">
      <c r="B140" s="38">
        <v>1661</v>
      </c>
      <c r="C140" s="60" t="s">
        <v>1488</v>
      </c>
      <c r="D140" s="56" t="s">
        <v>1489</v>
      </c>
      <c r="E140" s="56" t="s">
        <v>1158</v>
      </c>
      <c r="F140" s="56" t="s">
        <v>1159</v>
      </c>
      <c r="G140" s="59" t="s">
        <v>1490</v>
      </c>
      <c r="H140" s="59" t="s">
        <v>1471</v>
      </c>
      <c r="I140" s="56" t="s">
        <v>1202</v>
      </c>
      <c r="J140" s="56" t="s">
        <v>1203</v>
      </c>
      <c r="K140" s="56" t="s">
        <v>1164</v>
      </c>
      <c r="L140" s="56" t="s">
        <v>1165</v>
      </c>
      <c r="M140" s="61" t="s">
        <v>1146</v>
      </c>
      <c r="N140" s="7" t="s">
        <v>1125</v>
      </c>
      <c r="O140" s="52" t="s">
        <v>1098</v>
      </c>
    </row>
    <row r="141" spans="2:15">
      <c r="B141" s="38">
        <v>1662</v>
      </c>
      <c r="C141" s="60" t="s">
        <v>1491</v>
      </c>
      <c r="D141" s="56" t="s">
        <v>1492</v>
      </c>
      <c r="E141" s="56" t="s">
        <v>1158</v>
      </c>
      <c r="F141" s="56" t="s">
        <v>1159</v>
      </c>
      <c r="G141" s="59" t="s">
        <v>1493</v>
      </c>
      <c r="H141" s="59" t="s">
        <v>1473</v>
      </c>
      <c r="I141" s="56" t="s">
        <v>1217</v>
      </c>
      <c r="J141" s="56" t="s">
        <v>1218</v>
      </c>
      <c r="K141" s="56" t="s">
        <v>1164</v>
      </c>
      <c r="L141" s="56" t="s">
        <v>1165</v>
      </c>
      <c r="M141" s="61" t="s">
        <v>1146</v>
      </c>
      <c r="N141" s="7" t="s">
        <v>1125</v>
      </c>
      <c r="O141" s="52" t="s">
        <v>1098</v>
      </c>
    </row>
    <row r="142" spans="2:15">
      <c r="B142" s="38">
        <v>1663</v>
      </c>
      <c r="C142" s="58" t="s">
        <v>1494</v>
      </c>
      <c r="D142" s="59" t="s">
        <v>1495</v>
      </c>
      <c r="E142" s="56" t="s">
        <v>1158</v>
      </c>
      <c r="F142" s="56" t="s">
        <v>1159</v>
      </c>
      <c r="G142" s="59" t="s">
        <v>1496</v>
      </c>
      <c r="H142" s="59" t="s">
        <v>1476</v>
      </c>
      <c r="I142" s="56" t="s">
        <v>1327</v>
      </c>
      <c r="J142" s="56" t="s">
        <v>1328</v>
      </c>
      <c r="K142" s="56" t="s">
        <v>1164</v>
      </c>
      <c r="L142" s="56" t="s">
        <v>1165</v>
      </c>
      <c r="M142" s="61" t="s">
        <v>1146</v>
      </c>
      <c r="N142" s="7" t="s">
        <v>1125</v>
      </c>
      <c r="O142" s="52" t="s">
        <v>1098</v>
      </c>
    </row>
    <row r="143" spans="2:15" s="47" customFormat="1">
      <c r="B143" s="38">
        <v>1664</v>
      </c>
      <c r="C143" s="58" t="s">
        <v>1497</v>
      </c>
      <c r="D143" s="59" t="s">
        <v>1498</v>
      </c>
      <c r="E143" s="59" t="s">
        <v>1169</v>
      </c>
      <c r="F143" s="59" t="s">
        <v>1170</v>
      </c>
      <c r="G143" s="59" t="s">
        <v>1200</v>
      </c>
      <c r="H143" s="59" t="s">
        <v>1201</v>
      </c>
      <c r="I143" s="59" t="s">
        <v>1202</v>
      </c>
      <c r="J143" s="59" t="s">
        <v>1203</v>
      </c>
      <c r="K143" s="59" t="s">
        <v>1499</v>
      </c>
      <c r="L143" s="59" t="s">
        <v>1231</v>
      </c>
      <c r="M143" s="61" t="s">
        <v>1146</v>
      </c>
      <c r="N143" s="7" t="s">
        <v>1125</v>
      </c>
      <c r="O143" s="52" t="s">
        <v>1098</v>
      </c>
    </row>
    <row r="144" spans="2:15">
      <c r="B144" s="38">
        <v>1665</v>
      </c>
      <c r="C144" s="60" t="s">
        <v>1500</v>
      </c>
      <c r="D144" s="56" t="s">
        <v>1501</v>
      </c>
      <c r="E144" s="56" t="s">
        <v>1169</v>
      </c>
      <c r="F144" s="56" t="s">
        <v>1170</v>
      </c>
      <c r="G144" s="56" t="s">
        <v>1484</v>
      </c>
      <c r="H144" s="56" t="s">
        <v>1465</v>
      </c>
      <c r="I144" s="56" t="s">
        <v>1187</v>
      </c>
      <c r="J144" s="56" t="s">
        <v>1188</v>
      </c>
      <c r="K144" s="56" t="s">
        <v>1164</v>
      </c>
      <c r="L144" s="56" t="s">
        <v>1165</v>
      </c>
      <c r="M144" s="61" t="s">
        <v>1146</v>
      </c>
      <c r="N144" s="7" t="s">
        <v>1125</v>
      </c>
      <c r="O144" s="146" t="s">
        <v>1502</v>
      </c>
    </row>
    <row r="145" spans="2:15">
      <c r="B145" s="38">
        <v>1666</v>
      </c>
      <c r="C145" s="58" t="s">
        <v>1503</v>
      </c>
      <c r="D145" s="56" t="s">
        <v>1504</v>
      </c>
      <c r="E145" s="56" t="s">
        <v>1173</v>
      </c>
      <c r="F145" s="56" t="s">
        <v>1174</v>
      </c>
      <c r="G145" s="56" t="s">
        <v>1484</v>
      </c>
      <c r="H145" s="56" t="s">
        <v>1465</v>
      </c>
      <c r="I145" s="56" t="s">
        <v>1187</v>
      </c>
      <c r="J145" s="56" t="s">
        <v>1188</v>
      </c>
      <c r="K145" s="56" t="s">
        <v>1164</v>
      </c>
      <c r="L145" s="56" t="s">
        <v>1165</v>
      </c>
      <c r="M145" s="61" t="s">
        <v>1146</v>
      </c>
      <c r="N145" s="7" t="s">
        <v>1125</v>
      </c>
      <c r="O145" s="146"/>
    </row>
    <row r="146" spans="2:15">
      <c r="B146" s="38">
        <v>1667</v>
      </c>
      <c r="C146" s="60" t="s">
        <v>1505</v>
      </c>
      <c r="D146" s="56" t="s">
        <v>1506</v>
      </c>
      <c r="E146" s="56" t="s">
        <v>1177</v>
      </c>
      <c r="F146" s="56" t="s">
        <v>1178</v>
      </c>
      <c r="G146" s="56" t="s">
        <v>1484</v>
      </c>
      <c r="H146" s="56" t="s">
        <v>1465</v>
      </c>
      <c r="I146" s="56" t="s">
        <v>1187</v>
      </c>
      <c r="J146" s="56" t="s">
        <v>1188</v>
      </c>
      <c r="K146" s="56" t="s">
        <v>1164</v>
      </c>
      <c r="L146" s="56" t="s">
        <v>1165</v>
      </c>
      <c r="M146" s="61" t="s">
        <v>1146</v>
      </c>
      <c r="N146" s="7" t="s">
        <v>1125</v>
      </c>
      <c r="O146" s="146"/>
    </row>
    <row r="147" spans="2:15">
      <c r="B147" s="38">
        <v>1668</v>
      </c>
      <c r="C147" s="58" t="s">
        <v>1507</v>
      </c>
      <c r="D147" s="56" t="s">
        <v>1508</v>
      </c>
      <c r="E147" s="56" t="s">
        <v>1181</v>
      </c>
      <c r="F147" s="56" t="s">
        <v>1182</v>
      </c>
      <c r="G147" s="56" t="s">
        <v>1484</v>
      </c>
      <c r="H147" s="56" t="s">
        <v>1465</v>
      </c>
      <c r="I147" s="56" t="s">
        <v>1187</v>
      </c>
      <c r="J147" s="56" t="s">
        <v>1188</v>
      </c>
      <c r="K147" s="56" t="s">
        <v>1164</v>
      </c>
      <c r="L147" s="56" t="s">
        <v>1165</v>
      </c>
      <c r="M147" s="61" t="s">
        <v>1146</v>
      </c>
      <c r="N147" s="7" t="s">
        <v>1125</v>
      </c>
      <c r="O147" s="146"/>
    </row>
    <row r="148" spans="2:15">
      <c r="B148" s="38">
        <v>1702</v>
      </c>
      <c r="C148" s="58" t="s">
        <v>1509</v>
      </c>
      <c r="D148" s="42" t="s">
        <v>1510</v>
      </c>
      <c r="E148" s="52" t="s">
        <v>1098</v>
      </c>
      <c r="F148" s="52" t="s">
        <v>1098</v>
      </c>
      <c r="G148" s="52" t="s">
        <v>1098</v>
      </c>
      <c r="H148" s="52" t="s">
        <v>1098</v>
      </c>
      <c r="I148" s="52" t="s">
        <v>1098</v>
      </c>
      <c r="J148" s="52" t="s">
        <v>1098</v>
      </c>
      <c r="K148" s="56" t="s">
        <v>1122</v>
      </c>
      <c r="L148" s="42" t="s">
        <v>1511</v>
      </c>
      <c r="M148" s="57" t="s">
        <v>1124</v>
      </c>
      <c r="N148" s="7" t="s">
        <v>1125</v>
      </c>
      <c r="O148" s="147" t="s">
        <v>1512</v>
      </c>
    </row>
    <row r="149" spans="2:15">
      <c r="B149" s="38">
        <v>1703</v>
      </c>
      <c r="C149" s="40" t="s">
        <v>1513</v>
      </c>
      <c r="D149" s="42" t="s">
        <v>1514</v>
      </c>
      <c r="E149" s="52" t="s">
        <v>1098</v>
      </c>
      <c r="F149" s="52" t="s">
        <v>1098</v>
      </c>
      <c r="G149" s="52" t="s">
        <v>1098</v>
      </c>
      <c r="H149" s="52" t="s">
        <v>1098</v>
      </c>
      <c r="I149" s="52" t="s">
        <v>1098</v>
      </c>
      <c r="J149" s="52" t="s">
        <v>1098</v>
      </c>
      <c r="K149" s="56" t="s">
        <v>1122</v>
      </c>
      <c r="L149" s="42" t="s">
        <v>1511</v>
      </c>
      <c r="M149" s="57" t="s">
        <v>1124</v>
      </c>
      <c r="N149" s="7" t="s">
        <v>1125</v>
      </c>
      <c r="O149" s="147"/>
    </row>
    <row r="150" spans="2:15">
      <c r="B150" s="38">
        <v>1704</v>
      </c>
      <c r="C150" s="40" t="s">
        <v>1515</v>
      </c>
      <c r="D150" s="42" t="s">
        <v>1516</v>
      </c>
      <c r="E150" s="52" t="s">
        <v>1098</v>
      </c>
      <c r="F150" s="52" t="s">
        <v>1098</v>
      </c>
      <c r="G150" s="52" t="s">
        <v>1098</v>
      </c>
      <c r="H150" s="52" t="s">
        <v>1098</v>
      </c>
      <c r="I150" s="52" t="s">
        <v>1098</v>
      </c>
      <c r="J150" s="52" t="s">
        <v>1098</v>
      </c>
      <c r="K150" s="56" t="s">
        <v>1475</v>
      </c>
      <c r="L150" s="42" t="s">
        <v>1129</v>
      </c>
      <c r="M150" s="57" t="s">
        <v>1124</v>
      </c>
      <c r="N150" s="7" t="s">
        <v>1125</v>
      </c>
      <c r="O150" s="147"/>
    </row>
    <row r="151" spans="2:15">
      <c r="B151" s="38">
        <v>1705</v>
      </c>
      <c r="C151" s="40" t="s">
        <v>1517</v>
      </c>
      <c r="D151" s="42" t="s">
        <v>1518</v>
      </c>
      <c r="E151" s="52" t="s">
        <v>1098</v>
      </c>
      <c r="F151" s="52" t="s">
        <v>1098</v>
      </c>
      <c r="G151" s="52" t="s">
        <v>1098</v>
      </c>
      <c r="H151" s="52" t="s">
        <v>1098</v>
      </c>
      <c r="I151" s="52" t="s">
        <v>1098</v>
      </c>
      <c r="J151" s="52" t="s">
        <v>1098</v>
      </c>
      <c r="K151" s="56" t="s">
        <v>1122</v>
      </c>
      <c r="L151" s="42" t="s">
        <v>1129</v>
      </c>
      <c r="M151" s="57" t="s">
        <v>1124</v>
      </c>
      <c r="N151" s="7" t="s">
        <v>1125</v>
      </c>
      <c r="O151" s="147"/>
    </row>
    <row r="152" spans="2:15">
      <c r="B152" s="38">
        <v>1706</v>
      </c>
      <c r="C152" s="40" t="s">
        <v>1519</v>
      </c>
      <c r="D152" s="42" t="s">
        <v>1520</v>
      </c>
      <c r="E152" s="52" t="s">
        <v>1098</v>
      </c>
      <c r="F152" s="52" t="s">
        <v>1098</v>
      </c>
      <c r="G152" s="52" t="s">
        <v>1098</v>
      </c>
      <c r="H152" s="52" t="s">
        <v>1098</v>
      </c>
      <c r="I152" s="52" t="s">
        <v>1098</v>
      </c>
      <c r="J152" s="52" t="s">
        <v>1098</v>
      </c>
      <c r="K152" s="56" t="s">
        <v>1122</v>
      </c>
      <c r="L152" s="42" t="s">
        <v>1129</v>
      </c>
      <c r="M152" s="57" t="s">
        <v>1124</v>
      </c>
      <c r="N152" s="7" t="s">
        <v>1125</v>
      </c>
      <c r="O152" s="147"/>
    </row>
    <row r="153" spans="2:15" ht="21" customHeight="1">
      <c r="B153" s="38">
        <v>1707</v>
      </c>
      <c r="C153" s="40" t="s">
        <v>1521</v>
      </c>
      <c r="D153" s="42" t="s">
        <v>1522</v>
      </c>
      <c r="E153" s="42" t="s">
        <v>1523</v>
      </c>
      <c r="F153" s="42" t="s">
        <v>1524</v>
      </c>
      <c r="G153" s="42" t="s">
        <v>1525</v>
      </c>
      <c r="H153" s="42" t="s">
        <v>1509</v>
      </c>
      <c r="I153" s="42" t="s">
        <v>1162</v>
      </c>
      <c r="J153" s="42" t="s">
        <v>1163</v>
      </c>
      <c r="K153" s="7" t="s">
        <v>1526</v>
      </c>
      <c r="L153" s="42" t="s">
        <v>1145</v>
      </c>
      <c r="M153" s="66" t="s">
        <v>1146</v>
      </c>
      <c r="N153" s="7" t="s">
        <v>1125</v>
      </c>
      <c r="O153" s="147"/>
    </row>
    <row r="154" spans="2:15" ht="18" customHeight="1">
      <c r="B154" s="38">
        <v>1708</v>
      </c>
      <c r="C154" s="40" t="s">
        <v>1527</v>
      </c>
      <c r="D154" s="42" t="s">
        <v>1528</v>
      </c>
      <c r="E154" s="42" t="s">
        <v>1169</v>
      </c>
      <c r="F154" s="42" t="s">
        <v>1529</v>
      </c>
      <c r="G154" s="42" t="s">
        <v>1530</v>
      </c>
      <c r="H154" s="42" t="s">
        <v>1513</v>
      </c>
      <c r="I154" s="42" t="s">
        <v>1187</v>
      </c>
      <c r="J154" s="42" t="s">
        <v>1531</v>
      </c>
      <c r="K154" s="7" t="s">
        <v>1532</v>
      </c>
      <c r="L154" s="42" t="s">
        <v>1342</v>
      </c>
      <c r="M154" s="53" t="s">
        <v>1101</v>
      </c>
      <c r="N154" s="7" t="s">
        <v>1125</v>
      </c>
      <c r="O154" s="147"/>
    </row>
    <row r="155" spans="2:15">
      <c r="B155" s="38">
        <v>1709</v>
      </c>
      <c r="C155" s="40" t="s">
        <v>1533</v>
      </c>
      <c r="D155" s="42" t="s">
        <v>1534</v>
      </c>
      <c r="E155" s="42" t="s">
        <v>1138</v>
      </c>
      <c r="F155" s="42" t="s">
        <v>1535</v>
      </c>
      <c r="G155" s="42" t="s">
        <v>1536</v>
      </c>
      <c r="H155" s="42" t="s">
        <v>1515</v>
      </c>
      <c r="I155" s="42" t="s">
        <v>1142</v>
      </c>
      <c r="J155" s="42" t="s">
        <v>1537</v>
      </c>
      <c r="K155" s="7" t="s">
        <v>1346</v>
      </c>
      <c r="L155" s="42" t="s">
        <v>1347</v>
      </c>
      <c r="M155" s="53" t="s">
        <v>1101</v>
      </c>
      <c r="N155" s="7" t="s">
        <v>1125</v>
      </c>
      <c r="O155" s="147"/>
    </row>
    <row r="156" spans="2:15" ht="15" customHeight="1">
      <c r="B156" s="38">
        <v>1710</v>
      </c>
      <c r="C156" s="40" t="s">
        <v>1538</v>
      </c>
      <c r="D156" s="42" t="s">
        <v>1539</v>
      </c>
      <c r="E156" s="144" t="s">
        <v>1540</v>
      </c>
      <c r="F156" s="144"/>
      <c r="G156" s="144"/>
      <c r="H156" s="144"/>
      <c r="I156" s="144"/>
      <c r="J156" s="144"/>
      <c r="K156" s="7" t="s">
        <v>1526</v>
      </c>
      <c r="L156" s="42" t="s">
        <v>1145</v>
      </c>
      <c r="M156" s="66" t="s">
        <v>1146</v>
      </c>
      <c r="N156" s="7" t="s">
        <v>1125</v>
      </c>
      <c r="O156" s="147"/>
    </row>
    <row r="157" spans="2:15">
      <c r="B157" s="38">
        <v>1711</v>
      </c>
      <c r="C157" s="40" t="s">
        <v>1541</v>
      </c>
      <c r="D157" s="42" t="s">
        <v>1542</v>
      </c>
      <c r="E157" s="42" t="s">
        <v>1523</v>
      </c>
      <c r="F157" s="42" t="s">
        <v>1524</v>
      </c>
      <c r="G157" s="42" t="s">
        <v>1525</v>
      </c>
      <c r="H157" s="42" t="s">
        <v>1509</v>
      </c>
      <c r="I157" s="42" t="s">
        <v>1162</v>
      </c>
      <c r="J157" s="42" t="s">
        <v>1163</v>
      </c>
      <c r="K157" s="7" t="s">
        <v>1532</v>
      </c>
      <c r="L157" s="42" t="s">
        <v>1342</v>
      </c>
      <c r="M157" s="53" t="s">
        <v>1101</v>
      </c>
      <c r="N157" s="7" t="s">
        <v>1125</v>
      </c>
      <c r="O157" s="147"/>
    </row>
    <row r="158" spans="2:15">
      <c r="B158" s="38">
        <v>1712</v>
      </c>
      <c r="C158" s="40" t="s">
        <v>1543</v>
      </c>
      <c r="D158" s="42" t="s">
        <v>1544</v>
      </c>
      <c r="E158" s="42" t="s">
        <v>1169</v>
      </c>
      <c r="F158" s="42" t="s">
        <v>1529</v>
      </c>
      <c r="G158" s="42" t="s">
        <v>1530</v>
      </c>
      <c r="H158" s="42" t="s">
        <v>1513</v>
      </c>
      <c r="I158" s="42" t="s">
        <v>1187</v>
      </c>
      <c r="J158" s="42" t="s">
        <v>1531</v>
      </c>
      <c r="K158" s="7" t="s">
        <v>1545</v>
      </c>
      <c r="L158" s="42" t="s">
        <v>1356</v>
      </c>
      <c r="M158" s="53" t="s">
        <v>1101</v>
      </c>
      <c r="N158" s="7" t="s">
        <v>1125</v>
      </c>
      <c r="O158" s="147"/>
    </row>
    <row r="159" spans="2:15">
      <c r="B159" s="38">
        <v>1713</v>
      </c>
      <c r="C159" s="40" t="s">
        <v>1546</v>
      </c>
      <c r="D159" s="42" t="s">
        <v>1547</v>
      </c>
      <c r="E159" s="42" t="s">
        <v>1138</v>
      </c>
      <c r="F159" s="42" t="s">
        <v>1535</v>
      </c>
      <c r="G159" s="42" t="s">
        <v>1536</v>
      </c>
      <c r="H159" s="42" t="s">
        <v>1515</v>
      </c>
      <c r="I159" s="42" t="s">
        <v>1142</v>
      </c>
      <c r="J159" s="42" t="s">
        <v>1537</v>
      </c>
      <c r="K159" s="7" t="s">
        <v>1415</v>
      </c>
      <c r="L159" s="42" t="s">
        <v>1361</v>
      </c>
      <c r="M159" s="53" t="s">
        <v>1101</v>
      </c>
      <c r="N159" s="7" t="s">
        <v>1125</v>
      </c>
      <c r="O159" s="147"/>
    </row>
    <row r="160" spans="2:15" ht="21" customHeight="1">
      <c r="B160" s="38">
        <v>1714</v>
      </c>
      <c r="C160" s="40" t="s">
        <v>1548</v>
      </c>
      <c r="D160" s="42" t="s">
        <v>1549</v>
      </c>
      <c r="E160" s="144" t="s">
        <v>1550</v>
      </c>
      <c r="F160" s="144"/>
      <c r="G160" s="144"/>
      <c r="H160" s="144"/>
      <c r="I160" s="144"/>
      <c r="J160" s="144"/>
      <c r="K160" s="7" t="s">
        <v>1551</v>
      </c>
      <c r="L160" s="42" t="s">
        <v>1145</v>
      </c>
      <c r="M160" s="66" t="s">
        <v>1146</v>
      </c>
      <c r="N160" s="7" t="s">
        <v>1125</v>
      </c>
      <c r="O160" s="147"/>
    </row>
    <row r="161" spans="2:15">
      <c r="B161" s="51" t="s">
        <v>1098</v>
      </c>
      <c r="C161" s="39" t="s">
        <v>1552</v>
      </c>
      <c r="D161" t="s">
        <v>1553</v>
      </c>
      <c r="E161" s="52" t="s">
        <v>1098</v>
      </c>
      <c r="F161" s="52" t="s">
        <v>1098</v>
      </c>
      <c r="G161" s="52" t="s">
        <v>1098</v>
      </c>
      <c r="H161" s="52" t="s">
        <v>1098</v>
      </c>
      <c r="I161" s="52" t="s">
        <v>1098</v>
      </c>
      <c r="J161" s="52" t="s">
        <v>1098</v>
      </c>
      <c r="K161" t="s">
        <v>1122</v>
      </c>
      <c r="L161" t="s">
        <v>1257</v>
      </c>
      <c r="M161" s="53" t="s">
        <v>1101</v>
      </c>
      <c r="N161" s="7" t="s">
        <v>1125</v>
      </c>
      <c r="O161" s="147" t="s">
        <v>1554</v>
      </c>
    </row>
    <row r="162" spans="2:15">
      <c r="B162" s="51" t="s">
        <v>1098</v>
      </c>
      <c r="C162" s="39" t="s">
        <v>1555</v>
      </c>
      <c r="D162" t="s">
        <v>1556</v>
      </c>
      <c r="E162" s="52" t="s">
        <v>1098</v>
      </c>
      <c r="F162" s="52" t="s">
        <v>1098</v>
      </c>
      <c r="G162" s="52" t="s">
        <v>1098</v>
      </c>
      <c r="H162" s="52" t="s">
        <v>1098</v>
      </c>
      <c r="I162" s="52" t="s">
        <v>1098</v>
      </c>
      <c r="J162" s="52" t="s">
        <v>1098</v>
      </c>
      <c r="K162" t="s">
        <v>1122</v>
      </c>
      <c r="L162" t="s">
        <v>1257</v>
      </c>
      <c r="M162" s="53" t="s">
        <v>1101</v>
      </c>
      <c r="N162" s="7" t="s">
        <v>1125</v>
      </c>
      <c r="O162" s="147"/>
    </row>
    <row r="163" spans="2:15" ht="12" customHeight="1">
      <c r="B163" s="51" t="s">
        <v>1098</v>
      </c>
      <c r="C163" s="39" t="s">
        <v>1557</v>
      </c>
      <c r="D163" t="s">
        <v>1558</v>
      </c>
      <c r="E163" s="52" t="s">
        <v>1098</v>
      </c>
      <c r="F163" s="52" t="s">
        <v>1098</v>
      </c>
      <c r="G163" s="52" t="s">
        <v>1098</v>
      </c>
      <c r="H163" s="52" t="s">
        <v>1098</v>
      </c>
      <c r="I163" s="52" t="s">
        <v>1098</v>
      </c>
      <c r="J163" s="52" t="s">
        <v>1098</v>
      </c>
      <c r="K163" t="s">
        <v>1122</v>
      </c>
      <c r="L163" t="s">
        <v>1129</v>
      </c>
      <c r="M163" s="57" t="s">
        <v>1124</v>
      </c>
      <c r="N163" s="7" t="s">
        <v>1125</v>
      </c>
      <c r="O163" s="147"/>
    </row>
    <row r="164" spans="2:15">
      <c r="B164" s="51" t="s">
        <v>1098</v>
      </c>
      <c r="C164" s="39" t="s">
        <v>1559</v>
      </c>
      <c r="D164" t="s">
        <v>1560</v>
      </c>
      <c r="E164" s="52" t="s">
        <v>1098</v>
      </c>
      <c r="F164" s="52" t="s">
        <v>1098</v>
      </c>
      <c r="G164" s="52" t="s">
        <v>1098</v>
      </c>
      <c r="H164" s="52" t="s">
        <v>1098</v>
      </c>
      <c r="I164" s="52" t="s">
        <v>1098</v>
      </c>
      <c r="J164" s="52" t="s">
        <v>1098</v>
      </c>
      <c r="K164" t="s">
        <v>1122</v>
      </c>
      <c r="L164" t="s">
        <v>1257</v>
      </c>
      <c r="M164" s="53" t="s">
        <v>1101</v>
      </c>
      <c r="N164" s="7" t="s">
        <v>1125</v>
      </c>
      <c r="O164" s="147" t="s">
        <v>1561</v>
      </c>
    </row>
    <row r="165" spans="2:15">
      <c r="B165" s="51" t="s">
        <v>1098</v>
      </c>
      <c r="C165" s="39" t="s">
        <v>1562</v>
      </c>
      <c r="D165" t="s">
        <v>1563</v>
      </c>
      <c r="E165" s="52" t="s">
        <v>1098</v>
      </c>
      <c r="F165" s="52" t="s">
        <v>1098</v>
      </c>
      <c r="G165" s="52" t="s">
        <v>1098</v>
      </c>
      <c r="H165" s="52" t="s">
        <v>1098</v>
      </c>
      <c r="I165" s="52" t="s">
        <v>1098</v>
      </c>
      <c r="J165" s="52" t="s">
        <v>1098</v>
      </c>
      <c r="K165" t="s">
        <v>1122</v>
      </c>
      <c r="L165" t="s">
        <v>1257</v>
      </c>
      <c r="M165" s="53" t="s">
        <v>1101</v>
      </c>
      <c r="N165" s="7" t="s">
        <v>1125</v>
      </c>
      <c r="O165" s="147"/>
    </row>
    <row r="166" spans="2:15">
      <c r="B166" s="51" t="s">
        <v>1098</v>
      </c>
      <c r="C166" s="39" t="s">
        <v>1564</v>
      </c>
      <c r="D166" t="s">
        <v>1565</v>
      </c>
      <c r="E166" s="52" t="s">
        <v>1098</v>
      </c>
      <c r="F166" s="52" t="s">
        <v>1098</v>
      </c>
      <c r="G166" s="52" t="s">
        <v>1098</v>
      </c>
      <c r="H166" s="52" t="s">
        <v>1098</v>
      </c>
      <c r="I166" s="52" t="s">
        <v>1098</v>
      </c>
      <c r="J166" s="52" t="s">
        <v>1098</v>
      </c>
      <c r="K166" t="s">
        <v>1122</v>
      </c>
      <c r="L166" t="s">
        <v>1129</v>
      </c>
      <c r="M166" s="57" t="s">
        <v>1124</v>
      </c>
      <c r="N166" s="7" t="s">
        <v>1125</v>
      </c>
      <c r="O166" s="147"/>
    </row>
    <row r="167" spans="2:15">
      <c r="B167" s="51" t="s">
        <v>1098</v>
      </c>
      <c r="C167" s="39" t="s">
        <v>1566</v>
      </c>
      <c r="D167" t="s">
        <v>1567</v>
      </c>
      <c r="E167" s="52" t="s">
        <v>1098</v>
      </c>
      <c r="F167" s="52" t="s">
        <v>1098</v>
      </c>
      <c r="G167" s="52" t="s">
        <v>1098</v>
      </c>
      <c r="H167" s="52" t="s">
        <v>1098</v>
      </c>
      <c r="I167" s="52" t="s">
        <v>1098</v>
      </c>
      <c r="J167" s="52" t="s">
        <v>1098</v>
      </c>
      <c r="K167" t="s">
        <v>1122</v>
      </c>
      <c r="L167" t="s">
        <v>1257</v>
      </c>
      <c r="M167" s="53" t="s">
        <v>1101</v>
      </c>
      <c r="N167" s="7" t="s">
        <v>1125</v>
      </c>
      <c r="O167" s="147" t="s">
        <v>1568</v>
      </c>
    </row>
    <row r="168" spans="2:15">
      <c r="B168" s="51" t="s">
        <v>1098</v>
      </c>
      <c r="C168" s="39" t="s">
        <v>1569</v>
      </c>
      <c r="D168" t="s">
        <v>1570</v>
      </c>
      <c r="E168" s="52" t="s">
        <v>1098</v>
      </c>
      <c r="F168" s="52" t="s">
        <v>1098</v>
      </c>
      <c r="G168" s="52" t="s">
        <v>1098</v>
      </c>
      <c r="H168" s="52" t="s">
        <v>1098</v>
      </c>
      <c r="I168" s="52" t="s">
        <v>1098</v>
      </c>
      <c r="J168" s="52" t="s">
        <v>1098</v>
      </c>
      <c r="K168" t="s">
        <v>1122</v>
      </c>
      <c r="L168" t="s">
        <v>1257</v>
      </c>
      <c r="M168" s="53" t="s">
        <v>1101</v>
      </c>
      <c r="N168" s="7" t="s">
        <v>1125</v>
      </c>
      <c r="O168" s="147"/>
    </row>
    <row r="169" spans="2:15">
      <c r="B169" s="51" t="s">
        <v>1098</v>
      </c>
      <c r="C169" s="39" t="s">
        <v>1571</v>
      </c>
      <c r="D169" t="s">
        <v>1572</v>
      </c>
      <c r="E169" s="52" t="s">
        <v>1098</v>
      </c>
      <c r="F169" s="52" t="s">
        <v>1098</v>
      </c>
      <c r="G169" s="52" t="s">
        <v>1098</v>
      </c>
      <c r="H169" s="52" t="s">
        <v>1098</v>
      </c>
      <c r="I169" s="52" t="s">
        <v>1098</v>
      </c>
      <c r="J169" s="52" t="s">
        <v>1098</v>
      </c>
      <c r="K169" t="s">
        <v>1122</v>
      </c>
      <c r="L169" t="s">
        <v>1129</v>
      </c>
      <c r="M169" s="57" t="s">
        <v>1124</v>
      </c>
      <c r="N169" s="7" t="s">
        <v>1125</v>
      </c>
      <c r="O169" s="147"/>
    </row>
    <row r="170" spans="2:15">
      <c r="B170" s="51" t="s">
        <v>1098</v>
      </c>
      <c r="C170" s="39" t="s">
        <v>1573</v>
      </c>
      <c r="D170" t="s">
        <v>1574</v>
      </c>
      <c r="E170" s="52" t="s">
        <v>1098</v>
      </c>
      <c r="F170" s="52" t="s">
        <v>1098</v>
      </c>
      <c r="G170" s="52" t="s">
        <v>1098</v>
      </c>
      <c r="H170" s="52" t="s">
        <v>1098</v>
      </c>
      <c r="I170" s="52" t="s">
        <v>1098</v>
      </c>
      <c r="J170" s="52" t="s">
        <v>1098</v>
      </c>
      <c r="K170" t="s">
        <v>1122</v>
      </c>
      <c r="L170" t="s">
        <v>1257</v>
      </c>
      <c r="M170" s="53" t="s">
        <v>1101</v>
      </c>
      <c r="N170" s="7" t="s">
        <v>1125</v>
      </c>
      <c r="O170" s="147" t="s">
        <v>1575</v>
      </c>
    </row>
    <row r="171" spans="2:15">
      <c r="B171" s="51" t="s">
        <v>1098</v>
      </c>
      <c r="C171" s="39" t="s">
        <v>1576</v>
      </c>
      <c r="D171" t="s">
        <v>1577</v>
      </c>
      <c r="E171" s="52" t="s">
        <v>1098</v>
      </c>
      <c r="F171" s="52" t="s">
        <v>1098</v>
      </c>
      <c r="G171" s="52" t="s">
        <v>1098</v>
      </c>
      <c r="H171" s="52" t="s">
        <v>1098</v>
      </c>
      <c r="I171" s="52" t="s">
        <v>1098</v>
      </c>
      <c r="J171" s="52" t="s">
        <v>1098</v>
      </c>
      <c r="K171" t="s">
        <v>1122</v>
      </c>
      <c r="L171" t="s">
        <v>1257</v>
      </c>
      <c r="M171" s="53" t="s">
        <v>1101</v>
      </c>
      <c r="N171" s="7" t="s">
        <v>1125</v>
      </c>
      <c r="O171" s="147"/>
    </row>
    <row r="172" spans="2:15">
      <c r="B172" s="51" t="s">
        <v>1098</v>
      </c>
      <c r="C172" s="39" t="s">
        <v>1578</v>
      </c>
      <c r="D172" t="s">
        <v>1579</v>
      </c>
      <c r="E172" s="52" t="s">
        <v>1098</v>
      </c>
      <c r="F172" s="52" t="s">
        <v>1098</v>
      </c>
      <c r="G172" s="52" t="s">
        <v>1098</v>
      </c>
      <c r="H172" s="52" t="s">
        <v>1098</v>
      </c>
      <c r="I172" s="52" t="s">
        <v>1098</v>
      </c>
      <c r="J172" s="52" t="s">
        <v>1098</v>
      </c>
      <c r="K172" t="s">
        <v>1122</v>
      </c>
      <c r="L172" t="s">
        <v>1129</v>
      </c>
      <c r="M172" s="57" t="s">
        <v>1124</v>
      </c>
      <c r="N172" s="7" t="s">
        <v>1125</v>
      </c>
      <c r="O172" s="147"/>
    </row>
    <row r="173" spans="2:15">
      <c r="B173" s="51" t="s">
        <v>1098</v>
      </c>
      <c r="C173" s="39" t="s">
        <v>1580</v>
      </c>
      <c r="D173" t="s">
        <v>1581</v>
      </c>
      <c r="E173" s="52" t="s">
        <v>1098</v>
      </c>
      <c r="F173" s="52" t="s">
        <v>1098</v>
      </c>
      <c r="G173" s="52" t="s">
        <v>1098</v>
      </c>
      <c r="H173" s="52" t="s">
        <v>1098</v>
      </c>
      <c r="I173" s="52" t="s">
        <v>1098</v>
      </c>
      <c r="J173" s="52" t="s">
        <v>1098</v>
      </c>
      <c r="K173" t="s">
        <v>1122</v>
      </c>
      <c r="L173" t="s">
        <v>1257</v>
      </c>
      <c r="M173" s="53" t="s">
        <v>1101</v>
      </c>
      <c r="N173" s="7" t="s">
        <v>1125</v>
      </c>
      <c r="O173" s="147" t="s">
        <v>1582</v>
      </c>
    </row>
    <row r="174" spans="2:15">
      <c r="B174" s="51" t="s">
        <v>1098</v>
      </c>
      <c r="C174" s="39" t="s">
        <v>1583</v>
      </c>
      <c r="D174" t="s">
        <v>1584</v>
      </c>
      <c r="E174" s="52" t="s">
        <v>1098</v>
      </c>
      <c r="F174" s="52" t="s">
        <v>1098</v>
      </c>
      <c r="G174" s="52" t="s">
        <v>1098</v>
      </c>
      <c r="H174" s="52" t="s">
        <v>1098</v>
      </c>
      <c r="I174" s="52" t="s">
        <v>1098</v>
      </c>
      <c r="J174" s="52" t="s">
        <v>1098</v>
      </c>
      <c r="K174" t="s">
        <v>1122</v>
      </c>
      <c r="L174" t="s">
        <v>1257</v>
      </c>
      <c r="M174" s="53" t="s">
        <v>1101</v>
      </c>
      <c r="N174" s="7" t="s">
        <v>1125</v>
      </c>
      <c r="O174" s="147"/>
    </row>
    <row r="175" spans="2:15">
      <c r="B175" s="51" t="s">
        <v>1098</v>
      </c>
      <c r="C175" s="39" t="s">
        <v>1585</v>
      </c>
      <c r="D175" t="s">
        <v>1586</v>
      </c>
      <c r="E175" s="52" t="s">
        <v>1098</v>
      </c>
      <c r="F175" s="52" t="s">
        <v>1098</v>
      </c>
      <c r="G175" s="52" t="s">
        <v>1098</v>
      </c>
      <c r="H175" s="52" t="s">
        <v>1098</v>
      </c>
      <c r="I175" s="52" t="s">
        <v>1098</v>
      </c>
      <c r="J175" s="52" t="s">
        <v>1098</v>
      </c>
      <c r="K175" t="s">
        <v>1122</v>
      </c>
      <c r="L175" t="s">
        <v>1129</v>
      </c>
      <c r="M175" s="57" t="s">
        <v>1124</v>
      </c>
      <c r="N175" s="7" t="s">
        <v>1125</v>
      </c>
      <c r="O175" s="147"/>
    </row>
    <row r="176" spans="2:15">
      <c r="B176" s="51" t="s">
        <v>1098</v>
      </c>
      <c r="C176" s="39" t="s">
        <v>2562</v>
      </c>
      <c r="D176" t="s">
        <v>2563</v>
      </c>
      <c r="E176" s="52" t="s">
        <v>1098</v>
      </c>
      <c r="F176" s="52" t="s">
        <v>1098</v>
      </c>
      <c r="G176" s="52" t="s">
        <v>1098</v>
      </c>
      <c r="H176" s="52" t="s">
        <v>1098</v>
      </c>
      <c r="I176" s="52" t="s">
        <v>1098</v>
      </c>
      <c r="J176" s="52" t="s">
        <v>1098</v>
      </c>
      <c r="K176" s="52" t="s">
        <v>1098</v>
      </c>
      <c r="L176" s="52" t="s">
        <v>1098</v>
      </c>
      <c r="M176" s="66" t="s">
        <v>1146</v>
      </c>
      <c r="N176" s="7" t="s">
        <v>1125</v>
      </c>
      <c r="O176" s="30" t="s">
        <v>2564</v>
      </c>
    </row>
    <row r="177" spans="2:15">
      <c r="B177" s="51" t="s">
        <v>1098</v>
      </c>
      <c r="C177" s="39" t="s">
        <v>1257</v>
      </c>
      <c r="D177" t="s">
        <v>2565</v>
      </c>
      <c r="E177" s="52" t="s">
        <v>1098</v>
      </c>
      <c r="F177" s="52" t="s">
        <v>1098</v>
      </c>
      <c r="G177" s="52" t="s">
        <v>1098</v>
      </c>
      <c r="H177" s="52" t="s">
        <v>1098</v>
      </c>
      <c r="I177" s="52" t="s">
        <v>1098</v>
      </c>
      <c r="J177" s="52" t="s">
        <v>1098</v>
      </c>
      <c r="K177" s="52" t="s">
        <v>1098</v>
      </c>
      <c r="L177" s="52" t="s">
        <v>1098</v>
      </c>
      <c r="M177" s="53" t="s">
        <v>1101</v>
      </c>
      <c r="N177" s="7" t="s">
        <v>1125</v>
      </c>
      <c r="O177" s="30" t="s">
        <v>2564</v>
      </c>
    </row>
  </sheetData>
  <mergeCells count="60">
    <mergeCell ref="B2:B3"/>
    <mergeCell ref="C2:C3"/>
    <mergeCell ref="D2:D3"/>
    <mergeCell ref="E2:J2"/>
    <mergeCell ref="K2:L3"/>
    <mergeCell ref="I3:J3"/>
    <mergeCell ref="E3:F3"/>
    <mergeCell ref="G3:H3"/>
    <mergeCell ref="O69:O73"/>
    <mergeCell ref="O74:O78"/>
    <mergeCell ref="O79:O83"/>
    <mergeCell ref="O84:O88"/>
    <mergeCell ref="O57:O58"/>
    <mergeCell ref="O59:O60"/>
    <mergeCell ref="O61:O62"/>
    <mergeCell ref="O63:O64"/>
    <mergeCell ref="O65:O66"/>
    <mergeCell ref="O67:O68"/>
    <mergeCell ref="O41:O45"/>
    <mergeCell ref="O55:O56"/>
    <mergeCell ref="O4:O18"/>
    <mergeCell ref="M2:M3"/>
    <mergeCell ref="O26:O30"/>
    <mergeCell ref="O31:O35"/>
    <mergeCell ref="O36:O40"/>
    <mergeCell ref="N2:N3"/>
    <mergeCell ref="O2:O3"/>
    <mergeCell ref="E91:J91"/>
    <mergeCell ref="E94:J94"/>
    <mergeCell ref="O97:O98"/>
    <mergeCell ref="O101:O104"/>
    <mergeCell ref="E105:J105"/>
    <mergeCell ref="O105:O108"/>
    <mergeCell ref="E106:J106"/>
    <mergeCell ref="E107:J107"/>
    <mergeCell ref="E108:J108"/>
    <mergeCell ref="O95:O96"/>
    <mergeCell ref="O109:O113"/>
    <mergeCell ref="E114:J114"/>
    <mergeCell ref="O114:O118"/>
    <mergeCell ref="E115:J115"/>
    <mergeCell ref="E116:J116"/>
    <mergeCell ref="E117:J117"/>
    <mergeCell ref="E118:J118"/>
    <mergeCell ref="E156:J156"/>
    <mergeCell ref="E160:J160"/>
    <mergeCell ref="O161:O163"/>
    <mergeCell ref="O164:O166"/>
    <mergeCell ref="O119:O124"/>
    <mergeCell ref="E125:J125"/>
    <mergeCell ref="O125:O129"/>
    <mergeCell ref="E126:J126"/>
    <mergeCell ref="E127:J127"/>
    <mergeCell ref="E128:J128"/>
    <mergeCell ref="E129:J129"/>
    <mergeCell ref="O167:O169"/>
    <mergeCell ref="O170:O172"/>
    <mergeCell ref="O173:O175"/>
    <mergeCell ref="O144:O147"/>
    <mergeCell ref="O148:O160"/>
  </mergeCells>
  <pageMargins left="0.70866141732283472" right="0.70866141732283472" top="0.74803149606299213" bottom="0.74803149606299213" header="0.31496062992125984" footer="0.31496062992125984"/>
  <pageSetup paperSize="9" scale="23"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BCDD0-7C70-4568-B0D3-4A192A541C91}">
  <sheetPr>
    <pageSetUpPr fitToPage="1"/>
  </sheetPr>
  <dimension ref="B1:G296"/>
  <sheetViews>
    <sheetView zoomScale="85" zoomScaleNormal="85" workbookViewId="0">
      <pane ySplit="2" topLeftCell="A282" activePane="bottomLeft" state="frozen"/>
      <selection activeCell="B54" sqref="B54"/>
      <selection pane="bottomLeft" activeCell="B3" sqref="B3:G34"/>
    </sheetView>
  </sheetViews>
  <sheetFormatPr defaultColWidth="9" defaultRowHeight="15"/>
  <cols>
    <col min="1" max="1" width="3.5703125" style="68" customWidth="1"/>
    <col min="2" max="2" width="9" style="67"/>
    <col min="3" max="3" width="9.42578125" style="39" customWidth="1"/>
    <col min="4" max="4" width="58.42578125" style="56" customWidth="1"/>
    <col min="5" max="5" width="9.42578125" style="68" customWidth="1"/>
    <col min="6" max="6" width="36.7109375" style="56" customWidth="1"/>
    <col min="7" max="7" width="68.85546875" style="56" customWidth="1"/>
    <col min="8" max="16384" width="9" style="68"/>
  </cols>
  <sheetData>
    <row r="1" spans="2:7">
      <c r="B1" s="128"/>
    </row>
    <row r="2" spans="2:7">
      <c r="B2" s="67" t="s">
        <v>1587</v>
      </c>
      <c r="C2" s="39" t="s">
        <v>1588</v>
      </c>
      <c r="D2" s="60" t="s">
        <v>108</v>
      </c>
      <c r="E2" s="60" t="s">
        <v>1589</v>
      </c>
      <c r="F2" s="60" t="s">
        <v>1590</v>
      </c>
      <c r="G2" s="60" t="s">
        <v>1090</v>
      </c>
    </row>
    <row r="3" spans="2:7">
      <c r="B3" s="67">
        <v>18</v>
      </c>
      <c r="C3" s="69" t="s">
        <v>1098</v>
      </c>
      <c r="D3" s="56" t="s">
        <v>1591</v>
      </c>
      <c r="E3" s="70" t="s">
        <v>1592</v>
      </c>
      <c r="F3" s="56" t="s">
        <v>1593</v>
      </c>
      <c r="G3" s="59" t="s">
        <v>1594</v>
      </c>
    </row>
    <row r="4" spans="2:7">
      <c r="B4" s="67">
        <v>20</v>
      </c>
      <c r="C4" s="69" t="s">
        <v>1098</v>
      </c>
      <c r="D4" s="56" t="s">
        <v>1595</v>
      </c>
      <c r="E4" s="70" t="s">
        <v>1592</v>
      </c>
      <c r="F4" s="56" t="s">
        <v>1593</v>
      </c>
      <c r="G4" s="59" t="s">
        <v>1596</v>
      </c>
    </row>
    <row r="5" spans="2:7">
      <c r="B5" s="67">
        <v>23</v>
      </c>
      <c r="C5" s="69" t="s">
        <v>1098</v>
      </c>
      <c r="D5" s="56" t="s">
        <v>1597</v>
      </c>
      <c r="E5" s="70" t="s">
        <v>1592</v>
      </c>
      <c r="F5" s="56" t="s">
        <v>1593</v>
      </c>
      <c r="G5" s="59" t="s">
        <v>1598</v>
      </c>
    </row>
    <row r="6" spans="2:7">
      <c r="B6" s="67">
        <v>80</v>
      </c>
      <c r="C6" s="69" t="s">
        <v>1098</v>
      </c>
      <c r="D6" s="56" t="s">
        <v>1593</v>
      </c>
      <c r="E6" s="70" t="s">
        <v>1592</v>
      </c>
      <c r="F6" s="56" t="s">
        <v>1593</v>
      </c>
      <c r="G6" s="56" t="s">
        <v>1599</v>
      </c>
    </row>
    <row r="7" spans="2:7">
      <c r="B7" s="67">
        <v>319</v>
      </c>
      <c r="C7" s="69" t="s">
        <v>1098</v>
      </c>
      <c r="D7" s="56" t="s">
        <v>1600</v>
      </c>
      <c r="E7" s="70" t="s">
        <v>1592</v>
      </c>
      <c r="F7" s="56" t="s">
        <v>1593</v>
      </c>
      <c r="G7" s="59" t="s">
        <v>1596</v>
      </c>
    </row>
    <row r="8" spans="2:7">
      <c r="B8" s="67">
        <v>724</v>
      </c>
      <c r="C8" s="69" t="s">
        <v>1098</v>
      </c>
      <c r="D8" s="56" t="s">
        <v>2703</v>
      </c>
      <c r="E8" s="70" t="s">
        <v>1603</v>
      </c>
      <c r="F8" s="56" t="s">
        <v>1593</v>
      </c>
      <c r="G8" s="59" t="s">
        <v>2704</v>
      </c>
    </row>
    <row r="9" spans="2:7">
      <c r="B9" s="71" t="s">
        <v>1098</v>
      </c>
      <c r="C9" s="39" t="s">
        <v>1601</v>
      </c>
      <c r="D9" s="56" t="s">
        <v>1602</v>
      </c>
      <c r="E9" s="70" t="s">
        <v>1603</v>
      </c>
      <c r="F9" s="56" t="s">
        <v>1604</v>
      </c>
      <c r="G9" s="56" t="s">
        <v>1605</v>
      </c>
    </row>
    <row r="10" spans="2:7">
      <c r="B10" s="71" t="s">
        <v>1098</v>
      </c>
      <c r="C10" s="43" t="s">
        <v>1606</v>
      </c>
      <c r="D10" s="59" t="s">
        <v>1607</v>
      </c>
      <c r="E10" s="70" t="s">
        <v>1603</v>
      </c>
      <c r="F10" s="59" t="s">
        <v>1608</v>
      </c>
      <c r="G10" s="56" t="s">
        <v>1609</v>
      </c>
    </row>
    <row r="11" spans="2:7">
      <c r="B11" s="71" t="s">
        <v>1098</v>
      </c>
      <c r="C11" s="43" t="s">
        <v>1610</v>
      </c>
      <c r="D11" s="59" t="s">
        <v>1611</v>
      </c>
      <c r="E11" s="70" t="s">
        <v>1603</v>
      </c>
      <c r="F11" s="59" t="s">
        <v>1612</v>
      </c>
      <c r="G11" s="56" t="s">
        <v>1613</v>
      </c>
    </row>
    <row r="12" spans="2:7">
      <c r="B12" s="71" t="s">
        <v>1098</v>
      </c>
      <c r="C12" s="43" t="s">
        <v>1614</v>
      </c>
      <c r="D12" s="59" t="s">
        <v>1615</v>
      </c>
      <c r="E12" s="70" t="s">
        <v>1603</v>
      </c>
      <c r="F12" s="59" t="s">
        <v>1616</v>
      </c>
      <c r="G12" s="56" t="s">
        <v>1609</v>
      </c>
    </row>
    <row r="13" spans="2:7">
      <c r="B13" s="71" t="s">
        <v>1098</v>
      </c>
      <c r="C13" s="43" t="s">
        <v>1617</v>
      </c>
      <c r="D13" s="59" t="s">
        <v>1618</v>
      </c>
      <c r="E13" s="70" t="s">
        <v>1619</v>
      </c>
      <c r="F13" s="59" t="s">
        <v>1620</v>
      </c>
      <c r="G13" s="144" t="s">
        <v>1621</v>
      </c>
    </row>
    <row r="14" spans="2:7">
      <c r="B14" s="71" t="s">
        <v>1098</v>
      </c>
      <c r="C14" s="43" t="s">
        <v>1622</v>
      </c>
      <c r="D14" s="59" t="s">
        <v>1623</v>
      </c>
      <c r="E14" s="70" t="s">
        <v>1619</v>
      </c>
      <c r="F14" s="59" t="s">
        <v>1624</v>
      </c>
      <c r="G14" s="144"/>
    </row>
    <row r="15" spans="2:7">
      <c r="B15" s="71" t="s">
        <v>1098</v>
      </c>
      <c r="C15" s="43" t="s">
        <v>1625</v>
      </c>
      <c r="D15" s="59" t="s">
        <v>1626</v>
      </c>
      <c r="E15" s="70" t="s">
        <v>1619</v>
      </c>
      <c r="F15" s="59" t="s">
        <v>1627</v>
      </c>
      <c r="G15" s="144"/>
    </row>
    <row r="16" spans="2:7">
      <c r="B16" s="71" t="s">
        <v>1098</v>
      </c>
      <c r="C16" s="43" t="s">
        <v>1628</v>
      </c>
      <c r="D16" s="59" t="s">
        <v>1629</v>
      </c>
      <c r="E16" s="70" t="s">
        <v>1619</v>
      </c>
      <c r="F16" s="59" t="s">
        <v>1630</v>
      </c>
      <c r="G16" s="144"/>
    </row>
    <row r="17" spans="2:7">
      <c r="B17" s="71" t="s">
        <v>1098</v>
      </c>
      <c r="C17" s="43" t="s">
        <v>1631</v>
      </c>
      <c r="D17" s="59" t="s">
        <v>1632</v>
      </c>
      <c r="E17" s="70" t="s">
        <v>1619</v>
      </c>
      <c r="F17" s="59" t="s">
        <v>1633</v>
      </c>
      <c r="G17" s="144"/>
    </row>
    <row r="18" spans="2:7">
      <c r="B18" s="67">
        <v>1297</v>
      </c>
      <c r="C18" s="43" t="s">
        <v>1634</v>
      </c>
      <c r="D18" s="59" t="s">
        <v>1635</v>
      </c>
      <c r="E18" s="70" t="s">
        <v>1636</v>
      </c>
      <c r="F18" s="59" t="s">
        <v>1637</v>
      </c>
      <c r="G18" s="144"/>
    </row>
    <row r="19" spans="2:7">
      <c r="B19" s="71" t="s">
        <v>1098</v>
      </c>
      <c r="C19" s="43" t="s">
        <v>1638</v>
      </c>
      <c r="D19" s="59" t="s">
        <v>1639</v>
      </c>
      <c r="E19" s="70" t="s">
        <v>1619</v>
      </c>
      <c r="F19" s="59" t="s">
        <v>1640</v>
      </c>
      <c r="G19" s="144" t="s">
        <v>1641</v>
      </c>
    </row>
    <row r="20" spans="2:7" s="72" customFormat="1">
      <c r="B20" s="71" t="s">
        <v>1098</v>
      </c>
      <c r="C20" s="43" t="s">
        <v>1642</v>
      </c>
      <c r="D20" s="59" t="s">
        <v>1643</v>
      </c>
      <c r="E20" s="70" t="s">
        <v>1619</v>
      </c>
      <c r="F20" s="59" t="s">
        <v>1644</v>
      </c>
      <c r="G20" s="144"/>
    </row>
    <row r="21" spans="2:7">
      <c r="B21" s="71" t="s">
        <v>1098</v>
      </c>
      <c r="C21" s="43" t="s">
        <v>1645</v>
      </c>
      <c r="D21" s="59" t="s">
        <v>1646</v>
      </c>
      <c r="E21" s="70" t="s">
        <v>1619</v>
      </c>
      <c r="F21" s="59" t="s">
        <v>1647</v>
      </c>
      <c r="G21" s="144"/>
    </row>
    <row r="22" spans="2:7" s="72" customFormat="1">
      <c r="B22" s="71" t="s">
        <v>1098</v>
      </c>
      <c r="C22" s="43" t="s">
        <v>1648</v>
      </c>
      <c r="D22" s="59" t="s">
        <v>1649</v>
      </c>
      <c r="E22" s="70" t="s">
        <v>1619</v>
      </c>
      <c r="F22" s="59" t="s">
        <v>1650</v>
      </c>
      <c r="G22" s="144"/>
    </row>
    <row r="23" spans="2:7" s="72" customFormat="1">
      <c r="B23" s="71" t="s">
        <v>1098</v>
      </c>
      <c r="C23" s="43" t="s">
        <v>1651</v>
      </c>
      <c r="D23" s="59" t="s">
        <v>1652</v>
      </c>
      <c r="E23" s="70" t="s">
        <v>1619</v>
      </c>
      <c r="F23" s="59" t="s">
        <v>1653</v>
      </c>
      <c r="G23" s="144"/>
    </row>
    <row r="24" spans="2:7" s="72" customFormat="1">
      <c r="B24" s="67">
        <v>1298</v>
      </c>
      <c r="C24" s="43" t="s">
        <v>169</v>
      </c>
      <c r="D24" s="59" t="s">
        <v>1654</v>
      </c>
      <c r="E24" s="70" t="s">
        <v>1636</v>
      </c>
      <c r="F24" s="59" t="s">
        <v>1655</v>
      </c>
      <c r="G24" s="144"/>
    </row>
    <row r="25" spans="2:7">
      <c r="B25" s="67">
        <v>1299</v>
      </c>
      <c r="C25" s="43" t="s">
        <v>1656</v>
      </c>
      <c r="D25" s="59" t="s">
        <v>1657</v>
      </c>
      <c r="E25" s="70" t="s">
        <v>1636</v>
      </c>
      <c r="F25" s="59" t="s">
        <v>1658</v>
      </c>
      <c r="G25" s="144" t="s">
        <v>1659</v>
      </c>
    </row>
    <row r="26" spans="2:7">
      <c r="B26" s="67">
        <v>1300</v>
      </c>
      <c r="C26" s="43" t="s">
        <v>204</v>
      </c>
      <c r="D26" s="59" t="s">
        <v>1660</v>
      </c>
      <c r="E26" s="70" t="s">
        <v>1636</v>
      </c>
      <c r="F26" s="59" t="s">
        <v>1661</v>
      </c>
      <c r="G26" s="144"/>
    </row>
    <row r="27" spans="2:7">
      <c r="B27" s="67">
        <v>1301</v>
      </c>
      <c r="C27" s="43" t="s">
        <v>1662</v>
      </c>
      <c r="D27" s="59" t="s">
        <v>1663</v>
      </c>
      <c r="E27" s="70" t="s">
        <v>1636</v>
      </c>
      <c r="F27" s="59" t="s">
        <v>1664</v>
      </c>
      <c r="G27" s="144"/>
    </row>
    <row r="28" spans="2:7">
      <c r="B28" s="67">
        <v>1302</v>
      </c>
      <c r="C28" s="43" t="s">
        <v>1665</v>
      </c>
      <c r="D28" s="59" t="s">
        <v>1666</v>
      </c>
      <c r="E28" s="70" t="s">
        <v>1636</v>
      </c>
      <c r="F28" s="59" t="s">
        <v>1667</v>
      </c>
      <c r="G28" s="144"/>
    </row>
    <row r="29" spans="2:7">
      <c r="B29" s="67">
        <v>1303</v>
      </c>
      <c r="C29" s="43" t="s">
        <v>1668</v>
      </c>
      <c r="D29" s="59" t="s">
        <v>1669</v>
      </c>
      <c r="E29" s="70" t="s">
        <v>1636</v>
      </c>
      <c r="F29" s="59" t="s">
        <v>1670</v>
      </c>
      <c r="G29" s="144"/>
    </row>
    <row r="30" spans="2:7">
      <c r="B30" s="67">
        <v>1304</v>
      </c>
      <c r="C30" s="43" t="s">
        <v>1671</v>
      </c>
      <c r="D30" s="59" t="s">
        <v>1672</v>
      </c>
      <c r="E30" s="70" t="s">
        <v>1636</v>
      </c>
      <c r="F30" s="59" t="s">
        <v>1673</v>
      </c>
      <c r="G30" s="144" t="s">
        <v>1674</v>
      </c>
    </row>
    <row r="31" spans="2:7" s="72" customFormat="1">
      <c r="B31" s="67">
        <v>1305</v>
      </c>
      <c r="C31" s="43" t="s">
        <v>1675</v>
      </c>
      <c r="D31" s="59" t="s">
        <v>1676</v>
      </c>
      <c r="E31" s="70" t="s">
        <v>1636</v>
      </c>
      <c r="F31" s="59" t="s">
        <v>1677</v>
      </c>
      <c r="G31" s="144"/>
    </row>
    <row r="32" spans="2:7" s="72" customFormat="1">
      <c r="B32" s="67">
        <v>1306</v>
      </c>
      <c r="C32" s="43" t="s">
        <v>1678</v>
      </c>
      <c r="D32" s="59" t="s">
        <v>1679</v>
      </c>
      <c r="E32" s="70" t="s">
        <v>1636</v>
      </c>
      <c r="F32" s="59" t="s">
        <v>1680</v>
      </c>
      <c r="G32" s="144"/>
    </row>
    <row r="33" spans="2:7" s="72" customFormat="1">
      <c r="B33" s="67">
        <v>1307</v>
      </c>
      <c r="C33" s="43" t="s">
        <v>1681</v>
      </c>
      <c r="D33" s="59" t="s">
        <v>1682</v>
      </c>
      <c r="E33" s="70" t="s">
        <v>1636</v>
      </c>
      <c r="F33" s="59" t="s">
        <v>1683</v>
      </c>
      <c r="G33" s="144"/>
    </row>
    <row r="34" spans="2:7" s="72" customFormat="1">
      <c r="B34" s="67">
        <v>1308</v>
      </c>
      <c r="C34" s="43" t="s">
        <v>1684</v>
      </c>
      <c r="D34" s="59" t="s">
        <v>1685</v>
      </c>
      <c r="E34" s="70" t="s">
        <v>1636</v>
      </c>
      <c r="F34" s="59" t="s">
        <v>1686</v>
      </c>
      <c r="G34" s="144"/>
    </row>
    <row r="35" spans="2:7">
      <c r="B35" s="67">
        <v>1309</v>
      </c>
      <c r="C35" s="43" t="s">
        <v>1687</v>
      </c>
      <c r="D35" s="59" t="s">
        <v>1688</v>
      </c>
      <c r="E35" s="70" t="s">
        <v>1636</v>
      </c>
      <c r="F35" s="59" t="s">
        <v>1689</v>
      </c>
      <c r="G35" s="59" t="s">
        <v>1690</v>
      </c>
    </row>
    <row r="36" spans="2:7">
      <c r="B36" s="67">
        <v>1310</v>
      </c>
      <c r="C36" s="43" t="s">
        <v>1691</v>
      </c>
      <c r="D36" s="59" t="s">
        <v>1692</v>
      </c>
      <c r="E36" s="70" t="s">
        <v>1693</v>
      </c>
      <c r="F36" s="59" t="s">
        <v>1694</v>
      </c>
      <c r="G36" s="59" t="s">
        <v>1695</v>
      </c>
    </row>
    <row r="37" spans="2:7">
      <c r="B37" s="67">
        <v>1311</v>
      </c>
      <c r="C37" s="43" t="s">
        <v>1696</v>
      </c>
      <c r="D37" s="59" t="s">
        <v>1697</v>
      </c>
      <c r="E37" s="70" t="s">
        <v>1693</v>
      </c>
      <c r="F37" s="59" t="s">
        <v>1698</v>
      </c>
      <c r="G37" s="59" t="s">
        <v>1699</v>
      </c>
    </row>
    <row r="38" spans="2:7">
      <c r="B38" s="67">
        <v>1312</v>
      </c>
      <c r="C38" s="43" t="s">
        <v>1700</v>
      </c>
      <c r="D38" s="56" t="s">
        <v>1701</v>
      </c>
      <c r="E38" s="70" t="s">
        <v>1702</v>
      </c>
      <c r="F38" s="56" t="s">
        <v>1703</v>
      </c>
      <c r="G38" s="144" t="s">
        <v>1704</v>
      </c>
    </row>
    <row r="39" spans="2:7">
      <c r="B39" s="67">
        <v>1313</v>
      </c>
      <c r="C39" s="43" t="s">
        <v>1705</v>
      </c>
      <c r="D39" s="56" t="s">
        <v>1706</v>
      </c>
      <c r="E39" s="70" t="s">
        <v>1702</v>
      </c>
      <c r="F39" s="56" t="s">
        <v>1707</v>
      </c>
      <c r="G39" s="144"/>
    </row>
    <row r="40" spans="2:7">
      <c r="B40" s="67">
        <v>1314</v>
      </c>
      <c r="C40" s="43" t="s">
        <v>1708</v>
      </c>
      <c r="D40" s="56" t="s">
        <v>1709</v>
      </c>
      <c r="E40" s="70" t="s">
        <v>1702</v>
      </c>
      <c r="F40" s="56" t="s">
        <v>1710</v>
      </c>
      <c r="G40" s="144"/>
    </row>
    <row r="41" spans="2:7">
      <c r="B41" s="67">
        <v>1315</v>
      </c>
      <c r="C41" s="43" t="s">
        <v>1711</v>
      </c>
      <c r="D41" s="56" t="s">
        <v>1712</v>
      </c>
      <c r="E41" s="70" t="s">
        <v>1702</v>
      </c>
      <c r="F41" s="56" t="s">
        <v>1713</v>
      </c>
      <c r="G41" s="144"/>
    </row>
    <row r="42" spans="2:7">
      <c r="B42" s="67">
        <v>1316</v>
      </c>
      <c r="C42" s="43" t="s">
        <v>1714</v>
      </c>
      <c r="D42" s="56" t="s">
        <v>1715</v>
      </c>
      <c r="E42" s="70" t="s">
        <v>1702</v>
      </c>
      <c r="F42" s="56" t="s">
        <v>1716</v>
      </c>
      <c r="G42" s="144"/>
    </row>
    <row r="43" spans="2:7">
      <c r="B43" s="67">
        <v>1317</v>
      </c>
      <c r="C43" s="43" t="s">
        <v>1717</v>
      </c>
      <c r="D43" s="56" t="s">
        <v>1718</v>
      </c>
      <c r="E43" s="70" t="s">
        <v>1702</v>
      </c>
      <c r="F43" s="56" t="s">
        <v>1719</v>
      </c>
      <c r="G43" s="144"/>
    </row>
    <row r="44" spans="2:7">
      <c r="B44" s="67">
        <v>1318</v>
      </c>
      <c r="C44" s="43" t="s">
        <v>1720</v>
      </c>
      <c r="D44" s="56" t="s">
        <v>1721</v>
      </c>
      <c r="E44" s="70" t="s">
        <v>1636</v>
      </c>
      <c r="F44" s="56" t="s">
        <v>1722</v>
      </c>
      <c r="G44" s="144" t="s">
        <v>1723</v>
      </c>
    </row>
    <row r="45" spans="2:7">
      <c r="B45" s="67">
        <v>1319</v>
      </c>
      <c r="C45" s="43" t="s">
        <v>1724</v>
      </c>
      <c r="D45" s="56" t="s">
        <v>1725</v>
      </c>
      <c r="E45" s="70" t="s">
        <v>1636</v>
      </c>
      <c r="F45" s="56" t="s">
        <v>1726</v>
      </c>
      <c r="G45" s="144"/>
    </row>
    <row r="46" spans="2:7">
      <c r="B46" s="67">
        <v>1320</v>
      </c>
      <c r="C46" s="43" t="s">
        <v>1727</v>
      </c>
      <c r="D46" s="56" t="s">
        <v>1728</v>
      </c>
      <c r="E46" s="70" t="s">
        <v>1636</v>
      </c>
      <c r="F46" s="56" t="s">
        <v>1729</v>
      </c>
      <c r="G46" s="144"/>
    </row>
    <row r="47" spans="2:7">
      <c r="B47" s="67">
        <v>1321</v>
      </c>
      <c r="C47" s="43" t="s">
        <v>1730</v>
      </c>
      <c r="D47" s="56" t="s">
        <v>1731</v>
      </c>
      <c r="E47" s="70" t="s">
        <v>1636</v>
      </c>
      <c r="F47" s="56" t="s">
        <v>1732</v>
      </c>
      <c r="G47" s="144"/>
    </row>
    <row r="48" spans="2:7">
      <c r="B48" s="67">
        <v>1322</v>
      </c>
      <c r="C48" s="43" t="s">
        <v>1733</v>
      </c>
      <c r="D48" s="56" t="s">
        <v>1734</v>
      </c>
      <c r="E48" s="70" t="s">
        <v>1636</v>
      </c>
      <c r="F48" s="56" t="s">
        <v>1735</v>
      </c>
      <c r="G48" s="144"/>
    </row>
    <row r="49" spans="2:7">
      <c r="B49" s="67">
        <v>1323</v>
      </c>
      <c r="C49" s="43" t="s">
        <v>1736</v>
      </c>
      <c r="D49" s="56" t="s">
        <v>1737</v>
      </c>
      <c r="E49" s="70" t="s">
        <v>1636</v>
      </c>
      <c r="F49" s="56" t="s">
        <v>1738</v>
      </c>
      <c r="G49" s="144"/>
    </row>
    <row r="50" spans="2:7">
      <c r="B50" s="67">
        <v>521</v>
      </c>
      <c r="C50" s="69" t="s">
        <v>2570</v>
      </c>
      <c r="D50" s="56" t="s">
        <v>2566</v>
      </c>
      <c r="E50" s="69" t="s">
        <v>1098</v>
      </c>
      <c r="F50" s="56" t="s">
        <v>1593</v>
      </c>
      <c r="G50" s="59" t="s">
        <v>2567</v>
      </c>
    </row>
    <row r="51" spans="2:7">
      <c r="B51" s="67">
        <v>522</v>
      </c>
      <c r="C51" s="69" t="s">
        <v>2568</v>
      </c>
      <c r="D51" s="56" t="s">
        <v>2569</v>
      </c>
      <c r="E51" s="69" t="s">
        <v>1098</v>
      </c>
      <c r="F51" s="56" t="s">
        <v>1593</v>
      </c>
      <c r="G51" s="59" t="s">
        <v>2571</v>
      </c>
    </row>
    <row r="52" spans="2:7">
      <c r="B52" s="67">
        <v>523</v>
      </c>
      <c r="C52" s="69" t="s">
        <v>2582</v>
      </c>
      <c r="D52" s="56" t="s">
        <v>2572</v>
      </c>
      <c r="E52" s="69" t="s">
        <v>1098</v>
      </c>
      <c r="F52" s="56" t="s">
        <v>1593</v>
      </c>
      <c r="G52" s="59" t="s">
        <v>2573</v>
      </c>
    </row>
    <row r="53" spans="2:7">
      <c r="B53" s="67">
        <v>525</v>
      </c>
      <c r="C53" s="69" t="s">
        <v>2574</v>
      </c>
      <c r="D53" s="56" t="s">
        <v>2575</v>
      </c>
      <c r="E53" s="69" t="s">
        <v>1098</v>
      </c>
      <c r="F53" s="56" t="s">
        <v>1593</v>
      </c>
      <c r="G53" s="59" t="s">
        <v>2583</v>
      </c>
    </row>
    <row r="54" spans="2:7">
      <c r="B54" s="67">
        <v>526</v>
      </c>
      <c r="C54" s="69" t="s">
        <v>2576</v>
      </c>
      <c r="D54" s="56" t="s">
        <v>2577</v>
      </c>
      <c r="E54" s="69" t="s">
        <v>1098</v>
      </c>
      <c r="F54" s="56" t="s">
        <v>1593</v>
      </c>
      <c r="G54" s="59" t="s">
        <v>2584</v>
      </c>
    </row>
    <row r="55" spans="2:7">
      <c r="B55" s="67">
        <v>527</v>
      </c>
      <c r="C55" s="69" t="s">
        <v>2578</v>
      </c>
      <c r="D55" s="56" t="s">
        <v>2579</v>
      </c>
      <c r="E55" s="69" t="s">
        <v>1098</v>
      </c>
      <c r="F55" s="56" t="s">
        <v>1593</v>
      </c>
      <c r="G55" s="59" t="s">
        <v>2585</v>
      </c>
    </row>
    <row r="56" spans="2:7">
      <c r="B56" s="67">
        <v>528</v>
      </c>
      <c r="C56" s="69" t="s">
        <v>2580</v>
      </c>
      <c r="D56" s="56" t="s">
        <v>2581</v>
      </c>
      <c r="E56" s="69" t="s">
        <v>1098</v>
      </c>
      <c r="F56" s="56" t="s">
        <v>1593</v>
      </c>
      <c r="G56" s="59" t="s">
        <v>2586</v>
      </c>
    </row>
    <row r="57" spans="2:7">
      <c r="B57" s="67">
        <v>1324</v>
      </c>
      <c r="C57" s="43" t="s">
        <v>1739</v>
      </c>
      <c r="D57" s="56" t="s">
        <v>1740</v>
      </c>
      <c r="E57" s="71" t="s">
        <v>1636</v>
      </c>
      <c r="F57" s="56" t="s">
        <v>1741</v>
      </c>
      <c r="G57" s="56" t="s">
        <v>1742</v>
      </c>
    </row>
    <row r="58" spans="2:7">
      <c r="B58" s="67">
        <v>1325</v>
      </c>
      <c r="C58" s="43" t="s">
        <v>1743</v>
      </c>
      <c r="D58" s="56" t="s">
        <v>1744</v>
      </c>
      <c r="E58" s="71" t="s">
        <v>1636</v>
      </c>
      <c r="F58" s="56" t="s">
        <v>1745</v>
      </c>
      <c r="G58" s="56" t="s">
        <v>1746</v>
      </c>
    </row>
    <row r="59" spans="2:7">
      <c r="B59" s="67">
        <v>1326</v>
      </c>
      <c r="C59" s="43" t="s">
        <v>1747</v>
      </c>
      <c r="D59" s="56" t="s">
        <v>1748</v>
      </c>
      <c r="E59" s="71" t="s">
        <v>1636</v>
      </c>
      <c r="F59" s="56" t="s">
        <v>1749</v>
      </c>
      <c r="G59" s="56" t="s">
        <v>1750</v>
      </c>
    </row>
    <row r="60" spans="2:7">
      <c r="B60" s="67">
        <v>1331</v>
      </c>
      <c r="C60" s="43" t="s">
        <v>1751</v>
      </c>
      <c r="D60" s="56" t="s">
        <v>1752</v>
      </c>
      <c r="E60" s="70" t="s">
        <v>1753</v>
      </c>
      <c r="F60" s="59" t="s">
        <v>1752</v>
      </c>
      <c r="G60" s="59" t="s">
        <v>1754</v>
      </c>
    </row>
    <row r="61" spans="2:7">
      <c r="B61" s="67">
        <v>1332</v>
      </c>
      <c r="C61" s="43" t="s">
        <v>1755</v>
      </c>
      <c r="D61" s="56" t="s">
        <v>1756</v>
      </c>
      <c r="E61" s="70" t="s">
        <v>1753</v>
      </c>
      <c r="F61" s="59" t="s">
        <v>1756</v>
      </c>
      <c r="G61" s="59" t="s">
        <v>1757</v>
      </c>
    </row>
    <row r="62" spans="2:7" s="72" customFormat="1">
      <c r="B62" s="67">
        <v>1333</v>
      </c>
      <c r="C62" s="43" t="s">
        <v>1758</v>
      </c>
      <c r="D62" s="59" t="s">
        <v>1759</v>
      </c>
      <c r="E62" s="70" t="s">
        <v>1753</v>
      </c>
      <c r="F62" s="59" t="s">
        <v>1759</v>
      </c>
      <c r="G62" s="59" t="s">
        <v>1760</v>
      </c>
    </row>
    <row r="63" spans="2:7" s="72" customFormat="1">
      <c r="B63" s="67">
        <v>1334</v>
      </c>
      <c r="C63" s="43" t="s">
        <v>1761</v>
      </c>
      <c r="D63" s="59" t="s">
        <v>1762</v>
      </c>
      <c r="E63" s="70" t="s">
        <v>1763</v>
      </c>
      <c r="F63" s="59" t="s">
        <v>1762</v>
      </c>
      <c r="G63" s="59" t="s">
        <v>1764</v>
      </c>
    </row>
    <row r="64" spans="2:7">
      <c r="B64" s="67">
        <v>1335</v>
      </c>
      <c r="C64" s="43" t="s">
        <v>1765</v>
      </c>
      <c r="D64" s="59" t="s">
        <v>1766</v>
      </c>
      <c r="E64" s="70" t="s">
        <v>1753</v>
      </c>
      <c r="F64" s="59" t="s">
        <v>1766</v>
      </c>
      <c r="G64" s="59" t="s">
        <v>1767</v>
      </c>
    </row>
    <row r="65" spans="2:7">
      <c r="B65" s="67">
        <v>1336</v>
      </c>
      <c r="C65" s="43" t="s">
        <v>1768</v>
      </c>
      <c r="D65" s="59" t="s">
        <v>1769</v>
      </c>
      <c r="E65" s="70" t="s">
        <v>1753</v>
      </c>
      <c r="F65" s="59" t="s">
        <v>1769</v>
      </c>
      <c r="G65" s="59" t="s">
        <v>1770</v>
      </c>
    </row>
    <row r="66" spans="2:7">
      <c r="B66" s="67">
        <v>1337</v>
      </c>
      <c r="C66" s="43" t="s">
        <v>1771</v>
      </c>
      <c r="D66" s="59" t="s">
        <v>1772</v>
      </c>
      <c r="E66" s="70" t="s">
        <v>1753</v>
      </c>
      <c r="F66" s="59" t="s">
        <v>1772</v>
      </c>
      <c r="G66" s="59" t="s">
        <v>1773</v>
      </c>
    </row>
    <row r="67" spans="2:7">
      <c r="B67" s="67">
        <v>1338</v>
      </c>
      <c r="C67" s="43" t="s">
        <v>1774</v>
      </c>
      <c r="D67" s="59" t="s">
        <v>1775</v>
      </c>
      <c r="E67" s="70" t="s">
        <v>1753</v>
      </c>
      <c r="F67" s="59" t="s">
        <v>1775</v>
      </c>
      <c r="G67" s="59" t="s">
        <v>1776</v>
      </c>
    </row>
    <row r="68" spans="2:7">
      <c r="B68" s="67">
        <v>1339</v>
      </c>
      <c r="C68" s="43" t="s">
        <v>1777</v>
      </c>
      <c r="D68" s="59" t="s">
        <v>1778</v>
      </c>
      <c r="E68" s="70" t="s">
        <v>1753</v>
      </c>
      <c r="F68" s="59" t="s">
        <v>1778</v>
      </c>
      <c r="G68" s="59" t="s">
        <v>1779</v>
      </c>
    </row>
    <row r="69" spans="2:7">
      <c r="B69" s="67">
        <v>1340</v>
      </c>
      <c r="C69" s="43" t="s">
        <v>1780</v>
      </c>
      <c r="D69" s="59" t="s">
        <v>1781</v>
      </c>
      <c r="E69" s="70" t="s">
        <v>1753</v>
      </c>
      <c r="F69" s="59" t="s">
        <v>1781</v>
      </c>
      <c r="G69" s="59" t="s">
        <v>1782</v>
      </c>
    </row>
    <row r="70" spans="2:7">
      <c r="B70" s="67">
        <v>1341</v>
      </c>
      <c r="C70" s="43" t="s">
        <v>1783</v>
      </c>
      <c r="D70" s="59" t="s">
        <v>1784</v>
      </c>
      <c r="E70" s="70" t="s">
        <v>1753</v>
      </c>
      <c r="F70" s="59" t="s">
        <v>1784</v>
      </c>
      <c r="G70" s="59" t="s">
        <v>1785</v>
      </c>
    </row>
    <row r="71" spans="2:7">
      <c r="B71" s="67">
        <v>1342</v>
      </c>
      <c r="C71" s="43" t="s">
        <v>1786</v>
      </c>
      <c r="D71" s="59" t="s">
        <v>1787</v>
      </c>
      <c r="E71" s="70" t="s">
        <v>1763</v>
      </c>
      <c r="F71" s="59" t="s">
        <v>1787</v>
      </c>
      <c r="G71" s="59" t="s">
        <v>1788</v>
      </c>
    </row>
    <row r="72" spans="2:7">
      <c r="B72" s="67">
        <v>1343</v>
      </c>
      <c r="C72" s="43" t="s">
        <v>1789</v>
      </c>
      <c r="D72" s="59" t="s">
        <v>1790</v>
      </c>
      <c r="E72" s="70" t="s">
        <v>1753</v>
      </c>
      <c r="F72" s="59" t="s">
        <v>1790</v>
      </c>
      <c r="G72" s="59" t="s">
        <v>1791</v>
      </c>
    </row>
    <row r="73" spans="2:7">
      <c r="B73" s="67">
        <v>1344</v>
      </c>
      <c r="C73" s="43" t="s">
        <v>1792</v>
      </c>
      <c r="D73" s="59" t="s">
        <v>1793</v>
      </c>
      <c r="E73" s="70" t="s">
        <v>1753</v>
      </c>
      <c r="F73" s="59" t="s">
        <v>1793</v>
      </c>
      <c r="G73" s="59" t="s">
        <v>1794</v>
      </c>
    </row>
    <row r="74" spans="2:7">
      <c r="B74" s="67">
        <v>1345</v>
      </c>
      <c r="C74" s="43" t="s">
        <v>1795</v>
      </c>
      <c r="D74" s="59" t="s">
        <v>1796</v>
      </c>
      <c r="E74" s="70" t="s">
        <v>1753</v>
      </c>
      <c r="F74" s="59" t="s">
        <v>1796</v>
      </c>
      <c r="G74" s="59" t="s">
        <v>1797</v>
      </c>
    </row>
    <row r="75" spans="2:7">
      <c r="B75" s="67">
        <v>1346</v>
      </c>
      <c r="C75" s="43" t="s">
        <v>1798</v>
      </c>
      <c r="D75" s="59" t="s">
        <v>1799</v>
      </c>
      <c r="E75" s="70" t="s">
        <v>1753</v>
      </c>
      <c r="F75" s="59" t="s">
        <v>1799</v>
      </c>
      <c r="G75" s="59" t="s">
        <v>1800</v>
      </c>
    </row>
    <row r="76" spans="2:7">
      <c r="B76" s="67">
        <v>1347</v>
      </c>
      <c r="C76" s="43" t="s">
        <v>223</v>
      </c>
      <c r="D76" s="59" t="s">
        <v>1801</v>
      </c>
      <c r="E76" s="70" t="s">
        <v>1636</v>
      </c>
      <c r="F76" s="59" t="s">
        <v>1802</v>
      </c>
      <c r="G76" s="59" t="s">
        <v>1803</v>
      </c>
    </row>
    <row r="77" spans="2:7">
      <c r="B77" s="67">
        <v>1348</v>
      </c>
      <c r="C77" s="43" t="s">
        <v>1804</v>
      </c>
      <c r="D77" s="59" t="s">
        <v>1805</v>
      </c>
      <c r="E77" s="70" t="s">
        <v>1636</v>
      </c>
      <c r="F77" s="59" t="s">
        <v>1806</v>
      </c>
      <c r="G77" s="59" t="s">
        <v>1807</v>
      </c>
    </row>
    <row r="78" spans="2:7">
      <c r="B78" s="67">
        <v>1349</v>
      </c>
      <c r="C78" s="43" t="s">
        <v>276</v>
      </c>
      <c r="D78" s="59" t="s">
        <v>1808</v>
      </c>
      <c r="E78" s="70" t="s">
        <v>1636</v>
      </c>
      <c r="F78" s="59" t="s">
        <v>1809</v>
      </c>
      <c r="G78" s="59" t="s">
        <v>1810</v>
      </c>
    </row>
    <row r="79" spans="2:7">
      <c r="B79" s="67">
        <v>1350</v>
      </c>
      <c r="C79" s="43" t="s">
        <v>1811</v>
      </c>
      <c r="D79" s="59" t="s">
        <v>1812</v>
      </c>
      <c r="E79" s="70" t="s">
        <v>1636</v>
      </c>
      <c r="F79" s="59" t="s">
        <v>1813</v>
      </c>
      <c r="G79" s="59" t="s">
        <v>1814</v>
      </c>
    </row>
    <row r="80" spans="2:7">
      <c r="B80" s="67">
        <v>1351</v>
      </c>
      <c r="C80" s="43" t="s">
        <v>241</v>
      </c>
      <c r="D80" s="59" t="s">
        <v>1815</v>
      </c>
      <c r="E80" s="70" t="s">
        <v>1636</v>
      </c>
      <c r="F80" s="59" t="s">
        <v>1816</v>
      </c>
      <c r="G80" s="59" t="s">
        <v>1817</v>
      </c>
    </row>
    <row r="81" spans="2:7">
      <c r="B81" s="67">
        <v>1352</v>
      </c>
      <c r="C81" s="43" t="s">
        <v>1818</v>
      </c>
      <c r="D81" s="59" t="s">
        <v>1819</v>
      </c>
      <c r="E81" s="70" t="s">
        <v>1636</v>
      </c>
      <c r="F81" s="59" t="s">
        <v>1820</v>
      </c>
      <c r="G81" s="59" t="s">
        <v>1821</v>
      </c>
    </row>
    <row r="82" spans="2:7">
      <c r="B82" s="67">
        <v>1354</v>
      </c>
      <c r="C82" s="43" t="s">
        <v>258</v>
      </c>
      <c r="D82" s="59" t="s">
        <v>1822</v>
      </c>
      <c r="E82" s="71" t="s">
        <v>1636</v>
      </c>
      <c r="F82" s="59" t="s">
        <v>1823</v>
      </c>
      <c r="G82" s="56" t="s">
        <v>1824</v>
      </c>
    </row>
    <row r="83" spans="2:7">
      <c r="B83" s="67">
        <v>1355</v>
      </c>
      <c r="C83" s="43" t="s">
        <v>1825</v>
      </c>
      <c r="D83" s="59" t="s">
        <v>1826</v>
      </c>
      <c r="E83" s="71" t="s">
        <v>1636</v>
      </c>
      <c r="F83" s="59" t="s">
        <v>1827</v>
      </c>
      <c r="G83" s="56" t="s">
        <v>1828</v>
      </c>
    </row>
    <row r="84" spans="2:7">
      <c r="B84" s="67">
        <v>1356</v>
      </c>
      <c r="C84" s="43" t="s">
        <v>275</v>
      </c>
      <c r="D84" s="59" t="s">
        <v>1829</v>
      </c>
      <c r="E84" s="70" t="s">
        <v>1636</v>
      </c>
      <c r="F84" s="59" t="s">
        <v>1830</v>
      </c>
      <c r="G84" s="59" t="s">
        <v>1831</v>
      </c>
    </row>
    <row r="85" spans="2:7">
      <c r="B85" s="67">
        <v>1357</v>
      </c>
      <c r="C85" s="43" t="s">
        <v>165</v>
      </c>
      <c r="D85" s="59" t="s">
        <v>1832</v>
      </c>
      <c r="E85" s="71" t="s">
        <v>1636</v>
      </c>
      <c r="F85" s="59" t="s">
        <v>1833</v>
      </c>
      <c r="G85" s="56" t="s">
        <v>1834</v>
      </c>
    </row>
    <row r="86" spans="2:7">
      <c r="B86" s="67">
        <v>1358</v>
      </c>
      <c r="C86" s="43" t="s">
        <v>1835</v>
      </c>
      <c r="D86" s="56" t="s">
        <v>1836</v>
      </c>
      <c r="E86" s="71" t="s">
        <v>1763</v>
      </c>
      <c r="F86" s="56" t="s">
        <v>1836</v>
      </c>
      <c r="G86" s="56" t="s">
        <v>1836</v>
      </c>
    </row>
    <row r="87" spans="2:7">
      <c r="B87" s="67">
        <v>1359</v>
      </c>
      <c r="C87" s="43" t="s">
        <v>1837</v>
      </c>
      <c r="D87" s="56" t="s">
        <v>1838</v>
      </c>
      <c r="E87" s="71" t="s">
        <v>1763</v>
      </c>
      <c r="F87" s="56" t="s">
        <v>1838</v>
      </c>
      <c r="G87" s="56" t="s">
        <v>1838</v>
      </c>
    </row>
    <row r="88" spans="2:7">
      <c r="B88" s="67">
        <v>1360</v>
      </c>
      <c r="C88" s="43" t="s">
        <v>1839</v>
      </c>
      <c r="D88" s="56" t="s">
        <v>1840</v>
      </c>
      <c r="E88" s="71" t="s">
        <v>1763</v>
      </c>
      <c r="F88" s="56" t="s">
        <v>1841</v>
      </c>
      <c r="G88" s="56" t="s">
        <v>1841</v>
      </c>
    </row>
    <row r="89" spans="2:7">
      <c r="B89" s="67">
        <v>1361</v>
      </c>
      <c r="C89" s="43" t="s">
        <v>1842</v>
      </c>
      <c r="D89" s="56" t="s">
        <v>1843</v>
      </c>
      <c r="E89" s="71" t="s">
        <v>1844</v>
      </c>
      <c r="F89" s="56" t="s">
        <v>1843</v>
      </c>
      <c r="G89" s="56" t="s">
        <v>1843</v>
      </c>
    </row>
    <row r="90" spans="2:7">
      <c r="B90" s="67">
        <v>1362</v>
      </c>
      <c r="C90" s="43" t="s">
        <v>1845</v>
      </c>
      <c r="D90" s="56" t="s">
        <v>1846</v>
      </c>
      <c r="E90" s="71" t="s">
        <v>1763</v>
      </c>
      <c r="F90" s="56" t="s">
        <v>1846</v>
      </c>
      <c r="G90" s="56" t="s">
        <v>1846</v>
      </c>
    </row>
    <row r="91" spans="2:7">
      <c r="B91" s="67">
        <v>1363</v>
      </c>
      <c r="C91" s="43" t="s">
        <v>1847</v>
      </c>
      <c r="D91" s="56" t="s">
        <v>1848</v>
      </c>
      <c r="E91" s="71" t="s">
        <v>1763</v>
      </c>
      <c r="F91" s="56" t="s">
        <v>1848</v>
      </c>
      <c r="G91" s="56" t="s">
        <v>1848</v>
      </c>
    </row>
    <row r="92" spans="2:7" s="73" customFormat="1">
      <c r="B92" s="67">
        <v>1364</v>
      </c>
      <c r="C92" s="43" t="s">
        <v>1849</v>
      </c>
      <c r="D92" s="59" t="s">
        <v>1850</v>
      </c>
      <c r="E92" s="70" t="s">
        <v>1763</v>
      </c>
      <c r="F92" s="59" t="s">
        <v>1850</v>
      </c>
      <c r="G92" s="59" t="s">
        <v>1850</v>
      </c>
    </row>
    <row r="93" spans="2:7">
      <c r="B93" s="67">
        <v>1365</v>
      </c>
      <c r="C93" s="43" t="s">
        <v>1851</v>
      </c>
      <c r="D93" s="56" t="s">
        <v>1852</v>
      </c>
      <c r="E93" s="71" t="s">
        <v>1763</v>
      </c>
      <c r="F93" s="56" t="s">
        <v>1852</v>
      </c>
      <c r="G93" s="56" t="s">
        <v>1852</v>
      </c>
    </row>
    <row r="94" spans="2:7" s="72" customFormat="1">
      <c r="B94" s="67">
        <v>1368</v>
      </c>
      <c r="C94" s="43" t="s">
        <v>1853</v>
      </c>
      <c r="D94" s="59" t="s">
        <v>1854</v>
      </c>
      <c r="E94" s="70" t="s">
        <v>1855</v>
      </c>
      <c r="F94" s="59" t="s">
        <v>1856</v>
      </c>
      <c r="G94" s="59" t="s">
        <v>1857</v>
      </c>
    </row>
    <row r="95" spans="2:7" s="72" customFormat="1">
      <c r="B95" s="67">
        <v>1369</v>
      </c>
      <c r="C95" s="43" t="s">
        <v>1858</v>
      </c>
      <c r="D95" s="59" t="s">
        <v>1859</v>
      </c>
      <c r="E95" s="70" t="s">
        <v>1619</v>
      </c>
      <c r="F95" s="59" t="s">
        <v>1860</v>
      </c>
      <c r="G95" s="59" t="s">
        <v>1861</v>
      </c>
    </row>
    <row r="96" spans="2:7" s="72" customFormat="1">
      <c r="B96" s="67">
        <v>1370</v>
      </c>
      <c r="C96" s="43" t="s">
        <v>249</v>
      </c>
      <c r="D96" s="59" t="s">
        <v>1862</v>
      </c>
      <c r="E96" s="72" t="s">
        <v>1636</v>
      </c>
      <c r="F96" s="59" t="s">
        <v>1863</v>
      </c>
      <c r="G96" s="59" t="s">
        <v>1864</v>
      </c>
    </row>
    <row r="97" spans="2:7" s="72" customFormat="1">
      <c r="B97" s="67">
        <v>1371</v>
      </c>
      <c r="C97" s="43" t="s">
        <v>195</v>
      </c>
      <c r="D97" s="59" t="s">
        <v>1865</v>
      </c>
      <c r="E97" s="70" t="s">
        <v>1702</v>
      </c>
      <c r="F97" s="59" t="s">
        <v>1866</v>
      </c>
      <c r="G97" s="59" t="s">
        <v>1867</v>
      </c>
    </row>
    <row r="98" spans="2:7" s="72" customFormat="1">
      <c r="B98" s="67">
        <v>1372</v>
      </c>
      <c r="C98" s="43" t="s">
        <v>250</v>
      </c>
      <c r="D98" s="59" t="s">
        <v>1868</v>
      </c>
      <c r="E98" s="72" t="s">
        <v>1636</v>
      </c>
      <c r="F98" s="59" t="s">
        <v>1869</v>
      </c>
      <c r="G98" s="59" t="s">
        <v>1870</v>
      </c>
    </row>
    <row r="99" spans="2:7" s="72" customFormat="1">
      <c r="B99" s="67">
        <v>1373</v>
      </c>
      <c r="C99" s="43" t="s">
        <v>1871</v>
      </c>
      <c r="D99" s="59" t="s">
        <v>1872</v>
      </c>
      <c r="E99" s="72" t="s">
        <v>1636</v>
      </c>
      <c r="F99" s="59" t="s">
        <v>1873</v>
      </c>
      <c r="G99" s="59" t="s">
        <v>1874</v>
      </c>
    </row>
    <row r="100" spans="2:7" s="72" customFormat="1">
      <c r="B100" s="67">
        <v>1374</v>
      </c>
      <c r="C100" s="43" t="s">
        <v>1875</v>
      </c>
      <c r="D100" s="59" t="s">
        <v>1876</v>
      </c>
      <c r="E100" s="70" t="s">
        <v>1592</v>
      </c>
      <c r="F100" s="59" t="s">
        <v>1877</v>
      </c>
      <c r="G100" s="59" t="s">
        <v>1878</v>
      </c>
    </row>
    <row r="101" spans="2:7">
      <c r="B101" s="67">
        <v>1375</v>
      </c>
      <c r="C101" s="43" t="s">
        <v>1879</v>
      </c>
      <c r="D101" s="56" t="s">
        <v>1880</v>
      </c>
      <c r="E101" s="70" t="s">
        <v>1636</v>
      </c>
      <c r="F101" s="59" t="s">
        <v>1881</v>
      </c>
      <c r="G101" s="146" t="s">
        <v>1882</v>
      </c>
    </row>
    <row r="102" spans="2:7">
      <c r="B102" s="67">
        <v>1376</v>
      </c>
      <c r="C102" s="43" t="s">
        <v>1883</v>
      </c>
      <c r="D102" s="56" t="s">
        <v>1884</v>
      </c>
      <c r="E102" s="70" t="s">
        <v>1636</v>
      </c>
      <c r="F102" s="59" t="s">
        <v>1885</v>
      </c>
      <c r="G102" s="146"/>
    </row>
    <row r="103" spans="2:7">
      <c r="B103" s="67">
        <v>1377</v>
      </c>
      <c r="C103" s="43" t="s">
        <v>1886</v>
      </c>
      <c r="D103" s="56" t="s">
        <v>1887</v>
      </c>
      <c r="E103" s="70" t="s">
        <v>1636</v>
      </c>
      <c r="F103" s="59" t="s">
        <v>1888</v>
      </c>
      <c r="G103" s="146"/>
    </row>
    <row r="104" spans="2:7">
      <c r="B104" s="67">
        <v>1378</v>
      </c>
      <c r="C104" s="43" t="s">
        <v>1889</v>
      </c>
      <c r="D104" s="56" t="s">
        <v>1890</v>
      </c>
      <c r="E104" s="70" t="s">
        <v>1636</v>
      </c>
      <c r="F104" s="59" t="s">
        <v>1891</v>
      </c>
      <c r="G104" s="146"/>
    </row>
    <row r="105" spans="2:7">
      <c r="B105" s="67">
        <v>1379</v>
      </c>
      <c r="C105" s="43" t="s">
        <v>1892</v>
      </c>
      <c r="D105" s="56" t="s">
        <v>1893</v>
      </c>
      <c r="E105" s="70" t="s">
        <v>1636</v>
      </c>
      <c r="F105" s="59" t="s">
        <v>1894</v>
      </c>
      <c r="G105" s="146"/>
    </row>
    <row r="106" spans="2:7">
      <c r="B106" s="67">
        <v>1380</v>
      </c>
      <c r="C106" s="43" t="s">
        <v>1895</v>
      </c>
      <c r="D106" s="56" t="s">
        <v>1896</v>
      </c>
      <c r="E106" s="70" t="s">
        <v>1636</v>
      </c>
      <c r="F106" s="59" t="s">
        <v>1896</v>
      </c>
      <c r="G106" s="146"/>
    </row>
    <row r="107" spans="2:7">
      <c r="B107" s="67">
        <v>1381</v>
      </c>
      <c r="C107" s="43" t="s">
        <v>1897</v>
      </c>
      <c r="D107" s="56" t="s">
        <v>1898</v>
      </c>
      <c r="E107" s="70" t="s">
        <v>1636</v>
      </c>
      <c r="F107" s="59" t="s">
        <v>1899</v>
      </c>
      <c r="G107" s="145" t="s">
        <v>1900</v>
      </c>
    </row>
    <row r="108" spans="2:7">
      <c r="B108" s="67">
        <v>1382</v>
      </c>
      <c r="C108" s="43" t="s">
        <v>1901</v>
      </c>
      <c r="D108" s="56" t="s">
        <v>1902</v>
      </c>
      <c r="E108" s="70" t="s">
        <v>1636</v>
      </c>
      <c r="F108" s="59" t="s">
        <v>1903</v>
      </c>
      <c r="G108" s="145"/>
    </row>
    <row r="109" spans="2:7">
      <c r="B109" s="67">
        <v>1383</v>
      </c>
      <c r="C109" s="43" t="s">
        <v>1904</v>
      </c>
      <c r="D109" s="56" t="s">
        <v>1905</v>
      </c>
      <c r="E109" s="70" t="s">
        <v>1636</v>
      </c>
      <c r="F109" s="59" t="s">
        <v>1906</v>
      </c>
      <c r="G109" s="145"/>
    </row>
    <row r="110" spans="2:7">
      <c r="B110" s="67">
        <v>1384</v>
      </c>
      <c r="C110" s="43" t="s">
        <v>1907</v>
      </c>
      <c r="D110" s="56" t="s">
        <v>1908</v>
      </c>
      <c r="E110" s="70" t="s">
        <v>1636</v>
      </c>
      <c r="F110" s="59" t="s">
        <v>1909</v>
      </c>
      <c r="G110" s="145"/>
    </row>
    <row r="111" spans="2:7">
      <c r="B111" s="67">
        <v>1385</v>
      </c>
      <c r="C111" s="43" t="s">
        <v>1910</v>
      </c>
      <c r="D111" s="56" t="s">
        <v>1911</v>
      </c>
      <c r="E111" s="70" t="s">
        <v>1636</v>
      </c>
      <c r="F111" s="59" t="s">
        <v>1912</v>
      </c>
      <c r="G111" s="145"/>
    </row>
    <row r="112" spans="2:7">
      <c r="B112" s="67">
        <v>1386</v>
      </c>
      <c r="C112" s="43" t="s">
        <v>1913</v>
      </c>
      <c r="D112" s="56" t="s">
        <v>1914</v>
      </c>
      <c r="E112" s="71" t="s">
        <v>1636</v>
      </c>
      <c r="F112" s="59" t="s">
        <v>1915</v>
      </c>
      <c r="G112" s="146" t="s">
        <v>1916</v>
      </c>
    </row>
    <row r="113" spans="2:7">
      <c r="B113" s="67">
        <v>1387</v>
      </c>
      <c r="C113" s="43" t="s">
        <v>1917</v>
      </c>
      <c r="D113" s="56" t="s">
        <v>1918</v>
      </c>
      <c r="E113" s="71" t="s">
        <v>1636</v>
      </c>
      <c r="F113" s="59" t="s">
        <v>1919</v>
      </c>
      <c r="G113" s="146"/>
    </row>
    <row r="114" spans="2:7">
      <c r="B114" s="67">
        <v>1388</v>
      </c>
      <c r="C114" s="43" t="s">
        <v>1920</v>
      </c>
      <c r="D114" s="56" t="s">
        <v>1921</v>
      </c>
      <c r="E114" s="71" t="s">
        <v>1636</v>
      </c>
      <c r="F114" s="59" t="s">
        <v>1922</v>
      </c>
      <c r="G114" s="146"/>
    </row>
    <row r="115" spans="2:7">
      <c r="B115" s="67">
        <v>1389</v>
      </c>
      <c r="C115" s="43" t="s">
        <v>1923</v>
      </c>
      <c r="D115" s="56" t="s">
        <v>1924</v>
      </c>
      <c r="E115" s="71" t="s">
        <v>1636</v>
      </c>
      <c r="F115" s="59" t="s">
        <v>1925</v>
      </c>
      <c r="G115" s="146"/>
    </row>
    <row r="116" spans="2:7">
      <c r="B116" s="67">
        <v>1390</v>
      </c>
      <c r="C116" s="43" t="s">
        <v>1926</v>
      </c>
      <c r="D116" s="56" t="s">
        <v>1927</v>
      </c>
      <c r="E116" s="71" t="s">
        <v>1636</v>
      </c>
      <c r="F116" s="59" t="s">
        <v>1928</v>
      </c>
      <c r="G116" s="146"/>
    </row>
    <row r="117" spans="2:7">
      <c r="B117" s="67">
        <v>1391</v>
      </c>
      <c r="C117" s="43" t="s">
        <v>1929</v>
      </c>
      <c r="D117" s="59" t="s">
        <v>1930</v>
      </c>
      <c r="E117" s="71" t="s">
        <v>1636</v>
      </c>
      <c r="F117" s="59" t="s">
        <v>1930</v>
      </c>
      <c r="G117" s="146"/>
    </row>
    <row r="118" spans="2:7">
      <c r="B118" s="67">
        <v>1392</v>
      </c>
      <c r="C118" s="43" t="s">
        <v>1931</v>
      </c>
      <c r="D118" s="56" t="s">
        <v>1932</v>
      </c>
      <c r="E118" s="71" t="s">
        <v>1636</v>
      </c>
      <c r="F118" s="59" t="s">
        <v>1933</v>
      </c>
      <c r="G118" s="145" t="s">
        <v>1934</v>
      </c>
    </row>
    <row r="119" spans="2:7">
      <c r="B119" s="67">
        <v>1393</v>
      </c>
      <c r="C119" s="43" t="s">
        <v>1935</v>
      </c>
      <c r="D119" s="56" t="s">
        <v>1936</v>
      </c>
      <c r="E119" s="71" t="s">
        <v>1636</v>
      </c>
      <c r="F119" s="59" t="s">
        <v>1937</v>
      </c>
      <c r="G119" s="145"/>
    </row>
    <row r="120" spans="2:7">
      <c r="B120" s="67">
        <v>1394</v>
      </c>
      <c r="C120" s="43" t="s">
        <v>1938</v>
      </c>
      <c r="D120" s="56" t="s">
        <v>1939</v>
      </c>
      <c r="E120" s="71" t="s">
        <v>1636</v>
      </c>
      <c r="F120" s="59" t="s">
        <v>1940</v>
      </c>
      <c r="G120" s="145"/>
    </row>
    <row r="121" spans="2:7">
      <c r="B121" s="67">
        <v>1395</v>
      </c>
      <c r="C121" s="43" t="s">
        <v>1941</v>
      </c>
      <c r="D121" s="56" t="s">
        <v>1942</v>
      </c>
      <c r="E121" s="71" t="s">
        <v>1636</v>
      </c>
      <c r="F121" s="59" t="s">
        <v>1943</v>
      </c>
      <c r="G121" s="145"/>
    </row>
    <row r="122" spans="2:7">
      <c r="B122" s="67">
        <v>1396</v>
      </c>
      <c r="C122" s="43" t="s">
        <v>1944</v>
      </c>
      <c r="D122" s="56" t="s">
        <v>1945</v>
      </c>
      <c r="E122" s="71" t="s">
        <v>1636</v>
      </c>
      <c r="F122" s="59" t="s">
        <v>1946</v>
      </c>
      <c r="G122" s="145"/>
    </row>
    <row r="123" spans="2:7">
      <c r="B123" s="67">
        <v>1397</v>
      </c>
      <c r="C123" s="43" t="s">
        <v>1947</v>
      </c>
      <c r="D123" s="56" t="s">
        <v>1948</v>
      </c>
      <c r="E123" s="71" t="s">
        <v>1702</v>
      </c>
      <c r="F123" s="59" t="s">
        <v>1949</v>
      </c>
      <c r="G123" s="144" t="s">
        <v>1950</v>
      </c>
    </row>
    <row r="124" spans="2:7">
      <c r="B124" s="67">
        <v>1398</v>
      </c>
      <c r="C124" s="43" t="s">
        <v>1951</v>
      </c>
      <c r="D124" s="56" t="s">
        <v>1952</v>
      </c>
      <c r="E124" s="71" t="s">
        <v>1702</v>
      </c>
      <c r="F124" s="59" t="s">
        <v>1953</v>
      </c>
      <c r="G124" s="144"/>
    </row>
    <row r="125" spans="2:7">
      <c r="B125" s="67">
        <v>1399</v>
      </c>
      <c r="C125" s="43" t="s">
        <v>1954</v>
      </c>
      <c r="D125" s="56" t="s">
        <v>1955</v>
      </c>
      <c r="E125" s="71" t="s">
        <v>1702</v>
      </c>
      <c r="F125" s="59" t="s">
        <v>1956</v>
      </c>
      <c r="G125" s="144"/>
    </row>
    <row r="126" spans="2:7">
      <c r="B126" s="67">
        <v>1400</v>
      </c>
      <c r="C126" s="43" t="s">
        <v>1957</v>
      </c>
      <c r="D126" s="56" t="s">
        <v>1958</v>
      </c>
      <c r="E126" s="71" t="s">
        <v>1702</v>
      </c>
      <c r="F126" s="59" t="s">
        <v>1959</v>
      </c>
      <c r="G126" s="144"/>
    </row>
    <row r="127" spans="2:7">
      <c r="B127" s="67">
        <v>1401</v>
      </c>
      <c r="C127" s="43" t="s">
        <v>1960</v>
      </c>
      <c r="D127" s="56" t="s">
        <v>1961</v>
      </c>
      <c r="E127" s="71" t="s">
        <v>1702</v>
      </c>
      <c r="F127" s="59" t="s">
        <v>1962</v>
      </c>
      <c r="G127" s="144"/>
    </row>
    <row r="128" spans="2:7">
      <c r="B128" s="67">
        <v>1402</v>
      </c>
      <c r="C128" s="43" t="s">
        <v>1963</v>
      </c>
      <c r="D128" s="59" t="s">
        <v>1964</v>
      </c>
      <c r="E128" s="71" t="s">
        <v>1702</v>
      </c>
      <c r="F128" s="59" t="s">
        <v>1964</v>
      </c>
      <c r="G128" s="144"/>
    </row>
    <row r="129" spans="2:7">
      <c r="B129" s="67">
        <v>1403</v>
      </c>
      <c r="C129" s="43" t="s">
        <v>1965</v>
      </c>
      <c r="D129" s="56" t="s">
        <v>1966</v>
      </c>
      <c r="E129" s="71" t="s">
        <v>1636</v>
      </c>
      <c r="F129" s="59" t="s">
        <v>1967</v>
      </c>
      <c r="G129" s="144" t="s">
        <v>1968</v>
      </c>
    </row>
    <row r="130" spans="2:7">
      <c r="B130" s="67">
        <v>1404</v>
      </c>
      <c r="C130" s="43" t="s">
        <v>1969</v>
      </c>
      <c r="D130" s="56" t="s">
        <v>1970</v>
      </c>
      <c r="E130" s="71" t="s">
        <v>1636</v>
      </c>
      <c r="F130" s="59" t="s">
        <v>1971</v>
      </c>
      <c r="G130" s="144"/>
    </row>
    <row r="131" spans="2:7">
      <c r="B131" s="67">
        <v>1405</v>
      </c>
      <c r="C131" s="43" t="s">
        <v>1972</v>
      </c>
      <c r="D131" s="56" t="s">
        <v>1973</v>
      </c>
      <c r="E131" s="71" t="s">
        <v>1636</v>
      </c>
      <c r="F131" s="59" t="s">
        <v>1974</v>
      </c>
      <c r="G131" s="144"/>
    </row>
    <row r="132" spans="2:7">
      <c r="B132" s="67">
        <v>1406</v>
      </c>
      <c r="C132" s="43" t="s">
        <v>1975</v>
      </c>
      <c r="D132" s="56" t="s">
        <v>1976</v>
      </c>
      <c r="E132" s="71" t="s">
        <v>1636</v>
      </c>
      <c r="F132" s="59" t="s">
        <v>1977</v>
      </c>
      <c r="G132" s="144"/>
    </row>
    <row r="133" spans="2:7">
      <c r="B133" s="67">
        <v>1407</v>
      </c>
      <c r="C133" s="43" t="s">
        <v>1978</v>
      </c>
      <c r="D133" s="56" t="s">
        <v>1979</v>
      </c>
      <c r="E133" s="71" t="s">
        <v>1636</v>
      </c>
      <c r="F133" s="59" t="s">
        <v>1980</v>
      </c>
      <c r="G133" s="144"/>
    </row>
    <row r="134" spans="2:7" s="72" customFormat="1">
      <c r="B134" s="67">
        <v>1408</v>
      </c>
      <c r="C134" s="43" t="s">
        <v>1981</v>
      </c>
      <c r="D134" s="59" t="s">
        <v>1982</v>
      </c>
      <c r="E134" s="70" t="s">
        <v>1636</v>
      </c>
      <c r="F134" s="59" t="s">
        <v>1982</v>
      </c>
      <c r="G134" s="144"/>
    </row>
    <row r="135" spans="2:7">
      <c r="B135" s="67">
        <v>1409</v>
      </c>
      <c r="C135" s="43" t="s">
        <v>1983</v>
      </c>
      <c r="D135" s="59" t="s">
        <v>1984</v>
      </c>
      <c r="E135" s="71" t="s">
        <v>1763</v>
      </c>
      <c r="F135" s="59" t="s">
        <v>1984</v>
      </c>
      <c r="G135" s="56" t="s">
        <v>1984</v>
      </c>
    </row>
    <row r="136" spans="2:7">
      <c r="B136" s="67">
        <v>1410</v>
      </c>
      <c r="C136" s="39" t="s">
        <v>1985</v>
      </c>
      <c r="D136" s="56" t="s">
        <v>1986</v>
      </c>
      <c r="E136" s="71" t="s">
        <v>1763</v>
      </c>
      <c r="F136" s="56" t="s">
        <v>1987</v>
      </c>
      <c r="G136" s="56" t="s">
        <v>1988</v>
      </c>
    </row>
    <row r="137" spans="2:7">
      <c r="B137" s="67">
        <v>1411</v>
      </c>
      <c r="C137" s="39" t="s">
        <v>1989</v>
      </c>
      <c r="D137" s="56" t="s">
        <v>1990</v>
      </c>
      <c r="E137" s="71" t="s">
        <v>1753</v>
      </c>
      <c r="F137" s="56" t="s">
        <v>1991</v>
      </c>
      <c r="G137" s="56" t="s">
        <v>1992</v>
      </c>
    </row>
    <row r="138" spans="2:7">
      <c r="B138" s="67">
        <v>1412</v>
      </c>
      <c r="C138" s="39" t="s">
        <v>196</v>
      </c>
      <c r="D138" s="56" t="s">
        <v>1993</v>
      </c>
      <c r="E138" s="71" t="s">
        <v>1636</v>
      </c>
      <c r="F138" s="56" t="s">
        <v>1994</v>
      </c>
      <c r="G138" s="56" t="s">
        <v>1995</v>
      </c>
    </row>
    <row r="139" spans="2:7" s="73" customFormat="1">
      <c r="B139" s="67">
        <v>1413</v>
      </c>
      <c r="C139" s="39" t="s">
        <v>222</v>
      </c>
      <c r="D139" s="56" t="s">
        <v>1996</v>
      </c>
      <c r="E139" s="71" t="s">
        <v>1636</v>
      </c>
      <c r="F139" s="56" t="s">
        <v>1997</v>
      </c>
      <c r="G139" s="56" t="s">
        <v>1998</v>
      </c>
    </row>
    <row r="140" spans="2:7">
      <c r="B140" s="67">
        <v>1414</v>
      </c>
      <c r="C140" s="39" t="s">
        <v>1999</v>
      </c>
      <c r="D140" s="56" t="s">
        <v>2000</v>
      </c>
      <c r="E140" s="71" t="s">
        <v>1844</v>
      </c>
      <c r="F140" s="56" t="s">
        <v>2000</v>
      </c>
      <c r="G140" s="56" t="s">
        <v>1988</v>
      </c>
    </row>
    <row r="141" spans="2:7">
      <c r="B141" s="67">
        <v>1415</v>
      </c>
      <c r="C141" s="39" t="s">
        <v>2001</v>
      </c>
      <c r="D141" s="56" t="s">
        <v>2002</v>
      </c>
      <c r="E141" s="71" t="s">
        <v>1844</v>
      </c>
      <c r="F141" s="56" t="s">
        <v>2002</v>
      </c>
      <c r="G141" s="56" t="s">
        <v>1596</v>
      </c>
    </row>
    <row r="142" spans="2:7">
      <c r="B142" s="67">
        <v>1416</v>
      </c>
      <c r="C142" s="43" t="s">
        <v>166</v>
      </c>
      <c r="D142" s="56" t="s">
        <v>2003</v>
      </c>
      <c r="E142" s="70" t="s">
        <v>1636</v>
      </c>
      <c r="F142" s="56" t="s">
        <v>2004</v>
      </c>
      <c r="G142" s="56" t="s">
        <v>2005</v>
      </c>
    </row>
    <row r="143" spans="2:7">
      <c r="B143" s="67">
        <v>1417</v>
      </c>
      <c r="C143" s="43" t="s">
        <v>267</v>
      </c>
      <c r="D143" s="56" t="s">
        <v>2006</v>
      </c>
      <c r="E143" s="70" t="s">
        <v>1636</v>
      </c>
      <c r="F143" s="56" t="s">
        <v>2007</v>
      </c>
      <c r="G143" s="56" t="s">
        <v>2008</v>
      </c>
    </row>
    <row r="144" spans="2:7">
      <c r="B144" s="67">
        <v>1418</v>
      </c>
      <c r="C144" s="43" t="s">
        <v>187</v>
      </c>
      <c r="D144" s="56" t="s">
        <v>2009</v>
      </c>
      <c r="E144" s="70" t="s">
        <v>1636</v>
      </c>
      <c r="F144" s="56" t="s">
        <v>2010</v>
      </c>
      <c r="G144" s="56" t="s">
        <v>2011</v>
      </c>
    </row>
    <row r="145" spans="2:7">
      <c r="B145" s="67">
        <v>1419</v>
      </c>
      <c r="C145" s="43" t="s">
        <v>2012</v>
      </c>
      <c r="D145" s="59" t="s">
        <v>2013</v>
      </c>
      <c r="E145" s="70" t="s">
        <v>1636</v>
      </c>
      <c r="F145" s="59" t="s">
        <v>2014</v>
      </c>
      <c r="G145" s="59" t="s">
        <v>2015</v>
      </c>
    </row>
    <row r="146" spans="2:7">
      <c r="B146" s="67">
        <v>1420</v>
      </c>
      <c r="C146" s="43" t="s">
        <v>214</v>
      </c>
      <c r="D146" s="56" t="s">
        <v>2016</v>
      </c>
      <c r="E146" s="70" t="s">
        <v>1636</v>
      </c>
      <c r="F146" s="56" t="s">
        <v>2017</v>
      </c>
      <c r="G146" s="56" t="s">
        <v>2018</v>
      </c>
    </row>
    <row r="147" spans="2:7">
      <c r="B147" s="67">
        <v>1421</v>
      </c>
      <c r="C147" s="43" t="s">
        <v>232</v>
      </c>
      <c r="D147" s="56" t="s">
        <v>2019</v>
      </c>
      <c r="E147" s="70" t="s">
        <v>1636</v>
      </c>
      <c r="F147" s="56" t="s">
        <v>2020</v>
      </c>
      <c r="G147" s="56" t="s">
        <v>2021</v>
      </c>
    </row>
    <row r="148" spans="2:7">
      <c r="B148" s="67">
        <v>1422</v>
      </c>
      <c r="C148" s="43" t="s">
        <v>178</v>
      </c>
      <c r="D148" s="56" t="s">
        <v>2022</v>
      </c>
      <c r="E148" s="70" t="s">
        <v>1636</v>
      </c>
      <c r="F148" s="56" t="s">
        <v>2023</v>
      </c>
      <c r="G148" s="56" t="s">
        <v>2024</v>
      </c>
    </row>
    <row r="149" spans="2:7" s="72" customFormat="1">
      <c r="B149" s="67">
        <v>1423</v>
      </c>
      <c r="C149" s="43" t="s">
        <v>266</v>
      </c>
      <c r="D149" s="59" t="s">
        <v>2025</v>
      </c>
      <c r="E149" s="70" t="s">
        <v>1753</v>
      </c>
      <c r="F149" s="59" t="s">
        <v>2026</v>
      </c>
      <c r="G149" s="59" t="s">
        <v>2027</v>
      </c>
    </row>
    <row r="150" spans="2:7">
      <c r="B150" s="67">
        <v>1424</v>
      </c>
      <c r="C150" s="43" t="s">
        <v>186</v>
      </c>
      <c r="D150" s="59" t="s">
        <v>2028</v>
      </c>
      <c r="E150" s="70" t="s">
        <v>2029</v>
      </c>
      <c r="F150" s="59" t="s">
        <v>2030</v>
      </c>
      <c r="G150" s="59" t="s">
        <v>2031</v>
      </c>
    </row>
    <row r="151" spans="2:7" s="72" customFormat="1">
      <c r="B151" s="67">
        <v>1425</v>
      </c>
      <c r="C151" s="43" t="s">
        <v>2032</v>
      </c>
      <c r="D151" s="59" t="s">
        <v>2033</v>
      </c>
      <c r="E151" s="70" t="s">
        <v>2034</v>
      </c>
      <c r="F151" s="59" t="s">
        <v>2035</v>
      </c>
      <c r="G151" s="59" t="s">
        <v>2036</v>
      </c>
    </row>
    <row r="152" spans="2:7" s="72" customFormat="1">
      <c r="B152" s="67">
        <v>1426</v>
      </c>
      <c r="C152" s="43" t="s">
        <v>2037</v>
      </c>
      <c r="D152" s="59" t="s">
        <v>2038</v>
      </c>
      <c r="E152" s="70" t="s">
        <v>2039</v>
      </c>
      <c r="F152" s="59" t="s">
        <v>2038</v>
      </c>
      <c r="G152" s="59" t="s">
        <v>2040</v>
      </c>
    </row>
    <row r="153" spans="2:7">
      <c r="B153" s="67">
        <v>1427</v>
      </c>
      <c r="C153" s="43" t="s">
        <v>213</v>
      </c>
      <c r="D153" s="56" t="s">
        <v>2041</v>
      </c>
      <c r="E153" s="71" t="s">
        <v>2042</v>
      </c>
      <c r="F153" s="56" t="s">
        <v>2043</v>
      </c>
      <c r="G153" s="56" t="s">
        <v>2044</v>
      </c>
    </row>
    <row r="154" spans="2:7">
      <c r="B154" s="67">
        <v>1428</v>
      </c>
      <c r="C154" s="43" t="s">
        <v>2045</v>
      </c>
      <c r="D154" s="56" t="s">
        <v>2046</v>
      </c>
      <c r="E154" s="71" t="s">
        <v>1619</v>
      </c>
      <c r="F154" s="56" t="s">
        <v>2046</v>
      </c>
      <c r="G154" s="59" t="s">
        <v>2047</v>
      </c>
    </row>
    <row r="155" spans="2:7" s="72" customFormat="1">
      <c r="B155" s="67">
        <v>1429</v>
      </c>
      <c r="C155" s="43" t="s">
        <v>2048</v>
      </c>
      <c r="D155" s="59" t="s">
        <v>2049</v>
      </c>
      <c r="E155" s="70" t="s">
        <v>1636</v>
      </c>
      <c r="F155" s="59" t="s">
        <v>2050</v>
      </c>
      <c r="G155" s="59" t="s">
        <v>2051</v>
      </c>
    </row>
    <row r="156" spans="2:7" s="72" customFormat="1">
      <c r="B156" s="67">
        <v>1430</v>
      </c>
      <c r="C156" s="43" t="s">
        <v>231</v>
      </c>
      <c r="D156" s="59" t="s">
        <v>2052</v>
      </c>
      <c r="E156" s="72" t="s">
        <v>1636</v>
      </c>
      <c r="F156" s="59" t="s">
        <v>2053</v>
      </c>
      <c r="G156" s="59" t="s">
        <v>2054</v>
      </c>
    </row>
    <row r="157" spans="2:7" s="72" customFormat="1">
      <c r="B157" s="67">
        <v>1431</v>
      </c>
      <c r="C157" s="43" t="s">
        <v>176</v>
      </c>
      <c r="D157" s="59" t="s">
        <v>2055</v>
      </c>
      <c r="E157" s="72" t="s">
        <v>1636</v>
      </c>
      <c r="F157" s="59" t="s">
        <v>2056</v>
      </c>
      <c r="G157" s="59" t="s">
        <v>2047</v>
      </c>
    </row>
    <row r="158" spans="2:7" s="72" customFormat="1">
      <c r="B158" s="67">
        <v>1433</v>
      </c>
      <c r="C158" s="43" t="s">
        <v>2057</v>
      </c>
      <c r="D158" s="59" t="s">
        <v>2058</v>
      </c>
      <c r="E158" s="70" t="s">
        <v>2059</v>
      </c>
      <c r="F158" s="59" t="s">
        <v>2058</v>
      </c>
      <c r="G158" s="59" t="s">
        <v>2060</v>
      </c>
    </row>
    <row r="159" spans="2:7" s="72" customFormat="1">
      <c r="B159" s="67">
        <v>1434</v>
      </c>
      <c r="C159" s="43" t="s">
        <v>2061</v>
      </c>
      <c r="D159" s="59" t="s">
        <v>2062</v>
      </c>
      <c r="E159" s="70" t="s">
        <v>2059</v>
      </c>
      <c r="F159" s="59" t="s">
        <v>2062</v>
      </c>
      <c r="G159" s="59" t="s">
        <v>177</v>
      </c>
    </row>
    <row r="160" spans="2:7" s="72" customFormat="1">
      <c r="B160" s="67">
        <v>1435</v>
      </c>
      <c r="C160" s="43" t="s">
        <v>240</v>
      </c>
      <c r="D160" s="59" t="s">
        <v>2063</v>
      </c>
      <c r="E160" s="70" t="s">
        <v>1636</v>
      </c>
      <c r="F160" s="59" t="s">
        <v>2064</v>
      </c>
      <c r="G160" s="59" t="s">
        <v>1861</v>
      </c>
    </row>
    <row r="161" spans="2:7" s="72" customFormat="1">
      <c r="B161" s="67">
        <v>1436</v>
      </c>
      <c r="C161" s="43" t="s">
        <v>2065</v>
      </c>
      <c r="D161" s="59" t="s">
        <v>2066</v>
      </c>
      <c r="E161" s="72" t="s">
        <v>1636</v>
      </c>
      <c r="F161" s="59" t="s">
        <v>2067</v>
      </c>
      <c r="G161" s="59" t="s">
        <v>2068</v>
      </c>
    </row>
    <row r="162" spans="2:7">
      <c r="B162" s="67">
        <v>1437</v>
      </c>
      <c r="C162" s="43" t="s">
        <v>2069</v>
      </c>
      <c r="D162" s="59" t="s">
        <v>2070</v>
      </c>
      <c r="E162" s="70" t="s">
        <v>1636</v>
      </c>
      <c r="F162" s="59" t="s">
        <v>2071</v>
      </c>
      <c r="G162" s="145" t="s">
        <v>2072</v>
      </c>
    </row>
    <row r="163" spans="2:7">
      <c r="B163" s="67">
        <v>1438</v>
      </c>
      <c r="C163" s="43" t="s">
        <v>2073</v>
      </c>
      <c r="D163" s="59" t="s">
        <v>2074</v>
      </c>
      <c r="E163" s="70" t="s">
        <v>1636</v>
      </c>
      <c r="F163" s="59" t="s">
        <v>2075</v>
      </c>
      <c r="G163" s="145"/>
    </row>
    <row r="164" spans="2:7">
      <c r="B164" s="67">
        <v>1439</v>
      </c>
      <c r="C164" s="43" t="s">
        <v>2076</v>
      </c>
      <c r="D164" s="59" t="s">
        <v>2077</v>
      </c>
      <c r="E164" s="70" t="s">
        <v>1636</v>
      </c>
      <c r="F164" s="59" t="s">
        <v>2078</v>
      </c>
      <c r="G164" s="145"/>
    </row>
    <row r="165" spans="2:7">
      <c r="B165" s="67">
        <v>1440</v>
      </c>
      <c r="C165" s="43" t="s">
        <v>2079</v>
      </c>
      <c r="D165" s="59" t="s">
        <v>2080</v>
      </c>
      <c r="E165" s="70" t="s">
        <v>1636</v>
      </c>
      <c r="F165" s="59" t="s">
        <v>2081</v>
      </c>
      <c r="G165" s="145"/>
    </row>
    <row r="166" spans="2:7">
      <c r="B166" s="67">
        <v>1441</v>
      </c>
      <c r="C166" s="43" t="s">
        <v>2082</v>
      </c>
      <c r="D166" s="59" t="s">
        <v>2083</v>
      </c>
      <c r="E166" s="70" t="s">
        <v>1636</v>
      </c>
      <c r="F166" s="59" t="s">
        <v>2084</v>
      </c>
      <c r="G166" s="145"/>
    </row>
    <row r="167" spans="2:7">
      <c r="B167" s="67">
        <v>1442</v>
      </c>
      <c r="C167" s="43" t="s">
        <v>2085</v>
      </c>
      <c r="D167" s="59" t="s">
        <v>2086</v>
      </c>
      <c r="E167" s="70" t="s">
        <v>1636</v>
      </c>
      <c r="F167" s="59" t="s">
        <v>2086</v>
      </c>
      <c r="G167" s="145"/>
    </row>
    <row r="168" spans="2:7">
      <c r="B168" s="67">
        <v>1443</v>
      </c>
      <c r="C168" s="43" t="s">
        <v>2087</v>
      </c>
      <c r="D168" s="59" t="s">
        <v>2088</v>
      </c>
      <c r="E168" s="70" t="s">
        <v>1636</v>
      </c>
      <c r="F168" s="59" t="s">
        <v>2089</v>
      </c>
      <c r="G168" s="146" t="s">
        <v>2090</v>
      </c>
    </row>
    <row r="169" spans="2:7">
      <c r="B169" s="67">
        <v>1444</v>
      </c>
      <c r="C169" s="43" t="s">
        <v>2091</v>
      </c>
      <c r="D169" s="59" t="s">
        <v>2092</v>
      </c>
      <c r="E169" s="70" t="s">
        <v>1636</v>
      </c>
      <c r="F169" s="59" t="s">
        <v>2093</v>
      </c>
      <c r="G169" s="146"/>
    </row>
    <row r="170" spans="2:7">
      <c r="B170" s="67">
        <v>1445</v>
      </c>
      <c r="C170" s="43" t="s">
        <v>2094</v>
      </c>
      <c r="D170" s="59" t="s">
        <v>2095</v>
      </c>
      <c r="E170" s="70" t="s">
        <v>1636</v>
      </c>
      <c r="F170" s="59" t="s">
        <v>2096</v>
      </c>
      <c r="G170" s="146"/>
    </row>
    <row r="171" spans="2:7">
      <c r="B171" s="67">
        <v>1446</v>
      </c>
      <c r="C171" s="43" t="s">
        <v>2097</v>
      </c>
      <c r="D171" s="59" t="s">
        <v>2098</v>
      </c>
      <c r="E171" s="70" t="s">
        <v>1636</v>
      </c>
      <c r="F171" s="59" t="s">
        <v>2099</v>
      </c>
      <c r="G171" s="146"/>
    </row>
    <row r="172" spans="2:7">
      <c r="B172" s="67">
        <v>1447</v>
      </c>
      <c r="C172" s="43" t="s">
        <v>2100</v>
      </c>
      <c r="D172" s="59" t="s">
        <v>2101</v>
      </c>
      <c r="E172" s="70" t="s">
        <v>1636</v>
      </c>
      <c r="F172" s="59" t="s">
        <v>2102</v>
      </c>
      <c r="G172" s="146"/>
    </row>
    <row r="173" spans="2:7" s="72" customFormat="1">
      <c r="B173" s="67">
        <v>1448</v>
      </c>
      <c r="C173" s="43" t="s">
        <v>2103</v>
      </c>
      <c r="D173" s="59" t="s">
        <v>2104</v>
      </c>
      <c r="E173" s="70" t="s">
        <v>1636</v>
      </c>
      <c r="F173" s="59" t="s">
        <v>2105</v>
      </c>
      <c r="G173" s="59" t="s">
        <v>2106</v>
      </c>
    </row>
    <row r="174" spans="2:7" s="72" customFormat="1">
      <c r="B174" s="67">
        <v>1449</v>
      </c>
      <c r="C174" s="43" t="s">
        <v>2107</v>
      </c>
      <c r="D174" s="59" t="s">
        <v>2108</v>
      </c>
      <c r="E174" s="70" t="s">
        <v>1636</v>
      </c>
      <c r="F174" s="59" t="s">
        <v>2109</v>
      </c>
      <c r="G174" s="59" t="s">
        <v>2110</v>
      </c>
    </row>
    <row r="175" spans="2:7">
      <c r="B175" s="67">
        <v>1450</v>
      </c>
      <c r="C175" s="43" t="s">
        <v>2111</v>
      </c>
      <c r="D175" s="59" t="s">
        <v>2112</v>
      </c>
      <c r="E175" s="70" t="s">
        <v>2029</v>
      </c>
      <c r="F175" s="59" t="s">
        <v>2113</v>
      </c>
      <c r="G175" s="146" t="s">
        <v>2114</v>
      </c>
    </row>
    <row r="176" spans="2:7">
      <c r="B176" s="67">
        <v>1451</v>
      </c>
      <c r="C176" s="43" t="s">
        <v>2115</v>
      </c>
      <c r="D176" s="59" t="s">
        <v>2116</v>
      </c>
      <c r="E176" s="70" t="s">
        <v>2029</v>
      </c>
      <c r="F176" s="59" t="s">
        <v>2117</v>
      </c>
      <c r="G176" s="146"/>
    </row>
    <row r="177" spans="2:7">
      <c r="B177" s="67">
        <v>1452</v>
      </c>
      <c r="C177" s="43" t="s">
        <v>2118</v>
      </c>
      <c r="D177" s="59" t="s">
        <v>2119</v>
      </c>
      <c r="E177" s="70" t="s">
        <v>2029</v>
      </c>
      <c r="F177" s="59" t="s">
        <v>2120</v>
      </c>
      <c r="G177" s="146"/>
    </row>
    <row r="178" spans="2:7">
      <c r="B178" s="67">
        <v>1453</v>
      </c>
      <c r="C178" s="43" t="s">
        <v>2121</v>
      </c>
      <c r="D178" s="59" t="s">
        <v>2122</v>
      </c>
      <c r="E178" s="70" t="s">
        <v>2029</v>
      </c>
      <c r="F178" s="59" t="s">
        <v>2123</v>
      </c>
      <c r="G178" s="146"/>
    </row>
    <row r="179" spans="2:7">
      <c r="B179" s="67">
        <v>1454</v>
      </c>
      <c r="C179" s="43" t="s">
        <v>2124</v>
      </c>
      <c r="D179" s="59" t="s">
        <v>2125</v>
      </c>
      <c r="E179" s="70" t="s">
        <v>2029</v>
      </c>
      <c r="F179" s="59" t="s">
        <v>2126</v>
      </c>
      <c r="G179" s="146"/>
    </row>
    <row r="180" spans="2:7" s="72" customFormat="1">
      <c r="B180" s="67">
        <v>1455</v>
      </c>
      <c r="C180" s="43" t="s">
        <v>2127</v>
      </c>
      <c r="D180" s="59" t="s">
        <v>2128</v>
      </c>
      <c r="E180" s="70" t="s">
        <v>2029</v>
      </c>
      <c r="F180" s="59" t="s">
        <v>2128</v>
      </c>
      <c r="G180" s="146"/>
    </row>
    <row r="181" spans="2:7">
      <c r="B181" s="67">
        <v>1456</v>
      </c>
      <c r="C181" s="43" t="s">
        <v>2129</v>
      </c>
      <c r="D181" s="59" t="s">
        <v>2130</v>
      </c>
      <c r="E181" s="70" t="s">
        <v>1636</v>
      </c>
      <c r="F181" s="59" t="s">
        <v>2131</v>
      </c>
      <c r="G181" s="146" t="s">
        <v>2132</v>
      </c>
    </row>
    <row r="182" spans="2:7">
      <c r="B182" s="67">
        <v>1457</v>
      </c>
      <c r="C182" s="43" t="s">
        <v>2133</v>
      </c>
      <c r="D182" s="59" t="s">
        <v>2134</v>
      </c>
      <c r="E182" s="70" t="s">
        <v>1636</v>
      </c>
      <c r="F182" s="59" t="s">
        <v>2135</v>
      </c>
      <c r="G182" s="146"/>
    </row>
    <row r="183" spans="2:7">
      <c r="B183" s="67">
        <v>1458</v>
      </c>
      <c r="C183" s="43" t="s">
        <v>2136</v>
      </c>
      <c r="D183" s="59" t="s">
        <v>2137</v>
      </c>
      <c r="E183" s="70" t="s">
        <v>1636</v>
      </c>
      <c r="F183" s="59" t="s">
        <v>2138</v>
      </c>
      <c r="G183" s="146"/>
    </row>
    <row r="184" spans="2:7">
      <c r="B184" s="67">
        <v>1459</v>
      </c>
      <c r="C184" s="43" t="s">
        <v>2139</v>
      </c>
      <c r="D184" s="59" t="s">
        <v>2140</v>
      </c>
      <c r="E184" s="70" t="s">
        <v>1636</v>
      </c>
      <c r="F184" s="59" t="s">
        <v>2141</v>
      </c>
      <c r="G184" s="146"/>
    </row>
    <row r="185" spans="2:7">
      <c r="B185" s="67">
        <v>1460</v>
      </c>
      <c r="C185" s="43" t="s">
        <v>2142</v>
      </c>
      <c r="D185" s="59" t="s">
        <v>2143</v>
      </c>
      <c r="E185" s="70" t="s">
        <v>1636</v>
      </c>
      <c r="F185" s="59" t="s">
        <v>2144</v>
      </c>
      <c r="G185" s="146"/>
    </row>
    <row r="186" spans="2:7">
      <c r="B186" s="67">
        <v>1461</v>
      </c>
      <c r="C186" s="43" t="s">
        <v>2145</v>
      </c>
      <c r="D186" s="59" t="s">
        <v>2146</v>
      </c>
      <c r="E186" s="70" t="s">
        <v>1693</v>
      </c>
      <c r="F186" s="59" t="s">
        <v>2146</v>
      </c>
      <c r="G186" s="59" t="s">
        <v>2147</v>
      </c>
    </row>
    <row r="187" spans="2:7">
      <c r="B187" s="67">
        <v>1462</v>
      </c>
      <c r="C187" s="43" t="s">
        <v>2148</v>
      </c>
      <c r="D187" s="59" t="s">
        <v>2149</v>
      </c>
      <c r="E187" s="70" t="s">
        <v>2150</v>
      </c>
      <c r="F187" s="59" t="s">
        <v>2149</v>
      </c>
      <c r="G187" s="59" t="s">
        <v>2151</v>
      </c>
    </row>
    <row r="188" spans="2:7">
      <c r="B188" s="67">
        <v>1463</v>
      </c>
      <c r="C188" s="43" t="s">
        <v>2152</v>
      </c>
      <c r="D188" s="59" t="s">
        <v>2153</v>
      </c>
      <c r="E188" s="70" t="s">
        <v>2029</v>
      </c>
      <c r="F188" s="59" t="s">
        <v>2154</v>
      </c>
      <c r="G188" s="59" t="s">
        <v>2155</v>
      </c>
    </row>
    <row r="189" spans="2:7">
      <c r="B189" s="67">
        <v>1464</v>
      </c>
      <c r="C189" s="43" t="s">
        <v>2156</v>
      </c>
      <c r="D189" s="59" t="s">
        <v>2157</v>
      </c>
      <c r="E189" s="70" t="s">
        <v>2029</v>
      </c>
      <c r="F189" s="59" t="s">
        <v>2158</v>
      </c>
      <c r="G189" s="59" t="s">
        <v>2159</v>
      </c>
    </row>
    <row r="190" spans="2:7">
      <c r="B190" s="67">
        <v>1465</v>
      </c>
      <c r="C190" s="43" t="s">
        <v>2160</v>
      </c>
      <c r="D190" s="59" t="s">
        <v>2161</v>
      </c>
      <c r="E190" s="70" t="s">
        <v>2042</v>
      </c>
      <c r="F190" s="59" t="s">
        <v>2162</v>
      </c>
      <c r="G190" s="59" t="s">
        <v>2163</v>
      </c>
    </row>
    <row r="191" spans="2:7">
      <c r="B191" s="67">
        <v>1466</v>
      </c>
      <c r="C191" s="43" t="s">
        <v>2164</v>
      </c>
      <c r="D191" s="59" t="s">
        <v>2165</v>
      </c>
      <c r="E191" s="70" t="s">
        <v>2042</v>
      </c>
      <c r="F191" s="59" t="s">
        <v>2166</v>
      </c>
      <c r="G191" s="59" t="s">
        <v>2167</v>
      </c>
    </row>
    <row r="192" spans="2:7">
      <c r="B192" s="67">
        <v>1467</v>
      </c>
      <c r="C192" s="43" t="s">
        <v>2168</v>
      </c>
      <c r="D192" s="59" t="s">
        <v>2169</v>
      </c>
      <c r="E192" s="70" t="s">
        <v>1636</v>
      </c>
      <c r="F192" s="59" t="s">
        <v>2170</v>
      </c>
      <c r="G192" s="59" t="s">
        <v>2171</v>
      </c>
    </row>
    <row r="193" spans="2:7">
      <c r="B193" s="67">
        <v>1468</v>
      </c>
      <c r="C193" s="43" t="s">
        <v>2172</v>
      </c>
      <c r="D193" s="59" t="s">
        <v>2173</v>
      </c>
      <c r="E193" s="71" t="s">
        <v>1098</v>
      </c>
      <c r="F193" s="56" t="s">
        <v>1597</v>
      </c>
      <c r="G193" s="56" t="s">
        <v>2174</v>
      </c>
    </row>
    <row r="194" spans="2:7">
      <c r="B194" s="67">
        <v>1469</v>
      </c>
      <c r="C194" s="43" t="s">
        <v>2175</v>
      </c>
      <c r="D194" s="59" t="s">
        <v>2176</v>
      </c>
      <c r="E194" s="71" t="s">
        <v>1098</v>
      </c>
      <c r="F194" s="56" t="s">
        <v>1597</v>
      </c>
      <c r="G194" s="56" t="s">
        <v>2177</v>
      </c>
    </row>
    <row r="195" spans="2:7">
      <c r="B195" s="67">
        <v>1470</v>
      </c>
      <c r="C195" s="43" t="s">
        <v>2178</v>
      </c>
      <c r="D195" s="59" t="s">
        <v>2179</v>
      </c>
      <c r="E195" s="71" t="s">
        <v>1098</v>
      </c>
      <c r="F195" s="56" t="s">
        <v>1591</v>
      </c>
      <c r="G195" s="56" t="s">
        <v>2180</v>
      </c>
    </row>
    <row r="196" spans="2:7">
      <c r="B196" s="67">
        <v>1471</v>
      </c>
      <c r="C196" s="43" t="s">
        <v>2181</v>
      </c>
      <c r="D196" s="59" t="s">
        <v>2182</v>
      </c>
      <c r="E196" s="71" t="s">
        <v>1098</v>
      </c>
      <c r="F196" s="56" t="s">
        <v>2183</v>
      </c>
      <c r="G196" s="56" t="s">
        <v>2184</v>
      </c>
    </row>
    <row r="197" spans="2:7">
      <c r="B197" s="67">
        <v>1472</v>
      </c>
      <c r="C197" s="43" t="s">
        <v>2185</v>
      </c>
      <c r="D197" s="59" t="s">
        <v>2186</v>
      </c>
      <c r="E197" s="71" t="s">
        <v>1098</v>
      </c>
      <c r="F197" s="56" t="s">
        <v>2183</v>
      </c>
      <c r="G197" s="56" t="s">
        <v>2187</v>
      </c>
    </row>
    <row r="198" spans="2:7">
      <c r="B198" s="67">
        <v>1473</v>
      </c>
      <c r="C198" s="43" t="s">
        <v>2188</v>
      </c>
      <c r="D198" s="59" t="s">
        <v>2189</v>
      </c>
      <c r="E198" s="71" t="s">
        <v>1098</v>
      </c>
      <c r="F198" s="59" t="s">
        <v>2172</v>
      </c>
      <c r="G198" s="56" t="s">
        <v>2190</v>
      </c>
    </row>
    <row r="199" spans="2:7">
      <c r="B199" s="67">
        <v>1474</v>
      </c>
      <c r="C199" s="43" t="s">
        <v>2191</v>
      </c>
      <c r="D199" s="59" t="s">
        <v>2192</v>
      </c>
      <c r="E199" s="71" t="s">
        <v>1098</v>
      </c>
      <c r="F199" s="59" t="s">
        <v>2181</v>
      </c>
      <c r="G199" s="56" t="s">
        <v>2193</v>
      </c>
    </row>
    <row r="200" spans="2:7">
      <c r="B200" s="67">
        <v>1475</v>
      </c>
      <c r="C200" s="43" t="s">
        <v>2194</v>
      </c>
      <c r="D200" s="59" t="s">
        <v>2195</v>
      </c>
      <c r="E200" s="71" t="s">
        <v>1098</v>
      </c>
      <c r="F200" s="59" t="s">
        <v>2185</v>
      </c>
      <c r="G200" s="56" t="s">
        <v>2196</v>
      </c>
    </row>
    <row r="201" spans="2:7" s="72" customFormat="1">
      <c r="B201" s="67">
        <v>1476</v>
      </c>
      <c r="C201" s="43" t="s">
        <v>2197</v>
      </c>
      <c r="D201" s="59" t="s">
        <v>2198</v>
      </c>
      <c r="E201" s="71" t="s">
        <v>1098</v>
      </c>
      <c r="F201" s="59" t="s">
        <v>2185</v>
      </c>
      <c r="G201" s="56" t="s">
        <v>2199</v>
      </c>
    </row>
    <row r="202" spans="2:7">
      <c r="B202" s="67">
        <v>1477</v>
      </c>
      <c r="C202" s="43" t="s">
        <v>2200</v>
      </c>
      <c r="D202" s="56" t="s">
        <v>2201</v>
      </c>
      <c r="E202" s="71" t="s">
        <v>1753</v>
      </c>
      <c r="F202" s="56" t="s">
        <v>2201</v>
      </c>
      <c r="G202" s="56" t="s">
        <v>2202</v>
      </c>
    </row>
    <row r="203" spans="2:7">
      <c r="B203" s="67">
        <v>1478</v>
      </c>
      <c r="C203" s="43" t="s">
        <v>2203</v>
      </c>
      <c r="D203" s="56" t="s">
        <v>2204</v>
      </c>
      <c r="E203" s="71" t="s">
        <v>1753</v>
      </c>
      <c r="F203" s="56" t="s">
        <v>2204</v>
      </c>
      <c r="G203" s="56" t="s">
        <v>2205</v>
      </c>
    </row>
    <row r="204" spans="2:7">
      <c r="B204" s="67">
        <v>1479</v>
      </c>
      <c r="C204" s="43" t="s">
        <v>2206</v>
      </c>
      <c r="D204" s="56" t="s">
        <v>2207</v>
      </c>
      <c r="E204" s="71" t="s">
        <v>1753</v>
      </c>
      <c r="F204" s="56" t="s">
        <v>2207</v>
      </c>
      <c r="G204" s="56" t="s">
        <v>2208</v>
      </c>
    </row>
    <row r="205" spans="2:7">
      <c r="B205" s="67">
        <v>1480</v>
      </c>
      <c r="C205" s="43" t="s">
        <v>2209</v>
      </c>
      <c r="D205" s="56" t="s">
        <v>2210</v>
      </c>
      <c r="E205" s="71" t="s">
        <v>1636</v>
      </c>
      <c r="F205" s="56" t="s">
        <v>2211</v>
      </c>
      <c r="G205" s="56" t="s">
        <v>2212</v>
      </c>
    </row>
    <row r="206" spans="2:7">
      <c r="B206" s="67">
        <v>1481</v>
      </c>
      <c r="C206" s="43" t="s">
        <v>2213</v>
      </c>
      <c r="D206" s="56" t="s">
        <v>2214</v>
      </c>
      <c r="E206" s="71" t="s">
        <v>1636</v>
      </c>
      <c r="F206" s="56" t="s">
        <v>2215</v>
      </c>
      <c r="G206" s="56" t="s">
        <v>2216</v>
      </c>
    </row>
    <row r="207" spans="2:7">
      <c r="B207" s="67">
        <v>1482</v>
      </c>
      <c r="C207" s="43" t="s">
        <v>2217</v>
      </c>
      <c r="D207" s="56" t="s">
        <v>2218</v>
      </c>
      <c r="E207" s="71" t="s">
        <v>1636</v>
      </c>
      <c r="F207" s="56" t="s">
        <v>2219</v>
      </c>
      <c r="G207" s="56" t="s">
        <v>2220</v>
      </c>
    </row>
    <row r="208" spans="2:7">
      <c r="B208" s="67">
        <v>1483</v>
      </c>
      <c r="C208" s="43" t="s">
        <v>2221</v>
      </c>
      <c r="D208" s="59" t="s">
        <v>2222</v>
      </c>
      <c r="E208" s="70" t="s">
        <v>1844</v>
      </c>
      <c r="F208" s="59" t="s">
        <v>2222</v>
      </c>
      <c r="G208" s="56" t="s">
        <v>2223</v>
      </c>
    </row>
    <row r="209" spans="2:7">
      <c r="B209" s="67">
        <v>1484</v>
      </c>
      <c r="C209" s="43" t="s">
        <v>2224</v>
      </c>
      <c r="D209" s="59" t="s">
        <v>2225</v>
      </c>
      <c r="E209" s="70" t="s">
        <v>1844</v>
      </c>
      <c r="F209" s="59" t="s">
        <v>2225</v>
      </c>
      <c r="G209" s="56" t="s">
        <v>2226</v>
      </c>
    </row>
    <row r="210" spans="2:7">
      <c r="B210" s="67">
        <v>1485</v>
      </c>
      <c r="C210" s="43" t="s">
        <v>2227</v>
      </c>
      <c r="D210" s="56" t="s">
        <v>2228</v>
      </c>
      <c r="E210" s="71" t="s">
        <v>2029</v>
      </c>
      <c r="F210" s="56" t="s">
        <v>2229</v>
      </c>
      <c r="G210" s="56" t="s">
        <v>2230</v>
      </c>
    </row>
    <row r="211" spans="2:7" s="72" customFormat="1">
      <c r="B211" s="67">
        <v>1486</v>
      </c>
      <c r="C211" s="43" t="s">
        <v>2231</v>
      </c>
      <c r="D211" s="59" t="s">
        <v>2232</v>
      </c>
      <c r="E211" s="70" t="s">
        <v>2029</v>
      </c>
      <c r="F211" s="59" t="s">
        <v>2233</v>
      </c>
      <c r="G211" s="59" t="s">
        <v>2234</v>
      </c>
    </row>
    <row r="212" spans="2:7">
      <c r="B212" s="67">
        <v>1487</v>
      </c>
      <c r="C212" s="43" t="s">
        <v>2235</v>
      </c>
      <c r="D212" s="56" t="s">
        <v>2218</v>
      </c>
      <c r="E212" s="71" t="s">
        <v>1636</v>
      </c>
      <c r="F212" s="56" t="s">
        <v>2236</v>
      </c>
      <c r="G212" s="56" t="s">
        <v>2237</v>
      </c>
    </row>
    <row r="213" spans="2:7">
      <c r="B213" s="67">
        <v>1488</v>
      </c>
      <c r="C213" s="43" t="s">
        <v>2238</v>
      </c>
      <c r="D213" s="59" t="s">
        <v>2239</v>
      </c>
      <c r="E213" s="70" t="s">
        <v>2039</v>
      </c>
      <c r="F213" s="59" t="s">
        <v>2239</v>
      </c>
      <c r="G213" s="56" t="s">
        <v>2240</v>
      </c>
    </row>
    <row r="214" spans="2:7">
      <c r="B214" s="67">
        <v>1489</v>
      </c>
      <c r="C214" s="43" t="s">
        <v>2241</v>
      </c>
      <c r="D214" s="59" t="s">
        <v>2242</v>
      </c>
      <c r="E214" s="70" t="s">
        <v>2039</v>
      </c>
      <c r="F214" s="59" t="s">
        <v>2242</v>
      </c>
      <c r="G214" s="56" t="s">
        <v>2243</v>
      </c>
    </row>
    <row r="215" spans="2:7">
      <c r="B215" s="67">
        <v>1490</v>
      </c>
      <c r="C215" s="43" t="s">
        <v>2244</v>
      </c>
      <c r="D215" s="56" t="s">
        <v>2245</v>
      </c>
      <c r="E215" s="71" t="s">
        <v>2042</v>
      </c>
      <c r="F215" s="56" t="s">
        <v>2246</v>
      </c>
      <c r="G215" s="56" t="s">
        <v>2247</v>
      </c>
    </row>
    <row r="216" spans="2:7">
      <c r="B216" s="67">
        <v>1491</v>
      </c>
      <c r="C216" s="43" t="s">
        <v>2248</v>
      </c>
      <c r="D216" s="56" t="s">
        <v>2249</v>
      </c>
      <c r="E216" s="71" t="s">
        <v>2042</v>
      </c>
      <c r="F216" s="56" t="s">
        <v>2250</v>
      </c>
      <c r="G216" s="56" t="s">
        <v>2251</v>
      </c>
    </row>
    <row r="217" spans="2:7">
      <c r="B217" s="67">
        <v>1492</v>
      </c>
      <c r="C217" s="43" t="s">
        <v>2252</v>
      </c>
      <c r="D217" s="56" t="s">
        <v>2253</v>
      </c>
      <c r="E217" s="71" t="s">
        <v>1636</v>
      </c>
      <c r="F217" s="56" t="s">
        <v>2254</v>
      </c>
      <c r="G217" s="56" t="s">
        <v>2255</v>
      </c>
    </row>
    <row r="218" spans="2:7">
      <c r="B218" s="67">
        <v>1493</v>
      </c>
      <c r="C218" s="43" t="s">
        <v>2256</v>
      </c>
      <c r="D218" s="56" t="s">
        <v>2257</v>
      </c>
      <c r="E218" s="70" t="s">
        <v>1619</v>
      </c>
      <c r="F218" s="59" t="s">
        <v>2257</v>
      </c>
      <c r="G218" s="56" t="s">
        <v>2258</v>
      </c>
    </row>
    <row r="219" spans="2:7">
      <c r="B219" s="67">
        <v>1494</v>
      </c>
      <c r="C219" s="43" t="s">
        <v>2259</v>
      </c>
      <c r="D219" s="59" t="s">
        <v>2260</v>
      </c>
      <c r="E219" s="70" t="s">
        <v>2039</v>
      </c>
      <c r="F219" s="59" t="s">
        <v>2260</v>
      </c>
      <c r="G219" s="56" t="s">
        <v>2261</v>
      </c>
    </row>
    <row r="220" spans="2:7">
      <c r="B220" s="67">
        <v>1495</v>
      </c>
      <c r="C220" s="43" t="s">
        <v>2262</v>
      </c>
      <c r="D220" s="56" t="s">
        <v>2263</v>
      </c>
      <c r="E220" s="70" t="s">
        <v>2029</v>
      </c>
      <c r="F220" s="56" t="s">
        <v>2264</v>
      </c>
      <c r="G220" s="56" t="s">
        <v>2265</v>
      </c>
    </row>
    <row r="221" spans="2:7">
      <c r="B221" s="67">
        <v>1496</v>
      </c>
      <c r="C221" s="43" t="s">
        <v>2266</v>
      </c>
      <c r="D221" s="56" t="s">
        <v>2267</v>
      </c>
      <c r="E221" s="70" t="s">
        <v>2042</v>
      </c>
      <c r="F221" s="56" t="s">
        <v>2268</v>
      </c>
      <c r="G221" s="56" t="s">
        <v>2269</v>
      </c>
    </row>
    <row r="222" spans="2:7">
      <c r="B222" s="67">
        <v>1497</v>
      </c>
      <c r="C222" s="43" t="s">
        <v>2270</v>
      </c>
      <c r="D222" s="56" t="s">
        <v>2271</v>
      </c>
      <c r="E222" s="70" t="s">
        <v>1844</v>
      </c>
      <c r="F222" s="7" t="s">
        <v>2272</v>
      </c>
      <c r="G222" s="56" t="s">
        <v>2273</v>
      </c>
    </row>
    <row r="223" spans="2:7">
      <c r="B223" s="67">
        <v>1498</v>
      </c>
      <c r="C223" s="43" t="s">
        <v>2274</v>
      </c>
      <c r="D223" s="56" t="s">
        <v>2275</v>
      </c>
      <c r="E223" s="70" t="s">
        <v>1844</v>
      </c>
      <c r="F223" s="56" t="s">
        <v>2276</v>
      </c>
      <c r="G223" s="56" t="s">
        <v>2277</v>
      </c>
    </row>
    <row r="224" spans="2:7">
      <c r="B224" s="67">
        <v>1499</v>
      </c>
      <c r="C224" s="43" t="s">
        <v>2278</v>
      </c>
      <c r="D224" s="56" t="s">
        <v>2279</v>
      </c>
      <c r="E224" s="70" t="s">
        <v>1844</v>
      </c>
      <c r="F224" s="56" t="s">
        <v>2280</v>
      </c>
      <c r="G224" s="56" t="s">
        <v>2281</v>
      </c>
    </row>
    <row r="225" spans="2:7">
      <c r="B225" s="67">
        <v>1500</v>
      </c>
      <c r="C225" s="43" t="s">
        <v>2282</v>
      </c>
      <c r="D225" s="56" t="s">
        <v>2283</v>
      </c>
      <c r="E225" s="70" t="s">
        <v>2029</v>
      </c>
      <c r="F225" s="59" t="s">
        <v>2284</v>
      </c>
      <c r="G225" s="56" t="s">
        <v>2285</v>
      </c>
    </row>
    <row r="226" spans="2:7">
      <c r="B226" s="67">
        <v>1501</v>
      </c>
      <c r="C226" s="43" t="s">
        <v>2286</v>
      </c>
      <c r="D226" s="59" t="s">
        <v>2287</v>
      </c>
      <c r="E226" s="70" t="s">
        <v>2029</v>
      </c>
      <c r="F226" s="59" t="s">
        <v>2288</v>
      </c>
      <c r="G226" s="59" t="s">
        <v>2289</v>
      </c>
    </row>
    <row r="227" spans="2:7">
      <c r="B227" s="67">
        <v>1502</v>
      </c>
      <c r="C227" s="43" t="s">
        <v>2290</v>
      </c>
      <c r="D227" s="59" t="s">
        <v>2291</v>
      </c>
      <c r="E227" s="70" t="s">
        <v>2029</v>
      </c>
      <c r="F227" s="59" t="s">
        <v>2292</v>
      </c>
      <c r="G227" s="59" t="s">
        <v>2293</v>
      </c>
    </row>
    <row r="228" spans="2:7">
      <c r="B228" s="67">
        <v>1503</v>
      </c>
      <c r="C228" s="43" t="s">
        <v>2294</v>
      </c>
      <c r="D228" s="56" t="s">
        <v>2295</v>
      </c>
      <c r="E228" s="70" t="s">
        <v>1636</v>
      </c>
      <c r="F228" s="59" t="s">
        <v>2296</v>
      </c>
      <c r="G228" s="56" t="s">
        <v>2297</v>
      </c>
    </row>
    <row r="229" spans="2:7">
      <c r="B229" s="67">
        <v>1504</v>
      </c>
      <c r="C229" s="43" t="s">
        <v>2298</v>
      </c>
      <c r="D229" s="56" t="s">
        <v>2299</v>
      </c>
      <c r="E229" s="70" t="s">
        <v>2039</v>
      </c>
      <c r="F229" s="56" t="s">
        <v>2300</v>
      </c>
      <c r="G229" s="56" t="s">
        <v>2301</v>
      </c>
    </row>
    <row r="230" spans="2:7">
      <c r="B230" s="67">
        <v>1505</v>
      </c>
      <c r="C230" s="43" t="s">
        <v>2302</v>
      </c>
      <c r="D230" s="56" t="s">
        <v>2303</v>
      </c>
      <c r="E230" s="70" t="s">
        <v>2039</v>
      </c>
      <c r="F230" s="56" t="s">
        <v>2304</v>
      </c>
      <c r="G230" s="56" t="s">
        <v>2305</v>
      </c>
    </row>
    <row r="231" spans="2:7">
      <c r="B231" s="67">
        <v>1506</v>
      </c>
      <c r="C231" s="43" t="s">
        <v>2306</v>
      </c>
      <c r="D231" s="56" t="s">
        <v>2307</v>
      </c>
      <c r="E231" s="70" t="s">
        <v>2039</v>
      </c>
      <c r="F231" s="56" t="s">
        <v>2308</v>
      </c>
      <c r="G231" s="56" t="s">
        <v>2309</v>
      </c>
    </row>
    <row r="232" spans="2:7" s="72" customFormat="1">
      <c r="B232" s="67">
        <v>1507</v>
      </c>
      <c r="C232" s="43" t="s">
        <v>2310</v>
      </c>
      <c r="D232" s="59" t="s">
        <v>2311</v>
      </c>
      <c r="E232" s="70" t="s">
        <v>2042</v>
      </c>
      <c r="F232" s="59" t="s">
        <v>2312</v>
      </c>
      <c r="G232" s="59" t="s">
        <v>2313</v>
      </c>
    </row>
    <row r="233" spans="2:7" s="72" customFormat="1">
      <c r="B233" s="67">
        <v>1508</v>
      </c>
      <c r="C233" s="43" t="s">
        <v>2314</v>
      </c>
      <c r="D233" s="59" t="s">
        <v>2315</v>
      </c>
      <c r="E233" s="70" t="s">
        <v>2042</v>
      </c>
      <c r="F233" s="59" t="s">
        <v>2316</v>
      </c>
      <c r="G233" s="59" t="s">
        <v>2317</v>
      </c>
    </row>
    <row r="234" spans="2:7" s="72" customFormat="1">
      <c r="B234" s="67">
        <v>1509</v>
      </c>
      <c r="C234" s="43" t="s">
        <v>2318</v>
      </c>
      <c r="D234" s="59" t="s">
        <v>2319</v>
      </c>
      <c r="E234" s="70" t="s">
        <v>2042</v>
      </c>
      <c r="F234" s="59" t="s">
        <v>2320</v>
      </c>
      <c r="G234" s="59" t="s">
        <v>2321</v>
      </c>
    </row>
    <row r="235" spans="2:7">
      <c r="B235" s="67">
        <v>1510</v>
      </c>
      <c r="C235" s="43" t="s">
        <v>2322</v>
      </c>
      <c r="D235" s="56" t="s">
        <v>2323</v>
      </c>
      <c r="E235" s="70" t="s">
        <v>1636</v>
      </c>
      <c r="F235" s="56" t="s">
        <v>2324</v>
      </c>
      <c r="G235" s="56" t="s">
        <v>2325</v>
      </c>
    </row>
    <row r="236" spans="2:7">
      <c r="B236" s="67">
        <v>1548</v>
      </c>
      <c r="C236" s="43" t="s">
        <v>2326</v>
      </c>
      <c r="D236" s="59" t="s">
        <v>2327</v>
      </c>
      <c r="E236" s="70" t="s">
        <v>2328</v>
      </c>
      <c r="F236" s="59" t="s">
        <v>2329</v>
      </c>
      <c r="G236" s="59" t="s">
        <v>2330</v>
      </c>
    </row>
    <row r="237" spans="2:7">
      <c r="B237" s="67">
        <v>1549</v>
      </c>
      <c r="C237" s="43" t="s">
        <v>2331</v>
      </c>
      <c r="D237" s="59" t="s">
        <v>2332</v>
      </c>
      <c r="E237" s="70" t="s">
        <v>2328</v>
      </c>
      <c r="F237" s="59" t="s">
        <v>2332</v>
      </c>
      <c r="G237" s="59" t="s">
        <v>2333</v>
      </c>
    </row>
    <row r="238" spans="2:7">
      <c r="B238" s="67">
        <v>1550</v>
      </c>
      <c r="C238" s="43" t="s">
        <v>2334</v>
      </c>
      <c r="D238" s="59" t="s">
        <v>2335</v>
      </c>
      <c r="E238" s="70" t="s">
        <v>2336</v>
      </c>
      <c r="F238" s="74" t="s">
        <v>2337</v>
      </c>
      <c r="G238" s="59" t="s">
        <v>2338</v>
      </c>
    </row>
    <row r="239" spans="2:7">
      <c r="B239" s="67">
        <v>1551</v>
      </c>
      <c r="C239" s="43" t="s">
        <v>2339</v>
      </c>
      <c r="D239" s="59" t="s">
        <v>2340</v>
      </c>
      <c r="E239" s="70" t="s">
        <v>2341</v>
      </c>
      <c r="F239" s="74" t="s">
        <v>2342</v>
      </c>
      <c r="G239" s="59" t="s">
        <v>2343</v>
      </c>
    </row>
    <row r="240" spans="2:7">
      <c r="B240" s="67">
        <v>1552</v>
      </c>
      <c r="C240" s="43" t="s">
        <v>2344</v>
      </c>
      <c r="D240" s="56" t="s">
        <v>2345</v>
      </c>
      <c r="E240" s="71" t="s">
        <v>2042</v>
      </c>
      <c r="F240" s="56" t="s">
        <v>2346</v>
      </c>
      <c r="G240" s="59" t="s">
        <v>2347</v>
      </c>
    </row>
    <row r="241" spans="2:7">
      <c r="B241" s="67">
        <v>1553</v>
      </c>
      <c r="C241" s="43" t="s">
        <v>2348</v>
      </c>
      <c r="D241" s="56" t="s">
        <v>2349</v>
      </c>
      <c r="E241" s="71" t="s">
        <v>1636</v>
      </c>
      <c r="F241" s="56" t="s">
        <v>2349</v>
      </c>
      <c r="G241" s="59" t="s">
        <v>2350</v>
      </c>
    </row>
    <row r="242" spans="2:7">
      <c r="B242" s="67">
        <v>1554</v>
      </c>
      <c r="C242" s="43" t="s">
        <v>2351</v>
      </c>
      <c r="D242" s="56" t="s">
        <v>2352</v>
      </c>
      <c r="E242" s="71" t="s">
        <v>1636</v>
      </c>
      <c r="F242" s="56" t="s">
        <v>2352</v>
      </c>
      <c r="G242" s="59" t="s">
        <v>2353</v>
      </c>
    </row>
    <row r="243" spans="2:7">
      <c r="B243" s="67">
        <v>1555</v>
      </c>
      <c r="C243" s="43" t="s">
        <v>2354</v>
      </c>
      <c r="D243" s="56" t="s">
        <v>2355</v>
      </c>
      <c r="E243" s="71" t="s">
        <v>1636</v>
      </c>
      <c r="F243" s="56" t="s">
        <v>2355</v>
      </c>
      <c r="G243" s="59" t="s">
        <v>2356</v>
      </c>
    </row>
    <row r="244" spans="2:7">
      <c r="B244" s="67">
        <v>1556</v>
      </c>
      <c r="C244" s="43" t="s">
        <v>2357</v>
      </c>
      <c r="D244" s="56" t="s">
        <v>2358</v>
      </c>
      <c r="E244" s="71" t="s">
        <v>1636</v>
      </c>
      <c r="F244" s="56" t="s">
        <v>2358</v>
      </c>
      <c r="G244" s="59" t="s">
        <v>2359</v>
      </c>
    </row>
    <row r="245" spans="2:7">
      <c r="B245" s="67">
        <v>1557</v>
      </c>
      <c r="C245" s="43" t="s">
        <v>2360</v>
      </c>
      <c r="D245" s="56" t="s">
        <v>2361</v>
      </c>
      <c r="E245" s="71" t="s">
        <v>1636</v>
      </c>
      <c r="F245" s="56" t="s">
        <v>2361</v>
      </c>
      <c r="G245" s="59" t="s">
        <v>2362</v>
      </c>
    </row>
    <row r="246" spans="2:7">
      <c r="B246" s="67">
        <v>1558</v>
      </c>
      <c r="C246" s="43" t="s">
        <v>2363</v>
      </c>
      <c r="D246" s="56" t="s">
        <v>2364</v>
      </c>
      <c r="E246" s="71" t="s">
        <v>2365</v>
      </c>
      <c r="F246" s="56" t="s">
        <v>2366</v>
      </c>
      <c r="G246" s="59" t="s">
        <v>2367</v>
      </c>
    </row>
    <row r="247" spans="2:7">
      <c r="B247" s="67">
        <v>1559</v>
      </c>
      <c r="C247" s="39" t="s">
        <v>2368</v>
      </c>
      <c r="D247" s="56" t="s">
        <v>2369</v>
      </c>
      <c r="E247" s="71" t="s">
        <v>1098</v>
      </c>
      <c r="F247" s="56" t="s">
        <v>2370</v>
      </c>
      <c r="G247" s="59" t="s">
        <v>2371</v>
      </c>
    </row>
    <row r="248" spans="2:7">
      <c r="B248" s="67">
        <v>1560</v>
      </c>
      <c r="C248" s="39" t="s">
        <v>2372</v>
      </c>
      <c r="D248" s="56" t="s">
        <v>2373</v>
      </c>
      <c r="E248" s="71" t="s">
        <v>1098</v>
      </c>
      <c r="F248" s="56" t="s">
        <v>2370</v>
      </c>
      <c r="G248" s="59" t="s">
        <v>2374</v>
      </c>
    </row>
    <row r="249" spans="2:7">
      <c r="B249" s="67">
        <v>1561</v>
      </c>
      <c r="C249" s="39" t="s">
        <v>2375</v>
      </c>
      <c r="D249" s="56" t="s">
        <v>2376</v>
      </c>
      <c r="E249" s="71" t="s">
        <v>1098</v>
      </c>
      <c r="F249" s="56" t="s">
        <v>2370</v>
      </c>
      <c r="G249" s="59" t="s">
        <v>2377</v>
      </c>
    </row>
    <row r="250" spans="2:7">
      <c r="B250" s="67">
        <v>1562</v>
      </c>
      <c r="C250" s="39" t="s">
        <v>2378</v>
      </c>
      <c r="D250" s="56" t="s">
        <v>2379</v>
      </c>
      <c r="E250" s="71" t="s">
        <v>2380</v>
      </c>
      <c r="F250" s="56" t="s">
        <v>2379</v>
      </c>
      <c r="G250" s="56" t="s">
        <v>2293</v>
      </c>
    </row>
    <row r="251" spans="2:7">
      <c r="B251" s="67">
        <v>1563</v>
      </c>
      <c r="C251" s="39" t="s">
        <v>2381</v>
      </c>
      <c r="D251" s="56" t="s">
        <v>2382</v>
      </c>
      <c r="E251" s="71" t="s">
        <v>2383</v>
      </c>
      <c r="F251" s="56" t="s">
        <v>2382</v>
      </c>
      <c r="G251" s="56" t="s">
        <v>2321</v>
      </c>
    </row>
    <row r="252" spans="2:7">
      <c r="B252" s="67">
        <v>1564</v>
      </c>
      <c r="C252" s="39" t="s">
        <v>2384</v>
      </c>
      <c r="D252" s="56" t="s">
        <v>2385</v>
      </c>
      <c r="E252" s="71" t="s">
        <v>2365</v>
      </c>
      <c r="F252" s="56" t="s">
        <v>2385</v>
      </c>
      <c r="G252" s="56" t="s">
        <v>2386</v>
      </c>
    </row>
    <row r="253" spans="2:7">
      <c r="B253" s="67">
        <v>1565</v>
      </c>
      <c r="C253" s="39" t="s">
        <v>2387</v>
      </c>
      <c r="D253" s="56" t="s">
        <v>2388</v>
      </c>
      <c r="E253" s="71" t="s">
        <v>2365</v>
      </c>
      <c r="F253" s="56" t="s">
        <v>2389</v>
      </c>
      <c r="G253" s="56" t="s">
        <v>2390</v>
      </c>
    </row>
    <row r="254" spans="2:7">
      <c r="B254" s="67">
        <v>1566</v>
      </c>
      <c r="C254" s="39" t="s">
        <v>2391</v>
      </c>
      <c r="D254" s="56" t="s">
        <v>2392</v>
      </c>
      <c r="E254" s="71" t="s">
        <v>2365</v>
      </c>
      <c r="F254" s="56" t="s">
        <v>2393</v>
      </c>
      <c r="G254" s="56" t="s">
        <v>2394</v>
      </c>
    </row>
    <row r="255" spans="2:7">
      <c r="B255" s="67">
        <v>1567</v>
      </c>
      <c r="C255" s="39" t="s">
        <v>2395</v>
      </c>
      <c r="D255" s="56" t="s">
        <v>2396</v>
      </c>
      <c r="E255" s="71" t="s">
        <v>2328</v>
      </c>
      <c r="F255" s="59" t="s">
        <v>2397</v>
      </c>
      <c r="G255" s="144" t="s">
        <v>2398</v>
      </c>
    </row>
    <row r="256" spans="2:7">
      <c r="B256" s="67">
        <v>1568</v>
      </c>
      <c r="C256" s="39" t="s">
        <v>2399</v>
      </c>
      <c r="D256" s="56" t="s">
        <v>2400</v>
      </c>
      <c r="E256" s="71" t="s">
        <v>2328</v>
      </c>
      <c r="F256" s="56" t="s">
        <v>2401</v>
      </c>
      <c r="G256" s="144"/>
    </row>
    <row r="257" spans="2:7">
      <c r="B257" s="67">
        <v>1569</v>
      </c>
      <c r="C257" s="39" t="s">
        <v>2402</v>
      </c>
      <c r="D257" s="56" t="s">
        <v>2403</v>
      </c>
      <c r="E257" s="71" t="s">
        <v>2328</v>
      </c>
      <c r="F257" s="56" t="s">
        <v>2404</v>
      </c>
      <c r="G257" s="144"/>
    </row>
    <row r="258" spans="2:7">
      <c r="B258" s="67">
        <v>1570</v>
      </c>
      <c r="C258" s="39" t="s">
        <v>2405</v>
      </c>
      <c r="D258" s="56" t="s">
        <v>2406</v>
      </c>
      <c r="E258" s="71" t="s">
        <v>2328</v>
      </c>
      <c r="F258" s="56" t="s">
        <v>2407</v>
      </c>
      <c r="G258" s="144"/>
    </row>
    <row r="259" spans="2:7">
      <c r="B259" s="67">
        <v>1571</v>
      </c>
      <c r="C259" s="39" t="s">
        <v>2408</v>
      </c>
      <c r="D259" s="56" t="s">
        <v>2409</v>
      </c>
      <c r="E259" s="71" t="s">
        <v>2328</v>
      </c>
      <c r="F259" s="56" t="s">
        <v>2410</v>
      </c>
      <c r="G259" s="144"/>
    </row>
    <row r="260" spans="2:7">
      <c r="B260" s="67">
        <v>1572</v>
      </c>
      <c r="C260" s="39" t="s">
        <v>2411</v>
      </c>
      <c r="D260" s="56" t="s">
        <v>2412</v>
      </c>
      <c r="E260" s="71" t="s">
        <v>2328</v>
      </c>
      <c r="F260" s="56" t="s">
        <v>2413</v>
      </c>
      <c r="G260" s="56" t="s">
        <v>2414</v>
      </c>
    </row>
    <row r="261" spans="2:7">
      <c r="B261" s="67">
        <v>1573</v>
      </c>
      <c r="C261" s="39" t="s">
        <v>2415</v>
      </c>
      <c r="D261" s="56" t="s">
        <v>2416</v>
      </c>
      <c r="E261" s="71" t="s">
        <v>2328</v>
      </c>
      <c r="F261" s="56" t="s">
        <v>2417</v>
      </c>
      <c r="G261" s="144" t="s">
        <v>2418</v>
      </c>
    </row>
    <row r="262" spans="2:7">
      <c r="B262" s="67">
        <v>1574</v>
      </c>
      <c r="C262" s="39" t="s">
        <v>2419</v>
      </c>
      <c r="D262" s="56" t="s">
        <v>2420</v>
      </c>
      <c r="E262" s="71" t="s">
        <v>2328</v>
      </c>
      <c r="F262" s="56" t="s">
        <v>2421</v>
      </c>
      <c r="G262" s="144"/>
    </row>
    <row r="263" spans="2:7">
      <c r="B263" s="67">
        <v>1575</v>
      </c>
      <c r="C263" s="39" t="s">
        <v>2422</v>
      </c>
      <c r="D263" s="56" t="s">
        <v>2423</v>
      </c>
      <c r="E263" s="71" t="s">
        <v>2328</v>
      </c>
      <c r="F263" s="56" t="s">
        <v>2424</v>
      </c>
      <c r="G263" s="144"/>
    </row>
    <row r="264" spans="2:7">
      <c r="B264" s="67">
        <v>1576</v>
      </c>
      <c r="C264" s="39" t="s">
        <v>2425</v>
      </c>
      <c r="D264" s="56" t="s">
        <v>2426</v>
      </c>
      <c r="E264" s="71" t="s">
        <v>2328</v>
      </c>
      <c r="F264" s="56" t="s">
        <v>2427</v>
      </c>
      <c r="G264" s="144"/>
    </row>
    <row r="265" spans="2:7">
      <c r="B265" s="67">
        <v>1577</v>
      </c>
      <c r="C265" s="39" t="s">
        <v>2428</v>
      </c>
      <c r="D265" s="56" t="s">
        <v>2429</v>
      </c>
      <c r="E265" s="71" t="s">
        <v>2328</v>
      </c>
      <c r="F265" s="56" t="s">
        <v>2430</v>
      </c>
      <c r="G265" s="144"/>
    </row>
    <row r="266" spans="2:7">
      <c r="B266" s="67">
        <v>1578</v>
      </c>
      <c r="C266" s="39" t="s">
        <v>2431</v>
      </c>
      <c r="D266" s="56" t="s">
        <v>2432</v>
      </c>
      <c r="E266" s="71" t="s">
        <v>2328</v>
      </c>
      <c r="F266" s="56" t="s">
        <v>2433</v>
      </c>
      <c r="G266" s="56" t="s">
        <v>2434</v>
      </c>
    </row>
    <row r="267" spans="2:7">
      <c r="B267" s="67">
        <v>1579</v>
      </c>
      <c r="C267" s="39" t="s">
        <v>2435</v>
      </c>
      <c r="D267" s="56" t="s">
        <v>2436</v>
      </c>
      <c r="E267" s="71" t="s">
        <v>2328</v>
      </c>
      <c r="F267" s="56" t="s">
        <v>2437</v>
      </c>
      <c r="G267" s="144" t="s">
        <v>2438</v>
      </c>
    </row>
    <row r="268" spans="2:7">
      <c r="B268" s="67">
        <v>1580</v>
      </c>
      <c r="C268" s="39" t="s">
        <v>2439</v>
      </c>
      <c r="D268" s="56" t="s">
        <v>2440</v>
      </c>
      <c r="E268" s="71" t="s">
        <v>2328</v>
      </c>
      <c r="F268" s="56" t="s">
        <v>2441</v>
      </c>
      <c r="G268" s="144"/>
    </row>
    <row r="269" spans="2:7">
      <c r="B269" s="67">
        <v>1581</v>
      </c>
      <c r="C269" s="39" t="s">
        <v>2442</v>
      </c>
      <c r="D269" s="56" t="s">
        <v>2443</v>
      </c>
      <c r="E269" s="71" t="s">
        <v>2328</v>
      </c>
      <c r="F269" s="56" t="s">
        <v>2444</v>
      </c>
      <c r="G269" s="144"/>
    </row>
    <row r="270" spans="2:7">
      <c r="B270" s="67">
        <v>1582</v>
      </c>
      <c r="C270" s="39" t="s">
        <v>2445</v>
      </c>
      <c r="D270" s="56" t="s">
        <v>2446</v>
      </c>
      <c r="E270" s="71" t="s">
        <v>2328</v>
      </c>
      <c r="F270" s="56" t="s">
        <v>2447</v>
      </c>
      <c r="G270" s="144"/>
    </row>
    <row r="271" spans="2:7">
      <c r="B271" s="67">
        <v>1583</v>
      </c>
      <c r="C271" s="39" t="s">
        <v>2448</v>
      </c>
      <c r="D271" s="56" t="s">
        <v>2449</v>
      </c>
      <c r="E271" s="71" t="s">
        <v>2328</v>
      </c>
      <c r="F271" s="56" t="s">
        <v>2450</v>
      </c>
      <c r="G271" s="144"/>
    </row>
    <row r="272" spans="2:7">
      <c r="B272" s="67">
        <v>1584</v>
      </c>
      <c r="C272" s="39" t="s">
        <v>2451</v>
      </c>
      <c r="D272" s="56" t="s">
        <v>2452</v>
      </c>
      <c r="E272" s="71" t="s">
        <v>2328</v>
      </c>
      <c r="F272" s="56" t="s">
        <v>2452</v>
      </c>
      <c r="G272" s="56" t="s">
        <v>2453</v>
      </c>
    </row>
    <row r="273" spans="2:7">
      <c r="B273" s="67">
        <v>1586</v>
      </c>
      <c r="C273" s="39" t="s">
        <v>2454</v>
      </c>
      <c r="D273" s="56" t="s">
        <v>2455</v>
      </c>
      <c r="E273" s="71" t="s">
        <v>2328</v>
      </c>
      <c r="F273" s="56" t="s">
        <v>2455</v>
      </c>
      <c r="G273" s="56" t="s">
        <v>2456</v>
      </c>
    </row>
    <row r="274" spans="2:7">
      <c r="B274" s="67">
        <v>1587</v>
      </c>
      <c r="C274" s="43" t="s">
        <v>2457</v>
      </c>
      <c r="D274" s="56" t="s">
        <v>2458</v>
      </c>
      <c r="E274" s="68" t="s">
        <v>1702</v>
      </c>
      <c r="F274" s="56" t="s">
        <v>2458</v>
      </c>
      <c r="G274" s="56" t="s">
        <v>2459</v>
      </c>
    </row>
    <row r="275" spans="2:7">
      <c r="B275" s="67">
        <v>1588</v>
      </c>
      <c r="C275" s="43" t="s">
        <v>2460</v>
      </c>
      <c r="D275" s="56" t="s">
        <v>2461</v>
      </c>
      <c r="E275" s="68" t="s">
        <v>1702</v>
      </c>
      <c r="F275" s="56" t="s">
        <v>2461</v>
      </c>
      <c r="G275" s="56" t="s">
        <v>2462</v>
      </c>
    </row>
    <row r="276" spans="2:7">
      <c r="B276" s="67">
        <v>1589</v>
      </c>
      <c r="C276" s="43" t="s">
        <v>2463</v>
      </c>
      <c r="D276" s="56" t="s">
        <v>2464</v>
      </c>
      <c r="E276" s="68" t="s">
        <v>1702</v>
      </c>
      <c r="F276" s="56" t="s">
        <v>2464</v>
      </c>
      <c r="G276" s="56" t="s">
        <v>2465</v>
      </c>
    </row>
    <row r="277" spans="2:7">
      <c r="B277" s="67">
        <v>1590</v>
      </c>
      <c r="C277" s="39" t="s">
        <v>2466</v>
      </c>
      <c r="D277" s="56" t="s">
        <v>2467</v>
      </c>
      <c r="E277" s="71" t="s">
        <v>2341</v>
      </c>
      <c r="F277" s="56" t="s">
        <v>2468</v>
      </c>
      <c r="G277" s="56" t="s">
        <v>2469</v>
      </c>
    </row>
    <row r="278" spans="2:7">
      <c r="B278" s="67">
        <v>1591</v>
      </c>
      <c r="C278" s="39" t="s">
        <v>2470</v>
      </c>
      <c r="D278" s="56" t="s">
        <v>2471</v>
      </c>
      <c r="E278" s="71" t="s">
        <v>2341</v>
      </c>
      <c r="F278" s="56" t="s">
        <v>2471</v>
      </c>
      <c r="G278" s="56" t="s">
        <v>2472</v>
      </c>
    </row>
    <row r="279" spans="2:7">
      <c r="B279" s="67">
        <v>1592</v>
      </c>
      <c r="C279" s="39" t="s">
        <v>2473</v>
      </c>
      <c r="D279" s="56" t="s">
        <v>2474</v>
      </c>
      <c r="E279" s="71" t="s">
        <v>2341</v>
      </c>
      <c r="F279" s="56" t="s">
        <v>2475</v>
      </c>
      <c r="G279" s="56" t="s">
        <v>2476</v>
      </c>
    </row>
    <row r="280" spans="2:7">
      <c r="B280" s="67">
        <v>1593</v>
      </c>
      <c r="C280" s="39" t="s">
        <v>2477</v>
      </c>
      <c r="D280" s="56" t="s">
        <v>2478</v>
      </c>
      <c r="E280" s="71" t="s">
        <v>2341</v>
      </c>
      <c r="F280" s="56" t="s">
        <v>2479</v>
      </c>
      <c r="G280" s="56" t="s">
        <v>2480</v>
      </c>
    </row>
    <row r="281" spans="2:7">
      <c r="B281" s="67">
        <v>1594</v>
      </c>
      <c r="C281" s="39" t="s">
        <v>2481</v>
      </c>
      <c r="D281" s="56" t="s">
        <v>2482</v>
      </c>
      <c r="E281" s="71" t="s">
        <v>2341</v>
      </c>
      <c r="F281" s="56" t="s">
        <v>2483</v>
      </c>
      <c r="G281" s="56" t="s">
        <v>2484</v>
      </c>
    </row>
    <row r="282" spans="2:7">
      <c r="B282" s="67">
        <v>1595</v>
      </c>
      <c r="C282" s="39" t="s">
        <v>2485</v>
      </c>
      <c r="D282" s="56" t="s">
        <v>2486</v>
      </c>
      <c r="E282" s="71" t="s">
        <v>2341</v>
      </c>
      <c r="F282" s="56" t="s">
        <v>2487</v>
      </c>
      <c r="G282" s="56" t="s">
        <v>2488</v>
      </c>
    </row>
    <row r="283" spans="2:7">
      <c r="B283" s="67">
        <v>1613</v>
      </c>
      <c r="C283" s="39" t="s">
        <v>2678</v>
      </c>
      <c r="D283" s="56" t="s">
        <v>2679</v>
      </c>
      <c r="E283" s="68" t="s">
        <v>1636</v>
      </c>
      <c r="F283" s="56" t="s">
        <v>2680</v>
      </c>
      <c r="G283" s="56" t="s">
        <v>2702</v>
      </c>
    </row>
    <row r="284" spans="2:7">
      <c r="B284" s="67">
        <v>1614</v>
      </c>
      <c r="C284" s="39" t="s">
        <v>2681</v>
      </c>
      <c r="D284" s="56" t="s">
        <v>2682</v>
      </c>
      <c r="E284" s="68" t="s">
        <v>1636</v>
      </c>
      <c r="F284" s="56" t="s">
        <v>2683</v>
      </c>
      <c r="G284" s="56" t="s">
        <v>2684</v>
      </c>
    </row>
    <row r="285" spans="2:7">
      <c r="B285" s="67">
        <v>1615</v>
      </c>
      <c r="C285" s="39" t="s">
        <v>2685</v>
      </c>
      <c r="D285" s="56" t="s">
        <v>2686</v>
      </c>
      <c r="E285" s="68" t="s">
        <v>1636</v>
      </c>
      <c r="F285" s="56" t="s">
        <v>2687</v>
      </c>
      <c r="G285" s="56" t="s">
        <v>2688</v>
      </c>
    </row>
    <row r="286" spans="2:7">
      <c r="B286" s="67">
        <v>1616</v>
      </c>
      <c r="C286" s="39" t="s">
        <v>2689</v>
      </c>
      <c r="D286" s="56" t="s">
        <v>2690</v>
      </c>
      <c r="E286" s="68" t="s">
        <v>1636</v>
      </c>
      <c r="F286" s="56" t="s">
        <v>2691</v>
      </c>
      <c r="G286" s="56" t="s">
        <v>2692</v>
      </c>
    </row>
    <row r="287" spans="2:7">
      <c r="B287" s="67">
        <v>1617</v>
      </c>
      <c r="C287" s="39" t="s">
        <v>2693</v>
      </c>
      <c r="D287" s="56" t="s">
        <v>2694</v>
      </c>
      <c r="E287" s="68" t="s">
        <v>1636</v>
      </c>
      <c r="F287" s="56" t="s">
        <v>2695</v>
      </c>
      <c r="G287" s="56" t="s">
        <v>2696</v>
      </c>
    </row>
    <row r="288" spans="2:7">
      <c r="B288" s="67">
        <v>1618</v>
      </c>
      <c r="C288" s="39" t="s">
        <v>2697</v>
      </c>
      <c r="D288" s="56" t="s">
        <v>2698</v>
      </c>
      <c r="E288" s="68" t="s">
        <v>1636</v>
      </c>
      <c r="F288" s="56" t="s">
        <v>2699</v>
      </c>
      <c r="G288" s="56" t="s">
        <v>2700</v>
      </c>
    </row>
    <row r="289" spans="2:7">
      <c r="B289" s="67">
        <v>1619</v>
      </c>
      <c r="C289" s="39" t="s">
        <v>2489</v>
      </c>
      <c r="D289" s="56" t="s">
        <v>2490</v>
      </c>
      <c r="E289" s="71" t="s">
        <v>2328</v>
      </c>
      <c r="F289" s="56" t="s">
        <v>2491</v>
      </c>
      <c r="G289" s="56" t="s">
        <v>2701</v>
      </c>
    </row>
    <row r="290" spans="2:7">
      <c r="B290" s="67">
        <v>1620</v>
      </c>
      <c r="C290" s="39" t="s">
        <v>2492</v>
      </c>
      <c r="D290" s="56" t="s">
        <v>2493</v>
      </c>
      <c r="E290" s="71" t="s">
        <v>2328</v>
      </c>
      <c r="F290" s="56" t="s">
        <v>2494</v>
      </c>
      <c r="G290" s="56" t="s">
        <v>2495</v>
      </c>
    </row>
    <row r="291" spans="2:7">
      <c r="B291" s="67">
        <v>1621</v>
      </c>
      <c r="C291" s="39" t="s">
        <v>2496</v>
      </c>
      <c r="D291" s="56" t="s">
        <v>2497</v>
      </c>
      <c r="E291" s="71" t="s">
        <v>2328</v>
      </c>
      <c r="F291" s="56" t="s">
        <v>2498</v>
      </c>
      <c r="G291" s="56" t="s">
        <v>2499</v>
      </c>
    </row>
    <row r="292" spans="2:7">
      <c r="B292" s="67">
        <v>1622</v>
      </c>
      <c r="C292" s="39" t="s">
        <v>2500</v>
      </c>
      <c r="D292" s="56" t="s">
        <v>2501</v>
      </c>
      <c r="E292" s="71" t="s">
        <v>2328</v>
      </c>
      <c r="F292" s="56" t="s">
        <v>2502</v>
      </c>
      <c r="G292" s="56" t="s">
        <v>2503</v>
      </c>
    </row>
    <row r="293" spans="2:7">
      <c r="B293" s="67">
        <v>1623</v>
      </c>
      <c r="C293" s="39" t="s">
        <v>2504</v>
      </c>
      <c r="D293" s="56" t="s">
        <v>2505</v>
      </c>
      <c r="E293" s="71" t="s">
        <v>2328</v>
      </c>
      <c r="F293" s="56" t="s">
        <v>2506</v>
      </c>
      <c r="G293" s="56" t="s">
        <v>2507</v>
      </c>
    </row>
    <row r="294" spans="2:7">
      <c r="B294" s="67">
        <v>1624</v>
      </c>
      <c r="C294" s="39" t="s">
        <v>2508</v>
      </c>
      <c r="D294" s="56" t="s">
        <v>2509</v>
      </c>
      <c r="E294" s="71" t="s">
        <v>2328</v>
      </c>
      <c r="F294" s="56" t="s">
        <v>2510</v>
      </c>
      <c r="G294" s="56" t="s">
        <v>2511</v>
      </c>
    </row>
    <row r="295" spans="2:7">
      <c r="B295" s="67">
        <v>1630</v>
      </c>
      <c r="C295" s="39" t="s">
        <v>2512</v>
      </c>
      <c r="D295" s="56" t="s">
        <v>2513</v>
      </c>
      <c r="E295" s="68" t="s">
        <v>1636</v>
      </c>
      <c r="F295" s="56" t="s">
        <v>2513</v>
      </c>
      <c r="G295" s="56" t="s">
        <v>2514</v>
      </c>
    </row>
    <row r="296" spans="2:7">
      <c r="B296" s="67">
        <v>1631</v>
      </c>
      <c r="C296" s="39" t="s">
        <v>2515</v>
      </c>
      <c r="D296" s="56" t="s">
        <v>2516</v>
      </c>
      <c r="E296" s="68" t="s">
        <v>1636</v>
      </c>
      <c r="F296" s="56" t="s">
        <v>2516</v>
      </c>
      <c r="G296" s="56" t="s">
        <v>2517</v>
      </c>
    </row>
  </sheetData>
  <mergeCells count="19">
    <mergeCell ref="G129:G134"/>
    <mergeCell ref="G13:G18"/>
    <mergeCell ref="G19:G24"/>
    <mergeCell ref="G25:G29"/>
    <mergeCell ref="G30:G34"/>
    <mergeCell ref="G38:G43"/>
    <mergeCell ref="G44:G49"/>
    <mergeCell ref="G101:G106"/>
    <mergeCell ref="G107:G111"/>
    <mergeCell ref="G112:G117"/>
    <mergeCell ref="G118:G122"/>
    <mergeCell ref="G123:G128"/>
    <mergeCell ref="G267:G271"/>
    <mergeCell ref="G162:G167"/>
    <mergeCell ref="G168:G172"/>
    <mergeCell ref="G175:G180"/>
    <mergeCell ref="G181:G185"/>
    <mergeCell ref="G255:G259"/>
    <mergeCell ref="G261:G265"/>
  </mergeCells>
  <phoneticPr fontId="20" type="noConversion"/>
  <pageMargins left="0.70866141732283472" right="0.70866141732283472" top="0.74803149606299213" bottom="0.74803149606299213" header="0.31496062992125984" footer="0.31496062992125984"/>
  <pageSetup paperSize="9" scale="33"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F66EE-0200-4D7D-96DD-EBE2CAC4AB33}">
  <dimension ref="B1:BZ72"/>
  <sheetViews>
    <sheetView topLeftCell="A46" zoomScale="85" zoomScaleNormal="85" workbookViewId="0">
      <selection activeCell="L83" sqref="L83"/>
    </sheetView>
  </sheetViews>
  <sheetFormatPr defaultRowHeight="15"/>
  <cols>
    <col min="1" max="1" width="4.42578125" customWidth="1"/>
    <col min="11" max="11" width="11" customWidth="1"/>
    <col min="12" max="12" width="14.140625" customWidth="1"/>
  </cols>
  <sheetData>
    <row r="1" spans="2:78">
      <c r="B1" s="49"/>
    </row>
    <row r="2" spans="2:78">
      <c r="B2" s="124" t="s">
        <v>2670</v>
      </c>
    </row>
    <row r="3" spans="2:78">
      <c r="B3" t="s">
        <v>2646</v>
      </c>
    </row>
    <row r="4" spans="2:78">
      <c r="B4" s="49" t="s">
        <v>2647</v>
      </c>
    </row>
    <row r="5" spans="2:78">
      <c r="B5" s="116" t="s">
        <v>2648</v>
      </c>
      <c r="C5" s="115">
        <v>100</v>
      </c>
      <c r="D5" s="115">
        <v>14</v>
      </c>
      <c r="E5" s="115">
        <v>7</v>
      </c>
      <c r="F5" s="115">
        <v>3.5</v>
      </c>
      <c r="G5" s="115">
        <v>1.75</v>
      </c>
      <c r="H5" s="115">
        <v>1.4</v>
      </c>
      <c r="I5" s="115">
        <v>1.2</v>
      </c>
      <c r="J5" s="115">
        <v>1</v>
      </c>
    </row>
    <row r="6" spans="2:78">
      <c r="B6" s="1" t="s">
        <v>2649</v>
      </c>
      <c r="C6" s="117">
        <f t="shared" ref="C6:J6" si="0">100/C5</f>
        <v>1</v>
      </c>
      <c r="D6" s="117">
        <f t="shared" si="0"/>
        <v>7.1428571428571432</v>
      </c>
      <c r="E6" s="117">
        <f t="shared" si="0"/>
        <v>14.285714285714286</v>
      </c>
      <c r="F6" s="117">
        <f t="shared" si="0"/>
        <v>28.571428571428573</v>
      </c>
      <c r="G6" s="117">
        <f t="shared" si="0"/>
        <v>57.142857142857146</v>
      </c>
      <c r="H6" s="117">
        <f t="shared" si="0"/>
        <v>71.428571428571431</v>
      </c>
      <c r="I6" s="117">
        <f t="shared" si="0"/>
        <v>83.333333333333343</v>
      </c>
      <c r="J6" s="117">
        <f t="shared" si="0"/>
        <v>100</v>
      </c>
    </row>
    <row r="7" spans="2:78">
      <c r="B7" s="118" t="s">
        <v>2650</v>
      </c>
      <c r="C7" s="119">
        <f t="shared" ref="C7:J7" si="1">100-C6</f>
        <v>99</v>
      </c>
      <c r="D7" s="119">
        <f t="shared" si="1"/>
        <v>92.857142857142861</v>
      </c>
      <c r="E7" s="119">
        <f t="shared" si="1"/>
        <v>85.714285714285708</v>
      </c>
      <c r="F7" s="119">
        <f t="shared" si="1"/>
        <v>71.428571428571431</v>
      </c>
      <c r="G7" s="119">
        <f t="shared" si="1"/>
        <v>42.857142857142854</v>
      </c>
      <c r="H7" s="119">
        <f t="shared" si="1"/>
        <v>28.571428571428569</v>
      </c>
      <c r="I7" s="119">
        <f t="shared" si="1"/>
        <v>16.666666666666657</v>
      </c>
      <c r="J7" s="119">
        <f t="shared" si="1"/>
        <v>0</v>
      </c>
    </row>
    <row r="9" spans="2:78">
      <c r="B9" s="120"/>
      <c r="C9" s="159" t="s">
        <v>2672</v>
      </c>
      <c r="D9" s="159"/>
      <c r="E9" s="159"/>
      <c r="F9" s="159"/>
      <c r="G9" s="159"/>
      <c r="H9" s="159"/>
      <c r="I9" s="159"/>
      <c r="J9" s="159"/>
      <c r="K9" s="160" t="s">
        <v>2651</v>
      </c>
      <c r="L9" s="160"/>
      <c r="O9" s="124" t="s">
        <v>2674</v>
      </c>
    </row>
    <row r="10" spans="2:78">
      <c r="B10" s="120"/>
      <c r="C10" s="121">
        <v>1</v>
      </c>
      <c r="D10" s="121">
        <v>2</v>
      </c>
      <c r="E10" s="121">
        <v>3</v>
      </c>
      <c r="F10" s="121">
        <v>4</v>
      </c>
      <c r="G10" s="121">
        <v>5</v>
      </c>
      <c r="H10" s="121">
        <v>6</v>
      </c>
      <c r="I10" s="121">
        <v>7</v>
      </c>
      <c r="J10" s="121">
        <v>8</v>
      </c>
      <c r="K10" s="121" t="s">
        <v>2652</v>
      </c>
      <c r="L10" s="121" t="s">
        <v>1090</v>
      </c>
    </row>
    <row r="11" spans="2:78">
      <c r="B11" s="121" t="s">
        <v>2653</v>
      </c>
      <c r="C11" s="122">
        <v>4.4999999999999998E-2</v>
      </c>
      <c r="D11" s="122">
        <v>9.2299999999999993E-2</v>
      </c>
      <c r="E11" s="122">
        <v>0.14729999999999999</v>
      </c>
      <c r="F11" s="122">
        <v>0.24490000000000001</v>
      </c>
      <c r="G11" s="122">
        <v>0.43530000000000002</v>
      </c>
      <c r="H11" s="122">
        <v>0.57340000000000002</v>
      </c>
      <c r="I11" s="122">
        <v>0.60199999999999998</v>
      </c>
      <c r="J11" s="122">
        <v>0.67469999999999997</v>
      </c>
      <c r="K11" s="123" t="s">
        <v>2654</v>
      </c>
      <c r="L11" s="158" t="s">
        <v>2655</v>
      </c>
      <c r="O11">
        <v>4.4999999999999998E-2</v>
      </c>
      <c r="P11">
        <v>9.2299999999999993E-2</v>
      </c>
      <c r="Q11">
        <v>0.14729999999999999</v>
      </c>
      <c r="R11">
        <v>0.24490000000000001</v>
      </c>
      <c r="S11">
        <v>0.43530000000000002</v>
      </c>
      <c r="T11">
        <v>0.57340000000000002</v>
      </c>
      <c r="U11">
        <v>0.60199999999999998</v>
      </c>
      <c r="V11">
        <v>0.67469999999999997</v>
      </c>
      <c r="W11">
        <v>4.6399999999999997E-2</v>
      </c>
      <c r="X11">
        <v>8.7499999999999994E-2</v>
      </c>
      <c r="Y11">
        <v>0.1358</v>
      </c>
      <c r="Z11">
        <v>0.24660000000000001</v>
      </c>
      <c r="AA11">
        <v>0.43359999999999999</v>
      </c>
      <c r="AB11">
        <v>0.53349999999999997</v>
      </c>
      <c r="AC11">
        <v>0.59570000000000001</v>
      </c>
      <c r="AD11">
        <v>0.69730000000000003</v>
      </c>
      <c r="AE11">
        <v>4.4299999999999999E-2</v>
      </c>
      <c r="AF11">
        <v>7.4200000000000002E-2</v>
      </c>
      <c r="AG11">
        <v>0.11609999999999999</v>
      </c>
      <c r="AH11">
        <v>0.20660000000000001</v>
      </c>
      <c r="AI11">
        <v>0.38019999999999998</v>
      </c>
      <c r="AJ11">
        <v>0.47120000000000001</v>
      </c>
      <c r="AK11">
        <v>0.53769999999999996</v>
      </c>
      <c r="AL11">
        <v>0.62029999999999996</v>
      </c>
      <c r="AM11">
        <v>4.4600000000000001E-2</v>
      </c>
      <c r="AN11">
        <v>7.6300000000000007E-2</v>
      </c>
      <c r="AO11">
        <v>0.12509999999999999</v>
      </c>
      <c r="AP11">
        <v>0.20039999999999999</v>
      </c>
      <c r="AQ11">
        <v>0.3871</v>
      </c>
      <c r="AR11">
        <v>0.46870000000000001</v>
      </c>
      <c r="AS11">
        <v>0.5615</v>
      </c>
      <c r="AT11">
        <v>0.6331</v>
      </c>
      <c r="AU11">
        <v>4.5999999999999999E-2</v>
      </c>
      <c r="AV11">
        <v>9.4E-2</v>
      </c>
      <c r="AW11">
        <v>0.14180000000000001</v>
      </c>
      <c r="AX11">
        <v>0.26</v>
      </c>
      <c r="AY11">
        <v>0.45169999999999999</v>
      </c>
      <c r="AZ11">
        <v>0.51929999999999998</v>
      </c>
      <c r="BA11">
        <v>0.57989999999999997</v>
      </c>
      <c r="BB11">
        <v>0.67090000000000005</v>
      </c>
      <c r="BC11">
        <v>4.5699999999999998E-2</v>
      </c>
      <c r="BD11">
        <v>9.9599999999999994E-2</v>
      </c>
      <c r="BE11">
        <v>0.15959999999999999</v>
      </c>
      <c r="BF11">
        <v>0.26700000000000002</v>
      </c>
      <c r="BG11">
        <v>0.44059999999999999</v>
      </c>
      <c r="BH11">
        <v>0.51170000000000004</v>
      </c>
      <c r="BI11">
        <v>0.60489999999999999</v>
      </c>
      <c r="BJ11">
        <v>0.69640000000000002</v>
      </c>
      <c r="BK11">
        <v>4.48E-2</v>
      </c>
      <c r="BL11">
        <v>9.7100000000000006E-2</v>
      </c>
      <c r="BM11">
        <v>0.17100000000000001</v>
      </c>
      <c r="BN11">
        <v>0.2495</v>
      </c>
      <c r="BO11">
        <v>0.46050000000000002</v>
      </c>
      <c r="BP11">
        <v>0.50900000000000001</v>
      </c>
      <c r="BQ11">
        <v>0.58299999999999996</v>
      </c>
      <c r="BR11">
        <v>0.6946</v>
      </c>
      <c r="BS11">
        <v>4.5499999999999999E-2</v>
      </c>
      <c r="BT11">
        <v>0.10829999999999999</v>
      </c>
      <c r="BU11">
        <v>0.17150000000000001</v>
      </c>
      <c r="BV11">
        <v>0.2399</v>
      </c>
      <c r="BW11">
        <v>0.42570000000000002</v>
      </c>
      <c r="BX11">
        <v>0.50839999999999996</v>
      </c>
      <c r="BY11">
        <v>0.57250000000000001</v>
      </c>
      <c r="BZ11">
        <v>0.70309999999999995</v>
      </c>
    </row>
    <row r="12" spans="2:78">
      <c r="B12" s="121" t="s">
        <v>2656</v>
      </c>
      <c r="C12" s="122">
        <v>4.6399999999999997E-2</v>
      </c>
      <c r="D12" s="122">
        <v>8.7499999999999994E-2</v>
      </c>
      <c r="E12" s="122">
        <v>0.1358</v>
      </c>
      <c r="F12" s="122">
        <v>0.24660000000000001</v>
      </c>
      <c r="G12" s="122">
        <v>0.43359999999999999</v>
      </c>
      <c r="H12" s="122">
        <v>0.53349999999999997</v>
      </c>
      <c r="I12" s="122">
        <v>0.59570000000000001</v>
      </c>
      <c r="J12" s="122">
        <v>0.69730000000000003</v>
      </c>
      <c r="K12" s="123" t="s">
        <v>2657</v>
      </c>
      <c r="L12" s="158"/>
    </row>
    <row r="13" spans="2:78">
      <c r="B13" s="121" t="s">
        <v>77</v>
      </c>
      <c r="C13" s="122">
        <v>4.4299999999999999E-2</v>
      </c>
      <c r="D13" s="122">
        <v>7.4200000000000002E-2</v>
      </c>
      <c r="E13" s="122">
        <v>0.11609999999999999</v>
      </c>
      <c r="F13" s="122">
        <v>0.20660000000000001</v>
      </c>
      <c r="G13" s="122">
        <v>0.38019999999999998</v>
      </c>
      <c r="H13" s="122">
        <v>0.47120000000000001</v>
      </c>
      <c r="I13" s="122">
        <v>0.53769999999999996</v>
      </c>
      <c r="J13" s="122">
        <v>0.62029999999999996</v>
      </c>
      <c r="K13" s="123" t="s">
        <v>2658</v>
      </c>
      <c r="L13" s="158" t="s">
        <v>2659</v>
      </c>
    </row>
    <row r="14" spans="2:78">
      <c r="B14" s="121" t="s">
        <v>2660</v>
      </c>
      <c r="C14" s="122">
        <v>4.4600000000000001E-2</v>
      </c>
      <c r="D14" s="122">
        <v>7.6300000000000007E-2</v>
      </c>
      <c r="E14" s="122">
        <v>0.12509999999999999</v>
      </c>
      <c r="F14" s="122">
        <v>0.20039999999999999</v>
      </c>
      <c r="G14" s="122">
        <v>0.3871</v>
      </c>
      <c r="H14" s="122">
        <v>0.46870000000000001</v>
      </c>
      <c r="I14" s="122">
        <v>0.5615</v>
      </c>
      <c r="J14" s="122">
        <v>0.6331</v>
      </c>
      <c r="K14" s="123" t="s">
        <v>2661</v>
      </c>
      <c r="L14" s="158"/>
    </row>
    <row r="15" spans="2:78">
      <c r="B15" s="121" t="s">
        <v>2662</v>
      </c>
      <c r="C15" s="122">
        <v>4.5999999999999999E-2</v>
      </c>
      <c r="D15" s="122">
        <v>9.4E-2</v>
      </c>
      <c r="E15" s="122">
        <v>0.14180000000000001</v>
      </c>
      <c r="F15" s="122">
        <v>0.26</v>
      </c>
      <c r="G15" s="122">
        <v>0.45169999999999999</v>
      </c>
      <c r="H15" s="122">
        <v>0.51929999999999998</v>
      </c>
      <c r="I15" s="122">
        <v>0.57989999999999997</v>
      </c>
      <c r="J15" s="122">
        <v>0.67090000000000005</v>
      </c>
      <c r="K15" s="123" t="s">
        <v>2663</v>
      </c>
      <c r="L15" s="158" t="s">
        <v>2664</v>
      </c>
    </row>
    <row r="16" spans="2:78">
      <c r="B16" s="121" t="s">
        <v>42</v>
      </c>
      <c r="C16" s="122">
        <v>4.5699999999999998E-2</v>
      </c>
      <c r="D16" s="122">
        <v>9.9599999999999994E-2</v>
      </c>
      <c r="E16" s="122">
        <v>0.15959999999999999</v>
      </c>
      <c r="F16" s="122">
        <v>0.26700000000000002</v>
      </c>
      <c r="G16" s="122">
        <v>0.44059999999999999</v>
      </c>
      <c r="H16" s="122">
        <v>0.51170000000000004</v>
      </c>
      <c r="I16" s="122">
        <v>0.60489999999999999</v>
      </c>
      <c r="J16" s="122">
        <v>0.69640000000000002</v>
      </c>
      <c r="K16" s="123" t="s">
        <v>2665</v>
      </c>
      <c r="L16" s="158"/>
    </row>
    <row r="17" spans="2:78">
      <c r="B17" s="121" t="s">
        <v>2666</v>
      </c>
      <c r="C17" s="122">
        <v>4.48E-2</v>
      </c>
      <c r="D17" s="122">
        <v>9.7100000000000006E-2</v>
      </c>
      <c r="E17" s="122">
        <v>0.17100000000000001</v>
      </c>
      <c r="F17" s="122">
        <v>0.2495</v>
      </c>
      <c r="G17" s="122">
        <v>0.46050000000000002</v>
      </c>
      <c r="H17" s="122">
        <v>0.50900000000000001</v>
      </c>
      <c r="I17" s="122">
        <v>0.58299999999999996</v>
      </c>
      <c r="J17" s="122">
        <v>0.6946</v>
      </c>
      <c r="K17" s="123" t="s">
        <v>2667</v>
      </c>
      <c r="L17" s="158" t="s">
        <v>2668</v>
      </c>
    </row>
    <row r="18" spans="2:78">
      <c r="B18" s="121" t="s">
        <v>23</v>
      </c>
      <c r="C18" s="122">
        <v>4.5499999999999999E-2</v>
      </c>
      <c r="D18" s="122">
        <v>0.10829999999999999</v>
      </c>
      <c r="E18" s="122">
        <v>0.17150000000000001</v>
      </c>
      <c r="F18" s="122">
        <v>0.2399</v>
      </c>
      <c r="G18" s="122">
        <v>0.42570000000000002</v>
      </c>
      <c r="H18" s="122">
        <v>0.50839999999999996</v>
      </c>
      <c r="I18" s="122">
        <v>0.57250000000000001</v>
      </c>
      <c r="J18" s="122">
        <v>0.70309999999999995</v>
      </c>
      <c r="K18" s="123" t="s">
        <v>2669</v>
      </c>
      <c r="L18" s="158"/>
    </row>
    <row r="22" spans="2:78">
      <c r="B22" s="120"/>
      <c r="C22" s="159" t="s">
        <v>2673</v>
      </c>
      <c r="D22" s="159"/>
      <c r="E22" s="159"/>
      <c r="F22" s="159"/>
      <c r="G22" s="159"/>
      <c r="H22" s="159"/>
      <c r="I22" s="159"/>
      <c r="J22" s="159"/>
      <c r="K22" s="160" t="s">
        <v>2651</v>
      </c>
      <c r="L22" s="160"/>
      <c r="O22" s="124" t="s">
        <v>2675</v>
      </c>
    </row>
    <row r="23" spans="2:78">
      <c r="B23" s="120"/>
      <c r="C23" s="121">
        <v>1</v>
      </c>
      <c r="D23" s="121">
        <v>2</v>
      </c>
      <c r="E23" s="121">
        <v>3</v>
      </c>
      <c r="F23" s="121">
        <v>4</v>
      </c>
      <c r="G23" s="121">
        <v>5</v>
      </c>
      <c r="H23" s="121">
        <v>6</v>
      </c>
      <c r="I23" s="121">
        <v>7</v>
      </c>
      <c r="J23" s="121">
        <v>8</v>
      </c>
      <c r="K23" s="121" t="s">
        <v>2652</v>
      </c>
      <c r="L23" s="121" t="s">
        <v>1090</v>
      </c>
    </row>
    <row r="24" spans="2:78" ht="15" customHeight="1">
      <c r="B24" s="121" t="s">
        <v>2653</v>
      </c>
      <c r="C24" s="122">
        <v>4.3900000000000002E-2</v>
      </c>
      <c r="D24" s="122">
        <v>8.7599999999999997E-2</v>
      </c>
      <c r="E24" s="122">
        <v>0.14680000000000001</v>
      </c>
      <c r="F24" s="122">
        <v>0.21740000000000001</v>
      </c>
      <c r="G24" s="122">
        <v>0.38750000000000001</v>
      </c>
      <c r="H24" s="122">
        <v>0.51939999999999997</v>
      </c>
      <c r="I24" s="122">
        <v>0.54079999999999995</v>
      </c>
      <c r="J24" s="122">
        <v>0.60970000000000002</v>
      </c>
      <c r="K24" s="123" t="s">
        <v>2654</v>
      </c>
      <c r="L24" s="158" t="s">
        <v>2655</v>
      </c>
      <c r="O24">
        <v>4.3900000000000002E-2</v>
      </c>
      <c r="P24">
        <v>8.7599999999999997E-2</v>
      </c>
      <c r="Q24">
        <v>0.14680000000000001</v>
      </c>
      <c r="R24">
        <v>0.21740000000000001</v>
      </c>
      <c r="S24">
        <v>0.38750000000000001</v>
      </c>
      <c r="T24">
        <v>0.51939999999999997</v>
      </c>
      <c r="U24">
        <v>0.54079999999999995</v>
      </c>
      <c r="V24">
        <v>0.60970000000000002</v>
      </c>
      <c r="W24">
        <v>4.4999999999999998E-2</v>
      </c>
      <c r="X24">
        <v>8.4699999999999998E-2</v>
      </c>
      <c r="Y24">
        <v>0.13200000000000001</v>
      </c>
      <c r="Z24">
        <v>0.22259999999999999</v>
      </c>
      <c r="AA24">
        <v>0.39279999999999998</v>
      </c>
      <c r="AB24">
        <v>0.47870000000000001</v>
      </c>
      <c r="AC24">
        <v>0.52749999999999997</v>
      </c>
      <c r="AD24">
        <v>0.62209999999999999</v>
      </c>
      <c r="AE24">
        <v>4.3099999999999999E-2</v>
      </c>
      <c r="AF24">
        <v>7.1999999999999995E-2</v>
      </c>
      <c r="AG24">
        <v>0.1167</v>
      </c>
      <c r="AH24">
        <v>0.19289999999999999</v>
      </c>
      <c r="AI24">
        <v>0.3362</v>
      </c>
      <c r="AJ24">
        <v>0.41239999999999999</v>
      </c>
      <c r="AK24">
        <v>0.47339999999999999</v>
      </c>
      <c r="AL24">
        <v>0.56520000000000004</v>
      </c>
      <c r="AM24">
        <v>4.3299999999999998E-2</v>
      </c>
      <c r="AN24">
        <v>7.5399999999999995E-2</v>
      </c>
      <c r="AO24">
        <v>0.1212</v>
      </c>
      <c r="AP24">
        <v>0.1933</v>
      </c>
      <c r="AQ24">
        <v>0.34620000000000001</v>
      </c>
      <c r="AR24">
        <v>0.4093</v>
      </c>
      <c r="AS24">
        <v>0.49209999999999998</v>
      </c>
      <c r="AT24">
        <v>0.57079999999999997</v>
      </c>
      <c r="AU24">
        <v>4.5100000000000001E-2</v>
      </c>
      <c r="AV24">
        <v>9.2899999999999996E-2</v>
      </c>
      <c r="AW24">
        <v>0.1391</v>
      </c>
      <c r="AX24">
        <v>0.25590000000000002</v>
      </c>
      <c r="AY24">
        <v>0.4622</v>
      </c>
      <c r="AZ24">
        <v>0.5222</v>
      </c>
      <c r="BA24">
        <v>0.55979999999999996</v>
      </c>
      <c r="BB24">
        <v>0.64139999999999997</v>
      </c>
      <c r="BC24">
        <v>4.4400000000000002E-2</v>
      </c>
      <c r="BD24">
        <v>9.8699999999999996E-2</v>
      </c>
      <c r="BE24">
        <v>0.15479999999999999</v>
      </c>
      <c r="BF24">
        <v>0.26860000000000001</v>
      </c>
      <c r="BG24">
        <v>0.46129999999999999</v>
      </c>
      <c r="BH24">
        <v>0.51100000000000001</v>
      </c>
      <c r="BI24">
        <v>0.59570000000000001</v>
      </c>
      <c r="BJ24">
        <v>0.67230000000000001</v>
      </c>
      <c r="BK24">
        <v>4.48E-2</v>
      </c>
      <c r="BL24">
        <v>9.7100000000000006E-2</v>
      </c>
      <c r="BM24">
        <v>0.17100000000000001</v>
      </c>
      <c r="BN24">
        <v>0.2495</v>
      </c>
      <c r="BO24">
        <v>0.46050000000000002</v>
      </c>
      <c r="BP24">
        <v>0.50900000000000001</v>
      </c>
      <c r="BQ24">
        <v>0.58299999999999996</v>
      </c>
      <c r="BR24">
        <v>0.6946</v>
      </c>
      <c r="BS24">
        <v>4.4400000000000002E-2</v>
      </c>
      <c r="BT24">
        <v>0.1042</v>
      </c>
      <c r="BU24">
        <v>0.16259999999999999</v>
      </c>
      <c r="BV24">
        <v>0.24529999999999999</v>
      </c>
      <c r="BW24">
        <v>0.44269999999999998</v>
      </c>
      <c r="BX24">
        <v>0.51359999999999995</v>
      </c>
      <c r="BY24">
        <v>0.57809999999999995</v>
      </c>
      <c r="BZ24">
        <v>0.70779999999999998</v>
      </c>
    </row>
    <row r="25" spans="2:78">
      <c r="B25" s="121" t="s">
        <v>2656</v>
      </c>
      <c r="C25" s="122">
        <v>4.4999999999999998E-2</v>
      </c>
      <c r="D25" s="122">
        <v>8.4699999999999998E-2</v>
      </c>
      <c r="E25" s="122">
        <v>0.13200000000000001</v>
      </c>
      <c r="F25" s="122">
        <v>0.22259999999999999</v>
      </c>
      <c r="G25" s="122">
        <v>0.39279999999999998</v>
      </c>
      <c r="H25" s="122">
        <v>0.47870000000000001</v>
      </c>
      <c r="I25" s="122">
        <v>0.52749999999999997</v>
      </c>
      <c r="J25" s="122">
        <v>0.62209999999999999</v>
      </c>
      <c r="K25" s="123" t="s">
        <v>2657</v>
      </c>
      <c r="L25" s="158"/>
    </row>
    <row r="26" spans="2:78">
      <c r="B26" s="121" t="s">
        <v>77</v>
      </c>
      <c r="C26" s="122">
        <v>4.3099999999999999E-2</v>
      </c>
      <c r="D26" s="122">
        <v>7.1999999999999995E-2</v>
      </c>
      <c r="E26" s="122">
        <v>0.1167</v>
      </c>
      <c r="F26" s="122">
        <v>0.19289999999999999</v>
      </c>
      <c r="G26" s="122">
        <v>0.3362</v>
      </c>
      <c r="H26" s="122">
        <v>0.41239999999999999</v>
      </c>
      <c r="I26" s="122">
        <v>0.47339999999999999</v>
      </c>
      <c r="J26" s="122">
        <v>0.56520000000000004</v>
      </c>
      <c r="K26" s="123" t="s">
        <v>2658</v>
      </c>
      <c r="L26" s="158" t="s">
        <v>2659</v>
      </c>
    </row>
    <row r="27" spans="2:78">
      <c r="B27" s="121" t="s">
        <v>2660</v>
      </c>
      <c r="C27" s="122">
        <v>4.3299999999999998E-2</v>
      </c>
      <c r="D27" s="122">
        <v>7.5399999999999995E-2</v>
      </c>
      <c r="E27" s="122">
        <v>0.1212</v>
      </c>
      <c r="F27" s="122">
        <v>0.1933</v>
      </c>
      <c r="G27" s="122">
        <v>0.34620000000000001</v>
      </c>
      <c r="H27" s="122">
        <v>0.4093</v>
      </c>
      <c r="I27" s="122">
        <v>0.49209999999999998</v>
      </c>
      <c r="J27" s="122">
        <v>0.57079999999999997</v>
      </c>
      <c r="K27" s="123" t="s">
        <v>2661</v>
      </c>
      <c r="L27" s="158"/>
    </row>
    <row r="28" spans="2:78">
      <c r="B28" s="121" t="s">
        <v>2662</v>
      </c>
      <c r="C28" s="122">
        <v>4.5100000000000001E-2</v>
      </c>
      <c r="D28" s="122">
        <v>9.2899999999999996E-2</v>
      </c>
      <c r="E28" s="122">
        <v>0.1391</v>
      </c>
      <c r="F28" s="122">
        <v>0.25590000000000002</v>
      </c>
      <c r="G28" s="122">
        <v>0.4622</v>
      </c>
      <c r="H28" s="122">
        <v>0.5222</v>
      </c>
      <c r="I28" s="122">
        <v>0.55979999999999996</v>
      </c>
      <c r="J28" s="122">
        <v>0.64139999999999997</v>
      </c>
      <c r="K28" s="123" t="s">
        <v>2663</v>
      </c>
      <c r="L28" s="158" t="s">
        <v>2664</v>
      </c>
    </row>
    <row r="29" spans="2:78">
      <c r="B29" s="121" t="s">
        <v>42</v>
      </c>
      <c r="C29" s="122">
        <v>4.4400000000000002E-2</v>
      </c>
      <c r="D29" s="122">
        <v>9.8699999999999996E-2</v>
      </c>
      <c r="E29" s="122">
        <v>0.15479999999999999</v>
      </c>
      <c r="F29" s="122">
        <v>0.26860000000000001</v>
      </c>
      <c r="G29" s="122">
        <v>0.46129999999999999</v>
      </c>
      <c r="H29" s="122">
        <v>0.51100000000000001</v>
      </c>
      <c r="I29" s="122">
        <v>0.59570000000000001</v>
      </c>
      <c r="J29" s="122">
        <v>0.67230000000000001</v>
      </c>
      <c r="K29" s="123" t="s">
        <v>2665</v>
      </c>
      <c r="L29" s="158"/>
    </row>
    <row r="30" spans="2:78">
      <c r="B30" s="121" t="s">
        <v>2666</v>
      </c>
      <c r="C30" s="122">
        <v>4.48E-2</v>
      </c>
      <c r="D30" s="122">
        <v>9.7100000000000006E-2</v>
      </c>
      <c r="E30" s="122">
        <v>0.17100000000000001</v>
      </c>
      <c r="F30" s="122">
        <v>0.2495</v>
      </c>
      <c r="G30" s="122">
        <v>0.46050000000000002</v>
      </c>
      <c r="H30" s="122">
        <v>0.50900000000000001</v>
      </c>
      <c r="I30" s="122">
        <v>0.58299999999999996</v>
      </c>
      <c r="J30" s="122">
        <v>0.6946</v>
      </c>
      <c r="K30" s="123" t="s">
        <v>2667</v>
      </c>
      <c r="L30" s="158" t="s">
        <v>2668</v>
      </c>
    </row>
    <row r="31" spans="2:78">
      <c r="B31" s="121" t="s">
        <v>23</v>
      </c>
      <c r="C31" s="122">
        <v>4.4400000000000002E-2</v>
      </c>
      <c r="D31" s="122">
        <v>0.1042</v>
      </c>
      <c r="E31" s="122">
        <v>0.16259999999999999</v>
      </c>
      <c r="F31" s="122">
        <v>0.24529999999999999</v>
      </c>
      <c r="G31" s="122">
        <v>0.44269999999999998</v>
      </c>
      <c r="H31" s="122">
        <v>0.51359999999999995</v>
      </c>
      <c r="I31" s="122">
        <v>0.57809999999999995</v>
      </c>
      <c r="J31" s="122">
        <v>0.70779999999999998</v>
      </c>
      <c r="K31" s="123" t="s">
        <v>2669</v>
      </c>
      <c r="L31" s="158"/>
    </row>
    <row r="49" spans="2:78">
      <c r="B49" s="124" t="s">
        <v>2671</v>
      </c>
    </row>
    <row r="50" spans="2:78">
      <c r="B50" s="159" t="s">
        <v>2673</v>
      </c>
      <c r="C50" s="159"/>
      <c r="D50" s="159"/>
      <c r="E50" s="159"/>
      <c r="F50" s="159"/>
      <c r="G50" s="159"/>
      <c r="H50" s="159"/>
      <c r="I50" s="159"/>
      <c r="J50" s="159"/>
      <c r="K50" s="160" t="s">
        <v>2651</v>
      </c>
      <c r="L50" s="160"/>
      <c r="O50" s="124" t="s">
        <v>2675</v>
      </c>
    </row>
    <row r="51" spans="2:78">
      <c r="B51" s="120"/>
      <c r="C51" s="121">
        <v>1</v>
      </c>
      <c r="D51" s="121">
        <v>2</v>
      </c>
      <c r="E51" s="121">
        <v>3</v>
      </c>
      <c r="F51" s="121">
        <v>4</v>
      </c>
      <c r="G51" s="121">
        <v>5</v>
      </c>
      <c r="H51" s="121">
        <v>6</v>
      </c>
      <c r="I51" s="121">
        <v>7</v>
      </c>
      <c r="J51" s="121">
        <v>8</v>
      </c>
      <c r="K51" s="121" t="s">
        <v>2652</v>
      </c>
      <c r="L51" s="121" t="s">
        <v>1090</v>
      </c>
      <c r="O51">
        <v>5.2335E-2</v>
      </c>
      <c r="P51">
        <v>0.10216</v>
      </c>
      <c r="Q51">
        <v>0.15695000000000001</v>
      </c>
      <c r="R51">
        <v>0.29066999999999998</v>
      </c>
      <c r="S51">
        <v>0.53627000000000002</v>
      </c>
      <c r="T51">
        <v>0.65532999999999997</v>
      </c>
      <c r="U51">
        <v>0.74217</v>
      </c>
      <c r="V51">
        <v>0.82943999999999996</v>
      </c>
      <c r="W51">
        <v>5.0469E-2</v>
      </c>
      <c r="X51">
        <v>0.11359</v>
      </c>
      <c r="Y51">
        <v>0.16539999999999999</v>
      </c>
      <c r="Z51">
        <v>0.32574999999999998</v>
      </c>
      <c r="AA51">
        <v>0.57904999999999995</v>
      </c>
      <c r="AB51">
        <v>0.68894999999999995</v>
      </c>
      <c r="AC51">
        <v>0.75858999999999999</v>
      </c>
      <c r="AD51">
        <v>0.88805000000000001</v>
      </c>
      <c r="AE51">
        <v>5.1123000000000002E-2</v>
      </c>
      <c r="AF51">
        <v>9.7378000000000006E-2</v>
      </c>
      <c r="AG51">
        <v>0.14680000000000001</v>
      </c>
      <c r="AH51">
        <v>0.27509</v>
      </c>
      <c r="AI51">
        <v>0.49453999999999998</v>
      </c>
      <c r="AJ51">
        <v>0.59594999999999998</v>
      </c>
      <c r="AK51">
        <v>0.67750999999999995</v>
      </c>
      <c r="AL51">
        <v>0.77517000000000003</v>
      </c>
      <c r="AM51">
        <v>4.9239999999999999E-2</v>
      </c>
      <c r="AN51">
        <v>0.10911</v>
      </c>
      <c r="AO51">
        <v>0.16725999999999999</v>
      </c>
      <c r="AP51">
        <v>0.31308000000000002</v>
      </c>
      <c r="AQ51">
        <v>0.55018999999999996</v>
      </c>
      <c r="AR51">
        <v>0.64259999999999995</v>
      </c>
      <c r="AS51">
        <v>0.72372000000000003</v>
      </c>
      <c r="AT51">
        <v>0.84277999999999997</v>
      </c>
      <c r="AU51">
        <v>5.9469000000000001E-2</v>
      </c>
      <c r="AV51">
        <v>0.10987</v>
      </c>
      <c r="AW51">
        <v>0.16567999999999999</v>
      </c>
      <c r="AX51">
        <v>0.30623</v>
      </c>
      <c r="AY51">
        <v>0.56943999999999995</v>
      </c>
      <c r="AZ51">
        <v>0.65383999999999998</v>
      </c>
      <c r="BA51">
        <v>0.72563999999999995</v>
      </c>
      <c r="BB51">
        <v>0.83880999999999994</v>
      </c>
      <c r="BC51">
        <v>5.2497000000000002E-2</v>
      </c>
      <c r="BD51">
        <v>0.10421999999999999</v>
      </c>
      <c r="BE51">
        <v>0.16106000000000001</v>
      </c>
      <c r="BF51">
        <v>0.31879000000000002</v>
      </c>
      <c r="BG51">
        <v>0.56459999999999999</v>
      </c>
      <c r="BH51">
        <v>0.64898999999999996</v>
      </c>
      <c r="BI51">
        <v>0.73272000000000004</v>
      </c>
      <c r="BJ51">
        <v>0.85580000000000001</v>
      </c>
      <c r="BK51">
        <v>5.1542999999999999E-2</v>
      </c>
      <c r="BL51">
        <v>0.10063</v>
      </c>
      <c r="BM51">
        <v>0.17083999999999999</v>
      </c>
      <c r="BN51">
        <v>0.28484999999999999</v>
      </c>
      <c r="BO51">
        <v>0.52466000000000002</v>
      </c>
      <c r="BP51">
        <v>0.61829999999999996</v>
      </c>
      <c r="BQ51">
        <v>0.70938000000000001</v>
      </c>
      <c r="BR51">
        <v>0.81689999999999996</v>
      </c>
      <c r="BS51">
        <v>5.1635E-2</v>
      </c>
      <c r="BT51">
        <v>0.11107</v>
      </c>
      <c r="BU51">
        <v>0.17232</v>
      </c>
      <c r="BV51">
        <v>0.29400999999999999</v>
      </c>
      <c r="BW51">
        <v>0.53442000000000001</v>
      </c>
      <c r="BX51">
        <v>0.62978999999999996</v>
      </c>
      <c r="BY51">
        <v>0.69564000000000004</v>
      </c>
      <c r="BZ51">
        <v>0.86201000000000005</v>
      </c>
    </row>
    <row r="52" spans="2:78">
      <c r="B52" s="121" t="s">
        <v>2653</v>
      </c>
      <c r="C52" s="12">
        <v>5.2335E-2</v>
      </c>
      <c r="D52" s="12">
        <v>0.10216</v>
      </c>
      <c r="E52" s="12">
        <v>0.15695000000000001</v>
      </c>
      <c r="F52" s="12">
        <v>0.29066999999999998</v>
      </c>
      <c r="G52" s="12">
        <v>0.53627000000000002</v>
      </c>
      <c r="H52" s="12">
        <v>0.65532999999999997</v>
      </c>
      <c r="I52" s="12">
        <v>0.74217</v>
      </c>
      <c r="J52" s="12">
        <v>0.82943999999999996</v>
      </c>
      <c r="K52" s="123" t="s">
        <v>2654</v>
      </c>
      <c r="L52" s="158" t="s">
        <v>2655</v>
      </c>
    </row>
    <row r="53" spans="2:78">
      <c r="B53" s="121" t="s">
        <v>2656</v>
      </c>
      <c r="C53" s="12">
        <v>5.0469E-2</v>
      </c>
      <c r="D53" s="12">
        <v>0.11359</v>
      </c>
      <c r="E53" s="12">
        <v>0.16539999999999999</v>
      </c>
      <c r="F53" s="12">
        <v>0.32574999999999998</v>
      </c>
      <c r="G53" s="12">
        <v>0.57904999999999995</v>
      </c>
      <c r="H53" s="12">
        <v>0.68894999999999995</v>
      </c>
      <c r="I53" s="12">
        <v>0.75858999999999999</v>
      </c>
      <c r="J53" s="12">
        <v>0.88805000000000001</v>
      </c>
      <c r="K53" s="123" t="s">
        <v>2657</v>
      </c>
      <c r="L53" s="158"/>
    </row>
    <row r="54" spans="2:78">
      <c r="B54" s="121" t="s">
        <v>77</v>
      </c>
      <c r="C54" s="12">
        <v>5.1123000000000002E-2</v>
      </c>
      <c r="D54" s="12">
        <v>9.7378000000000006E-2</v>
      </c>
      <c r="E54" s="12">
        <v>0.14680000000000001</v>
      </c>
      <c r="F54" s="12">
        <v>0.27509</v>
      </c>
      <c r="G54" s="12">
        <v>0.49453999999999998</v>
      </c>
      <c r="H54" s="12">
        <v>0.59594999999999998</v>
      </c>
      <c r="I54" s="12">
        <v>0.67750999999999995</v>
      </c>
      <c r="J54" s="12">
        <v>0.77517000000000003</v>
      </c>
      <c r="K54" s="123" t="s">
        <v>2658</v>
      </c>
      <c r="L54" s="158" t="s">
        <v>2659</v>
      </c>
    </row>
    <row r="55" spans="2:78">
      <c r="B55" s="121" t="s">
        <v>2660</v>
      </c>
      <c r="C55" s="12">
        <v>4.9239999999999999E-2</v>
      </c>
      <c r="D55" s="12">
        <v>0.10911</v>
      </c>
      <c r="E55" s="12">
        <v>0.16725999999999999</v>
      </c>
      <c r="F55" s="12">
        <v>0.31308000000000002</v>
      </c>
      <c r="G55" s="12">
        <v>0.55018999999999996</v>
      </c>
      <c r="H55" s="12">
        <v>0.64259999999999995</v>
      </c>
      <c r="I55" s="12">
        <v>0.72372000000000003</v>
      </c>
      <c r="J55" s="12">
        <v>0.84277999999999997</v>
      </c>
      <c r="K55" s="123" t="s">
        <v>2661</v>
      </c>
      <c r="L55" s="158"/>
    </row>
    <row r="56" spans="2:78">
      <c r="B56" s="121" t="s">
        <v>2662</v>
      </c>
      <c r="C56" s="12">
        <v>5.9469000000000001E-2</v>
      </c>
      <c r="D56" s="12">
        <v>0.10987</v>
      </c>
      <c r="E56" s="12">
        <v>0.16567999999999999</v>
      </c>
      <c r="F56" s="12">
        <v>0.30623</v>
      </c>
      <c r="G56" s="12">
        <v>0.56943999999999995</v>
      </c>
      <c r="H56" s="12">
        <v>0.65383999999999998</v>
      </c>
      <c r="I56" s="12">
        <v>0.72563999999999995</v>
      </c>
      <c r="J56" s="12">
        <v>0.83880999999999994</v>
      </c>
      <c r="K56" s="123" t="s">
        <v>2663</v>
      </c>
      <c r="L56" s="158" t="s">
        <v>2664</v>
      </c>
    </row>
    <row r="57" spans="2:78">
      <c r="B57" s="121" t="s">
        <v>42</v>
      </c>
      <c r="C57" s="12">
        <v>5.2497000000000002E-2</v>
      </c>
      <c r="D57" s="12">
        <v>0.10421999999999999</v>
      </c>
      <c r="E57" s="12">
        <v>0.16106000000000001</v>
      </c>
      <c r="F57" s="12">
        <v>0.31879000000000002</v>
      </c>
      <c r="G57" s="12">
        <v>0.56459999999999999</v>
      </c>
      <c r="H57" s="12">
        <v>0.64898999999999996</v>
      </c>
      <c r="I57" s="12">
        <v>0.73272000000000004</v>
      </c>
      <c r="J57" s="12">
        <v>0.85580000000000001</v>
      </c>
      <c r="K57" s="123" t="s">
        <v>2665</v>
      </c>
      <c r="L57" s="158"/>
    </row>
    <row r="58" spans="2:78">
      <c r="B58" s="121" t="s">
        <v>2666</v>
      </c>
      <c r="C58" s="12">
        <v>5.1542999999999999E-2</v>
      </c>
      <c r="D58" s="12">
        <v>0.10063</v>
      </c>
      <c r="E58" s="12">
        <v>0.17083999999999999</v>
      </c>
      <c r="F58" s="12">
        <v>0.28484999999999999</v>
      </c>
      <c r="G58" s="12">
        <v>0.52466000000000002</v>
      </c>
      <c r="H58" s="12">
        <v>0.61829999999999996</v>
      </c>
      <c r="I58" s="12">
        <v>0.70938000000000001</v>
      </c>
      <c r="J58" s="12">
        <v>0.81689999999999996</v>
      </c>
      <c r="K58" s="123" t="s">
        <v>2667</v>
      </c>
      <c r="L58" s="158" t="s">
        <v>2668</v>
      </c>
    </row>
    <row r="59" spans="2:78">
      <c r="B59" s="121" t="s">
        <v>23</v>
      </c>
      <c r="C59" s="12">
        <v>5.1635E-2</v>
      </c>
      <c r="D59" s="12">
        <v>0.11107</v>
      </c>
      <c r="E59" s="12">
        <v>0.17232</v>
      </c>
      <c r="F59" s="12">
        <v>0.29400999999999999</v>
      </c>
      <c r="G59" s="12">
        <v>0.53442000000000001</v>
      </c>
      <c r="H59" s="12">
        <v>0.62978999999999996</v>
      </c>
      <c r="I59" s="12">
        <v>0.69564000000000004</v>
      </c>
      <c r="J59" s="12">
        <v>0.86201000000000005</v>
      </c>
      <c r="K59" s="123" t="s">
        <v>2669</v>
      </c>
      <c r="L59" s="158"/>
    </row>
    <row r="63" spans="2:78">
      <c r="B63" s="160" t="s">
        <v>2676</v>
      </c>
      <c r="C63" s="160"/>
      <c r="D63" s="160"/>
      <c r="E63" s="160"/>
      <c r="F63" s="160"/>
      <c r="G63" s="160"/>
      <c r="H63" s="160"/>
      <c r="I63" s="160"/>
      <c r="J63" s="160"/>
      <c r="K63" s="160" t="s">
        <v>2651</v>
      </c>
      <c r="L63" s="160"/>
      <c r="O63" s="124" t="s">
        <v>2677</v>
      </c>
    </row>
    <row r="64" spans="2:78">
      <c r="B64" s="120"/>
      <c r="C64" s="121">
        <v>1</v>
      </c>
      <c r="D64" s="121">
        <v>2</v>
      </c>
      <c r="E64" s="121">
        <v>3</v>
      </c>
      <c r="F64" s="121">
        <v>4</v>
      </c>
      <c r="G64" s="121">
        <v>5</v>
      </c>
      <c r="H64" s="121">
        <v>6</v>
      </c>
      <c r="I64" s="121">
        <v>7</v>
      </c>
      <c r="J64" s="121">
        <v>8</v>
      </c>
      <c r="K64" s="121" t="s">
        <v>2652</v>
      </c>
      <c r="L64" s="121" t="s">
        <v>1090</v>
      </c>
      <c r="O64">
        <v>9.8857142857142866E-2</v>
      </c>
      <c r="P64">
        <v>0.98857142857142855</v>
      </c>
      <c r="Q64">
        <v>1.9771428571428571</v>
      </c>
      <c r="R64">
        <v>3.9542857142857142</v>
      </c>
      <c r="S64">
        <v>7.9085714285714284</v>
      </c>
      <c r="T64">
        <v>9.8857142857142861</v>
      </c>
      <c r="U64">
        <v>11.862857142857141</v>
      </c>
      <c r="V64">
        <v>13.84</v>
      </c>
      <c r="W64">
        <v>0.10450000000000001</v>
      </c>
      <c r="X64">
        <v>1.0449999999999999</v>
      </c>
      <c r="Y64">
        <v>2.09</v>
      </c>
      <c r="Z64">
        <v>4.18</v>
      </c>
      <c r="AA64">
        <v>8.36</v>
      </c>
      <c r="AB64">
        <v>10.450000000000001</v>
      </c>
      <c r="AC64">
        <v>12.54</v>
      </c>
      <c r="AD64">
        <v>14.63</v>
      </c>
      <c r="AE64">
        <v>0.10157142857142859</v>
      </c>
      <c r="AF64">
        <v>1.0157142857142858</v>
      </c>
      <c r="AG64">
        <v>2.0314285714285716</v>
      </c>
      <c r="AH64">
        <v>4.0628571428571432</v>
      </c>
      <c r="AI64">
        <v>8.1257142857142863</v>
      </c>
      <c r="AJ64">
        <v>10.157142857142858</v>
      </c>
      <c r="AK64">
        <v>12.188571428571429</v>
      </c>
      <c r="AL64">
        <v>14.22</v>
      </c>
      <c r="AM64">
        <v>0.10085714285714287</v>
      </c>
      <c r="AN64">
        <v>1.0085714285714285</v>
      </c>
      <c r="AO64">
        <v>2.0171428571428569</v>
      </c>
      <c r="AP64">
        <v>4.0342857142857138</v>
      </c>
      <c r="AQ64">
        <v>8.0685714285714276</v>
      </c>
      <c r="AR64">
        <v>10.085714285714285</v>
      </c>
      <c r="AS64">
        <v>12.102857142857141</v>
      </c>
      <c r="AT64">
        <v>14.12</v>
      </c>
      <c r="AU64">
        <v>0.10164285714285716</v>
      </c>
      <c r="AV64">
        <v>1.0164285714285715</v>
      </c>
      <c r="AW64">
        <v>2.0328571428571429</v>
      </c>
      <c r="AX64">
        <v>4.0657142857142858</v>
      </c>
      <c r="AY64">
        <v>8.1314285714285717</v>
      </c>
      <c r="AZ64">
        <v>10.164285714285715</v>
      </c>
      <c r="BA64">
        <v>12.197142857142858</v>
      </c>
      <c r="BB64">
        <v>14.23</v>
      </c>
      <c r="BC64">
        <v>0.10071428571428571</v>
      </c>
      <c r="BD64">
        <v>1.0071428571428571</v>
      </c>
      <c r="BE64">
        <v>2.0142857142857142</v>
      </c>
      <c r="BF64">
        <v>4.0285714285714285</v>
      </c>
      <c r="BG64">
        <v>8.0571428571428569</v>
      </c>
      <c r="BH64">
        <v>10.071428571428571</v>
      </c>
      <c r="BI64">
        <v>12.085714285714285</v>
      </c>
      <c r="BJ64">
        <v>14.1</v>
      </c>
      <c r="BK64">
        <v>9.2428571428571429E-2</v>
      </c>
      <c r="BL64">
        <v>0.92428571428571416</v>
      </c>
      <c r="BM64">
        <v>1.8485714285714283</v>
      </c>
      <c r="BN64">
        <v>3.6971428571428566</v>
      </c>
      <c r="BO64">
        <v>7.3942857142857132</v>
      </c>
      <c r="BP64">
        <v>9.242857142857142</v>
      </c>
      <c r="BQ64">
        <v>11.091428571428571</v>
      </c>
      <c r="BR64">
        <v>12.94</v>
      </c>
      <c r="BS64">
        <v>9.121428571428572E-2</v>
      </c>
      <c r="BT64">
        <v>0.91214285714285703</v>
      </c>
      <c r="BU64">
        <v>1.8242857142857141</v>
      </c>
      <c r="BV64">
        <v>3.6485714285714281</v>
      </c>
      <c r="BW64">
        <v>7.2971428571428563</v>
      </c>
      <c r="BX64">
        <v>9.1214285714285719</v>
      </c>
      <c r="BY64">
        <v>10.945714285714285</v>
      </c>
      <c r="BZ64">
        <v>12.77</v>
      </c>
    </row>
    <row r="65" spans="2:12">
      <c r="B65" s="121" t="s">
        <v>2653</v>
      </c>
      <c r="C65" s="125">
        <f>0.1/14*J65</f>
        <v>9.8857142857142866E-2</v>
      </c>
      <c r="D65" s="125">
        <f>1/14*J65</f>
        <v>0.98857142857142855</v>
      </c>
      <c r="E65" s="125">
        <f>2/14*J65</f>
        <v>1.9771428571428571</v>
      </c>
      <c r="F65" s="125">
        <f>4/14*J65</f>
        <v>3.9542857142857142</v>
      </c>
      <c r="G65" s="125">
        <f>8/14*J65</f>
        <v>7.9085714285714284</v>
      </c>
      <c r="H65" s="125">
        <f>10/14*J65</f>
        <v>9.8857142857142861</v>
      </c>
      <c r="I65" s="125">
        <f>12/14*J65</f>
        <v>11.862857142857141</v>
      </c>
      <c r="J65" s="125">
        <v>13.84</v>
      </c>
      <c r="K65" s="123" t="s">
        <v>2654</v>
      </c>
      <c r="L65" s="158" t="s">
        <v>2655</v>
      </c>
    </row>
    <row r="66" spans="2:12">
      <c r="B66" s="121" t="s">
        <v>2656</v>
      </c>
      <c r="C66" s="125">
        <f>0.1/14*J66</f>
        <v>0.10450000000000001</v>
      </c>
      <c r="D66" s="125">
        <f>1/14*J66</f>
        <v>1.0449999999999999</v>
      </c>
      <c r="E66" s="125">
        <f>2/14*J66</f>
        <v>2.09</v>
      </c>
      <c r="F66" s="125">
        <f>4/14*J66</f>
        <v>4.18</v>
      </c>
      <c r="G66" s="125">
        <f>8/14*J66</f>
        <v>8.36</v>
      </c>
      <c r="H66" s="125">
        <f>10/14*J66</f>
        <v>10.450000000000001</v>
      </c>
      <c r="I66" s="125">
        <f>12/14*J66</f>
        <v>12.54</v>
      </c>
      <c r="J66" s="125">
        <v>14.63</v>
      </c>
      <c r="K66" s="123" t="s">
        <v>2657</v>
      </c>
      <c r="L66" s="158"/>
    </row>
    <row r="67" spans="2:12">
      <c r="B67" s="121" t="s">
        <v>77</v>
      </c>
      <c r="C67" s="125">
        <f>0.1/14*J67</f>
        <v>0.10157142857142859</v>
      </c>
      <c r="D67" s="125">
        <f>1/14*J67</f>
        <v>1.0157142857142858</v>
      </c>
      <c r="E67" s="125">
        <f>2/14*J67</f>
        <v>2.0314285714285716</v>
      </c>
      <c r="F67" s="125">
        <f>4/14*J67</f>
        <v>4.0628571428571432</v>
      </c>
      <c r="G67" s="125">
        <f>8/14*J67</f>
        <v>8.1257142857142863</v>
      </c>
      <c r="H67" s="125">
        <f>10/14*J67</f>
        <v>10.157142857142858</v>
      </c>
      <c r="I67" s="125">
        <f>12/14*J67</f>
        <v>12.188571428571429</v>
      </c>
      <c r="J67" s="12">
        <v>14.22</v>
      </c>
      <c r="K67" s="123" t="s">
        <v>2658</v>
      </c>
      <c r="L67" s="158" t="s">
        <v>2659</v>
      </c>
    </row>
    <row r="68" spans="2:12">
      <c r="B68" s="121" t="s">
        <v>2660</v>
      </c>
      <c r="C68" s="125">
        <f t="shared" ref="C68:C72" si="2">0.1/14*J68</f>
        <v>0.10085714285714287</v>
      </c>
      <c r="D68" s="125">
        <f t="shared" ref="D68:D72" si="3">1/14*J68</f>
        <v>1.0085714285714285</v>
      </c>
      <c r="E68" s="125">
        <f t="shared" ref="E68:E72" si="4">2/14*J68</f>
        <v>2.0171428571428569</v>
      </c>
      <c r="F68" s="125">
        <f t="shared" ref="F68:F72" si="5">4/14*J68</f>
        <v>4.0342857142857138</v>
      </c>
      <c r="G68" s="125">
        <f t="shared" ref="G68:G72" si="6">8/14*J68</f>
        <v>8.0685714285714276</v>
      </c>
      <c r="H68" s="125">
        <f t="shared" ref="H68:H72" si="7">10/14*J68</f>
        <v>10.085714285714285</v>
      </c>
      <c r="I68" s="125">
        <f t="shared" ref="I68:I72" si="8">12/14*J68</f>
        <v>12.102857142857141</v>
      </c>
      <c r="J68" s="12">
        <v>14.12</v>
      </c>
      <c r="K68" s="123" t="s">
        <v>2661</v>
      </c>
      <c r="L68" s="158"/>
    </row>
    <row r="69" spans="2:12">
      <c r="B69" s="121" t="s">
        <v>2662</v>
      </c>
      <c r="C69" s="125">
        <f t="shared" si="2"/>
        <v>0.10164285714285716</v>
      </c>
      <c r="D69" s="125">
        <f t="shared" si="3"/>
        <v>1.0164285714285715</v>
      </c>
      <c r="E69" s="125">
        <f t="shared" si="4"/>
        <v>2.0328571428571429</v>
      </c>
      <c r="F69" s="125">
        <f t="shared" si="5"/>
        <v>4.0657142857142858</v>
      </c>
      <c r="G69" s="125">
        <f t="shared" si="6"/>
        <v>8.1314285714285717</v>
      </c>
      <c r="H69" s="125">
        <f t="shared" si="7"/>
        <v>10.164285714285715</v>
      </c>
      <c r="I69" s="125">
        <f t="shared" si="8"/>
        <v>12.197142857142858</v>
      </c>
      <c r="J69" s="12">
        <v>14.23</v>
      </c>
      <c r="K69" s="123" t="s">
        <v>2663</v>
      </c>
      <c r="L69" s="158" t="s">
        <v>2664</v>
      </c>
    </row>
    <row r="70" spans="2:12">
      <c r="B70" s="121" t="s">
        <v>42</v>
      </c>
      <c r="C70" s="125">
        <f t="shared" si="2"/>
        <v>0.10071428571428571</v>
      </c>
      <c r="D70" s="125">
        <f t="shared" si="3"/>
        <v>1.0071428571428571</v>
      </c>
      <c r="E70" s="125">
        <f t="shared" si="4"/>
        <v>2.0142857142857142</v>
      </c>
      <c r="F70" s="125">
        <f t="shared" si="5"/>
        <v>4.0285714285714285</v>
      </c>
      <c r="G70" s="125">
        <f t="shared" si="6"/>
        <v>8.0571428571428569</v>
      </c>
      <c r="H70" s="125">
        <f t="shared" si="7"/>
        <v>10.071428571428571</v>
      </c>
      <c r="I70" s="125">
        <f t="shared" si="8"/>
        <v>12.085714285714285</v>
      </c>
      <c r="J70" s="12">
        <v>14.1</v>
      </c>
      <c r="K70" s="123" t="s">
        <v>2665</v>
      </c>
      <c r="L70" s="158"/>
    </row>
    <row r="71" spans="2:12">
      <c r="B71" s="121" t="s">
        <v>2666</v>
      </c>
      <c r="C71" s="125">
        <f t="shared" si="2"/>
        <v>9.2428571428571429E-2</v>
      </c>
      <c r="D71" s="125">
        <f t="shared" si="3"/>
        <v>0.92428571428571416</v>
      </c>
      <c r="E71" s="125">
        <f t="shared" si="4"/>
        <v>1.8485714285714283</v>
      </c>
      <c r="F71" s="125">
        <f t="shared" si="5"/>
        <v>3.6971428571428566</v>
      </c>
      <c r="G71" s="125">
        <f t="shared" si="6"/>
        <v>7.3942857142857132</v>
      </c>
      <c r="H71" s="125">
        <f t="shared" si="7"/>
        <v>9.242857142857142</v>
      </c>
      <c r="I71" s="125">
        <f t="shared" si="8"/>
        <v>11.091428571428571</v>
      </c>
      <c r="J71" s="12">
        <v>12.94</v>
      </c>
      <c r="K71" s="123" t="s">
        <v>2667</v>
      </c>
      <c r="L71" s="158" t="s">
        <v>2668</v>
      </c>
    </row>
    <row r="72" spans="2:12">
      <c r="B72" s="121" t="s">
        <v>23</v>
      </c>
      <c r="C72" s="125">
        <f t="shared" si="2"/>
        <v>9.121428571428572E-2</v>
      </c>
      <c r="D72" s="125">
        <f t="shared" si="3"/>
        <v>0.91214285714285703</v>
      </c>
      <c r="E72" s="125">
        <f t="shared" si="4"/>
        <v>1.8242857142857141</v>
      </c>
      <c r="F72" s="125">
        <f t="shared" si="5"/>
        <v>3.6485714285714281</v>
      </c>
      <c r="G72" s="125">
        <f t="shared" si="6"/>
        <v>7.2971428571428563</v>
      </c>
      <c r="H72" s="125">
        <f t="shared" si="7"/>
        <v>9.1214285714285719</v>
      </c>
      <c r="I72" s="125">
        <f t="shared" si="8"/>
        <v>10.945714285714285</v>
      </c>
      <c r="J72" s="12">
        <v>12.77</v>
      </c>
      <c r="K72" s="123" t="s">
        <v>2669</v>
      </c>
      <c r="L72" s="158"/>
    </row>
  </sheetData>
  <mergeCells count="24">
    <mergeCell ref="B50:J50"/>
    <mergeCell ref="B63:J63"/>
    <mergeCell ref="K63:L63"/>
    <mergeCell ref="L65:L66"/>
    <mergeCell ref="L67:L68"/>
    <mergeCell ref="L69:L70"/>
    <mergeCell ref="L71:L72"/>
    <mergeCell ref="K50:L50"/>
    <mergeCell ref="L52:L53"/>
    <mergeCell ref="L54:L55"/>
    <mergeCell ref="L56:L57"/>
    <mergeCell ref="L58:L59"/>
    <mergeCell ref="L30:L31"/>
    <mergeCell ref="C9:J9"/>
    <mergeCell ref="K9:L9"/>
    <mergeCell ref="L11:L12"/>
    <mergeCell ref="L13:L14"/>
    <mergeCell ref="L15:L16"/>
    <mergeCell ref="L17:L18"/>
    <mergeCell ref="C22:J22"/>
    <mergeCell ref="K22:L22"/>
    <mergeCell ref="L24:L25"/>
    <mergeCell ref="L26:L27"/>
    <mergeCell ref="L28:L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Outline</vt:lpstr>
      <vt:lpstr>Tab.S1</vt:lpstr>
      <vt:lpstr>Tab.S2 </vt:lpstr>
      <vt:lpstr>Tab.S3</vt:lpstr>
      <vt:lpstr>Tab.S4</vt:lpstr>
      <vt:lpstr>Tab.S5</vt:lpstr>
      <vt:lpstr>Tab.S6 </vt:lpstr>
      <vt:lpstr>Tab.S7</vt:lpstr>
      <vt:lpstr>Tab.S8</vt:lpstr>
      <vt:lpstr>Tab.S9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Huadong Peng</dc:creator>
  <cp:lastModifiedBy>Huadong Peng</cp:lastModifiedBy>
  <dcterms:created xsi:type="dcterms:W3CDTF">2023-01-09T14:43:54Z</dcterms:created>
  <dcterms:modified xsi:type="dcterms:W3CDTF">2023-12-07T22:05:11Z</dcterms:modified>
</cp:coreProperties>
</file>