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1A077F72-B5B6-4E60-82FA-05FD71C28AD1}" xr6:coauthVersionLast="47" xr6:coauthVersionMax="47" xr10:uidLastSave="{00000000-0000-0000-0000-000000000000}"/>
  <bookViews>
    <workbookView xWindow="-108" yWindow="-108" windowWidth="46296" windowHeight="18816" activeTab="6" xr2:uid="{75409294-40FD-45CB-88B4-885E1DFE7481}"/>
  </bookViews>
  <sheets>
    <sheet name="Figure_4b" sheetId="2" r:id="rId1"/>
    <sheet name="Figure_4c" sheetId="3" r:id="rId2"/>
    <sheet name="Figure_4d " sheetId="1" r:id="rId3"/>
    <sheet name="Figure_4e" sheetId="6" r:id="rId4"/>
    <sheet name="Figure_4f" sheetId="7" r:id="rId5"/>
    <sheet name="Figure_4g" sheetId="8" r:id="rId6"/>
    <sheet name="Extended_Figure_3" sheetId="12" r:id="rId7"/>
    <sheet name="Extended_Figure_4" sheetId="14" r:id="rId8"/>
    <sheet name="Extended_Figure_5" sheetId="15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4" i="3" l="1"/>
  <c r="D54" i="3"/>
  <c r="E55" i="2"/>
  <c r="D55" i="2"/>
  <c r="R25" i="14"/>
  <c r="R24" i="14"/>
  <c r="L24" i="15"/>
  <c r="L25" i="15"/>
  <c r="L26" i="15"/>
  <c r="L27" i="15"/>
  <c r="L28" i="15"/>
  <c r="L23" i="15"/>
  <c r="Y24" i="15"/>
  <c r="Y25" i="15"/>
  <c r="Y26" i="15"/>
  <c r="Y27" i="15"/>
  <c r="Y28" i="15"/>
  <c r="Y23" i="15"/>
  <c r="X24" i="15"/>
  <c r="X25" i="15"/>
  <c r="X26" i="15"/>
  <c r="X27" i="15"/>
  <c r="X28" i="15"/>
  <c r="X23" i="15"/>
  <c r="W24" i="15"/>
  <c r="W25" i="15"/>
  <c r="W26" i="15"/>
  <c r="W27" i="15"/>
  <c r="W28" i="15"/>
  <c r="W23" i="15"/>
  <c r="V24" i="15"/>
  <c r="V25" i="15"/>
  <c r="V26" i="15"/>
  <c r="V27" i="15"/>
  <c r="V28" i="15"/>
  <c r="V23" i="15"/>
  <c r="U24" i="15"/>
  <c r="U25" i="15"/>
  <c r="U26" i="15"/>
  <c r="U27" i="15"/>
  <c r="U28" i="15"/>
  <c r="U23" i="15"/>
  <c r="T24" i="15"/>
  <c r="T25" i="15"/>
  <c r="T26" i="15"/>
  <c r="T27" i="15"/>
  <c r="T28" i="15"/>
  <c r="T23" i="15"/>
  <c r="S24" i="15"/>
  <c r="S25" i="15"/>
  <c r="S26" i="15"/>
  <c r="S27" i="15"/>
  <c r="S28" i="15"/>
  <c r="S23" i="15"/>
  <c r="R23" i="15"/>
  <c r="R24" i="15"/>
  <c r="R25" i="15"/>
  <c r="R26" i="15"/>
  <c r="R27" i="15"/>
  <c r="R28" i="15"/>
  <c r="Q24" i="15"/>
  <c r="Q25" i="15"/>
  <c r="Q26" i="15"/>
  <c r="Q27" i="15"/>
  <c r="Q28" i="15"/>
  <c r="Q23" i="15"/>
  <c r="P24" i="15"/>
  <c r="P25" i="15"/>
  <c r="P26" i="15"/>
  <c r="P27" i="15"/>
  <c r="P28" i="15"/>
  <c r="P23" i="15"/>
  <c r="O24" i="15"/>
  <c r="O25" i="15"/>
  <c r="O26" i="15"/>
  <c r="O27" i="15"/>
  <c r="O28" i="15"/>
  <c r="O23" i="15"/>
  <c r="N24" i="15"/>
  <c r="N25" i="15"/>
  <c r="N26" i="15"/>
  <c r="N27" i="15"/>
  <c r="N28" i="15"/>
  <c r="N23" i="15"/>
  <c r="M24" i="15"/>
  <c r="M25" i="15"/>
  <c r="M26" i="15"/>
  <c r="M27" i="15"/>
  <c r="M28" i="15"/>
  <c r="M23" i="15"/>
  <c r="K28" i="15"/>
  <c r="K24" i="15"/>
  <c r="K25" i="15"/>
  <c r="K26" i="15"/>
  <c r="K27" i="15"/>
  <c r="K23" i="15"/>
  <c r="K25" i="14"/>
  <c r="K26" i="14"/>
  <c r="K27" i="14"/>
  <c r="K28" i="14"/>
  <c r="K29" i="14"/>
  <c r="L25" i="14"/>
  <c r="L26" i="14"/>
  <c r="L27" i="14"/>
  <c r="L28" i="14"/>
  <c r="L29" i="14"/>
  <c r="M25" i="14"/>
  <c r="M26" i="14"/>
  <c r="M27" i="14"/>
  <c r="M28" i="14"/>
  <c r="M29" i="14"/>
  <c r="M24" i="14"/>
  <c r="L24" i="14"/>
  <c r="K24" i="14"/>
  <c r="Q24" i="14"/>
  <c r="W25" i="14"/>
  <c r="W26" i="14"/>
  <c r="W27" i="14"/>
  <c r="W28" i="14"/>
  <c r="W29" i="14"/>
  <c r="W24" i="14"/>
  <c r="X25" i="14"/>
  <c r="X26" i="14"/>
  <c r="X27" i="14"/>
  <c r="X28" i="14"/>
  <c r="X29" i="14"/>
  <c r="X24" i="14"/>
  <c r="Y29" i="14"/>
  <c r="Y25" i="14"/>
  <c r="Y26" i="14"/>
  <c r="Y27" i="14"/>
  <c r="Y28" i="14"/>
  <c r="Y24" i="14"/>
  <c r="V25" i="14"/>
  <c r="V26" i="14"/>
  <c r="V27" i="14"/>
  <c r="V28" i="14"/>
  <c r="V29" i="14"/>
  <c r="U25" i="14"/>
  <c r="U26" i="14"/>
  <c r="U27" i="14"/>
  <c r="U28" i="14"/>
  <c r="U29" i="14"/>
  <c r="T25" i="14"/>
  <c r="T26" i="14"/>
  <c r="T27" i="14"/>
  <c r="T28" i="14"/>
  <c r="T29" i="14"/>
  <c r="V24" i="14"/>
  <c r="U24" i="14"/>
  <c r="T24" i="14"/>
  <c r="S24" i="14"/>
  <c r="S25" i="14"/>
  <c r="S26" i="14"/>
  <c r="S27" i="14"/>
  <c r="S28" i="14"/>
  <c r="S29" i="14"/>
  <c r="R26" i="14"/>
  <c r="R27" i="14"/>
  <c r="R28" i="14"/>
  <c r="R29" i="14"/>
  <c r="Q25" i="14"/>
  <c r="Q26" i="14"/>
  <c r="Q27" i="14"/>
  <c r="Q28" i="14"/>
  <c r="Q29" i="14"/>
  <c r="P25" i="14"/>
  <c r="P26" i="14"/>
  <c r="P27" i="14"/>
  <c r="P28" i="14"/>
  <c r="P29" i="14"/>
  <c r="P24" i="14"/>
  <c r="O29" i="14"/>
  <c r="O25" i="14"/>
  <c r="O26" i="14"/>
  <c r="O27" i="14"/>
  <c r="O28" i="14"/>
  <c r="O24" i="14"/>
  <c r="N29" i="14"/>
  <c r="N28" i="14"/>
  <c r="N25" i="14"/>
  <c r="N26" i="14"/>
  <c r="N27" i="14"/>
  <c r="N24" i="14"/>
  <c r="N34" i="12"/>
  <c r="H50" i="12"/>
  <c r="I50" i="12"/>
  <c r="G50" i="12"/>
  <c r="D50" i="12"/>
  <c r="E50" i="12"/>
  <c r="C50" i="12"/>
  <c r="H49" i="12"/>
  <c r="I49" i="12"/>
  <c r="G49" i="12"/>
  <c r="D49" i="12"/>
  <c r="E49" i="12"/>
  <c r="C49" i="12"/>
  <c r="H48" i="12"/>
  <c r="I48" i="12"/>
  <c r="G48" i="12"/>
  <c r="D48" i="12"/>
  <c r="E48" i="12"/>
  <c r="C48" i="12"/>
  <c r="C47" i="12"/>
  <c r="H47" i="12"/>
  <c r="I47" i="12"/>
  <c r="G47" i="12"/>
  <c r="D47" i="12"/>
  <c r="E47" i="12"/>
  <c r="H46" i="12"/>
  <c r="I46" i="12"/>
  <c r="G46" i="12"/>
  <c r="D46" i="12"/>
  <c r="E46" i="12"/>
  <c r="C46" i="12"/>
  <c r="H45" i="12"/>
  <c r="I45" i="12"/>
  <c r="G45" i="12"/>
  <c r="D45" i="12"/>
  <c r="E45" i="12"/>
  <c r="C45" i="12"/>
  <c r="H39" i="12"/>
  <c r="I39" i="12"/>
  <c r="G39" i="12"/>
  <c r="H38" i="12"/>
  <c r="I38" i="12"/>
  <c r="G38" i="12"/>
  <c r="H37" i="12"/>
  <c r="I37" i="12"/>
  <c r="G37" i="12"/>
  <c r="D39" i="12"/>
  <c r="E39" i="12"/>
  <c r="C39" i="12"/>
  <c r="D38" i="12"/>
  <c r="E38" i="12"/>
  <c r="C38" i="12"/>
  <c r="D37" i="12"/>
  <c r="E37" i="12"/>
  <c r="C37" i="12"/>
  <c r="H36" i="12"/>
  <c r="I36" i="12"/>
  <c r="G36" i="12"/>
  <c r="H35" i="12"/>
  <c r="I35" i="12"/>
  <c r="G35" i="12"/>
  <c r="G34" i="12"/>
  <c r="C36" i="12"/>
  <c r="D36" i="12"/>
  <c r="E36" i="12"/>
  <c r="D35" i="12"/>
  <c r="E35" i="12"/>
  <c r="C35" i="12"/>
  <c r="C34" i="12"/>
  <c r="H34" i="12"/>
  <c r="I34" i="12"/>
  <c r="E34" i="12"/>
  <c r="D34" i="12"/>
  <c r="AQ50" i="12"/>
  <c r="AP50" i="12"/>
  <c r="AO50" i="12"/>
  <c r="AH50" i="12"/>
  <c r="AG50" i="12"/>
  <c r="AF50" i="12"/>
  <c r="Y50" i="12"/>
  <c r="X50" i="12"/>
  <c r="W50" i="12"/>
  <c r="P50" i="12"/>
  <c r="O50" i="12"/>
  <c r="N50" i="12"/>
  <c r="AQ49" i="12"/>
  <c r="AP49" i="12"/>
  <c r="AO49" i="12"/>
  <c r="AH49" i="12"/>
  <c r="AG49" i="12"/>
  <c r="AF49" i="12"/>
  <c r="Y49" i="12"/>
  <c r="X49" i="12"/>
  <c r="W49" i="12"/>
  <c r="P49" i="12"/>
  <c r="O49" i="12"/>
  <c r="N49" i="12"/>
  <c r="AQ48" i="12"/>
  <c r="AP48" i="12"/>
  <c r="AO48" i="12"/>
  <c r="AH48" i="12"/>
  <c r="AG48" i="12"/>
  <c r="AF48" i="12"/>
  <c r="Y48" i="12"/>
  <c r="X48" i="12"/>
  <c r="W48" i="12"/>
  <c r="P48" i="12"/>
  <c r="O48" i="12"/>
  <c r="N48" i="12"/>
  <c r="AQ47" i="12"/>
  <c r="AP47" i="12"/>
  <c r="AO47" i="12"/>
  <c r="AH47" i="12"/>
  <c r="AG47" i="12"/>
  <c r="AF47" i="12"/>
  <c r="Y47" i="12"/>
  <c r="X47" i="12"/>
  <c r="W47" i="12"/>
  <c r="P47" i="12"/>
  <c r="O47" i="12"/>
  <c r="N47" i="12"/>
  <c r="AQ46" i="12"/>
  <c r="AP46" i="12"/>
  <c r="AO46" i="12"/>
  <c r="AH46" i="12"/>
  <c r="AG46" i="12"/>
  <c r="AF46" i="12"/>
  <c r="Y46" i="12"/>
  <c r="X46" i="12"/>
  <c r="W46" i="12"/>
  <c r="P46" i="12"/>
  <c r="O46" i="12"/>
  <c r="N46" i="12"/>
  <c r="AQ45" i="12"/>
  <c r="AP45" i="12"/>
  <c r="AO45" i="12"/>
  <c r="AH45" i="12"/>
  <c r="AG45" i="12"/>
  <c r="AF45" i="12"/>
  <c r="Y45" i="12"/>
  <c r="X45" i="12"/>
  <c r="W45" i="12"/>
  <c r="P45" i="12"/>
  <c r="O45" i="12"/>
  <c r="N45" i="12"/>
  <c r="AQ39" i="12"/>
  <c r="AP39" i="12"/>
  <c r="AO39" i="12"/>
  <c r="AH39" i="12"/>
  <c r="AG39" i="12"/>
  <c r="AF39" i="12"/>
  <c r="Y39" i="12"/>
  <c r="X39" i="12"/>
  <c r="W39" i="12"/>
  <c r="P39" i="12"/>
  <c r="O39" i="12"/>
  <c r="N39" i="12"/>
  <c r="AQ38" i="12"/>
  <c r="AP38" i="12"/>
  <c r="AO38" i="12"/>
  <c r="AH38" i="12"/>
  <c r="AG38" i="12"/>
  <c r="AF38" i="12"/>
  <c r="Y38" i="12"/>
  <c r="X38" i="12"/>
  <c r="W38" i="12"/>
  <c r="P38" i="12"/>
  <c r="O38" i="12"/>
  <c r="N38" i="12"/>
  <c r="AQ37" i="12"/>
  <c r="AP37" i="12"/>
  <c r="AO37" i="12"/>
  <c r="AH37" i="12"/>
  <c r="AG37" i="12"/>
  <c r="AF37" i="12"/>
  <c r="Y37" i="12"/>
  <c r="X37" i="12"/>
  <c r="W37" i="12"/>
  <c r="P37" i="12"/>
  <c r="O37" i="12"/>
  <c r="N37" i="12"/>
  <c r="AQ36" i="12"/>
  <c r="AP36" i="12"/>
  <c r="AO36" i="12"/>
  <c r="AH36" i="12"/>
  <c r="AG36" i="12"/>
  <c r="AF36" i="12"/>
  <c r="Y36" i="12"/>
  <c r="X36" i="12"/>
  <c r="W36" i="12"/>
  <c r="P36" i="12"/>
  <c r="O36" i="12"/>
  <c r="N36" i="12"/>
  <c r="AQ35" i="12"/>
  <c r="AP35" i="12"/>
  <c r="AO35" i="12"/>
  <c r="AH35" i="12"/>
  <c r="AG35" i="12"/>
  <c r="AF35" i="12"/>
  <c r="Y35" i="12"/>
  <c r="X35" i="12"/>
  <c r="W35" i="12"/>
  <c r="P35" i="12"/>
  <c r="O35" i="12"/>
  <c r="N35" i="12"/>
  <c r="AQ34" i="12"/>
  <c r="AP34" i="12"/>
  <c r="AO34" i="12"/>
  <c r="AH34" i="12"/>
  <c r="AG34" i="12"/>
  <c r="AF34" i="12"/>
  <c r="Y34" i="12"/>
  <c r="X34" i="12"/>
  <c r="W34" i="12"/>
  <c r="P34" i="12"/>
  <c r="O34" i="12"/>
  <c r="L31" i="6" l="1"/>
  <c r="K31" i="6"/>
  <c r="J31" i="6"/>
  <c r="I31" i="6"/>
  <c r="H31" i="6"/>
  <c r="G31" i="6"/>
  <c r="F31" i="6"/>
  <c r="E31" i="6"/>
  <c r="D31" i="6"/>
  <c r="L30" i="6"/>
  <c r="K30" i="6"/>
  <c r="J30" i="6"/>
  <c r="I30" i="6"/>
  <c r="H30" i="6"/>
  <c r="G30" i="6"/>
  <c r="F30" i="6"/>
  <c r="E30" i="6"/>
  <c r="D30" i="6"/>
  <c r="L29" i="6"/>
  <c r="K29" i="6"/>
  <c r="J29" i="6"/>
  <c r="I29" i="6"/>
  <c r="H29" i="6"/>
  <c r="G29" i="6"/>
  <c r="F29" i="6"/>
  <c r="E29" i="6"/>
  <c r="D29" i="6"/>
  <c r="L28" i="6"/>
  <c r="K28" i="6"/>
  <c r="J28" i="6"/>
  <c r="I28" i="6"/>
  <c r="H28" i="6"/>
  <c r="G28" i="6"/>
  <c r="F28" i="6"/>
  <c r="E28" i="6"/>
  <c r="D28" i="6"/>
  <c r="L27" i="6"/>
  <c r="K27" i="6"/>
  <c r="J27" i="6"/>
  <c r="I27" i="6"/>
  <c r="H27" i="6"/>
  <c r="G27" i="6"/>
  <c r="F27" i="6"/>
  <c r="E27" i="6"/>
  <c r="D27" i="6"/>
  <c r="L26" i="6"/>
  <c r="K26" i="6"/>
  <c r="J26" i="6"/>
  <c r="I26" i="6"/>
  <c r="H26" i="6"/>
  <c r="G26" i="6"/>
  <c r="F26" i="6"/>
  <c r="E26" i="6"/>
  <c r="D26" i="6"/>
  <c r="J29" i="1"/>
  <c r="K29" i="1"/>
  <c r="L29" i="1"/>
  <c r="D28" i="1"/>
  <c r="N31" i="1"/>
  <c r="O31" i="1"/>
  <c r="N30" i="1"/>
  <c r="O30" i="1"/>
  <c r="N29" i="1"/>
  <c r="O29" i="1"/>
  <c r="N28" i="1"/>
  <c r="O28" i="1"/>
  <c r="N27" i="1"/>
  <c r="O27" i="1"/>
  <c r="M31" i="1"/>
  <c r="M30" i="1"/>
  <c r="M29" i="1"/>
  <c r="M28" i="1"/>
  <c r="M27" i="1"/>
  <c r="M26" i="1"/>
  <c r="N26" i="1"/>
  <c r="O26" i="1"/>
  <c r="K31" i="1"/>
  <c r="L31" i="1"/>
  <c r="K30" i="1"/>
  <c r="L30" i="1"/>
  <c r="K28" i="1"/>
  <c r="L28" i="1"/>
  <c r="J31" i="1"/>
  <c r="J30" i="1"/>
  <c r="J28" i="1"/>
  <c r="J27" i="1"/>
  <c r="I31" i="1"/>
  <c r="I30" i="1"/>
  <c r="I29" i="1"/>
  <c r="I28" i="1"/>
  <c r="I27" i="1"/>
  <c r="K27" i="1"/>
  <c r="L27" i="1"/>
  <c r="H31" i="1"/>
  <c r="H30" i="1"/>
  <c r="H29" i="1"/>
  <c r="H28" i="1"/>
  <c r="H27" i="1"/>
  <c r="G31" i="1"/>
  <c r="G30" i="1"/>
  <c r="G29" i="1"/>
  <c r="G28" i="1"/>
  <c r="G27" i="1"/>
  <c r="H26" i="1"/>
  <c r="I26" i="1"/>
  <c r="G26" i="1"/>
  <c r="E31" i="1"/>
  <c r="F31" i="1"/>
  <c r="D31" i="1"/>
  <c r="E30" i="1"/>
  <c r="F30" i="1"/>
  <c r="D30" i="1"/>
  <c r="E29" i="1"/>
  <c r="F29" i="1"/>
  <c r="D29" i="1"/>
  <c r="E28" i="1"/>
  <c r="F28" i="1"/>
  <c r="E27" i="1"/>
  <c r="F27" i="1"/>
  <c r="D27" i="1"/>
  <c r="E26" i="1"/>
  <c r="F26" i="1"/>
  <c r="D26" i="1"/>
  <c r="K26" i="1"/>
  <c r="L26" i="1"/>
  <c r="J26" i="1"/>
  <c r="M31" i="3"/>
  <c r="L31" i="3"/>
  <c r="K31" i="3"/>
  <c r="F31" i="3"/>
  <c r="E31" i="3"/>
  <c r="D31" i="3"/>
  <c r="M30" i="3"/>
  <c r="M37" i="3" s="1"/>
  <c r="L30" i="3"/>
  <c r="K30" i="3"/>
  <c r="F30" i="3"/>
  <c r="E30" i="3"/>
  <c r="E37" i="3" s="1"/>
  <c r="D30" i="3"/>
  <c r="M29" i="3"/>
  <c r="L29" i="3"/>
  <c r="K29" i="3"/>
  <c r="K37" i="3" s="1"/>
  <c r="F29" i="3"/>
  <c r="E29" i="3"/>
  <c r="D29" i="3"/>
  <c r="M28" i="3"/>
  <c r="L28" i="3"/>
  <c r="K28" i="3"/>
  <c r="F28" i="3"/>
  <c r="E28" i="3"/>
  <c r="D28" i="3"/>
  <c r="M27" i="3"/>
  <c r="L27" i="3"/>
  <c r="K27" i="3"/>
  <c r="K36" i="3" s="1"/>
  <c r="F27" i="3"/>
  <c r="E27" i="3"/>
  <c r="D27" i="3"/>
  <c r="M26" i="3"/>
  <c r="M36" i="3" s="1"/>
  <c r="L26" i="3"/>
  <c r="K26" i="3"/>
  <c r="F26" i="3"/>
  <c r="E26" i="3"/>
  <c r="E36" i="3" s="1"/>
  <c r="D26" i="3"/>
  <c r="M25" i="3"/>
  <c r="L25" i="3"/>
  <c r="K25" i="3"/>
  <c r="F25" i="3"/>
  <c r="E25" i="3"/>
  <c r="D25" i="3"/>
  <c r="M24" i="3"/>
  <c r="M35" i="3" s="1"/>
  <c r="L24" i="3"/>
  <c r="K24" i="3"/>
  <c r="F24" i="3"/>
  <c r="E24" i="3"/>
  <c r="E35" i="3" s="1"/>
  <c r="D24" i="3"/>
  <c r="M23" i="3"/>
  <c r="L23" i="3"/>
  <c r="K23" i="3"/>
  <c r="K35" i="3" s="1"/>
  <c r="F23" i="3"/>
  <c r="E23" i="3"/>
  <c r="D23" i="3"/>
  <c r="D30" i="2"/>
  <c r="D31" i="2"/>
  <c r="D29" i="2"/>
  <c r="E30" i="2"/>
  <c r="E31" i="2"/>
  <c r="E29" i="2"/>
  <c r="F30" i="2"/>
  <c r="F31" i="2"/>
  <c r="F29" i="2"/>
  <c r="F27" i="2"/>
  <c r="F28" i="2"/>
  <c r="F26" i="2"/>
  <c r="E27" i="2"/>
  <c r="E28" i="2"/>
  <c r="E26" i="2"/>
  <c r="D27" i="2"/>
  <c r="D28" i="2"/>
  <c r="D24" i="2"/>
  <c r="D25" i="2"/>
  <c r="E24" i="2"/>
  <c r="E25" i="2"/>
  <c r="F24" i="2"/>
  <c r="F25" i="2"/>
  <c r="F23" i="2"/>
  <c r="E23" i="2"/>
  <c r="D23" i="2"/>
  <c r="D26" i="2"/>
  <c r="L31" i="2"/>
  <c r="M30" i="2"/>
  <c r="M31" i="2"/>
  <c r="M29" i="2"/>
  <c r="L30" i="2"/>
  <c r="L29" i="2"/>
  <c r="K31" i="2"/>
  <c r="K30" i="2"/>
  <c r="K29" i="2"/>
  <c r="M28" i="2"/>
  <c r="M27" i="2"/>
  <c r="M26" i="2"/>
  <c r="L28" i="2"/>
  <c r="L27" i="2"/>
  <c r="L26" i="2"/>
  <c r="K27" i="2"/>
  <c r="K28" i="2"/>
  <c r="K26" i="2"/>
  <c r="M24" i="2"/>
  <c r="M25" i="2"/>
  <c r="M23" i="2"/>
  <c r="L24" i="2"/>
  <c r="L25" i="2"/>
  <c r="L23" i="2"/>
  <c r="K24" i="2"/>
  <c r="K25" i="2"/>
  <c r="K23" i="2"/>
  <c r="F35" i="3" l="1"/>
  <c r="D35" i="3"/>
  <c r="L35" i="3"/>
  <c r="K40" i="3" s="1"/>
  <c r="D36" i="3"/>
  <c r="L36" i="3"/>
  <c r="K41" i="3" s="1"/>
  <c r="F36" i="3"/>
  <c r="F37" i="3"/>
  <c r="D37" i="3"/>
  <c r="L37" i="3"/>
  <c r="K42" i="3" s="1"/>
  <c r="L37" i="2"/>
  <c r="E36" i="2"/>
  <c r="D37" i="2"/>
  <c r="D36" i="2"/>
  <c r="D35" i="2"/>
  <c r="E37" i="2"/>
  <c r="E35" i="2"/>
  <c r="F37" i="2"/>
  <c r="K35" i="2"/>
  <c r="M37" i="2"/>
  <c r="F35" i="2"/>
  <c r="F36" i="2"/>
  <c r="L36" i="2"/>
  <c r="L35" i="2"/>
  <c r="K36" i="2"/>
  <c r="M36" i="2"/>
  <c r="M35" i="2"/>
  <c r="K37" i="2"/>
  <c r="D42" i="2" l="1"/>
  <c r="D40" i="3"/>
  <c r="D42" i="3"/>
  <c r="D41" i="3"/>
  <c r="D41" i="2"/>
  <c r="D40" i="2"/>
  <c r="K42" i="2"/>
  <c r="K40" i="2"/>
  <c r="K41" i="2"/>
</calcChain>
</file>

<file path=xl/sharedStrings.xml><?xml version="1.0" encoding="utf-8"?>
<sst xmlns="http://schemas.openxmlformats.org/spreadsheetml/2006/main" count="938" uniqueCount="115">
  <si>
    <t>No</t>
  </si>
  <si>
    <t>Yes</t>
  </si>
  <si>
    <t xml:space="preserve">Nigeria </t>
  </si>
  <si>
    <t>Cameroon</t>
  </si>
  <si>
    <t xml:space="preserve">Ghana </t>
  </si>
  <si>
    <t>Germany 1</t>
  </si>
  <si>
    <t>Germany 2</t>
  </si>
  <si>
    <t>Germany 3</t>
  </si>
  <si>
    <t xml:space="preserve">Donors </t>
  </si>
  <si>
    <t>Ancestry Colocalizing with L6</t>
  </si>
  <si>
    <t>ATCC _9550/00</t>
  </si>
  <si>
    <t>WAll_10517/01</t>
  </si>
  <si>
    <t>WAII_10514/01</t>
  </si>
  <si>
    <t>Donor</t>
  </si>
  <si>
    <t xml:space="preserve"> LAM_7968/03</t>
  </si>
  <si>
    <t>LAM_8885/03</t>
  </si>
  <si>
    <t xml:space="preserve"> H37Rv_ATCC_9679/00</t>
  </si>
  <si>
    <t xml:space="preserve">Ghana  </t>
  </si>
  <si>
    <t>Upatke % L6 Strains</t>
  </si>
  <si>
    <t>Ancestry Colocalizing with L6 (yes)</t>
  </si>
  <si>
    <t>Ancestry Colocalizing with L6 (no)</t>
  </si>
  <si>
    <t>CFU infection dose L6 strains</t>
  </si>
  <si>
    <t>CFU infection dose L4 strains</t>
  </si>
  <si>
    <t>CFU  4 hours post infection  L4 strains</t>
  </si>
  <si>
    <t>Uptake %   4 hours post infection  L4 strains</t>
  </si>
  <si>
    <t>Uptake %  4 hours post infection  L4 strains</t>
  </si>
  <si>
    <t>Average Uptake %   4 hours post infection  L4 strains</t>
  </si>
  <si>
    <t>Upatke % L4 Strains</t>
  </si>
  <si>
    <t>Nigeria</t>
  </si>
  <si>
    <t>Ghana</t>
  </si>
  <si>
    <t xml:space="preserve">Donor </t>
  </si>
  <si>
    <t>CFU  4 hours post-infection  L4 strains</t>
  </si>
  <si>
    <t>Uptake %   4 hours post-infection  L4 strains</t>
  </si>
  <si>
    <t>CFU  4 hours-post infection  L6 strains</t>
  </si>
  <si>
    <t>Uptake %   4 hours-post infection  L6 strains</t>
  </si>
  <si>
    <t>CFU  4 hours post-infection  L6 strains</t>
  </si>
  <si>
    <t>Uptake %   4 hours post-infection  L6 strains</t>
  </si>
  <si>
    <t>Average Uptake %   4 hours-post infection  L6 strains</t>
  </si>
  <si>
    <t>Uptake %  4 hours post-infection  L6 strains</t>
  </si>
  <si>
    <t>Average Uptake %   4 hours post-infection  L6 strains</t>
  </si>
  <si>
    <t>L4 strains</t>
  </si>
  <si>
    <t xml:space="preserve">  L6 strains</t>
  </si>
  <si>
    <t>PBS</t>
  </si>
  <si>
    <t>24h</t>
  </si>
  <si>
    <t>96h</t>
  </si>
  <si>
    <t>IL-1ß</t>
  </si>
  <si>
    <t>MCP-1</t>
  </si>
  <si>
    <t>IL-6</t>
  </si>
  <si>
    <t>IL-8</t>
  </si>
  <si>
    <t>IL-18</t>
  </si>
  <si>
    <t>4a</t>
  </si>
  <si>
    <t>4b</t>
  </si>
  <si>
    <t>4c</t>
  </si>
  <si>
    <t>4d</t>
  </si>
  <si>
    <t>4e</t>
  </si>
  <si>
    <t>4f</t>
  </si>
  <si>
    <t xml:space="preserve">Figure </t>
  </si>
  <si>
    <t>5a</t>
  </si>
  <si>
    <t>5b</t>
  </si>
  <si>
    <t>Figure 3a</t>
  </si>
  <si>
    <t>Figure 3c</t>
  </si>
  <si>
    <t>Figure 3d</t>
  </si>
  <si>
    <t>IL1-β</t>
  </si>
  <si>
    <t>TNFα</t>
  </si>
  <si>
    <t>IL6</t>
  </si>
  <si>
    <t>IL8</t>
  </si>
  <si>
    <t>IL18</t>
  </si>
  <si>
    <t>Figure 3b</t>
  </si>
  <si>
    <t>yes (infected)</t>
  </si>
  <si>
    <t>No (infected)</t>
  </si>
  <si>
    <t xml:space="preserve">Cameroon </t>
  </si>
  <si>
    <t>L4</t>
  </si>
  <si>
    <t>L6</t>
  </si>
  <si>
    <t>Time post-infection</t>
  </si>
  <si>
    <t>Lineage strain</t>
  </si>
  <si>
    <t xml:space="preserve">L4 </t>
  </si>
  <si>
    <t xml:space="preserve">L6 </t>
  </si>
  <si>
    <t>5c</t>
  </si>
  <si>
    <t>5d</t>
  </si>
  <si>
    <t>5e</t>
  </si>
  <si>
    <t>5f</t>
  </si>
  <si>
    <t>Cytokine/Chemokine levels ( pg/mL) induced  in blood-derived macrophages of African Ancestry  ( Nigeria, Cameroon and Ghana donors )</t>
  </si>
  <si>
    <t>Cytokine/Chemokine levels (pg/mL) induced  in blood-derived macrophages of African Ancestry  ( Nigeria, Cameroon and Ghana donors )</t>
  </si>
  <si>
    <t>Cytokine/Chemokine levels (pg/mL) induced  in blood-derived macrophages of European Ancestry  ( Germany 1, Germany 2 and Germany 3 donors)</t>
  </si>
  <si>
    <t>Cytokine/Chemokine levels (pg/mL) induced  in blood-derived macrophages of European Ancestry  (Average Germany 1, Germany 2 and Germany 3 donors)</t>
  </si>
  <si>
    <t>Cytokine/Chemokine levels (pg/mL) induced  in blood-derived macrophages of African Ancestry  (Average Nigeria, Cameroon and Ghana donors)</t>
  </si>
  <si>
    <t xml:space="preserve">24 hours-post infection </t>
  </si>
  <si>
    <t xml:space="preserve">96 hours-post infection </t>
  </si>
  <si>
    <t xml:space="preserve"> 24 hours-post infection </t>
  </si>
  <si>
    <t>Cytokine/Chemokine (pg/mL)</t>
  </si>
  <si>
    <t>Control</t>
  </si>
  <si>
    <t>Figure 4b</t>
  </si>
  <si>
    <r>
      <rPr>
        <i/>
        <sz val="11"/>
        <color theme="1"/>
        <rFont val="Arial"/>
        <family val="2"/>
      </rPr>
      <t xml:space="preserve">Mtbc </t>
    </r>
    <r>
      <rPr>
        <sz val="11"/>
        <color theme="1"/>
        <rFont val="Arial"/>
        <family val="2"/>
      </rPr>
      <t>L4 Uptake (%)</t>
    </r>
  </si>
  <si>
    <r>
      <rPr>
        <i/>
        <sz val="11"/>
        <color theme="1"/>
        <rFont val="Arial"/>
        <family val="2"/>
      </rPr>
      <t>Mtbc</t>
    </r>
    <r>
      <rPr>
        <sz val="11"/>
        <color theme="1"/>
        <rFont val="Arial"/>
        <family val="2"/>
      </rPr>
      <t xml:space="preserve"> L6 Uptake (%)</t>
    </r>
  </si>
  <si>
    <t>Figure 4c</t>
  </si>
  <si>
    <t>Figure 4d</t>
  </si>
  <si>
    <t>Figure 4e</t>
  </si>
  <si>
    <r>
      <t xml:space="preserve">CFU  24 hours post-infection  </t>
    </r>
    <r>
      <rPr>
        <b/>
        <i/>
        <sz val="11"/>
        <color theme="1"/>
        <rFont val="Arial"/>
        <family val="2"/>
      </rPr>
      <t>Mtbc</t>
    </r>
    <r>
      <rPr>
        <b/>
        <sz val="11"/>
        <color theme="1"/>
        <rFont val="Arial"/>
        <family val="2"/>
      </rPr>
      <t xml:space="preserve"> strains</t>
    </r>
  </si>
  <si>
    <t>Figure 4f</t>
  </si>
  <si>
    <r>
      <t xml:space="preserve">CFU  24 hours post-infection   </t>
    </r>
    <r>
      <rPr>
        <b/>
        <i/>
        <sz val="11"/>
        <color theme="1"/>
        <rFont val="Arial"/>
        <family val="2"/>
      </rPr>
      <t xml:space="preserve">Mtbc </t>
    </r>
    <r>
      <rPr>
        <b/>
        <sz val="11"/>
        <color theme="1"/>
        <rFont val="Arial"/>
        <family val="2"/>
      </rPr>
      <t xml:space="preserve">Lineage </t>
    </r>
  </si>
  <si>
    <t>Figure 4g</t>
  </si>
  <si>
    <t>TNF-α</t>
  </si>
  <si>
    <t>Extended</t>
  </si>
  <si>
    <t xml:space="preserve">non infected </t>
  </si>
  <si>
    <t>non infected</t>
  </si>
  <si>
    <t xml:space="preserve">yes  (non infected) </t>
  </si>
  <si>
    <t xml:space="preserve">yes (non infected) </t>
  </si>
  <si>
    <t xml:space="preserve">No (non infected) </t>
  </si>
  <si>
    <t xml:space="preserve">Colocalizing with L4 strains 24 hours-post infection </t>
  </si>
  <si>
    <t xml:space="preserve">Colocalizing with L6 strains 96 hours-post infection </t>
  </si>
  <si>
    <t xml:space="preserve">Colocalizing with L6 strains 24 hours-post infection </t>
  </si>
  <si>
    <t xml:space="preserve">Colocalizing with L4 strains 96 hours-post infection </t>
  </si>
  <si>
    <t xml:space="preserve">non  infected </t>
  </si>
  <si>
    <r>
      <rPr>
        <b/>
        <i/>
        <sz val="11"/>
        <rFont val="Arial"/>
        <family val="2"/>
      </rPr>
      <t>Mtbc</t>
    </r>
    <r>
      <rPr>
        <b/>
        <sz val="11"/>
        <rFont val="Arial"/>
        <family val="2"/>
      </rPr>
      <t xml:space="preserve"> strain</t>
    </r>
  </si>
  <si>
    <t>Cytokine/Chemokine levels (pg/mL) induced in blood-derived macrophages of European Ancestry  ( Germany 1, Germany 2 and Germany 3 donors)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</si>
</sst>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i/>
      <sz val="1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3" fillId="0" borderId="0" xfId="0" applyFont="1" applyAlignment="1">
      <alignment horizontal="left"/>
    </xf>
    <xf numFmtId="1" fontId="0" fillId="0" borderId="0" xfId="0" applyNumberFormat="1"/>
    <xf numFmtId="1" fontId="2" fillId="0" borderId="0" xfId="0" applyNumberFormat="1" applyFont="1"/>
    <xf numFmtId="11" fontId="4" fillId="0" borderId="0" xfId="0" applyNumberFormat="1" applyFont="1" applyAlignment="1">
      <alignment horizontal="center"/>
    </xf>
    <xf numFmtId="11" fontId="0" fillId="0" borderId="0" xfId="0" applyNumberForma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1" fontId="6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0" borderId="0" xfId="0" applyNumberFormat="1" applyFont="1"/>
    <xf numFmtId="1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11" fontId="6" fillId="0" borderId="14" xfId="0" applyNumberFormat="1" applyFont="1" applyBorder="1" applyAlignment="1">
      <alignment horizontal="center"/>
    </xf>
    <xf numFmtId="11" fontId="6" fillId="0" borderId="15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/>
    <xf numFmtId="0" fontId="3" fillId="0" borderId="13" xfId="0" applyFont="1" applyBorder="1" applyAlignment="1">
      <alignment horizontal="center"/>
    </xf>
    <xf numFmtId="164" fontId="8" fillId="0" borderId="14" xfId="0" applyNumberFormat="1" applyFont="1" applyBorder="1" applyAlignment="1">
      <alignment horizontal="center"/>
    </xf>
    <xf numFmtId="164" fontId="8" fillId="0" borderId="1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7" fillId="0" borderId="9" xfId="0" applyFont="1" applyBorder="1"/>
    <xf numFmtId="0" fontId="7" fillId="0" borderId="5" xfId="0" applyFont="1" applyBorder="1"/>
    <xf numFmtId="0" fontId="8" fillId="0" borderId="0" xfId="0" applyFont="1" applyAlignment="1">
      <alignment horizontal="center"/>
    </xf>
    <xf numFmtId="0" fontId="7" fillId="0" borderId="8" xfId="0" applyFont="1" applyBorder="1"/>
    <xf numFmtId="0" fontId="7" fillId="0" borderId="3" xfId="0" applyFont="1" applyBorder="1"/>
    <xf numFmtId="0" fontId="3" fillId="0" borderId="8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11" fontId="6" fillId="0" borderId="8" xfId="0" applyNumberFormat="1" applyFont="1" applyBorder="1" applyAlignment="1">
      <alignment horizontal="center"/>
    </xf>
    <xf numFmtId="11" fontId="6" fillId="0" borderId="3" xfId="0" applyNumberFormat="1" applyFont="1" applyBorder="1" applyAlignment="1">
      <alignment horizontal="center"/>
    </xf>
    <xf numFmtId="11" fontId="6" fillId="0" borderId="9" xfId="0" applyNumberFormat="1" applyFont="1" applyBorder="1" applyAlignment="1">
      <alignment horizontal="center"/>
    </xf>
    <xf numFmtId="11" fontId="6" fillId="0" borderId="4" xfId="0" applyNumberFormat="1" applyFont="1" applyBorder="1" applyAlignment="1">
      <alignment horizontal="center"/>
    </xf>
    <xf numFmtId="11" fontId="6" fillId="0" borderId="5" xfId="0" applyNumberFormat="1" applyFont="1" applyBorder="1" applyAlignment="1">
      <alignment horizontal="center"/>
    </xf>
    <xf numFmtId="1" fontId="6" fillId="0" borderId="8" xfId="0" applyNumberFormat="1" applyFont="1" applyBorder="1" applyAlignment="1">
      <alignment horizontal="center"/>
    </xf>
    <xf numFmtId="1" fontId="6" fillId="0" borderId="3" xfId="0" applyNumberFormat="1" applyFont="1" applyBorder="1" applyAlignment="1">
      <alignment horizontal="center"/>
    </xf>
    <xf numFmtId="1" fontId="6" fillId="0" borderId="9" xfId="0" applyNumberFormat="1" applyFont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1" fontId="6" fillId="0" borderId="5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11" fontId="6" fillId="0" borderId="8" xfId="0" applyNumberFormat="1" applyFont="1" applyBorder="1"/>
    <xf numFmtId="11" fontId="6" fillId="0" borderId="0" xfId="0" applyNumberFormat="1" applyFont="1"/>
    <xf numFmtId="11" fontId="6" fillId="0" borderId="3" xfId="0" applyNumberFormat="1" applyFont="1" applyBorder="1"/>
    <xf numFmtId="11" fontId="6" fillId="0" borderId="9" xfId="0" applyNumberFormat="1" applyFont="1" applyBorder="1"/>
    <xf numFmtId="11" fontId="6" fillId="0" borderId="4" xfId="0" applyNumberFormat="1" applyFont="1" applyBorder="1"/>
    <xf numFmtId="11" fontId="6" fillId="0" borderId="5" xfId="0" applyNumberFormat="1" applyFont="1" applyBorder="1"/>
    <xf numFmtId="1" fontId="6" fillId="0" borderId="0" xfId="0" applyNumberFormat="1" applyFont="1"/>
    <xf numFmtId="1" fontId="8" fillId="0" borderId="0" xfId="0" applyNumberFormat="1" applyFont="1"/>
    <xf numFmtId="0" fontId="6" fillId="0" borderId="8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" fontId="8" fillId="0" borderId="8" xfId="0" applyNumberFormat="1" applyFont="1" applyBorder="1"/>
    <xf numFmtId="1" fontId="8" fillId="0" borderId="3" xfId="0" applyNumberFormat="1" applyFont="1" applyBorder="1"/>
    <xf numFmtId="1" fontId="6" fillId="0" borderId="8" xfId="0" applyNumberFormat="1" applyFont="1" applyBorder="1"/>
    <xf numFmtId="1" fontId="6" fillId="0" borderId="3" xfId="0" applyNumberFormat="1" applyFont="1" applyBorder="1"/>
    <xf numFmtId="1" fontId="6" fillId="0" borderId="9" xfId="0" applyNumberFormat="1" applyFont="1" applyBorder="1"/>
    <xf numFmtId="1" fontId="6" fillId="0" borderId="4" xfId="0" applyNumberFormat="1" applyFont="1" applyBorder="1"/>
    <xf numFmtId="1" fontId="6" fillId="0" borderId="5" xfId="0" applyNumberFormat="1" applyFont="1" applyBorder="1"/>
    <xf numFmtId="0" fontId="6" fillId="0" borderId="8" xfId="0" applyFont="1" applyBorder="1"/>
    <xf numFmtId="0" fontId="6" fillId="0" borderId="9" xfId="0" applyFont="1" applyBorder="1"/>
    <xf numFmtId="1" fontId="8" fillId="0" borderId="9" xfId="0" applyNumberFormat="1" applyFont="1" applyBorder="1"/>
    <xf numFmtId="1" fontId="8" fillId="0" borderId="4" xfId="0" applyNumberFormat="1" applyFont="1" applyBorder="1"/>
    <xf numFmtId="1" fontId="8" fillId="0" borderId="5" xfId="0" applyNumberFormat="1" applyFont="1" applyBorder="1"/>
    <xf numFmtId="1" fontId="7" fillId="0" borderId="10" xfId="0" applyNumberFormat="1" applyFont="1" applyBorder="1"/>
    <xf numFmtId="1" fontId="7" fillId="0" borderId="11" xfId="0" applyNumberFormat="1" applyFont="1" applyBorder="1"/>
    <xf numFmtId="1" fontId="7" fillId="0" borderId="12" xfId="0" applyNumberFormat="1" applyFont="1" applyBorder="1"/>
    <xf numFmtId="1" fontId="7" fillId="0" borderId="6" xfId="0" applyNumberFormat="1" applyFont="1" applyBorder="1"/>
    <xf numFmtId="1" fontId="7" fillId="0" borderId="13" xfId="0" applyNumberFormat="1" applyFont="1" applyBorder="1" applyAlignment="1">
      <alignment horizontal="center"/>
    </xf>
    <xf numFmtId="0" fontId="6" fillId="0" borderId="14" xfId="0" applyFont="1" applyBorder="1"/>
    <xf numFmtId="1" fontId="6" fillId="0" borderId="14" xfId="0" applyNumberFormat="1" applyFont="1" applyBorder="1"/>
    <xf numFmtId="0" fontId="7" fillId="0" borderId="14" xfId="0" applyFont="1" applyBorder="1"/>
    <xf numFmtId="1" fontId="7" fillId="0" borderId="14" xfId="0" applyNumberFormat="1" applyFont="1" applyBorder="1"/>
    <xf numFmtId="0" fontId="6" fillId="0" borderId="15" xfId="0" applyFont="1" applyBorder="1"/>
    <xf numFmtId="1" fontId="6" fillId="0" borderId="15" xfId="0" applyNumberFormat="1" applyFont="1" applyBorder="1"/>
    <xf numFmtId="0" fontId="7" fillId="0" borderId="13" xfId="0" applyFont="1" applyBorder="1"/>
    <xf numFmtId="1" fontId="7" fillId="0" borderId="0" xfId="0" applyNumberFormat="1" applyFont="1"/>
    <xf numFmtId="1" fontId="8" fillId="0" borderId="0" xfId="0" applyNumberFormat="1" applyFont="1" applyAlignment="1">
      <alignment readingOrder="1"/>
    </xf>
    <xf numFmtId="1" fontId="5" fillId="0" borderId="0" xfId="0" applyNumberFormat="1" applyFont="1"/>
    <xf numFmtId="0" fontId="3" fillId="0" borderId="8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5" fillId="0" borderId="0" xfId="0" applyFont="1"/>
    <xf numFmtId="1" fontId="3" fillId="0" borderId="0" xfId="0" applyNumberFormat="1" applyFont="1" applyAlignment="1">
      <alignment horizontal="left"/>
    </xf>
    <xf numFmtId="1" fontId="3" fillId="0" borderId="0" xfId="0" applyNumberFormat="1" applyFont="1"/>
    <xf numFmtId="0" fontId="5" fillId="0" borderId="0" xfId="0" applyFont="1" applyAlignment="1">
      <alignment horizontal="center"/>
    </xf>
    <xf numFmtId="0" fontId="3" fillId="0" borderId="8" xfId="0" applyFont="1" applyBorder="1"/>
    <xf numFmtId="0" fontId="3" fillId="0" borderId="0" xfId="0" applyFont="1"/>
    <xf numFmtId="0" fontId="3" fillId="0" borderId="3" xfId="0" applyFont="1" applyBorder="1"/>
    <xf numFmtId="1" fontId="3" fillId="0" borderId="8" xfId="0" applyNumberFormat="1" applyFont="1" applyBorder="1"/>
    <xf numFmtId="1" fontId="3" fillId="0" borderId="3" xfId="0" applyNumberFormat="1" applyFont="1" applyBorder="1"/>
    <xf numFmtId="1" fontId="3" fillId="0" borderId="9" xfId="0" applyNumberFormat="1" applyFont="1" applyBorder="1"/>
    <xf numFmtId="1" fontId="3" fillId="0" borderId="4" xfId="0" applyNumberFormat="1" applyFont="1" applyBorder="1"/>
    <xf numFmtId="1" fontId="3" fillId="0" borderId="5" xfId="0" applyNumberFormat="1" applyFont="1" applyBorder="1"/>
    <xf numFmtId="1" fontId="5" fillId="0" borderId="0" xfId="0" applyNumberFormat="1" applyFont="1" applyAlignment="1">
      <alignment horizontal="center"/>
    </xf>
    <xf numFmtId="0" fontId="8" fillId="0" borderId="8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1" fontId="3" fillId="0" borderId="10" xfId="0" applyNumberFormat="1" applyFont="1" applyBorder="1"/>
    <xf numFmtId="1" fontId="3" fillId="0" borderId="11" xfId="0" applyNumberFormat="1" applyFont="1" applyBorder="1"/>
    <xf numFmtId="1" fontId="3" fillId="0" borderId="12" xfId="0" applyNumberFormat="1" applyFont="1" applyBorder="1"/>
    <xf numFmtId="1" fontId="3" fillId="0" borderId="6" xfId="0" applyNumberFormat="1" applyFont="1" applyBorder="1"/>
    <xf numFmtId="0" fontId="3" fillId="0" borderId="13" xfId="0" applyFont="1" applyBorder="1"/>
    <xf numFmtId="1" fontId="3" fillId="0" borderId="13" xfId="0" applyNumberFormat="1" applyFont="1" applyBorder="1" applyAlignment="1">
      <alignment horizontal="center"/>
    </xf>
    <xf numFmtId="1" fontId="8" fillId="0" borderId="14" xfId="0" applyNumberFormat="1" applyFont="1" applyBorder="1"/>
    <xf numFmtId="0" fontId="8" fillId="0" borderId="14" xfId="0" applyFont="1" applyBorder="1"/>
    <xf numFmtId="0" fontId="3" fillId="0" borderId="14" xfId="0" applyFont="1" applyBorder="1"/>
    <xf numFmtId="1" fontId="3" fillId="0" borderId="14" xfId="0" applyNumberFormat="1" applyFont="1" applyBorder="1"/>
    <xf numFmtId="0" fontId="8" fillId="0" borderId="15" xfId="0" applyFont="1" applyBorder="1"/>
    <xf numFmtId="1" fontId="8" fillId="0" borderId="15" xfId="0" applyNumberFormat="1" applyFont="1" applyBorder="1"/>
    <xf numFmtId="164" fontId="7" fillId="0" borderId="0" xfId="0" applyNumberFormat="1" applyFont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" fontId="7" fillId="0" borderId="10" xfId="0" applyNumberFormat="1" applyFont="1" applyBorder="1" applyAlignment="1">
      <alignment horizontal="center"/>
    </xf>
    <xf numFmtId="1" fontId="7" fillId="0" borderId="11" xfId="0" applyNumberFormat="1" applyFont="1" applyBorder="1" applyAlignment="1">
      <alignment horizontal="center"/>
    </xf>
    <xf numFmtId="1" fontId="7" fillId="0" borderId="12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" fontId="3" fillId="0" borderId="10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12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E4F4C-BFF1-401E-8BAE-D11D289C4802}">
  <dimension ref="B1:M56"/>
  <sheetViews>
    <sheetView topLeftCell="A29" workbookViewId="0">
      <selection activeCell="B58" sqref="B58"/>
    </sheetView>
  </sheetViews>
  <sheetFormatPr defaultRowHeight="14.4" x14ac:dyDescent="0.3"/>
  <cols>
    <col min="2" max="2" width="17.44140625" style="9" customWidth="1"/>
    <col min="3" max="3" width="12.21875" style="17" customWidth="1"/>
    <col min="4" max="4" width="15.21875" style="9" customWidth="1"/>
    <col min="5" max="5" width="12" style="9" customWidth="1"/>
    <col min="6" max="6" width="13.77734375" style="9" customWidth="1"/>
    <col min="7" max="9" width="8.88671875" style="9"/>
    <col min="10" max="10" width="10.88671875" style="17" customWidth="1"/>
    <col min="11" max="11" width="13.77734375" style="9" customWidth="1"/>
    <col min="12" max="12" width="14.33203125" style="9" customWidth="1"/>
    <col min="13" max="13" width="17.88671875" style="9" customWidth="1"/>
  </cols>
  <sheetData>
    <row r="1" spans="3:13" ht="15" thickBot="1" x14ac:dyDescent="0.35"/>
    <row r="2" spans="3:13" ht="15" thickBot="1" x14ac:dyDescent="0.35">
      <c r="C2" s="119" t="s">
        <v>19</v>
      </c>
      <c r="D2" s="120"/>
      <c r="E2" s="120"/>
      <c r="F2" s="121"/>
      <c r="J2" s="119" t="s">
        <v>20</v>
      </c>
      <c r="K2" s="120"/>
      <c r="L2" s="120"/>
      <c r="M2" s="121"/>
    </row>
    <row r="3" spans="3:13" x14ac:dyDescent="0.3">
      <c r="D3" s="125" t="s">
        <v>21</v>
      </c>
      <c r="E3" s="125"/>
      <c r="F3" s="125"/>
      <c r="K3" s="125" t="s">
        <v>21</v>
      </c>
      <c r="L3" s="125"/>
      <c r="M3" s="125"/>
    </row>
    <row r="4" spans="3:13" x14ac:dyDescent="0.3">
      <c r="C4" s="18" t="s">
        <v>13</v>
      </c>
      <c r="D4" s="11" t="s">
        <v>10</v>
      </c>
      <c r="E4" s="11" t="s">
        <v>11</v>
      </c>
      <c r="F4" s="11" t="s">
        <v>12</v>
      </c>
      <c r="J4" s="18" t="s">
        <v>13</v>
      </c>
      <c r="K4" s="11" t="s">
        <v>10</v>
      </c>
      <c r="L4" s="11" t="s">
        <v>11</v>
      </c>
      <c r="M4" s="11" t="s">
        <v>12</v>
      </c>
    </row>
    <row r="5" spans="3:13" x14ac:dyDescent="0.3">
      <c r="C5" s="17" t="s">
        <v>2</v>
      </c>
      <c r="D5" s="13">
        <v>553333.33333333337</v>
      </c>
      <c r="E5" s="13">
        <v>625000</v>
      </c>
      <c r="F5" s="13">
        <v>538333.33333333337</v>
      </c>
      <c r="J5" s="17" t="s">
        <v>5</v>
      </c>
      <c r="K5" s="13">
        <v>480000</v>
      </c>
      <c r="L5" s="13">
        <v>500000</v>
      </c>
      <c r="M5" s="13">
        <v>533333.33333333337</v>
      </c>
    </row>
    <row r="6" spans="3:13" x14ac:dyDescent="0.3">
      <c r="C6" s="17" t="s">
        <v>3</v>
      </c>
      <c r="D6" s="13">
        <v>513333.33333333331</v>
      </c>
      <c r="E6" s="13">
        <v>522500</v>
      </c>
      <c r="F6" s="13">
        <v>511666.66666666663</v>
      </c>
      <c r="J6" s="17" t="s">
        <v>6</v>
      </c>
      <c r="K6" s="13">
        <v>488333.33333333331</v>
      </c>
      <c r="L6" s="13">
        <v>510000</v>
      </c>
      <c r="M6" s="13">
        <v>480000</v>
      </c>
    </row>
    <row r="7" spans="3:13" x14ac:dyDescent="0.3">
      <c r="C7" s="17" t="s">
        <v>17</v>
      </c>
      <c r="D7" s="13">
        <v>450000</v>
      </c>
      <c r="E7" s="13">
        <v>490000</v>
      </c>
      <c r="F7" s="13">
        <v>510000</v>
      </c>
      <c r="J7" s="17" t="s">
        <v>7</v>
      </c>
      <c r="K7" s="13">
        <v>470000</v>
      </c>
      <c r="L7" s="13">
        <v>445000</v>
      </c>
      <c r="M7" s="13">
        <v>361666.66666666663</v>
      </c>
    </row>
    <row r="8" spans="3:13" x14ac:dyDescent="0.3">
      <c r="D8" s="13"/>
      <c r="E8" s="13"/>
      <c r="F8" s="13"/>
      <c r="K8" s="13"/>
      <c r="L8" s="13"/>
      <c r="M8" s="13"/>
    </row>
    <row r="9" spans="3:13" x14ac:dyDescent="0.3">
      <c r="D9" s="125" t="s">
        <v>35</v>
      </c>
      <c r="E9" s="125"/>
      <c r="F9" s="125"/>
      <c r="K9" s="125" t="s">
        <v>35</v>
      </c>
      <c r="L9" s="125"/>
      <c r="M9" s="125"/>
    </row>
    <row r="10" spans="3:13" x14ac:dyDescent="0.3">
      <c r="C10" s="18" t="s">
        <v>13</v>
      </c>
      <c r="D10" s="11" t="s">
        <v>10</v>
      </c>
      <c r="E10" s="11" t="s">
        <v>11</v>
      </c>
      <c r="F10" s="11" t="s">
        <v>12</v>
      </c>
      <c r="J10" s="18" t="s">
        <v>13</v>
      </c>
      <c r="K10" s="11" t="s">
        <v>10</v>
      </c>
      <c r="L10" s="11" t="s">
        <v>11</v>
      </c>
      <c r="M10" s="11" t="s">
        <v>12</v>
      </c>
    </row>
    <row r="11" spans="3:13" x14ac:dyDescent="0.3">
      <c r="C11" s="124" t="s">
        <v>2</v>
      </c>
      <c r="D11" s="13">
        <v>219333.33333333334</v>
      </c>
      <c r="E11" s="13">
        <v>165333.33333333299</v>
      </c>
      <c r="F11" s="13">
        <v>200666.66666666663</v>
      </c>
      <c r="J11" s="124" t="s">
        <v>5</v>
      </c>
      <c r="K11" s="13">
        <v>16633.333333333332</v>
      </c>
      <c r="L11" s="13">
        <v>19266.666666666664</v>
      </c>
      <c r="M11" s="13">
        <v>11666.666666666666</v>
      </c>
    </row>
    <row r="12" spans="3:13" x14ac:dyDescent="0.3">
      <c r="C12" s="124"/>
      <c r="D12" s="13">
        <v>219666.66666666663</v>
      </c>
      <c r="E12" s="13">
        <v>190000</v>
      </c>
      <c r="F12" s="13">
        <v>203333.33333333334</v>
      </c>
      <c r="J12" s="124"/>
      <c r="K12" s="13">
        <v>16633.333333333332</v>
      </c>
      <c r="L12" s="13">
        <v>20133.333333333332</v>
      </c>
      <c r="M12" s="13">
        <v>11900</v>
      </c>
    </row>
    <row r="13" spans="3:13" x14ac:dyDescent="0.3">
      <c r="C13" s="124"/>
      <c r="D13" s="13">
        <v>240000</v>
      </c>
      <c r="E13" s="13">
        <v>195333.33333333334</v>
      </c>
      <c r="F13" s="13">
        <v>230666.66666666663</v>
      </c>
      <c r="J13" s="124"/>
      <c r="K13" s="13">
        <v>15400</v>
      </c>
      <c r="L13" s="13">
        <v>20266.666666666664</v>
      </c>
      <c r="M13" s="13">
        <v>15166.666666666664</v>
      </c>
    </row>
    <row r="14" spans="3:13" x14ac:dyDescent="0.3">
      <c r="C14" s="124" t="s">
        <v>3</v>
      </c>
      <c r="D14" s="13">
        <v>173333.33333333334</v>
      </c>
      <c r="E14" s="13">
        <v>131000</v>
      </c>
      <c r="F14" s="13">
        <v>80666.666666666672</v>
      </c>
      <c r="J14" s="124" t="s">
        <v>6</v>
      </c>
      <c r="K14" s="13">
        <v>19066.666666666664</v>
      </c>
      <c r="L14" s="13">
        <v>13400</v>
      </c>
      <c r="M14" s="13">
        <v>9866.6666666666661</v>
      </c>
    </row>
    <row r="15" spans="3:13" x14ac:dyDescent="0.3">
      <c r="C15" s="124"/>
      <c r="D15" s="13">
        <v>185666.66666666663</v>
      </c>
      <c r="E15" s="13">
        <v>122666.66666666667</v>
      </c>
      <c r="F15" s="13">
        <v>88000</v>
      </c>
      <c r="J15" s="124"/>
      <c r="K15" s="13">
        <v>23766.666666666664</v>
      </c>
      <c r="L15" s="13">
        <v>9566.6666666666661</v>
      </c>
      <c r="M15" s="13">
        <v>9166.6666666666661</v>
      </c>
    </row>
    <row r="16" spans="3:13" x14ac:dyDescent="0.3">
      <c r="C16" s="124"/>
      <c r="D16" s="13">
        <v>200000</v>
      </c>
      <c r="E16" s="13">
        <v>157333.33333333334</v>
      </c>
      <c r="F16" s="13">
        <v>143333.33333333334</v>
      </c>
      <c r="J16" s="124"/>
      <c r="K16" s="13">
        <v>21833.333333333332</v>
      </c>
      <c r="L16" s="13">
        <v>12766.666666666666</v>
      </c>
      <c r="M16" s="13">
        <v>9000</v>
      </c>
    </row>
    <row r="17" spans="3:13" x14ac:dyDescent="0.3">
      <c r="C17" s="124" t="s">
        <v>17</v>
      </c>
      <c r="D17" s="13">
        <v>66000</v>
      </c>
      <c r="E17" s="13">
        <v>207666.66666666663</v>
      </c>
      <c r="F17" s="13">
        <v>191666.66666666663</v>
      </c>
      <c r="J17" s="124" t="s">
        <v>7</v>
      </c>
      <c r="K17" s="13">
        <v>10000</v>
      </c>
      <c r="L17" s="13">
        <v>10500</v>
      </c>
      <c r="M17" s="13">
        <v>10133.333333333332</v>
      </c>
    </row>
    <row r="18" spans="3:13" x14ac:dyDescent="0.3">
      <c r="C18" s="124"/>
      <c r="D18" s="13">
        <v>56000</v>
      </c>
      <c r="E18" s="13">
        <v>97666.666666666672</v>
      </c>
      <c r="F18" s="13">
        <v>186000</v>
      </c>
      <c r="J18" s="124"/>
      <c r="K18" s="13">
        <v>10833.333333333332</v>
      </c>
      <c r="L18" s="13">
        <v>9766.6666666666661</v>
      </c>
      <c r="M18" s="13">
        <v>11333.333333333332</v>
      </c>
    </row>
    <row r="19" spans="3:13" ht="13.8" customHeight="1" x14ac:dyDescent="0.3">
      <c r="C19" s="124"/>
      <c r="D19" s="13">
        <v>37000</v>
      </c>
      <c r="E19" s="13">
        <v>200666.66666666663</v>
      </c>
      <c r="F19" s="13">
        <v>198666.66666666663</v>
      </c>
      <c r="J19" s="124"/>
      <c r="K19" s="13">
        <v>10233.333333333332</v>
      </c>
      <c r="L19" s="13">
        <v>10266.666666666666</v>
      </c>
      <c r="M19" s="13">
        <v>11166.666666666666</v>
      </c>
    </row>
    <row r="20" spans="3:13" ht="13.8" customHeight="1" x14ac:dyDescent="0.3">
      <c r="D20" s="13"/>
      <c r="E20" s="13"/>
      <c r="F20" s="13"/>
      <c r="K20" s="13"/>
      <c r="L20" s="13"/>
      <c r="M20" s="13"/>
    </row>
    <row r="21" spans="3:13" x14ac:dyDescent="0.3">
      <c r="D21" s="125" t="s">
        <v>36</v>
      </c>
      <c r="E21" s="125"/>
      <c r="F21" s="125"/>
      <c r="K21" s="125" t="s">
        <v>38</v>
      </c>
      <c r="L21" s="125"/>
      <c r="M21" s="125"/>
    </row>
    <row r="22" spans="3:13" x14ac:dyDescent="0.3">
      <c r="D22" s="11" t="s">
        <v>10</v>
      </c>
      <c r="E22" s="11" t="s">
        <v>11</v>
      </c>
      <c r="F22" s="11" t="s">
        <v>12</v>
      </c>
      <c r="K22" s="11" t="s">
        <v>10</v>
      </c>
      <c r="L22" s="11" t="s">
        <v>11</v>
      </c>
      <c r="M22" s="11" t="s">
        <v>12</v>
      </c>
    </row>
    <row r="23" spans="3:13" x14ac:dyDescent="0.3">
      <c r="C23" s="124" t="s">
        <v>2</v>
      </c>
      <c r="D23" s="14">
        <f>D11*100/$D$5</f>
        <v>39.638554216867469</v>
      </c>
      <c r="E23" s="14">
        <f>E11*100/$E$5</f>
        <v>26.453333333333276</v>
      </c>
      <c r="F23" s="14">
        <f>F11*100/$F$5</f>
        <v>37.275541795665625</v>
      </c>
      <c r="J23" s="124" t="s">
        <v>5</v>
      </c>
      <c r="K23" s="14">
        <f>K11*100/$K$5</f>
        <v>3.4652777777777777</v>
      </c>
      <c r="L23" s="14">
        <f>L11*100/$L$5</f>
        <v>3.8533333333333331</v>
      </c>
      <c r="M23" s="14">
        <f>M11*100/$M$5</f>
        <v>2.1874999999999996</v>
      </c>
    </row>
    <row r="24" spans="3:13" x14ac:dyDescent="0.3">
      <c r="C24" s="124"/>
      <c r="D24" s="14">
        <f>D12*100/$D$5</f>
        <v>39.698795180722882</v>
      </c>
      <c r="E24" s="14">
        <f>E12*100/$E$5</f>
        <v>30.4</v>
      </c>
      <c r="F24" s="14">
        <f>F12*100/$F$5</f>
        <v>37.77089783281734</v>
      </c>
      <c r="J24" s="124"/>
      <c r="K24" s="14">
        <f>K12*100/$K$5</f>
        <v>3.4652777777777777</v>
      </c>
      <c r="L24" s="14">
        <f>L12*100/$L$5</f>
        <v>4.0266666666666664</v>
      </c>
      <c r="M24" s="14">
        <f>M12*100/$M$5</f>
        <v>2.2312499999999997</v>
      </c>
    </row>
    <row r="25" spans="3:13" x14ac:dyDescent="0.3">
      <c r="C25" s="124"/>
      <c r="D25" s="14">
        <f>D13*100/$D$5</f>
        <v>43.373493975903614</v>
      </c>
      <c r="E25" s="14">
        <f>E13*100/$E$5</f>
        <v>31.253333333333337</v>
      </c>
      <c r="F25" s="14">
        <f>F13*100/$F$5</f>
        <v>42.848297213622281</v>
      </c>
      <c r="J25" s="124"/>
      <c r="K25" s="14">
        <f>K13*100/$K$5</f>
        <v>3.2083333333333335</v>
      </c>
      <c r="L25" s="14">
        <f>L13*100/$L$5</f>
        <v>4.0533333333333328</v>
      </c>
      <c r="M25" s="14">
        <f>M13*100/$M$5</f>
        <v>2.8437499999999996</v>
      </c>
    </row>
    <row r="26" spans="3:13" x14ac:dyDescent="0.3">
      <c r="C26" s="124" t="s">
        <v>3</v>
      </c>
      <c r="D26" s="14">
        <f>D14*100/$D$6</f>
        <v>33.766233766233775</v>
      </c>
      <c r="E26" s="14">
        <f>E14*100/$E$6</f>
        <v>25.071770334928228</v>
      </c>
      <c r="F26" s="14">
        <f>F14*100/$F$6</f>
        <v>15.765472312703585</v>
      </c>
      <c r="J26" s="124" t="s">
        <v>6</v>
      </c>
      <c r="K26" s="14">
        <f>K14*100/$K$6</f>
        <v>3.9044368600682593</v>
      </c>
      <c r="L26" s="14">
        <f>L14*100/$L$6</f>
        <v>2.6274509803921569</v>
      </c>
      <c r="M26" s="14">
        <f>M14*100/$M$6</f>
        <v>2.0555555555555554</v>
      </c>
    </row>
    <row r="27" spans="3:13" x14ac:dyDescent="0.3">
      <c r="C27" s="124"/>
      <c r="D27" s="14">
        <f>D15*100/$D$6</f>
        <v>36.168831168831169</v>
      </c>
      <c r="E27" s="14">
        <f>E15*100/$E$6</f>
        <v>23.476874003189796</v>
      </c>
      <c r="F27" s="14">
        <f>F15*100/$F$6</f>
        <v>17.198697068403909</v>
      </c>
      <c r="J27" s="124"/>
      <c r="K27" s="14">
        <f>K15*100/$K$6</f>
        <v>4.8668941979522184</v>
      </c>
      <c r="L27" s="14">
        <f>L15*100/$L$6</f>
        <v>1.8758169934640523</v>
      </c>
      <c r="M27" s="14">
        <f>M15*100/$M$6</f>
        <v>1.9097222222222221</v>
      </c>
    </row>
    <row r="28" spans="3:13" x14ac:dyDescent="0.3">
      <c r="C28" s="124"/>
      <c r="D28" s="14">
        <f>D16*100/$D$6</f>
        <v>38.961038961038966</v>
      </c>
      <c r="E28" s="14">
        <f>E16*100/$E$6</f>
        <v>30.11164274322169</v>
      </c>
      <c r="F28" s="14">
        <f>F16*100/$F$6</f>
        <v>28.013029315960914</v>
      </c>
      <c r="J28" s="124"/>
      <c r="K28" s="14">
        <f>K16*100/$K$6</f>
        <v>4.4709897610921496</v>
      </c>
      <c r="L28" s="14">
        <f>L16*100/$L$6</f>
        <v>2.5032679738562087</v>
      </c>
      <c r="M28" s="14">
        <f>M16*100/$M$6</f>
        <v>1.875</v>
      </c>
    </row>
    <row r="29" spans="3:13" x14ac:dyDescent="0.3">
      <c r="C29" s="124" t="s">
        <v>17</v>
      </c>
      <c r="D29" s="14">
        <f>D17*100/$D$7</f>
        <v>14.666666666666666</v>
      </c>
      <c r="E29" s="14">
        <f>E17*100/$E$7</f>
        <v>42.380952380952372</v>
      </c>
      <c r="F29" s="14">
        <f>F17*100/$F$7</f>
        <v>37.581699346405223</v>
      </c>
      <c r="J29" s="124" t="s">
        <v>7</v>
      </c>
      <c r="K29" s="14">
        <f>K17*100/$K$7</f>
        <v>2.1276595744680851</v>
      </c>
      <c r="L29" s="14">
        <f>L17*100/$L$7</f>
        <v>2.3595505617977528</v>
      </c>
      <c r="M29" s="14">
        <f>M17*100/$M$7</f>
        <v>2.8018433179723505</v>
      </c>
    </row>
    <row r="30" spans="3:13" x14ac:dyDescent="0.3">
      <c r="C30" s="124"/>
      <c r="D30" s="14">
        <f>D18*100/$D$7</f>
        <v>12.444444444444445</v>
      </c>
      <c r="E30" s="14">
        <f>E18*100/$E$7</f>
        <v>19.931972789115648</v>
      </c>
      <c r="F30" s="14">
        <f>F18*100/$F$7</f>
        <v>36.470588235294116</v>
      </c>
      <c r="J30" s="124"/>
      <c r="K30" s="14">
        <f>K18*100/$K$7</f>
        <v>2.3049645390070919</v>
      </c>
      <c r="L30" s="14">
        <f>L18*100/$L$7</f>
        <v>2.1947565543071161</v>
      </c>
      <c r="M30" s="14">
        <f>M18*100/$M$7</f>
        <v>3.1336405529953919</v>
      </c>
    </row>
    <row r="31" spans="3:13" x14ac:dyDescent="0.3">
      <c r="C31" s="124"/>
      <c r="D31" s="14">
        <f>D19*100/$D$7</f>
        <v>8.2222222222222214</v>
      </c>
      <c r="E31" s="14">
        <f>E19*100/$E$7</f>
        <v>40.952380952380949</v>
      </c>
      <c r="F31" s="14">
        <f>F19*100/$F$7</f>
        <v>38.954248366013069</v>
      </c>
      <c r="J31" s="124"/>
      <c r="K31" s="14">
        <f>K19*100/$K$7</f>
        <v>2.1773049645390068</v>
      </c>
      <c r="L31" s="14">
        <f>L19*100/$L$7</f>
        <v>2.3071161048689137</v>
      </c>
      <c r="M31" s="14">
        <f>M19*100/$M$7</f>
        <v>3.0875576036866357</v>
      </c>
    </row>
    <row r="32" spans="3:13" x14ac:dyDescent="0.3">
      <c r="D32" s="14"/>
      <c r="E32" s="14"/>
      <c r="F32" s="14"/>
      <c r="K32" s="14"/>
      <c r="L32" s="14"/>
      <c r="M32" s="14"/>
    </row>
    <row r="33" spans="2:13" x14ac:dyDescent="0.3">
      <c r="D33" s="118" t="s">
        <v>37</v>
      </c>
      <c r="E33" s="118"/>
      <c r="F33" s="118"/>
      <c r="K33" s="118" t="s">
        <v>39</v>
      </c>
      <c r="L33" s="118"/>
      <c r="M33" s="118"/>
    </row>
    <row r="34" spans="2:13" x14ac:dyDescent="0.3">
      <c r="D34" s="11" t="s">
        <v>10</v>
      </c>
      <c r="E34" s="11" t="s">
        <v>11</v>
      </c>
      <c r="F34" s="11" t="s">
        <v>12</v>
      </c>
      <c r="K34" s="11" t="s">
        <v>10</v>
      </c>
      <c r="L34" s="11" t="s">
        <v>11</v>
      </c>
      <c r="M34" s="11" t="s">
        <v>12</v>
      </c>
    </row>
    <row r="35" spans="2:13" x14ac:dyDescent="0.3">
      <c r="C35" s="17" t="s">
        <v>2</v>
      </c>
      <c r="D35" s="15">
        <f>AVERAGE(D23:D25)</f>
        <v>40.903614457831317</v>
      </c>
      <c r="E35" s="15">
        <f>AVERAGE(E23:E25)</f>
        <v>29.368888888888872</v>
      </c>
      <c r="F35" s="15">
        <f>AVERAGE(F23:F25)</f>
        <v>39.298245614035089</v>
      </c>
      <c r="J35" s="17" t="s">
        <v>5</v>
      </c>
      <c r="K35" s="14">
        <f>AVERAGE(K23:K25)</f>
        <v>3.3796296296296298</v>
      </c>
      <c r="L35" s="14">
        <f>AVERAGE(L23:L25)</f>
        <v>3.9777777777777774</v>
      </c>
      <c r="M35" s="14">
        <f>AVERAGE(M23:M25)</f>
        <v>2.4208333333333329</v>
      </c>
    </row>
    <row r="36" spans="2:13" x14ac:dyDescent="0.3">
      <c r="C36" s="17" t="s">
        <v>3</v>
      </c>
      <c r="D36" s="15">
        <f>AVERAGE(D26:D28)</f>
        <v>36.298701298701303</v>
      </c>
      <c r="E36" s="15">
        <f>AVERAGE(E26:E28)</f>
        <v>26.220095693779907</v>
      </c>
      <c r="F36" s="15">
        <f>AVERAGE(F26:F28)</f>
        <v>20.325732899022803</v>
      </c>
      <c r="J36" s="17" t="s">
        <v>6</v>
      </c>
      <c r="K36" s="14">
        <f>AVERAGE(K26:K28)</f>
        <v>4.414106939704209</v>
      </c>
      <c r="L36" s="14">
        <f>AVERAGE(L26:L28)</f>
        <v>2.3355119825708059</v>
      </c>
      <c r="M36" s="14">
        <f>AVERAGE(M26:M28)</f>
        <v>1.9467592592592593</v>
      </c>
    </row>
    <row r="37" spans="2:13" x14ac:dyDescent="0.3">
      <c r="C37" s="17" t="s">
        <v>17</v>
      </c>
      <c r="D37" s="15">
        <f>AVERAGE(D29:D31)</f>
        <v>11.777777777777777</v>
      </c>
      <c r="E37" s="15">
        <f>AVERAGE(E29:E31)</f>
        <v>34.42176870748299</v>
      </c>
      <c r="F37" s="15">
        <f>AVERAGE(F29:F31)</f>
        <v>37.668845315904143</v>
      </c>
      <c r="J37" s="17" t="s">
        <v>7</v>
      </c>
      <c r="K37" s="14">
        <f>AVERAGE(K29:K31)</f>
        <v>2.2033096926713944</v>
      </c>
      <c r="L37" s="14">
        <f>AVERAGE(L29:L31)</f>
        <v>2.2871410736579278</v>
      </c>
      <c r="M37" s="14">
        <f>AVERAGE(M29:M31)</f>
        <v>3.0076804915514592</v>
      </c>
    </row>
    <row r="38" spans="2:13" x14ac:dyDescent="0.3">
      <c r="D38" s="15"/>
      <c r="E38" s="15"/>
      <c r="F38" s="15"/>
      <c r="K38" s="14"/>
      <c r="L38" s="14"/>
      <c r="M38" s="14"/>
    </row>
    <row r="39" spans="2:13" x14ac:dyDescent="0.3">
      <c r="D39" s="11" t="s">
        <v>18</v>
      </c>
      <c r="K39" s="11" t="s">
        <v>18</v>
      </c>
      <c r="L39" s="16"/>
      <c r="M39" s="16"/>
    </row>
    <row r="40" spans="2:13" x14ac:dyDescent="0.3">
      <c r="C40" s="17" t="s">
        <v>2</v>
      </c>
      <c r="D40" s="15">
        <f>AVERAGE(D35:F35)</f>
        <v>36.523582986918427</v>
      </c>
      <c r="J40" s="17" t="s">
        <v>5</v>
      </c>
      <c r="K40" s="14">
        <f>AVERAGE(K35:M35)</f>
        <v>3.2594135802469135</v>
      </c>
      <c r="L40" s="14"/>
      <c r="M40" s="14"/>
    </row>
    <row r="41" spans="2:13" x14ac:dyDescent="0.3">
      <c r="C41" s="17" t="s">
        <v>3</v>
      </c>
      <c r="D41" s="15">
        <f>AVERAGE(D36:F36)</f>
        <v>27.614843297168004</v>
      </c>
      <c r="J41" s="17" t="s">
        <v>6</v>
      </c>
      <c r="K41" s="14">
        <f t="shared" ref="K41:K42" si="0">AVERAGE(K36:M36)</f>
        <v>2.8987927271780918</v>
      </c>
      <c r="L41" s="14"/>
      <c r="M41" s="14"/>
    </row>
    <row r="42" spans="2:13" x14ac:dyDescent="0.3">
      <c r="C42" s="17" t="s">
        <v>17</v>
      </c>
      <c r="D42" s="15">
        <f>AVERAGE(D37:F37)</f>
        <v>27.956130600388303</v>
      </c>
      <c r="J42" s="17" t="s">
        <v>7</v>
      </c>
      <c r="K42" s="14">
        <f t="shared" si="0"/>
        <v>2.4993770859602606</v>
      </c>
      <c r="L42" s="14"/>
      <c r="M42" s="14"/>
    </row>
    <row r="47" spans="2:13" ht="15" thickBot="1" x14ac:dyDescent="0.35">
      <c r="B47" s="10" t="s">
        <v>91</v>
      </c>
    </row>
    <row r="48" spans="2:13" x14ac:dyDescent="0.3">
      <c r="D48" s="122" t="s">
        <v>93</v>
      </c>
      <c r="E48" s="123"/>
    </row>
    <row r="49" spans="2:10" ht="15" thickBot="1" x14ac:dyDescent="0.35">
      <c r="D49" s="33" t="s">
        <v>9</v>
      </c>
      <c r="E49" s="34"/>
    </row>
    <row r="50" spans="2:10" x14ac:dyDescent="0.3">
      <c r="C50" s="17" t="s">
        <v>8</v>
      </c>
      <c r="D50" s="26" t="s">
        <v>1</v>
      </c>
      <c r="E50" s="26" t="s">
        <v>0</v>
      </c>
      <c r="F50" s="9" t="s">
        <v>8</v>
      </c>
    </row>
    <row r="51" spans="2:10" x14ac:dyDescent="0.3">
      <c r="B51" s="10"/>
      <c r="C51" s="17" t="s">
        <v>2</v>
      </c>
      <c r="D51" s="37">
        <v>36.5</v>
      </c>
      <c r="E51" s="27">
        <v>3.2589999999999999</v>
      </c>
      <c r="F51" s="25" t="s">
        <v>5</v>
      </c>
      <c r="J51" s="18"/>
    </row>
    <row r="52" spans="2:10" x14ac:dyDescent="0.3">
      <c r="B52" s="10"/>
      <c r="C52" s="17" t="s">
        <v>3</v>
      </c>
      <c r="D52" s="37">
        <v>27.6</v>
      </c>
      <c r="E52" s="27">
        <v>2.899</v>
      </c>
      <c r="F52" s="9" t="s">
        <v>6</v>
      </c>
      <c r="J52" s="18"/>
    </row>
    <row r="53" spans="2:10" ht="15" thickBot="1" x14ac:dyDescent="0.35">
      <c r="B53" s="10"/>
      <c r="C53" s="17" t="s">
        <v>4</v>
      </c>
      <c r="D53" s="38">
        <v>28</v>
      </c>
      <c r="E53" s="28">
        <v>2.4990000000000001</v>
      </c>
      <c r="F53" s="9" t="s">
        <v>7</v>
      </c>
      <c r="J53" s="18"/>
    </row>
    <row r="55" spans="2:10" x14ac:dyDescent="0.3">
      <c r="D55" s="9">
        <f>AVERAGE(D51:D53)</f>
        <v>30.7</v>
      </c>
      <c r="E55" s="15">
        <f>AVERAGE(E51:E53)</f>
        <v>2.8856666666666668</v>
      </c>
    </row>
    <row r="56" spans="2:10" x14ac:dyDescent="0.3">
      <c r="C56" s="19"/>
    </row>
  </sheetData>
  <mergeCells count="23">
    <mergeCell ref="J26:J28"/>
    <mergeCell ref="J29:J31"/>
    <mergeCell ref="J14:J16"/>
    <mergeCell ref="J17:J19"/>
    <mergeCell ref="K3:M3"/>
    <mergeCell ref="K9:M9"/>
    <mergeCell ref="J23:J25"/>
    <mergeCell ref="C2:F2"/>
    <mergeCell ref="J2:M2"/>
    <mergeCell ref="D48:E48"/>
    <mergeCell ref="C29:C31"/>
    <mergeCell ref="D3:F3"/>
    <mergeCell ref="K21:M21"/>
    <mergeCell ref="D21:F21"/>
    <mergeCell ref="D33:F33"/>
    <mergeCell ref="K33:M33"/>
    <mergeCell ref="D9:F9"/>
    <mergeCell ref="C11:C13"/>
    <mergeCell ref="C14:C16"/>
    <mergeCell ref="C17:C19"/>
    <mergeCell ref="C23:C25"/>
    <mergeCell ref="C26:C28"/>
    <mergeCell ref="J11:J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25341-E293-4885-8CF8-4BC235365AED}">
  <dimension ref="B1:O56"/>
  <sheetViews>
    <sheetView workbookViewId="0">
      <selection activeCell="E55" sqref="E55"/>
    </sheetView>
  </sheetViews>
  <sheetFormatPr defaultRowHeight="14.4" x14ac:dyDescent="0.3"/>
  <cols>
    <col min="2" max="2" width="17.44140625" style="9" customWidth="1"/>
    <col min="3" max="3" width="14.6640625" style="17" customWidth="1"/>
    <col min="4" max="4" width="15.21875" style="9" customWidth="1"/>
    <col min="5" max="5" width="18.21875" style="9" customWidth="1"/>
    <col min="6" max="6" width="20.5546875" style="9" customWidth="1"/>
    <col min="7" max="9" width="8.88671875" style="9"/>
    <col min="10" max="10" width="12.6640625" style="17" customWidth="1"/>
    <col min="11" max="11" width="15.44140625" style="9" customWidth="1"/>
    <col min="12" max="12" width="17.21875" style="9" customWidth="1"/>
    <col min="13" max="13" width="21.44140625" style="9" customWidth="1"/>
    <col min="14" max="15" width="8.88671875" style="9"/>
  </cols>
  <sheetData>
    <row r="1" spans="3:13" ht="15" thickBot="1" x14ac:dyDescent="0.35"/>
    <row r="2" spans="3:13" ht="15" thickBot="1" x14ac:dyDescent="0.35">
      <c r="C2" s="119" t="s">
        <v>19</v>
      </c>
      <c r="D2" s="120"/>
      <c r="E2" s="120"/>
      <c r="F2" s="121"/>
      <c r="J2" s="119" t="s">
        <v>20</v>
      </c>
      <c r="K2" s="120"/>
      <c r="L2" s="120"/>
      <c r="M2" s="121"/>
    </row>
    <row r="3" spans="3:13" x14ac:dyDescent="0.3">
      <c r="D3" s="125" t="s">
        <v>22</v>
      </c>
      <c r="E3" s="125"/>
      <c r="F3" s="125"/>
      <c r="K3" s="125" t="s">
        <v>22</v>
      </c>
      <c r="L3" s="125"/>
      <c r="M3" s="125"/>
    </row>
    <row r="4" spans="3:13" x14ac:dyDescent="0.3">
      <c r="C4" s="18" t="s">
        <v>13</v>
      </c>
      <c r="D4" s="11" t="s">
        <v>14</v>
      </c>
      <c r="E4" s="11" t="s">
        <v>15</v>
      </c>
      <c r="F4" s="11" t="s">
        <v>16</v>
      </c>
      <c r="J4" s="18" t="s">
        <v>13</v>
      </c>
      <c r="K4" s="11" t="s">
        <v>14</v>
      </c>
      <c r="L4" s="11" t="s">
        <v>15</v>
      </c>
      <c r="M4" s="11" t="s">
        <v>16</v>
      </c>
    </row>
    <row r="5" spans="3:13" x14ac:dyDescent="0.3">
      <c r="C5" s="17" t="s">
        <v>2</v>
      </c>
      <c r="D5" s="13">
        <v>498333.33333333331</v>
      </c>
      <c r="E5" s="13">
        <v>495000</v>
      </c>
      <c r="F5" s="13">
        <v>476666.66666666663</v>
      </c>
      <c r="J5" s="17" t="s">
        <v>5</v>
      </c>
      <c r="K5" s="13">
        <v>416666.66666666663</v>
      </c>
      <c r="L5" s="13">
        <v>466666.66666666663</v>
      </c>
      <c r="M5" s="13">
        <v>476666.66666666669</v>
      </c>
    </row>
    <row r="6" spans="3:13" x14ac:dyDescent="0.3">
      <c r="C6" s="17" t="s">
        <v>3</v>
      </c>
      <c r="D6" s="13">
        <v>500000</v>
      </c>
      <c r="E6" s="13">
        <v>488333.33333333331</v>
      </c>
      <c r="F6" s="13">
        <v>503333.33333333331</v>
      </c>
      <c r="J6" s="17" t="s">
        <v>6</v>
      </c>
      <c r="K6" s="13">
        <v>496666.66666666663</v>
      </c>
      <c r="L6" s="13">
        <v>481666.66666666663</v>
      </c>
      <c r="M6" s="13">
        <v>476666.66666666663</v>
      </c>
    </row>
    <row r="7" spans="3:13" x14ac:dyDescent="0.3">
      <c r="C7" s="17" t="s">
        <v>17</v>
      </c>
      <c r="D7" s="13">
        <v>498333.33333333331</v>
      </c>
      <c r="E7" s="13">
        <v>480000</v>
      </c>
      <c r="F7" s="13">
        <v>485000</v>
      </c>
      <c r="J7" s="17" t="s">
        <v>7</v>
      </c>
      <c r="K7" s="13">
        <v>583333.33333333326</v>
      </c>
      <c r="L7" s="13">
        <v>500000</v>
      </c>
      <c r="M7" s="13">
        <v>450000</v>
      </c>
    </row>
    <row r="8" spans="3:13" x14ac:dyDescent="0.3">
      <c r="D8" s="13"/>
      <c r="E8" s="13"/>
      <c r="F8" s="13"/>
      <c r="K8" s="13"/>
      <c r="L8" s="13"/>
      <c r="M8" s="13"/>
    </row>
    <row r="9" spans="3:13" x14ac:dyDescent="0.3">
      <c r="D9" s="125" t="s">
        <v>23</v>
      </c>
      <c r="E9" s="125"/>
      <c r="F9" s="125"/>
      <c r="K9" s="125" t="s">
        <v>23</v>
      </c>
      <c r="L9" s="125"/>
      <c r="M9" s="125"/>
    </row>
    <row r="10" spans="3:13" x14ac:dyDescent="0.3">
      <c r="C10" s="18" t="s">
        <v>13</v>
      </c>
      <c r="D10" s="11" t="s">
        <v>14</v>
      </c>
      <c r="E10" s="11" t="s">
        <v>15</v>
      </c>
      <c r="F10" s="11" t="s">
        <v>16</v>
      </c>
      <c r="J10" s="18" t="s">
        <v>13</v>
      </c>
      <c r="K10" s="11" t="s">
        <v>14</v>
      </c>
      <c r="L10" s="11" t="s">
        <v>15</v>
      </c>
      <c r="M10" s="11" t="s">
        <v>16</v>
      </c>
    </row>
    <row r="11" spans="3:13" x14ac:dyDescent="0.3">
      <c r="C11" s="124" t="s">
        <v>2</v>
      </c>
      <c r="D11" s="13">
        <v>248000</v>
      </c>
      <c r="E11" s="13">
        <v>211000</v>
      </c>
      <c r="F11" s="13">
        <v>245000</v>
      </c>
      <c r="J11" s="124" t="s">
        <v>5</v>
      </c>
      <c r="K11" s="13">
        <v>270000</v>
      </c>
      <c r="L11" s="13">
        <v>346666.66666666663</v>
      </c>
      <c r="M11" s="13">
        <v>173333.33333333331</v>
      </c>
    </row>
    <row r="12" spans="3:13" x14ac:dyDescent="0.3">
      <c r="C12" s="124"/>
      <c r="D12" s="13">
        <v>255333.33333333334</v>
      </c>
      <c r="E12" s="13">
        <v>217000</v>
      </c>
      <c r="F12" s="13">
        <v>225333.33333333334</v>
      </c>
      <c r="J12" s="124"/>
      <c r="K12" s="13">
        <v>320000</v>
      </c>
      <c r="L12" s="13">
        <v>186666.66666666666</v>
      </c>
      <c r="M12" s="13">
        <v>166666.66666666666</v>
      </c>
    </row>
    <row r="13" spans="3:13" x14ac:dyDescent="0.3">
      <c r="C13" s="124"/>
      <c r="D13" s="13">
        <v>254666.66666666663</v>
      </c>
      <c r="E13" s="13">
        <v>214666.66666666663</v>
      </c>
      <c r="F13" s="13">
        <v>248333.33333333334</v>
      </c>
      <c r="J13" s="124"/>
      <c r="K13" s="13">
        <v>266666.66666666669</v>
      </c>
      <c r="L13" s="13">
        <v>240000</v>
      </c>
      <c r="M13" s="13">
        <v>120000</v>
      </c>
    </row>
    <row r="14" spans="3:13" x14ac:dyDescent="0.3">
      <c r="C14" s="124" t="s">
        <v>3</v>
      </c>
      <c r="D14" s="13">
        <v>135333.33333333334</v>
      </c>
      <c r="E14" s="13">
        <v>180666.66666666663</v>
      </c>
      <c r="F14" s="13">
        <v>189666.66666666663</v>
      </c>
      <c r="J14" s="124" t="s">
        <v>6</v>
      </c>
      <c r="K14" s="13">
        <v>186000</v>
      </c>
      <c r="L14" s="13">
        <v>180000</v>
      </c>
      <c r="M14" s="13">
        <v>94000</v>
      </c>
    </row>
    <row r="15" spans="3:13" x14ac:dyDescent="0.3">
      <c r="C15" s="124"/>
      <c r="D15" s="13">
        <v>148000</v>
      </c>
      <c r="E15" s="13">
        <v>164333.33333333334</v>
      </c>
      <c r="F15" s="13">
        <v>181333.33333333334</v>
      </c>
      <c r="J15" s="124"/>
      <c r="K15" s="13">
        <v>150666.66666666666</v>
      </c>
      <c r="L15" s="13">
        <v>187333.33333333334</v>
      </c>
      <c r="M15" s="13">
        <v>99000</v>
      </c>
    </row>
    <row r="16" spans="3:13" x14ac:dyDescent="0.3">
      <c r="C16" s="124"/>
      <c r="D16" s="13">
        <v>126333.33333333331</v>
      </c>
      <c r="E16" s="13">
        <v>151333.33333333334</v>
      </c>
      <c r="F16" s="13">
        <v>223333.33333333334</v>
      </c>
      <c r="J16" s="124"/>
      <c r="K16" s="13">
        <v>177000</v>
      </c>
      <c r="L16" s="13">
        <v>182666.66666666663</v>
      </c>
      <c r="M16" s="13">
        <v>98333.333333333314</v>
      </c>
    </row>
    <row r="17" spans="3:13" x14ac:dyDescent="0.3">
      <c r="C17" s="124" t="s">
        <v>17</v>
      </c>
      <c r="D17" s="13">
        <v>56000</v>
      </c>
      <c r="E17" s="13">
        <v>17000</v>
      </c>
      <c r="F17" s="13">
        <v>22666.666666666668</v>
      </c>
      <c r="J17" s="124" t="s">
        <v>7</v>
      </c>
      <c r="K17" s="13">
        <v>103333.33333333333</v>
      </c>
      <c r="L17" s="13">
        <v>90000</v>
      </c>
      <c r="M17" s="13">
        <v>53333.333333333336</v>
      </c>
    </row>
    <row r="18" spans="3:13" x14ac:dyDescent="0.3">
      <c r="C18" s="124"/>
      <c r="D18" s="13">
        <v>37000</v>
      </c>
      <c r="E18" s="13">
        <v>23000</v>
      </c>
      <c r="F18" s="13">
        <v>25666.666666666668</v>
      </c>
      <c r="J18" s="124"/>
      <c r="K18" s="13">
        <v>136666.66666666666</v>
      </c>
      <c r="L18" s="13">
        <v>100000</v>
      </c>
      <c r="M18" s="13">
        <v>25666.666666666668</v>
      </c>
    </row>
    <row r="19" spans="3:13" ht="13.8" customHeight="1" x14ac:dyDescent="0.3">
      <c r="C19" s="124"/>
      <c r="D19" s="13">
        <v>49000</v>
      </c>
      <c r="E19" s="13">
        <v>35000</v>
      </c>
      <c r="F19" s="13">
        <v>33333.333333333336</v>
      </c>
      <c r="J19" s="124"/>
      <c r="K19" s="13">
        <v>163333.33333333331</v>
      </c>
      <c r="L19" s="13">
        <v>133333.33333333334</v>
      </c>
      <c r="M19" s="13">
        <v>22666.666666666668</v>
      </c>
    </row>
    <row r="20" spans="3:13" ht="13.8" customHeight="1" x14ac:dyDescent="0.3">
      <c r="D20" s="13"/>
      <c r="E20" s="13"/>
      <c r="F20" s="13"/>
      <c r="K20" s="13"/>
      <c r="L20" s="13"/>
      <c r="M20" s="13"/>
    </row>
    <row r="21" spans="3:13" x14ac:dyDescent="0.3">
      <c r="D21" s="125" t="s">
        <v>24</v>
      </c>
      <c r="E21" s="125"/>
      <c r="F21" s="125"/>
      <c r="K21" s="125" t="s">
        <v>25</v>
      </c>
      <c r="L21" s="125"/>
      <c r="M21" s="125"/>
    </row>
    <row r="22" spans="3:13" x14ac:dyDescent="0.3">
      <c r="D22" s="11" t="s">
        <v>14</v>
      </c>
      <c r="E22" s="11" t="s">
        <v>15</v>
      </c>
      <c r="F22" s="11" t="s">
        <v>16</v>
      </c>
      <c r="K22" s="11" t="s">
        <v>14</v>
      </c>
      <c r="L22" s="11" t="s">
        <v>15</v>
      </c>
      <c r="M22" s="11" t="s">
        <v>16</v>
      </c>
    </row>
    <row r="23" spans="3:13" x14ac:dyDescent="0.3">
      <c r="C23" s="124" t="s">
        <v>2</v>
      </c>
      <c r="D23" s="14">
        <f>D11*100/$D$5</f>
        <v>49.76588628762542</v>
      </c>
      <c r="E23" s="14">
        <f>E11*100/$E$5</f>
        <v>42.626262626262623</v>
      </c>
      <c r="F23" s="14">
        <f>F11*100/$F$5</f>
        <v>51.3986013986014</v>
      </c>
      <c r="J23" s="124" t="s">
        <v>5</v>
      </c>
      <c r="K23" s="14">
        <f>K11*100/$K$5</f>
        <v>64.800000000000011</v>
      </c>
      <c r="L23" s="14">
        <f>L11*100/$L$5</f>
        <v>74.285714285714292</v>
      </c>
      <c r="M23" s="14">
        <f>M11*100/$M$5</f>
        <v>36.36363636363636</v>
      </c>
    </row>
    <row r="24" spans="3:13" x14ac:dyDescent="0.3">
      <c r="C24" s="124"/>
      <c r="D24" s="14">
        <f>D12*100/$D$5</f>
        <v>51.23745819397994</v>
      </c>
      <c r="E24" s="14">
        <f>E12*100/$E$5</f>
        <v>43.838383838383841</v>
      </c>
      <c r="F24" s="14">
        <f>F12*100/$F$5</f>
        <v>47.27272727272728</v>
      </c>
      <c r="J24" s="124"/>
      <c r="K24" s="14">
        <f>K12*100/$K$5</f>
        <v>76.800000000000011</v>
      </c>
      <c r="L24" s="14">
        <f>L12*100/$L$5</f>
        <v>40</v>
      </c>
      <c r="M24" s="14">
        <f>M12*100/$M$5</f>
        <v>34.96503496503496</v>
      </c>
    </row>
    <row r="25" spans="3:13" x14ac:dyDescent="0.3">
      <c r="C25" s="124"/>
      <c r="D25" s="14">
        <f>D13*100/$D$5</f>
        <v>51.103678929765884</v>
      </c>
      <c r="E25" s="14">
        <f>E13*100/$E$5</f>
        <v>43.367003367003363</v>
      </c>
      <c r="F25" s="14">
        <f>F13*100/$F$5</f>
        <v>52.097902097902107</v>
      </c>
      <c r="J25" s="124"/>
      <c r="K25" s="14">
        <f>K13*100/$K$5</f>
        <v>64.000000000000014</v>
      </c>
      <c r="L25" s="14">
        <f>L13*100/$L$5</f>
        <v>51.428571428571431</v>
      </c>
      <c r="M25" s="14">
        <f>M13*100/$M$5</f>
        <v>25.174825174825173</v>
      </c>
    </row>
    <row r="26" spans="3:13" x14ac:dyDescent="0.3">
      <c r="C26" s="124" t="s">
        <v>3</v>
      </c>
      <c r="D26" s="14">
        <f>D14*100/$D$6</f>
        <v>27.066666666666666</v>
      </c>
      <c r="E26" s="14">
        <f>E14*100/$E$6</f>
        <v>36.996587030716718</v>
      </c>
      <c r="F26" s="14">
        <f>F14*100/$F$6</f>
        <v>37.682119205298008</v>
      </c>
      <c r="J26" s="124" t="s">
        <v>6</v>
      </c>
      <c r="K26" s="14">
        <f>K14*100/$K$6</f>
        <v>37.449664429530202</v>
      </c>
      <c r="L26" s="14">
        <f>L14*100/$L$6</f>
        <v>37.370242214532873</v>
      </c>
      <c r="M26" s="14">
        <f>M14*100/$M$6</f>
        <v>19.720279720279724</v>
      </c>
    </row>
    <row r="27" spans="3:13" x14ac:dyDescent="0.3">
      <c r="C27" s="124"/>
      <c r="D27" s="14">
        <f>D15*100/$D$6</f>
        <v>29.6</v>
      </c>
      <c r="E27" s="14">
        <f>E15*100/$E$6</f>
        <v>33.651877133105806</v>
      </c>
      <c r="F27" s="14">
        <f>F15*100/$F$6</f>
        <v>36.026490066225172</v>
      </c>
      <c r="J27" s="124"/>
      <c r="K27" s="14">
        <f>K15*100/$K$6</f>
        <v>30.335570469798657</v>
      </c>
      <c r="L27" s="14">
        <f>L15*100/$L$6</f>
        <v>38.892733564013852</v>
      </c>
      <c r="M27" s="14">
        <f>M15*100/$M$6</f>
        <v>20.76923076923077</v>
      </c>
    </row>
    <row r="28" spans="3:13" x14ac:dyDescent="0.3">
      <c r="C28" s="124"/>
      <c r="D28" s="14">
        <f>D16*100/$D$6</f>
        <v>25.266666666666666</v>
      </c>
      <c r="E28" s="14">
        <f>E16*100/$E$6</f>
        <v>30.989761092150172</v>
      </c>
      <c r="F28" s="14">
        <f>F16*100/$F$6</f>
        <v>44.370860927152322</v>
      </c>
      <c r="J28" s="124"/>
      <c r="K28" s="14">
        <f>K16*100/$K$6</f>
        <v>35.63758389261745</v>
      </c>
      <c r="L28" s="14">
        <f>L16*100/$L$6</f>
        <v>37.923875432525946</v>
      </c>
      <c r="M28" s="14">
        <f>M16*100/$M$6</f>
        <v>20.62937062937063</v>
      </c>
    </row>
    <row r="29" spans="3:13" x14ac:dyDescent="0.3">
      <c r="C29" s="124" t="s">
        <v>17</v>
      </c>
      <c r="D29" s="14">
        <f>D17*100/$D$7</f>
        <v>11.237458193979933</v>
      </c>
      <c r="E29" s="14">
        <f>E17*100/$E$7</f>
        <v>3.5416666666666665</v>
      </c>
      <c r="F29" s="14">
        <f>F17*100/$F$7</f>
        <v>4.6735395189003439</v>
      </c>
      <c r="J29" s="124" t="s">
        <v>7</v>
      </c>
      <c r="K29" s="14">
        <f>K17*100/$K$7</f>
        <v>17.714285714285715</v>
      </c>
      <c r="L29" s="14">
        <f>L17*100/$L$7</f>
        <v>18</v>
      </c>
      <c r="M29" s="14">
        <f>M17*100/$M$7</f>
        <v>11.851851851851853</v>
      </c>
    </row>
    <row r="30" spans="3:13" x14ac:dyDescent="0.3">
      <c r="C30" s="124"/>
      <c r="D30" s="14">
        <f>D18*100/$D$7</f>
        <v>7.424749163879599</v>
      </c>
      <c r="E30" s="14">
        <f>E18*100/$E$7</f>
        <v>4.791666666666667</v>
      </c>
      <c r="F30" s="14">
        <f>F18*100/$F$7</f>
        <v>5.2920962199312722</v>
      </c>
      <c r="J30" s="124"/>
      <c r="K30" s="14">
        <f>K18*100/$K$7</f>
        <v>23.428571428571431</v>
      </c>
      <c r="L30" s="14">
        <f>L18*100/$L$7</f>
        <v>20</v>
      </c>
      <c r="M30" s="14">
        <f>M18*100/$M$7</f>
        <v>5.7037037037037042</v>
      </c>
    </row>
    <row r="31" spans="3:13" x14ac:dyDescent="0.3">
      <c r="C31" s="124"/>
      <c r="D31" s="14">
        <f>D19*100/$D$7</f>
        <v>9.8327759197324411</v>
      </c>
      <c r="E31" s="14">
        <f>E19*100/$E$7</f>
        <v>7.291666666666667</v>
      </c>
      <c r="F31" s="14">
        <f>F19*100/$F$7</f>
        <v>6.8728522336769764</v>
      </c>
      <c r="J31" s="124"/>
      <c r="K31" s="14">
        <f>K19*100/$K$7</f>
        <v>28</v>
      </c>
      <c r="L31" s="14">
        <f>L19*100/$L$7</f>
        <v>26.666666666666668</v>
      </c>
      <c r="M31" s="14">
        <f>M19*100/$M$7</f>
        <v>5.0370370370370381</v>
      </c>
    </row>
    <row r="32" spans="3:13" x14ac:dyDescent="0.3">
      <c r="D32" s="14"/>
      <c r="E32" s="14"/>
      <c r="F32" s="14"/>
      <c r="K32" s="14"/>
      <c r="L32" s="14"/>
      <c r="M32" s="14"/>
    </row>
    <row r="33" spans="2:13" x14ac:dyDescent="0.3">
      <c r="D33" s="118" t="s">
        <v>26</v>
      </c>
      <c r="E33" s="118"/>
      <c r="F33" s="118"/>
      <c r="K33" s="118" t="s">
        <v>26</v>
      </c>
      <c r="L33" s="118"/>
      <c r="M33" s="118"/>
    </row>
    <row r="34" spans="2:13" x14ac:dyDescent="0.3">
      <c r="D34" s="11" t="s">
        <v>14</v>
      </c>
      <c r="E34" s="11" t="s">
        <v>15</v>
      </c>
      <c r="F34" s="11" t="s">
        <v>16</v>
      </c>
      <c r="K34" s="11" t="s">
        <v>14</v>
      </c>
      <c r="L34" s="11" t="s">
        <v>15</v>
      </c>
      <c r="M34" s="11" t="s">
        <v>16</v>
      </c>
    </row>
    <row r="35" spans="2:13" x14ac:dyDescent="0.3">
      <c r="C35" s="17" t="s">
        <v>2</v>
      </c>
      <c r="D35" s="15">
        <f>AVERAGE(D23:D25)</f>
        <v>50.702341137123746</v>
      </c>
      <c r="E35" s="15">
        <f>AVERAGE(E23:E25)</f>
        <v>43.277216610549942</v>
      </c>
      <c r="F35" s="15">
        <f>AVERAGE(F23:F25)</f>
        <v>50.256410256410255</v>
      </c>
      <c r="J35" s="17" t="s">
        <v>5</v>
      </c>
      <c r="K35" s="14">
        <f>AVERAGE(K23:K25)</f>
        <v>68.533333333333346</v>
      </c>
      <c r="L35" s="14">
        <f>AVERAGE(L23:L25)</f>
        <v>55.238095238095241</v>
      </c>
      <c r="M35" s="14">
        <f>AVERAGE(M23:M25)</f>
        <v>32.167832167832167</v>
      </c>
    </row>
    <row r="36" spans="2:13" x14ac:dyDescent="0.3">
      <c r="C36" s="17" t="s">
        <v>3</v>
      </c>
      <c r="D36" s="15">
        <f>AVERAGE(D26:D28)</f>
        <v>27.311111111111114</v>
      </c>
      <c r="E36" s="15">
        <f>AVERAGE(E26:E28)</f>
        <v>33.879408418657569</v>
      </c>
      <c r="F36" s="15">
        <f>AVERAGE(F26:F28)</f>
        <v>39.359823399558501</v>
      </c>
      <c r="J36" s="17" t="s">
        <v>6</v>
      </c>
      <c r="K36" s="14">
        <f>AVERAGE(K26:K28)</f>
        <v>34.474272930648766</v>
      </c>
      <c r="L36" s="14">
        <f>AVERAGE(L26:L28)</f>
        <v>38.062283737024224</v>
      </c>
      <c r="M36" s="14">
        <f>AVERAGE(M26:M28)</f>
        <v>20.372960372960375</v>
      </c>
    </row>
    <row r="37" spans="2:13" x14ac:dyDescent="0.3">
      <c r="C37" s="17" t="s">
        <v>17</v>
      </c>
      <c r="D37" s="15">
        <f>AVERAGE(D29:D31)</f>
        <v>9.4983277591973252</v>
      </c>
      <c r="E37" s="15">
        <f>AVERAGE(E29:E31)</f>
        <v>5.208333333333333</v>
      </c>
      <c r="F37" s="15">
        <f>AVERAGE(F29:F31)</f>
        <v>5.6128293241695308</v>
      </c>
      <c r="J37" s="17" t="s">
        <v>7</v>
      </c>
      <c r="K37" s="14">
        <f>AVERAGE(K29:K31)</f>
        <v>23.047619047619047</v>
      </c>
      <c r="L37" s="14">
        <f>AVERAGE(L29:L31)</f>
        <v>21.555555555555557</v>
      </c>
      <c r="M37" s="14">
        <f>AVERAGE(M29:M31)</f>
        <v>7.5308641975308648</v>
      </c>
    </row>
    <row r="38" spans="2:13" x14ac:dyDescent="0.3">
      <c r="D38" s="15"/>
      <c r="E38" s="15"/>
      <c r="F38" s="15"/>
      <c r="K38" s="14"/>
      <c r="L38" s="14"/>
      <c r="M38" s="14"/>
    </row>
    <row r="39" spans="2:13" x14ac:dyDescent="0.3">
      <c r="D39" s="11" t="s">
        <v>27</v>
      </c>
      <c r="K39" s="11" t="s">
        <v>27</v>
      </c>
      <c r="L39" s="16"/>
      <c r="M39" s="16"/>
    </row>
    <row r="40" spans="2:13" x14ac:dyDescent="0.3">
      <c r="C40" s="17" t="s">
        <v>2</v>
      </c>
      <c r="D40" s="15">
        <f>AVERAGE(D35:F35)</f>
        <v>48.07865600136131</v>
      </c>
      <c r="J40" s="17" t="s">
        <v>5</v>
      </c>
      <c r="K40" s="14">
        <f>AVERAGE(K35:M35)</f>
        <v>51.979753579753584</v>
      </c>
      <c r="L40" s="14"/>
      <c r="M40" s="14"/>
    </row>
    <row r="41" spans="2:13" x14ac:dyDescent="0.3">
      <c r="C41" s="17" t="s">
        <v>3</v>
      </c>
      <c r="D41" s="15">
        <f>AVERAGE(D36:F36)</f>
        <v>33.516780976442391</v>
      </c>
      <c r="J41" s="17" t="s">
        <v>6</v>
      </c>
      <c r="K41" s="14">
        <f>AVERAGE(K36:M36)</f>
        <v>30.969839013544455</v>
      </c>
      <c r="L41" s="14"/>
      <c r="M41" s="14"/>
    </row>
    <row r="42" spans="2:13" x14ac:dyDescent="0.3">
      <c r="C42" s="17" t="s">
        <v>17</v>
      </c>
      <c r="D42" s="15">
        <f>AVERAGE(D37:F37)</f>
        <v>6.7731634722333967</v>
      </c>
      <c r="J42" s="17" t="s">
        <v>7</v>
      </c>
      <c r="K42" s="14">
        <f t="shared" ref="K42" si="0">AVERAGE(K37:M37)</f>
        <v>17.378012933568492</v>
      </c>
      <c r="L42" s="14"/>
      <c r="M42" s="14"/>
    </row>
    <row r="43" spans="2:13" x14ac:dyDescent="0.3">
      <c r="D43" s="15"/>
      <c r="K43" s="14"/>
      <c r="L43" s="14"/>
      <c r="M43" s="14"/>
    </row>
    <row r="44" spans="2:13" x14ac:dyDescent="0.3">
      <c r="D44" s="15"/>
      <c r="K44" s="14"/>
      <c r="L44" s="14"/>
      <c r="M44" s="14"/>
    </row>
    <row r="45" spans="2:13" x14ac:dyDescent="0.3">
      <c r="D45" s="15"/>
      <c r="K45" s="14"/>
      <c r="L45" s="14"/>
      <c r="M45" s="14"/>
    </row>
    <row r="46" spans="2:13" x14ac:dyDescent="0.3">
      <c r="D46" s="15"/>
      <c r="K46" s="14"/>
      <c r="L46" s="14"/>
      <c r="M46" s="14"/>
    </row>
    <row r="47" spans="2:13" ht="15" thickBot="1" x14ac:dyDescent="0.35">
      <c r="B47" s="10" t="s">
        <v>94</v>
      </c>
    </row>
    <row r="48" spans="2:13" x14ac:dyDescent="0.3">
      <c r="D48" s="122" t="s">
        <v>92</v>
      </c>
      <c r="E48" s="123"/>
    </row>
    <row r="49" spans="2:10" ht="15" thickBot="1" x14ac:dyDescent="0.35">
      <c r="D49" s="30" t="s">
        <v>9</v>
      </c>
      <c r="E49" s="31"/>
    </row>
    <row r="50" spans="2:10" x14ac:dyDescent="0.3">
      <c r="C50" s="17" t="s">
        <v>13</v>
      </c>
      <c r="D50" s="29" t="s">
        <v>1</v>
      </c>
      <c r="E50" s="29" t="s">
        <v>0</v>
      </c>
      <c r="F50" s="9" t="s">
        <v>13</v>
      </c>
    </row>
    <row r="51" spans="2:10" x14ac:dyDescent="0.3">
      <c r="B51" s="10"/>
      <c r="C51" s="17" t="s">
        <v>5</v>
      </c>
      <c r="D51" s="27">
        <v>51.979753579753584</v>
      </c>
      <c r="E51" s="27">
        <v>48.1</v>
      </c>
      <c r="F51" s="25" t="s">
        <v>2</v>
      </c>
      <c r="J51" s="18"/>
    </row>
    <row r="52" spans="2:10" x14ac:dyDescent="0.3">
      <c r="B52" s="10"/>
      <c r="C52" s="17" t="s">
        <v>6</v>
      </c>
      <c r="D52" s="27">
        <v>30.969839013544455</v>
      </c>
      <c r="E52" s="27">
        <v>33.533329999999999</v>
      </c>
      <c r="F52" s="9" t="s">
        <v>3</v>
      </c>
      <c r="J52" s="18"/>
    </row>
    <row r="53" spans="2:10" ht="15" thickBot="1" x14ac:dyDescent="0.35">
      <c r="B53" s="10"/>
      <c r="C53" s="17" t="s">
        <v>7</v>
      </c>
      <c r="D53" s="28">
        <v>17.378012933568492</v>
      </c>
      <c r="E53" s="28">
        <v>6.766667</v>
      </c>
      <c r="F53" s="9" t="s">
        <v>4</v>
      </c>
      <c r="J53" s="18"/>
    </row>
    <row r="54" spans="2:10" x14ac:dyDescent="0.3">
      <c r="D54" s="15">
        <f>AVERAGE(D51:D53)</f>
        <v>33.442535175622176</v>
      </c>
      <c r="E54" s="15">
        <f>AVERAGE(E51:E53)</f>
        <v>29.466665666666668</v>
      </c>
    </row>
    <row r="56" spans="2:10" x14ac:dyDescent="0.3">
      <c r="C56" s="19"/>
    </row>
  </sheetData>
  <mergeCells count="23">
    <mergeCell ref="C11:C13"/>
    <mergeCell ref="J11:J13"/>
    <mergeCell ref="K21:M21"/>
    <mergeCell ref="D3:F3"/>
    <mergeCell ref="K3:M3"/>
    <mergeCell ref="D9:F9"/>
    <mergeCell ref="K9:M9"/>
    <mergeCell ref="D33:F33"/>
    <mergeCell ref="K33:M33"/>
    <mergeCell ref="J2:M2"/>
    <mergeCell ref="C2:F2"/>
    <mergeCell ref="D48:E48"/>
    <mergeCell ref="C23:C25"/>
    <mergeCell ref="J23:J25"/>
    <mergeCell ref="C26:C28"/>
    <mergeCell ref="J26:J28"/>
    <mergeCell ref="C29:C31"/>
    <mergeCell ref="J29:J31"/>
    <mergeCell ref="C14:C16"/>
    <mergeCell ref="J14:J16"/>
    <mergeCell ref="C17:C19"/>
    <mergeCell ref="J17:J19"/>
    <mergeCell ref="D21:F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09753-93D0-4FE1-AED9-7E0EAF91BAEC}">
  <dimension ref="B1:Q31"/>
  <sheetViews>
    <sheetView workbookViewId="0">
      <selection activeCell="B23" sqref="B23"/>
    </sheetView>
  </sheetViews>
  <sheetFormatPr defaultRowHeight="14.4" x14ac:dyDescent="0.3"/>
  <cols>
    <col min="2" max="2" width="12.109375" style="9" customWidth="1"/>
    <col min="3" max="3" width="11.6640625" style="17" customWidth="1"/>
    <col min="4" max="4" width="20" style="12" customWidth="1"/>
    <col min="5" max="5" width="15.21875" style="12" customWidth="1"/>
    <col min="6" max="6" width="11" style="12" customWidth="1"/>
    <col min="7" max="7" width="21.44140625" style="12" customWidth="1"/>
    <col min="8" max="8" width="14.33203125" style="12" customWidth="1"/>
    <col min="9" max="9" width="10.6640625" style="12" customWidth="1"/>
    <col min="10" max="10" width="10.21875" style="12" customWidth="1"/>
    <col min="11" max="11" width="10" style="12" customWidth="1"/>
    <col min="12" max="12" width="12.6640625" style="12" customWidth="1"/>
    <col min="13" max="13" width="11.77734375" style="12" customWidth="1"/>
    <col min="14" max="15" width="9.6640625" style="12" bestFit="1" customWidth="1"/>
    <col min="16" max="16" width="8.88671875" style="12"/>
    <col min="17" max="17" width="8.88671875" style="1"/>
  </cols>
  <sheetData>
    <row r="1" spans="3:15" ht="15" thickBot="1" x14ac:dyDescent="0.35"/>
    <row r="2" spans="3:15" ht="15" thickBot="1" x14ac:dyDescent="0.35">
      <c r="D2" s="119" t="s">
        <v>21</v>
      </c>
      <c r="E2" s="120"/>
      <c r="F2" s="120"/>
      <c r="G2" s="20"/>
    </row>
    <row r="3" spans="3:15" x14ac:dyDescent="0.3">
      <c r="C3" s="17" t="s">
        <v>30</v>
      </c>
      <c r="D3" s="21" t="s">
        <v>11</v>
      </c>
      <c r="E3" s="21" t="s">
        <v>12</v>
      </c>
      <c r="F3" s="21" t="s">
        <v>10</v>
      </c>
      <c r="G3" s="21" t="s">
        <v>16</v>
      </c>
    </row>
    <row r="4" spans="3:15" x14ac:dyDescent="0.3">
      <c r="C4" s="19" t="s">
        <v>5</v>
      </c>
      <c r="D4" s="22">
        <v>500000</v>
      </c>
      <c r="E4" s="22">
        <v>533333.33333333337</v>
      </c>
      <c r="F4" s="22">
        <v>480000</v>
      </c>
      <c r="G4" s="22">
        <v>486666.66666666669</v>
      </c>
    </row>
    <row r="5" spans="3:15" x14ac:dyDescent="0.3">
      <c r="C5" s="19" t="s">
        <v>6</v>
      </c>
      <c r="D5" s="22">
        <v>510000</v>
      </c>
      <c r="E5" s="22">
        <v>480000</v>
      </c>
      <c r="F5" s="22">
        <v>488333.33333333331</v>
      </c>
      <c r="G5" s="22">
        <v>476666.66666666663</v>
      </c>
    </row>
    <row r="6" spans="3:15" x14ac:dyDescent="0.3">
      <c r="C6" s="19" t="s">
        <v>7</v>
      </c>
      <c r="D6" s="22">
        <v>445000</v>
      </c>
      <c r="E6" s="22">
        <v>361666.66666666663</v>
      </c>
      <c r="F6" s="22">
        <v>470000</v>
      </c>
      <c r="G6" s="22">
        <v>558333.33333333337</v>
      </c>
    </row>
    <row r="7" spans="3:15" x14ac:dyDescent="0.3">
      <c r="C7" s="19" t="s">
        <v>28</v>
      </c>
      <c r="D7" s="22">
        <v>625000</v>
      </c>
      <c r="E7" s="22">
        <v>538333.33333333337</v>
      </c>
      <c r="F7" s="22">
        <v>553333.33333333337</v>
      </c>
      <c r="G7" s="22">
        <v>476666.66666666663</v>
      </c>
    </row>
    <row r="8" spans="3:15" x14ac:dyDescent="0.3">
      <c r="C8" s="19" t="s">
        <v>3</v>
      </c>
      <c r="D8" s="22">
        <v>522500</v>
      </c>
      <c r="E8" s="22">
        <v>511666.66666666663</v>
      </c>
      <c r="F8" s="22">
        <v>513333.33333333331</v>
      </c>
      <c r="G8" s="22">
        <v>503333.33333333331</v>
      </c>
    </row>
    <row r="9" spans="3:15" ht="15" thickBot="1" x14ac:dyDescent="0.35">
      <c r="C9" s="19" t="s">
        <v>29</v>
      </c>
      <c r="D9" s="23">
        <v>490000</v>
      </c>
      <c r="E9" s="23">
        <v>510000</v>
      </c>
      <c r="F9" s="23">
        <v>450000</v>
      </c>
      <c r="G9" s="23">
        <v>485000</v>
      </c>
    </row>
    <row r="10" spans="3:15" ht="15" thickBot="1" x14ac:dyDescent="0.35"/>
    <row r="11" spans="3:15" ht="15" thickBot="1" x14ac:dyDescent="0.35">
      <c r="D11" s="119" t="s">
        <v>33</v>
      </c>
      <c r="E11" s="120"/>
      <c r="F11" s="120"/>
      <c r="G11" s="120"/>
      <c r="H11" s="120"/>
      <c r="I11" s="120"/>
      <c r="J11" s="120"/>
      <c r="K11" s="120"/>
      <c r="L11" s="121"/>
    </row>
    <row r="12" spans="3:15" x14ac:dyDescent="0.3">
      <c r="C12" s="19" t="s">
        <v>30</v>
      </c>
      <c r="D12" s="126" t="s">
        <v>11</v>
      </c>
      <c r="E12" s="127"/>
      <c r="F12" s="128"/>
      <c r="G12" s="126" t="s">
        <v>12</v>
      </c>
      <c r="H12" s="127"/>
      <c r="I12" s="128"/>
      <c r="J12" s="126" t="s">
        <v>10</v>
      </c>
      <c r="K12" s="127"/>
      <c r="L12" s="128"/>
      <c r="M12" s="126" t="s">
        <v>16</v>
      </c>
      <c r="N12" s="127"/>
      <c r="O12" s="128"/>
    </row>
    <row r="13" spans="3:15" x14ac:dyDescent="0.3">
      <c r="C13" s="19" t="s">
        <v>5</v>
      </c>
      <c r="D13" s="39">
        <v>19266.666666666664</v>
      </c>
      <c r="E13" s="13">
        <v>20133.333333333332</v>
      </c>
      <c r="F13" s="40">
        <v>20266.666666666664</v>
      </c>
      <c r="G13" s="39">
        <v>11666.666666666666</v>
      </c>
      <c r="H13" s="13">
        <v>11900</v>
      </c>
      <c r="I13" s="40">
        <v>15166.666666666664</v>
      </c>
      <c r="J13" s="39">
        <v>16633.333333333332</v>
      </c>
      <c r="K13" s="13">
        <v>16633.333333333332</v>
      </c>
      <c r="L13" s="40">
        <v>15400</v>
      </c>
      <c r="M13" s="39">
        <v>246666.66666666701</v>
      </c>
      <c r="N13" s="13">
        <v>233333.33333333331</v>
      </c>
      <c r="O13" s="40">
        <v>126666.66666666666</v>
      </c>
    </row>
    <row r="14" spans="3:15" x14ac:dyDescent="0.3">
      <c r="C14" s="19" t="s">
        <v>6</v>
      </c>
      <c r="D14" s="39">
        <v>13400</v>
      </c>
      <c r="E14" s="13">
        <v>9566.6666666666661</v>
      </c>
      <c r="F14" s="40">
        <v>12766.666666666666</v>
      </c>
      <c r="G14" s="39">
        <v>9866.6666666666661</v>
      </c>
      <c r="H14" s="13">
        <v>9166.6666666666661</v>
      </c>
      <c r="I14" s="40">
        <v>9000</v>
      </c>
      <c r="J14" s="39">
        <v>19066.666666666664</v>
      </c>
      <c r="K14" s="13">
        <v>23766.666666666664</v>
      </c>
      <c r="L14" s="40">
        <v>21833.333333333332</v>
      </c>
      <c r="M14" s="39">
        <v>94000</v>
      </c>
      <c r="N14" s="13">
        <v>99000</v>
      </c>
      <c r="O14" s="40">
        <v>98333.333333333314</v>
      </c>
    </row>
    <row r="15" spans="3:15" x14ac:dyDescent="0.3">
      <c r="C15" s="19" t="s">
        <v>7</v>
      </c>
      <c r="D15" s="39">
        <v>10500</v>
      </c>
      <c r="E15" s="13">
        <v>9766.6666666666661</v>
      </c>
      <c r="F15" s="40">
        <v>10266.666666666666</v>
      </c>
      <c r="G15" s="39">
        <v>10133.333333333332</v>
      </c>
      <c r="H15" s="13">
        <v>11333.333333333332</v>
      </c>
      <c r="I15" s="40">
        <v>11166.666666666666</v>
      </c>
      <c r="J15" s="39">
        <v>10000</v>
      </c>
      <c r="K15" s="13">
        <v>10833.333333333332</v>
      </c>
      <c r="L15" s="40">
        <v>10233.333333333332</v>
      </c>
      <c r="M15" s="39">
        <v>53333.333333333336</v>
      </c>
      <c r="N15" s="13">
        <v>25666.666666666668</v>
      </c>
      <c r="O15" s="40">
        <v>22666.666666666668</v>
      </c>
    </row>
    <row r="16" spans="3:15" x14ac:dyDescent="0.3">
      <c r="C16" s="19" t="s">
        <v>28</v>
      </c>
      <c r="D16" s="39">
        <v>165333.33333333299</v>
      </c>
      <c r="E16" s="13">
        <v>190000</v>
      </c>
      <c r="F16" s="40">
        <v>195333.33333333334</v>
      </c>
      <c r="G16" s="39">
        <v>200666.66666666663</v>
      </c>
      <c r="H16" s="13">
        <v>203333.33333333334</v>
      </c>
      <c r="I16" s="40">
        <v>230666.66666666663</v>
      </c>
      <c r="J16" s="39">
        <v>219333.33333333334</v>
      </c>
      <c r="K16" s="13">
        <v>219666.66666666663</v>
      </c>
      <c r="L16" s="40">
        <v>240000</v>
      </c>
      <c r="M16" s="39">
        <v>245000</v>
      </c>
      <c r="N16" s="13">
        <v>225333.33333333334</v>
      </c>
      <c r="O16" s="40">
        <v>248333.33333333334</v>
      </c>
    </row>
    <row r="17" spans="2:15" x14ac:dyDescent="0.3">
      <c r="C17" s="19" t="s">
        <v>3</v>
      </c>
      <c r="D17" s="39">
        <v>131000</v>
      </c>
      <c r="E17" s="13">
        <v>122666.66666666667</v>
      </c>
      <c r="F17" s="40">
        <v>157333.33333333334</v>
      </c>
      <c r="G17" s="39">
        <v>80666.666666666672</v>
      </c>
      <c r="H17" s="13">
        <v>88000</v>
      </c>
      <c r="I17" s="40">
        <v>143333.33333333334</v>
      </c>
      <c r="J17" s="39">
        <v>173333.33333333334</v>
      </c>
      <c r="K17" s="13">
        <v>185666.66666666663</v>
      </c>
      <c r="L17" s="40">
        <v>200000</v>
      </c>
      <c r="M17" s="39">
        <v>189666.66666666663</v>
      </c>
      <c r="N17" s="13">
        <v>181333.33333333334</v>
      </c>
      <c r="O17" s="40">
        <v>223333.33333333334</v>
      </c>
    </row>
    <row r="18" spans="2:15" ht="15" thickBot="1" x14ac:dyDescent="0.35">
      <c r="C18" s="19" t="s">
        <v>29</v>
      </c>
      <c r="D18" s="41">
        <v>207666.66666666663</v>
      </c>
      <c r="E18" s="42">
        <v>97666.666666666672</v>
      </c>
      <c r="F18" s="43">
        <v>200666.66666666663</v>
      </c>
      <c r="G18" s="41">
        <v>191666.66666666663</v>
      </c>
      <c r="H18" s="42">
        <v>186000</v>
      </c>
      <c r="I18" s="43">
        <v>198666.66666666663</v>
      </c>
      <c r="J18" s="41">
        <v>66000</v>
      </c>
      <c r="K18" s="42">
        <v>56000</v>
      </c>
      <c r="L18" s="43">
        <v>37000</v>
      </c>
      <c r="M18" s="41">
        <v>22666.666666666668</v>
      </c>
      <c r="N18" s="42">
        <v>25666.666666666668</v>
      </c>
      <c r="O18" s="43">
        <v>33333.333333333336</v>
      </c>
    </row>
    <row r="23" spans="2:15" ht="15" thickBot="1" x14ac:dyDescent="0.35">
      <c r="B23" s="10" t="s">
        <v>95</v>
      </c>
    </row>
    <row r="24" spans="2:15" ht="15" thickBot="1" x14ac:dyDescent="0.35">
      <c r="D24" s="119" t="s">
        <v>34</v>
      </c>
      <c r="E24" s="120"/>
      <c r="F24" s="120"/>
      <c r="G24" s="120"/>
      <c r="H24" s="120"/>
      <c r="I24" s="120"/>
      <c r="J24" s="120"/>
      <c r="K24" s="120"/>
      <c r="L24" s="121"/>
    </row>
    <row r="25" spans="2:15" x14ac:dyDescent="0.3">
      <c r="C25" s="19" t="s">
        <v>30</v>
      </c>
      <c r="D25" s="126" t="s">
        <v>11</v>
      </c>
      <c r="E25" s="127"/>
      <c r="F25" s="128"/>
      <c r="G25" s="126" t="s">
        <v>12</v>
      </c>
      <c r="H25" s="127"/>
      <c r="I25" s="128"/>
      <c r="J25" s="126" t="s">
        <v>10</v>
      </c>
      <c r="K25" s="127"/>
      <c r="L25" s="128"/>
      <c r="M25" s="126" t="s">
        <v>16</v>
      </c>
      <c r="N25" s="127"/>
      <c r="O25" s="128"/>
    </row>
    <row r="26" spans="2:15" x14ac:dyDescent="0.3">
      <c r="C26" s="19" t="s">
        <v>5</v>
      </c>
      <c r="D26" s="44">
        <f>D13*100/$D$4</f>
        <v>3.8533333333333331</v>
      </c>
      <c r="E26" s="16">
        <f t="shared" ref="E26:F26" si="0">E13*100/$D$4</f>
        <v>4.0266666666666664</v>
      </c>
      <c r="F26" s="45">
        <f t="shared" si="0"/>
        <v>4.0533333333333328</v>
      </c>
      <c r="G26" s="44">
        <f>G13*100/$E$4</f>
        <v>2.1874999999999996</v>
      </c>
      <c r="H26" s="16">
        <f t="shared" ref="H26:I26" si="1">H13*100/$E$4</f>
        <v>2.2312499999999997</v>
      </c>
      <c r="I26" s="45">
        <f t="shared" si="1"/>
        <v>2.8437499999999996</v>
      </c>
      <c r="J26" s="44">
        <f>J13*100/$F$4</f>
        <v>3.4652777777777777</v>
      </c>
      <c r="K26" s="16">
        <f t="shared" ref="K26:L26" si="2">K13*100/$F$4</f>
        <v>3.4652777777777777</v>
      </c>
      <c r="L26" s="45">
        <f t="shared" si="2"/>
        <v>3.2083333333333335</v>
      </c>
      <c r="M26" s="44">
        <f>M13*100/$G$4</f>
        <v>50.684931506849388</v>
      </c>
      <c r="N26" s="16">
        <f t="shared" ref="N26:O26" si="3">N13*100/$G$4</f>
        <v>47.945205479452049</v>
      </c>
      <c r="O26" s="45">
        <f t="shared" si="3"/>
        <v>26.027397260273972</v>
      </c>
    </row>
    <row r="27" spans="2:15" x14ac:dyDescent="0.3">
      <c r="C27" s="19" t="s">
        <v>6</v>
      </c>
      <c r="D27" s="44">
        <f>D14*100/$D$5</f>
        <v>2.6274509803921569</v>
      </c>
      <c r="E27" s="16">
        <f t="shared" ref="E27:F27" si="4">E14*100/$D$5</f>
        <v>1.8758169934640523</v>
      </c>
      <c r="F27" s="45">
        <f t="shared" si="4"/>
        <v>2.5032679738562087</v>
      </c>
      <c r="G27" s="44">
        <f>G14*100/$E$5</f>
        <v>2.0555555555555554</v>
      </c>
      <c r="H27" s="16">
        <f>H14*100/$E$5</f>
        <v>1.9097222222222221</v>
      </c>
      <c r="I27" s="45">
        <f>I14*100/$E$5</f>
        <v>1.875</v>
      </c>
      <c r="J27" s="44">
        <f>J14*100/$F$5</f>
        <v>3.9044368600682593</v>
      </c>
      <c r="K27" s="16">
        <f t="shared" ref="K27:L27" si="5">K14*100/$F$5</f>
        <v>4.8668941979522184</v>
      </c>
      <c r="L27" s="45">
        <f t="shared" si="5"/>
        <v>4.4709897610921496</v>
      </c>
      <c r="M27" s="44">
        <f>M14*100/$G$5</f>
        <v>19.720279720279724</v>
      </c>
      <c r="N27" s="16">
        <f t="shared" ref="N27:O27" si="6">N14*100/$G$5</f>
        <v>20.76923076923077</v>
      </c>
      <c r="O27" s="45">
        <f t="shared" si="6"/>
        <v>20.62937062937063</v>
      </c>
    </row>
    <row r="28" spans="2:15" x14ac:dyDescent="0.3">
      <c r="C28" s="19" t="s">
        <v>7</v>
      </c>
      <c r="D28" s="44">
        <f>D15*100/$D$6</f>
        <v>2.3595505617977528</v>
      </c>
      <c r="E28" s="16">
        <f t="shared" ref="E28:F28" si="7">E15*100/$D$6</f>
        <v>2.1947565543071161</v>
      </c>
      <c r="F28" s="45">
        <f t="shared" si="7"/>
        <v>2.3071161048689137</v>
      </c>
      <c r="G28" s="44">
        <f>G15*100/$E$6</f>
        <v>2.8018433179723505</v>
      </c>
      <c r="H28" s="16">
        <f>H15*100/$E$6</f>
        <v>3.1336405529953919</v>
      </c>
      <c r="I28" s="45">
        <f>I15*100/$E$6</f>
        <v>3.0875576036866357</v>
      </c>
      <c r="J28" s="44">
        <f>J15*100/$F$6</f>
        <v>2.1276595744680851</v>
      </c>
      <c r="K28" s="16">
        <f t="shared" ref="K28:L28" si="8">K15*100/$F$6</f>
        <v>2.3049645390070919</v>
      </c>
      <c r="L28" s="45">
        <f t="shared" si="8"/>
        <v>2.1773049645390068</v>
      </c>
      <c r="M28" s="44">
        <f>M15*100/$G$6</f>
        <v>9.5522388059701502</v>
      </c>
      <c r="N28" s="16">
        <f t="shared" ref="N28:O28" si="9">N15*100/$G$6</f>
        <v>4.5970149253731343</v>
      </c>
      <c r="O28" s="45">
        <f t="shared" si="9"/>
        <v>4.0597014925373136</v>
      </c>
    </row>
    <row r="29" spans="2:15" x14ac:dyDescent="0.3">
      <c r="C29" s="19" t="s">
        <v>28</v>
      </c>
      <c r="D29" s="44">
        <f>D16*100/$D$7</f>
        <v>26.453333333333276</v>
      </c>
      <c r="E29" s="16">
        <f t="shared" ref="E29:F29" si="10">E16*100/$D$7</f>
        <v>30.4</v>
      </c>
      <c r="F29" s="45">
        <f t="shared" si="10"/>
        <v>31.253333333333337</v>
      </c>
      <c r="G29" s="44">
        <f>G16*100/$E$7</f>
        <v>37.275541795665625</v>
      </c>
      <c r="H29" s="16">
        <f>H16*100/$E$7</f>
        <v>37.77089783281734</v>
      </c>
      <c r="I29" s="45">
        <f>I16*100/$E$7</f>
        <v>42.848297213622281</v>
      </c>
      <c r="J29" s="44">
        <f>J16*100/$F$7</f>
        <v>39.638554216867469</v>
      </c>
      <c r="K29" s="16">
        <f t="shared" ref="K29:L29" si="11">K16*100/$F$7</f>
        <v>39.698795180722882</v>
      </c>
      <c r="L29" s="45">
        <f t="shared" si="11"/>
        <v>43.373493975903614</v>
      </c>
      <c r="M29" s="44">
        <f>M16*100/$G$7</f>
        <v>51.3986013986014</v>
      </c>
      <c r="N29" s="16">
        <f t="shared" ref="N29:O29" si="12">N16*100/$G$7</f>
        <v>47.27272727272728</v>
      </c>
      <c r="O29" s="45">
        <f t="shared" si="12"/>
        <v>52.097902097902107</v>
      </c>
    </row>
    <row r="30" spans="2:15" x14ac:dyDescent="0.3">
      <c r="C30" s="19" t="s">
        <v>3</v>
      </c>
      <c r="D30" s="44">
        <f>D17*100/$D$8</f>
        <v>25.071770334928228</v>
      </c>
      <c r="E30" s="16">
        <f t="shared" ref="E30:F30" si="13">E17*100/$D$8</f>
        <v>23.476874003189796</v>
      </c>
      <c r="F30" s="45">
        <f t="shared" si="13"/>
        <v>30.11164274322169</v>
      </c>
      <c r="G30" s="44">
        <f>G17*100/$E$8</f>
        <v>15.765472312703585</v>
      </c>
      <c r="H30" s="16">
        <f>H17*100/$E$8</f>
        <v>17.198697068403909</v>
      </c>
      <c r="I30" s="45">
        <f>I17*100/$E$8</f>
        <v>28.013029315960914</v>
      </c>
      <c r="J30" s="44">
        <f>J17*100/$F$8</f>
        <v>33.766233766233775</v>
      </c>
      <c r="K30" s="16">
        <f t="shared" ref="K30:L30" si="14">K17*100/$F$8</f>
        <v>36.168831168831169</v>
      </c>
      <c r="L30" s="45">
        <f t="shared" si="14"/>
        <v>38.961038961038966</v>
      </c>
      <c r="M30" s="44">
        <f>M17*100/$G$8</f>
        <v>37.682119205298008</v>
      </c>
      <c r="N30" s="16">
        <f t="shared" ref="N30:O30" si="15">N17*100/$G$8</f>
        <v>36.026490066225172</v>
      </c>
      <c r="O30" s="45">
        <f t="shared" si="15"/>
        <v>44.370860927152322</v>
      </c>
    </row>
    <row r="31" spans="2:15" ht="15" thickBot="1" x14ac:dyDescent="0.35">
      <c r="C31" s="19" t="s">
        <v>29</v>
      </c>
      <c r="D31" s="46">
        <f>D18*100/$D$9</f>
        <v>42.380952380952372</v>
      </c>
      <c r="E31" s="47">
        <f t="shared" ref="E31:F31" si="16">E18*100/$D$9</f>
        <v>19.931972789115648</v>
      </c>
      <c r="F31" s="48">
        <f t="shared" si="16"/>
        <v>40.952380952380949</v>
      </c>
      <c r="G31" s="46">
        <f>G18*100/$E$9</f>
        <v>37.581699346405223</v>
      </c>
      <c r="H31" s="47">
        <f>H18*100/$E$9</f>
        <v>36.470588235294116</v>
      </c>
      <c r="I31" s="48">
        <f>I18*100/$E$9</f>
        <v>38.954248366013069</v>
      </c>
      <c r="J31" s="46">
        <f>J18*100/$F$9</f>
        <v>14.666666666666666</v>
      </c>
      <c r="K31" s="47">
        <f t="shared" ref="K31:L31" si="17">K18*100/$F$9</f>
        <v>12.444444444444445</v>
      </c>
      <c r="L31" s="48">
        <f t="shared" si="17"/>
        <v>8.2222222222222214</v>
      </c>
      <c r="M31" s="46">
        <f>M18*100/$G$9</f>
        <v>4.6735395189003439</v>
      </c>
      <c r="N31" s="47">
        <f t="shared" ref="N31:O31" si="18">N18*100/$G$9</f>
        <v>5.2920962199312722</v>
      </c>
      <c r="O31" s="48">
        <f t="shared" si="18"/>
        <v>6.8728522336769764</v>
      </c>
    </row>
  </sheetData>
  <mergeCells count="11">
    <mergeCell ref="D25:F25"/>
    <mergeCell ref="G25:I25"/>
    <mergeCell ref="J25:L25"/>
    <mergeCell ref="M25:O25"/>
    <mergeCell ref="D2:F2"/>
    <mergeCell ref="D11:L11"/>
    <mergeCell ref="D24:L24"/>
    <mergeCell ref="D12:F12"/>
    <mergeCell ref="G12:I12"/>
    <mergeCell ref="J12:L12"/>
    <mergeCell ref="M12:O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EBB67-A5CF-4597-AB07-A03F295CF24B}">
  <dimension ref="B1:O38"/>
  <sheetViews>
    <sheetView workbookViewId="0">
      <selection activeCell="D23" sqref="D23"/>
    </sheetView>
  </sheetViews>
  <sheetFormatPr defaultRowHeight="14.4" x14ac:dyDescent="0.3"/>
  <cols>
    <col min="2" max="2" width="10.6640625" customWidth="1"/>
    <col min="3" max="3" width="11.6640625" style="51" customWidth="1"/>
    <col min="4" max="4" width="13.109375" style="1" customWidth="1"/>
    <col min="5" max="5" width="14.44140625" style="1" customWidth="1"/>
    <col min="6" max="6" width="21.77734375" style="1" customWidth="1"/>
    <col min="7" max="7" width="13.6640625" style="1" customWidth="1"/>
    <col min="8" max="8" width="13" style="1" customWidth="1"/>
    <col min="9" max="9" width="10.6640625" style="1" customWidth="1"/>
    <col min="10" max="10" width="13.5546875" style="1" customWidth="1"/>
    <col min="11" max="11" width="11.88671875" style="1" customWidth="1"/>
    <col min="12" max="12" width="12.6640625" style="1" customWidth="1"/>
    <col min="13" max="14" width="8.88671875" style="1"/>
  </cols>
  <sheetData>
    <row r="1" spans="2:15" ht="16.2" thickBot="1" x14ac:dyDescent="0.35">
      <c r="B1" s="9"/>
      <c r="C1" s="17"/>
      <c r="D1" s="12"/>
      <c r="E1" s="12"/>
      <c r="F1" s="12"/>
      <c r="G1" s="12"/>
      <c r="H1" s="12"/>
      <c r="I1" s="12"/>
      <c r="J1" s="12"/>
      <c r="K1" s="12"/>
      <c r="L1" s="12"/>
      <c r="M1" s="49"/>
    </row>
    <row r="2" spans="2:15" ht="16.2" thickBot="1" x14ac:dyDescent="0.35">
      <c r="B2" s="9"/>
      <c r="C2" s="17"/>
      <c r="D2" s="119" t="s">
        <v>22</v>
      </c>
      <c r="E2" s="120"/>
      <c r="F2" s="121"/>
      <c r="G2" s="12"/>
      <c r="H2" s="12"/>
      <c r="I2" s="12"/>
      <c r="J2" s="12"/>
      <c r="K2" s="12"/>
      <c r="L2" s="12"/>
      <c r="M2" s="49"/>
    </row>
    <row r="3" spans="2:15" ht="15.6" x14ac:dyDescent="0.3">
      <c r="B3" s="9"/>
      <c r="C3" s="18" t="s">
        <v>30</v>
      </c>
      <c r="D3" s="21" t="s">
        <v>14</v>
      </c>
      <c r="E3" s="21" t="s">
        <v>15</v>
      </c>
      <c r="F3" s="21" t="s">
        <v>16</v>
      </c>
      <c r="G3" s="11"/>
      <c r="H3" s="12"/>
      <c r="I3" s="12"/>
      <c r="J3" s="12"/>
      <c r="K3" s="12"/>
      <c r="L3" s="12"/>
      <c r="M3" s="49"/>
    </row>
    <row r="4" spans="2:15" ht="15.6" x14ac:dyDescent="0.3">
      <c r="B4" s="9"/>
      <c r="C4" s="19" t="s">
        <v>5</v>
      </c>
      <c r="D4" s="22">
        <v>416666.66666666663</v>
      </c>
      <c r="E4" s="22">
        <v>466666.66666666663</v>
      </c>
      <c r="F4" s="22">
        <v>476666.66666666669</v>
      </c>
      <c r="G4" s="13"/>
      <c r="H4" s="12"/>
      <c r="I4" s="12"/>
      <c r="J4" s="12"/>
      <c r="K4" s="12"/>
      <c r="L4" s="12"/>
      <c r="M4" s="49"/>
    </row>
    <row r="5" spans="2:15" ht="15.6" x14ac:dyDescent="0.3">
      <c r="B5" s="9"/>
      <c r="C5" s="19" t="s">
        <v>6</v>
      </c>
      <c r="D5" s="22">
        <v>496666.66666666663</v>
      </c>
      <c r="E5" s="22">
        <v>481666.66666666663</v>
      </c>
      <c r="F5" s="22">
        <v>476666.66666666663</v>
      </c>
      <c r="G5" s="13"/>
      <c r="H5" s="12"/>
      <c r="I5" s="12"/>
      <c r="J5" s="12"/>
      <c r="K5" s="12"/>
      <c r="L5" s="12"/>
      <c r="M5" s="49"/>
    </row>
    <row r="6" spans="2:15" ht="15.6" x14ac:dyDescent="0.3">
      <c r="B6" s="9"/>
      <c r="C6" s="19" t="s">
        <v>7</v>
      </c>
      <c r="D6" s="22">
        <v>583333.33333333326</v>
      </c>
      <c r="E6" s="22">
        <v>500000</v>
      </c>
      <c r="F6" s="22">
        <v>450000</v>
      </c>
      <c r="G6" s="13"/>
      <c r="H6" s="12"/>
      <c r="I6" s="12"/>
      <c r="J6" s="12"/>
      <c r="K6" s="12"/>
      <c r="L6" s="12"/>
      <c r="M6" s="49"/>
    </row>
    <row r="7" spans="2:15" ht="15.6" x14ac:dyDescent="0.3">
      <c r="B7" s="9"/>
      <c r="C7" s="19" t="s">
        <v>28</v>
      </c>
      <c r="D7" s="22">
        <v>498333.33333333331</v>
      </c>
      <c r="E7" s="22">
        <v>495000</v>
      </c>
      <c r="F7" s="22">
        <v>476666.66666666663</v>
      </c>
      <c r="G7" s="13"/>
      <c r="H7" s="12"/>
      <c r="I7" s="12"/>
      <c r="J7" s="12"/>
      <c r="K7" s="12"/>
      <c r="L7" s="12"/>
      <c r="M7" s="49"/>
    </row>
    <row r="8" spans="2:15" ht="15.6" x14ac:dyDescent="0.3">
      <c r="B8" s="9"/>
      <c r="C8" s="19" t="s">
        <v>3</v>
      </c>
      <c r="D8" s="22">
        <v>500000</v>
      </c>
      <c r="E8" s="22">
        <v>488333.33333333331</v>
      </c>
      <c r="F8" s="22">
        <v>503333.33333333331</v>
      </c>
      <c r="G8" s="13"/>
      <c r="H8" s="12"/>
      <c r="I8" s="12"/>
      <c r="J8" s="12"/>
      <c r="K8" s="12"/>
      <c r="L8" s="12"/>
      <c r="M8" s="49"/>
    </row>
    <row r="9" spans="2:15" ht="16.2" thickBot="1" x14ac:dyDescent="0.35">
      <c r="B9" s="9"/>
      <c r="C9" s="19" t="s">
        <v>29</v>
      </c>
      <c r="D9" s="23">
        <v>498333.33333333331</v>
      </c>
      <c r="E9" s="23">
        <v>480000</v>
      </c>
      <c r="F9" s="23">
        <v>485000</v>
      </c>
      <c r="G9" s="13"/>
      <c r="H9" s="12"/>
      <c r="I9" s="12"/>
      <c r="J9" s="12"/>
      <c r="K9" s="12"/>
      <c r="L9" s="12"/>
      <c r="M9" s="49"/>
    </row>
    <row r="10" spans="2:15" ht="16.2" thickBot="1" x14ac:dyDescent="0.35">
      <c r="B10" s="9"/>
      <c r="C10" s="17"/>
      <c r="D10" s="12"/>
      <c r="E10" s="12"/>
      <c r="F10" s="12"/>
      <c r="G10" s="12"/>
      <c r="H10" s="12"/>
      <c r="I10" s="12"/>
      <c r="J10" s="12"/>
      <c r="K10" s="12"/>
      <c r="L10" s="12"/>
      <c r="M10" s="49"/>
    </row>
    <row r="11" spans="2:15" ht="16.2" thickBot="1" x14ac:dyDescent="0.35">
      <c r="B11" s="9"/>
      <c r="C11" s="17"/>
      <c r="D11" s="119" t="s">
        <v>31</v>
      </c>
      <c r="E11" s="120"/>
      <c r="F11" s="120"/>
      <c r="G11" s="120"/>
      <c r="H11" s="120"/>
      <c r="I11" s="120"/>
      <c r="J11" s="120"/>
      <c r="K11" s="120"/>
      <c r="L11" s="121"/>
      <c r="M11" s="49"/>
    </row>
    <row r="12" spans="2:15" ht="15.6" x14ac:dyDescent="0.3">
      <c r="B12" s="9"/>
      <c r="C12" s="4" t="s">
        <v>30</v>
      </c>
      <c r="D12" s="126" t="s">
        <v>14</v>
      </c>
      <c r="E12" s="127"/>
      <c r="F12" s="128"/>
      <c r="G12" s="126" t="s">
        <v>15</v>
      </c>
      <c r="H12" s="127"/>
      <c r="I12" s="128"/>
      <c r="J12" s="126" t="s">
        <v>16</v>
      </c>
      <c r="K12" s="127"/>
      <c r="L12" s="128"/>
      <c r="M12" s="49"/>
    </row>
    <row r="13" spans="2:15" ht="15.6" x14ac:dyDescent="0.3">
      <c r="B13" s="9"/>
      <c r="C13" s="19" t="s">
        <v>5</v>
      </c>
      <c r="D13" s="39">
        <v>270000</v>
      </c>
      <c r="E13" s="13">
        <v>320000</v>
      </c>
      <c r="F13" s="40">
        <v>266666.66666666669</v>
      </c>
      <c r="G13" s="39">
        <v>346666.66666666663</v>
      </c>
      <c r="H13" s="13">
        <v>186666.66666666666</v>
      </c>
      <c r="I13" s="40">
        <v>240000</v>
      </c>
      <c r="J13" s="39">
        <v>173333.33333333331</v>
      </c>
      <c r="K13" s="13">
        <v>166666.66666666666</v>
      </c>
      <c r="L13" s="40">
        <v>120000</v>
      </c>
      <c r="M13" s="7"/>
      <c r="N13" s="3"/>
      <c r="O13" s="3"/>
    </row>
    <row r="14" spans="2:15" ht="15.6" x14ac:dyDescent="0.3">
      <c r="B14" s="9"/>
      <c r="C14" s="19" t="s">
        <v>6</v>
      </c>
      <c r="D14" s="39">
        <v>186000</v>
      </c>
      <c r="E14" s="13">
        <v>150666.66666666666</v>
      </c>
      <c r="F14" s="40">
        <v>177000</v>
      </c>
      <c r="G14" s="39">
        <v>180000</v>
      </c>
      <c r="H14" s="13">
        <v>187333.33333333334</v>
      </c>
      <c r="I14" s="40">
        <v>182666.66666666663</v>
      </c>
      <c r="J14" s="39">
        <v>94000</v>
      </c>
      <c r="K14" s="13">
        <v>99000</v>
      </c>
      <c r="L14" s="40">
        <v>98333.333333333314</v>
      </c>
      <c r="M14" s="7"/>
      <c r="N14" s="3"/>
      <c r="O14" s="3"/>
    </row>
    <row r="15" spans="2:15" ht="15.6" x14ac:dyDescent="0.3">
      <c r="B15" s="9"/>
      <c r="C15" s="19" t="s">
        <v>7</v>
      </c>
      <c r="D15" s="39">
        <v>103333.33333333333</v>
      </c>
      <c r="E15" s="13">
        <v>136666.66666666666</v>
      </c>
      <c r="F15" s="40">
        <v>163333.33333333331</v>
      </c>
      <c r="G15" s="39">
        <v>90000</v>
      </c>
      <c r="H15" s="13">
        <v>100000</v>
      </c>
      <c r="I15" s="40">
        <v>133333.33333333334</v>
      </c>
      <c r="J15" s="39">
        <v>53333.333333333336</v>
      </c>
      <c r="K15" s="13">
        <v>25666.666666666668</v>
      </c>
      <c r="L15" s="40">
        <v>22666.666666666668</v>
      </c>
      <c r="M15" s="7"/>
      <c r="N15" s="3"/>
      <c r="O15" s="3"/>
    </row>
    <row r="16" spans="2:15" ht="15.6" x14ac:dyDescent="0.3">
      <c r="B16" s="9"/>
      <c r="C16" s="19" t="s">
        <v>28</v>
      </c>
      <c r="D16" s="39">
        <v>248000</v>
      </c>
      <c r="E16" s="13">
        <v>255333.33333333334</v>
      </c>
      <c r="F16" s="40">
        <v>254666.66666666663</v>
      </c>
      <c r="G16" s="39">
        <v>211000</v>
      </c>
      <c r="H16" s="13">
        <v>217000</v>
      </c>
      <c r="I16" s="40">
        <v>214666.66666666663</v>
      </c>
      <c r="J16" s="39">
        <v>245000</v>
      </c>
      <c r="K16" s="13">
        <v>225333.33333333334</v>
      </c>
      <c r="L16" s="40">
        <v>248333.33333333334</v>
      </c>
      <c r="M16" s="7"/>
      <c r="N16" s="3"/>
      <c r="O16" s="3"/>
    </row>
    <row r="17" spans="2:15" ht="15.6" x14ac:dyDescent="0.3">
      <c r="B17" s="9"/>
      <c r="C17" s="19" t="s">
        <v>3</v>
      </c>
      <c r="D17" s="39">
        <v>135333.33333333334</v>
      </c>
      <c r="E17" s="13">
        <v>148000</v>
      </c>
      <c r="F17" s="40">
        <v>126333.33333333331</v>
      </c>
      <c r="G17" s="39">
        <v>180666.66666666663</v>
      </c>
      <c r="H17" s="13">
        <v>164333.33333333334</v>
      </c>
      <c r="I17" s="40">
        <v>151333.33333333334</v>
      </c>
      <c r="J17" s="39">
        <v>189666.66666666663</v>
      </c>
      <c r="K17" s="13">
        <v>181333.33333333334</v>
      </c>
      <c r="L17" s="40">
        <v>223333.33333333334</v>
      </c>
      <c r="M17" s="7"/>
      <c r="N17" s="3"/>
      <c r="O17" s="3"/>
    </row>
    <row r="18" spans="2:15" ht="16.2" thickBot="1" x14ac:dyDescent="0.35">
      <c r="B18" s="9"/>
      <c r="C18" s="19" t="s">
        <v>29</v>
      </c>
      <c r="D18" s="41">
        <v>56000</v>
      </c>
      <c r="E18" s="42">
        <v>37000</v>
      </c>
      <c r="F18" s="43">
        <v>49000</v>
      </c>
      <c r="G18" s="41">
        <v>17000</v>
      </c>
      <c r="H18" s="42">
        <v>23000</v>
      </c>
      <c r="I18" s="43">
        <v>35000</v>
      </c>
      <c r="J18" s="41">
        <v>22666.666666666668</v>
      </c>
      <c r="K18" s="42">
        <v>25666.666666666668</v>
      </c>
      <c r="L18" s="43">
        <v>33333.333333333336</v>
      </c>
      <c r="M18" s="7"/>
      <c r="N18" s="3"/>
      <c r="O18" s="3"/>
    </row>
    <row r="19" spans="2:15" ht="15.6" x14ac:dyDescent="0.3">
      <c r="B19" s="9"/>
      <c r="C19" s="17"/>
      <c r="D19" s="12"/>
      <c r="E19" s="12"/>
      <c r="F19" s="12"/>
      <c r="G19" s="12"/>
      <c r="H19" s="12"/>
      <c r="I19" s="12"/>
      <c r="J19" s="12"/>
      <c r="K19" s="12"/>
      <c r="L19" s="12"/>
      <c r="M19" s="49"/>
    </row>
    <row r="20" spans="2:15" ht="15.6" x14ac:dyDescent="0.3">
      <c r="B20" s="9"/>
      <c r="C20" s="17"/>
      <c r="D20" s="12"/>
      <c r="E20" s="12"/>
      <c r="F20" s="12"/>
      <c r="G20" s="12"/>
      <c r="H20" s="12"/>
      <c r="I20" s="12"/>
      <c r="J20" s="12"/>
      <c r="K20" s="12"/>
      <c r="L20" s="12"/>
      <c r="M20" s="49"/>
    </row>
    <row r="21" spans="2:15" ht="15.6" x14ac:dyDescent="0.3">
      <c r="B21" s="9"/>
      <c r="C21" s="17"/>
      <c r="D21" s="12"/>
      <c r="E21" s="12"/>
      <c r="F21" s="12"/>
      <c r="G21" s="12"/>
      <c r="H21" s="12"/>
      <c r="I21" s="12"/>
      <c r="J21" s="12"/>
      <c r="K21" s="12"/>
      <c r="L21" s="12"/>
      <c r="M21" s="49"/>
    </row>
    <row r="22" spans="2:15" ht="15.6" x14ac:dyDescent="0.3">
      <c r="B22" s="9"/>
      <c r="C22" s="17"/>
      <c r="D22" s="12"/>
      <c r="E22" s="12"/>
      <c r="F22" s="12"/>
      <c r="G22" s="12"/>
      <c r="H22" s="12"/>
      <c r="I22" s="12"/>
      <c r="J22" s="12"/>
      <c r="K22" s="12"/>
      <c r="L22" s="12"/>
      <c r="M22" s="49"/>
    </row>
    <row r="23" spans="2:15" ht="16.2" thickBot="1" x14ac:dyDescent="0.35">
      <c r="B23" s="10" t="s">
        <v>96</v>
      </c>
      <c r="C23" s="17"/>
      <c r="D23" s="12"/>
      <c r="E23" s="12"/>
      <c r="F23" s="12"/>
      <c r="G23" s="12"/>
      <c r="H23" s="12"/>
      <c r="I23" s="12"/>
      <c r="J23" s="12"/>
      <c r="K23" s="12"/>
      <c r="L23" s="12"/>
      <c r="M23" s="49"/>
    </row>
    <row r="24" spans="2:15" ht="16.2" thickBot="1" x14ac:dyDescent="0.35">
      <c r="B24" s="9"/>
      <c r="C24" s="17"/>
      <c r="D24" s="119" t="s">
        <v>32</v>
      </c>
      <c r="E24" s="120"/>
      <c r="F24" s="120"/>
      <c r="G24" s="120"/>
      <c r="H24" s="120"/>
      <c r="I24" s="120"/>
      <c r="J24" s="120"/>
      <c r="K24" s="120"/>
      <c r="L24" s="121"/>
      <c r="M24" s="49"/>
    </row>
    <row r="25" spans="2:15" ht="15.6" x14ac:dyDescent="0.3">
      <c r="B25" s="9"/>
      <c r="C25" s="4" t="s">
        <v>30</v>
      </c>
      <c r="D25" s="126" t="s">
        <v>14</v>
      </c>
      <c r="E25" s="127"/>
      <c r="F25" s="128"/>
      <c r="G25" s="126" t="s">
        <v>15</v>
      </c>
      <c r="H25" s="127"/>
      <c r="I25" s="128"/>
      <c r="J25" s="126" t="s">
        <v>16</v>
      </c>
      <c r="K25" s="127"/>
      <c r="L25" s="128"/>
      <c r="M25" s="49"/>
    </row>
    <row r="26" spans="2:15" ht="15.6" x14ac:dyDescent="0.3">
      <c r="B26" s="9"/>
      <c r="C26" s="19" t="s">
        <v>5</v>
      </c>
      <c r="D26" s="44">
        <f>D13*100/$D$4</f>
        <v>64.800000000000011</v>
      </c>
      <c r="E26" s="16">
        <f t="shared" ref="E26:F26" si="0">E13*100/$D$4</f>
        <v>76.800000000000011</v>
      </c>
      <c r="F26" s="45">
        <f t="shared" si="0"/>
        <v>64.000000000000014</v>
      </c>
      <c r="G26" s="44">
        <f>G13*100/$E$4</f>
        <v>74.285714285714292</v>
      </c>
      <c r="H26" s="16">
        <f t="shared" ref="H26:I26" si="1">H13*100/$E$4</f>
        <v>40</v>
      </c>
      <c r="I26" s="45">
        <f t="shared" si="1"/>
        <v>51.428571428571431</v>
      </c>
      <c r="J26" s="44">
        <f>J13*100/$F$4</f>
        <v>36.36363636363636</v>
      </c>
      <c r="K26" s="16">
        <f t="shared" ref="K26:L26" si="2">K13*100/$F$4</f>
        <v>34.96503496503496</v>
      </c>
      <c r="L26" s="45">
        <f t="shared" si="2"/>
        <v>25.174825174825173</v>
      </c>
      <c r="M26" s="49"/>
    </row>
    <row r="27" spans="2:15" ht="15.6" x14ac:dyDescent="0.3">
      <c r="B27" s="9"/>
      <c r="C27" s="19" t="s">
        <v>6</v>
      </c>
      <c r="D27" s="44">
        <f>D14*100/$D$5</f>
        <v>37.449664429530202</v>
      </c>
      <c r="E27" s="16">
        <f t="shared" ref="E27:F27" si="3">E14*100/$D$5</f>
        <v>30.335570469798657</v>
      </c>
      <c r="F27" s="45">
        <f t="shared" si="3"/>
        <v>35.63758389261745</v>
      </c>
      <c r="G27" s="44">
        <f>G14*100/$E$5</f>
        <v>37.370242214532873</v>
      </c>
      <c r="H27" s="16">
        <f>H14*100/$E$5</f>
        <v>38.892733564013852</v>
      </c>
      <c r="I27" s="45">
        <f>I14*100/$E$5</f>
        <v>37.923875432525946</v>
      </c>
      <c r="J27" s="44">
        <f>J14*100/$F$5</f>
        <v>19.720279720279724</v>
      </c>
      <c r="K27" s="16">
        <f t="shared" ref="K27:L27" si="4">K14*100/$F$5</f>
        <v>20.76923076923077</v>
      </c>
      <c r="L27" s="45">
        <f t="shared" si="4"/>
        <v>20.62937062937063</v>
      </c>
      <c r="M27" s="49"/>
    </row>
    <row r="28" spans="2:15" ht="15.6" x14ac:dyDescent="0.3">
      <c r="B28" s="9"/>
      <c r="C28" s="19" t="s">
        <v>7</v>
      </c>
      <c r="D28" s="44">
        <f>D15*100/$D$6</f>
        <v>17.714285714285715</v>
      </c>
      <c r="E28" s="16">
        <f t="shared" ref="E28:F28" si="5">E15*100/$D$6</f>
        <v>23.428571428571431</v>
      </c>
      <c r="F28" s="45">
        <f t="shared" si="5"/>
        <v>28</v>
      </c>
      <c r="G28" s="44">
        <f>G15*100/$E$6</f>
        <v>18</v>
      </c>
      <c r="H28" s="16">
        <f>H15*100/$E$6</f>
        <v>20</v>
      </c>
      <c r="I28" s="45">
        <f>I15*100/$E$6</f>
        <v>26.666666666666668</v>
      </c>
      <c r="J28" s="44">
        <f>J15*100/$F$6</f>
        <v>11.851851851851853</v>
      </c>
      <c r="K28" s="16">
        <f t="shared" ref="K28:L28" si="6">K15*100/$F$6</f>
        <v>5.7037037037037042</v>
      </c>
      <c r="L28" s="45">
        <f t="shared" si="6"/>
        <v>5.0370370370370381</v>
      </c>
      <c r="M28" s="49"/>
    </row>
    <row r="29" spans="2:15" ht="15.6" x14ac:dyDescent="0.3">
      <c r="B29" s="9"/>
      <c r="C29" s="19" t="s">
        <v>28</v>
      </c>
      <c r="D29" s="44">
        <f>D16*100/$D$7</f>
        <v>49.76588628762542</v>
      </c>
      <c r="E29" s="16">
        <f t="shared" ref="E29:F29" si="7">E16*100/$D$7</f>
        <v>51.23745819397994</v>
      </c>
      <c r="F29" s="45">
        <f t="shared" si="7"/>
        <v>51.103678929765884</v>
      </c>
      <c r="G29" s="44">
        <f>G16*100/$E$7</f>
        <v>42.626262626262623</v>
      </c>
      <c r="H29" s="16">
        <f>H16*100/$E$7</f>
        <v>43.838383838383841</v>
      </c>
      <c r="I29" s="45">
        <f>I16*100/$E$7</f>
        <v>43.367003367003363</v>
      </c>
      <c r="J29" s="44">
        <f>J16*100/$F$7</f>
        <v>51.3986013986014</v>
      </c>
      <c r="K29" s="16">
        <f t="shared" ref="K29:L29" si="8">K16*100/$F$7</f>
        <v>47.27272727272728</v>
      </c>
      <c r="L29" s="45">
        <f t="shared" si="8"/>
        <v>52.097902097902107</v>
      </c>
      <c r="M29" s="49"/>
    </row>
    <row r="30" spans="2:15" ht="15.6" x14ac:dyDescent="0.3">
      <c r="B30" s="9"/>
      <c r="C30" s="19" t="s">
        <v>3</v>
      </c>
      <c r="D30" s="44">
        <f>D17*100/$D$8</f>
        <v>27.066666666666666</v>
      </c>
      <c r="E30" s="16">
        <f t="shared" ref="E30:F30" si="9">E17*100/$D$8</f>
        <v>29.6</v>
      </c>
      <c r="F30" s="45">
        <f t="shared" si="9"/>
        <v>25.266666666666666</v>
      </c>
      <c r="G30" s="44">
        <f>G17*100/$E$8</f>
        <v>36.996587030716718</v>
      </c>
      <c r="H30" s="16">
        <f>H17*100/$E$8</f>
        <v>33.651877133105806</v>
      </c>
      <c r="I30" s="45">
        <f>I17*100/$E$8</f>
        <v>30.989761092150172</v>
      </c>
      <c r="J30" s="44">
        <f>J17*100/$F$8</f>
        <v>37.682119205298008</v>
      </c>
      <c r="K30" s="16">
        <f t="shared" ref="K30:L30" si="10">K17*100/$F$8</f>
        <v>36.026490066225172</v>
      </c>
      <c r="L30" s="45">
        <f t="shared" si="10"/>
        <v>44.370860927152322</v>
      </c>
      <c r="M30" s="49"/>
    </row>
    <row r="31" spans="2:15" ht="16.2" thickBot="1" x14ac:dyDescent="0.35">
      <c r="B31" s="9"/>
      <c r="C31" s="19" t="s">
        <v>29</v>
      </c>
      <c r="D31" s="46">
        <f>D18*100/$D$9</f>
        <v>11.237458193979933</v>
      </c>
      <c r="E31" s="47">
        <f t="shared" ref="E31:F31" si="11">E18*100/$D$9</f>
        <v>7.424749163879599</v>
      </c>
      <c r="F31" s="48">
        <f t="shared" si="11"/>
        <v>9.8327759197324411</v>
      </c>
      <c r="G31" s="46">
        <f>G18*100/$E$9</f>
        <v>3.5416666666666665</v>
      </c>
      <c r="H31" s="47">
        <f>H18*100/$E$9</f>
        <v>4.791666666666667</v>
      </c>
      <c r="I31" s="48">
        <f>I18*100/$E$9</f>
        <v>7.291666666666667</v>
      </c>
      <c r="J31" s="46">
        <f>J18*100/$F$9</f>
        <v>4.6735395189003439</v>
      </c>
      <c r="K31" s="47">
        <f t="shared" ref="K31:L31" si="12">K18*100/$F$9</f>
        <v>5.2920962199312722</v>
      </c>
      <c r="L31" s="48">
        <f t="shared" si="12"/>
        <v>6.8728522336769764</v>
      </c>
      <c r="M31" s="49"/>
    </row>
    <row r="33" spans="4:12" x14ac:dyDescent="0.3">
      <c r="D33" s="50"/>
      <c r="E33" s="50"/>
      <c r="F33" s="50"/>
      <c r="G33" s="50"/>
      <c r="H33" s="50"/>
      <c r="I33" s="50"/>
      <c r="J33" s="50"/>
      <c r="K33" s="50"/>
      <c r="L33" s="50"/>
    </row>
    <row r="34" spans="4:12" x14ac:dyDescent="0.3">
      <c r="D34" s="50"/>
      <c r="E34" s="50"/>
      <c r="F34" s="50"/>
      <c r="G34" s="50"/>
      <c r="H34" s="50"/>
      <c r="I34" s="50"/>
      <c r="J34" s="50"/>
      <c r="K34" s="50"/>
      <c r="L34" s="50"/>
    </row>
    <row r="35" spans="4:12" x14ac:dyDescent="0.3">
      <c r="D35" s="50"/>
      <c r="E35" s="50"/>
      <c r="F35" s="50"/>
      <c r="G35" s="50"/>
      <c r="H35" s="50"/>
      <c r="I35" s="50"/>
      <c r="J35" s="50"/>
      <c r="K35" s="50"/>
      <c r="L35" s="50"/>
    </row>
    <row r="36" spans="4:12" x14ac:dyDescent="0.3">
      <c r="D36" s="50"/>
      <c r="E36" s="50"/>
      <c r="F36" s="50"/>
      <c r="G36" s="50"/>
      <c r="H36" s="50"/>
      <c r="I36" s="50"/>
      <c r="J36" s="50"/>
      <c r="K36" s="50"/>
      <c r="L36" s="50"/>
    </row>
    <row r="37" spans="4:12" x14ac:dyDescent="0.3">
      <c r="D37" s="50"/>
      <c r="E37" s="50"/>
      <c r="F37" s="50"/>
      <c r="G37" s="50"/>
      <c r="H37" s="50"/>
      <c r="I37" s="50"/>
      <c r="J37" s="50"/>
      <c r="K37" s="50"/>
      <c r="L37" s="50"/>
    </row>
    <row r="38" spans="4:12" x14ac:dyDescent="0.3">
      <c r="D38" s="50"/>
      <c r="E38" s="50"/>
      <c r="F38" s="50"/>
      <c r="G38" s="50"/>
      <c r="H38" s="50"/>
      <c r="I38" s="50"/>
      <c r="J38" s="50"/>
      <c r="K38" s="50"/>
      <c r="L38" s="50"/>
    </row>
  </sheetData>
  <mergeCells count="9">
    <mergeCell ref="D24:L24"/>
    <mergeCell ref="D25:F25"/>
    <mergeCell ref="G25:I25"/>
    <mergeCell ref="J25:L25"/>
    <mergeCell ref="D2:F2"/>
    <mergeCell ref="D11:L11"/>
    <mergeCell ref="D12:F12"/>
    <mergeCell ref="G12:I12"/>
    <mergeCell ref="J12:L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ED3E-F8A5-4DD6-9392-553311576A44}">
  <dimension ref="B2:X10"/>
  <sheetViews>
    <sheetView workbookViewId="0">
      <selection activeCell="S4" sqref="S4:U10"/>
    </sheetView>
  </sheetViews>
  <sheetFormatPr defaultRowHeight="14.4" x14ac:dyDescent="0.3"/>
  <cols>
    <col min="2" max="2" width="12.88671875" customWidth="1"/>
    <col min="3" max="3" width="12.33203125" customWidth="1"/>
    <col min="4" max="8" width="9.6640625" bestFit="1" customWidth="1"/>
    <col min="9" max="9" width="10.109375" bestFit="1" customWidth="1"/>
    <col min="10" max="10" width="9.6640625" bestFit="1" customWidth="1"/>
    <col min="11" max="12" width="10.109375" bestFit="1" customWidth="1"/>
    <col min="13" max="24" width="9.6640625" bestFit="1" customWidth="1"/>
  </cols>
  <sheetData>
    <row r="2" spans="2:24" ht="15" thickBot="1" x14ac:dyDescent="0.35">
      <c r="B2" s="10" t="s">
        <v>98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2:24" ht="15" thickBot="1" x14ac:dyDescent="0.35">
      <c r="C3" s="9"/>
      <c r="D3" s="119" t="s">
        <v>97</v>
      </c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1"/>
    </row>
    <row r="4" spans="2:24" x14ac:dyDescent="0.3">
      <c r="C4" s="18" t="s">
        <v>30</v>
      </c>
      <c r="D4" s="126" t="s">
        <v>14</v>
      </c>
      <c r="E4" s="127"/>
      <c r="F4" s="128"/>
      <c r="G4" s="126" t="s">
        <v>15</v>
      </c>
      <c r="H4" s="127"/>
      <c r="I4" s="128"/>
      <c r="J4" s="127" t="s">
        <v>16</v>
      </c>
      <c r="K4" s="127"/>
      <c r="L4" s="128"/>
      <c r="M4" s="126" t="s">
        <v>11</v>
      </c>
      <c r="N4" s="127"/>
      <c r="O4" s="128"/>
      <c r="P4" s="126" t="s">
        <v>12</v>
      </c>
      <c r="Q4" s="127"/>
      <c r="R4" s="128"/>
      <c r="S4" s="126" t="s">
        <v>10</v>
      </c>
      <c r="T4" s="127"/>
      <c r="U4" s="128"/>
      <c r="V4" s="127" t="s">
        <v>16</v>
      </c>
      <c r="W4" s="127"/>
      <c r="X4" s="128"/>
    </row>
    <row r="5" spans="2:24" s="8" customFormat="1" x14ac:dyDescent="0.3">
      <c r="C5" s="19" t="s">
        <v>5</v>
      </c>
      <c r="D5" s="52">
        <v>470000</v>
      </c>
      <c r="E5" s="53">
        <v>313333.33333333331</v>
      </c>
      <c r="F5" s="54">
        <v>290000</v>
      </c>
      <c r="G5" s="52">
        <v>380000</v>
      </c>
      <c r="H5" s="53">
        <v>410000</v>
      </c>
      <c r="I5" s="54">
        <v>463333.33333333331</v>
      </c>
      <c r="J5" s="53">
        <v>403333.33333333331</v>
      </c>
      <c r="K5" s="53">
        <v>393333.33333333331</v>
      </c>
      <c r="L5" s="54">
        <v>363333.33333333331</v>
      </c>
      <c r="M5" s="52">
        <v>24800</v>
      </c>
      <c r="N5" s="53">
        <v>18333.333333333332</v>
      </c>
      <c r="O5" s="54">
        <v>22000</v>
      </c>
      <c r="P5" s="52">
        <v>10566.666666666666</v>
      </c>
      <c r="Q5" s="53">
        <v>17433.333333333332</v>
      </c>
      <c r="R5" s="54">
        <v>15733.333333333334</v>
      </c>
      <c r="S5" s="52">
        <v>21200</v>
      </c>
      <c r="T5" s="53">
        <v>26966.666666666668</v>
      </c>
      <c r="U5" s="54">
        <v>19966.666666666664</v>
      </c>
      <c r="V5" s="53">
        <v>396666.66666666663</v>
      </c>
      <c r="W5" s="53">
        <v>420000</v>
      </c>
      <c r="X5" s="54">
        <v>463333.33333333331</v>
      </c>
    </row>
    <row r="6" spans="2:24" x14ac:dyDescent="0.3">
      <c r="C6" s="19" t="s">
        <v>6</v>
      </c>
      <c r="D6" s="52">
        <v>245000</v>
      </c>
      <c r="E6" s="53">
        <v>237333.33333333334</v>
      </c>
      <c r="F6" s="54">
        <v>228666.66666666663</v>
      </c>
      <c r="G6" s="52">
        <v>231000</v>
      </c>
      <c r="H6" s="53">
        <v>226666.66666666663</v>
      </c>
      <c r="I6" s="54">
        <v>249666.66666666663</v>
      </c>
      <c r="J6" s="53">
        <v>191000</v>
      </c>
      <c r="K6" s="53">
        <v>239333.33333333334</v>
      </c>
      <c r="L6" s="54">
        <v>238666.66666666663</v>
      </c>
      <c r="M6" s="52">
        <v>41666.666666666657</v>
      </c>
      <c r="N6" s="53">
        <v>46000</v>
      </c>
      <c r="O6" s="54">
        <v>45000</v>
      </c>
      <c r="P6" s="52">
        <v>32333.333333333332</v>
      </c>
      <c r="Q6" s="53">
        <v>36000</v>
      </c>
      <c r="R6" s="54">
        <v>36000</v>
      </c>
      <c r="S6" s="52">
        <v>45000</v>
      </c>
      <c r="T6" s="53">
        <v>41666.666666666657</v>
      </c>
      <c r="U6" s="54">
        <v>36666.666666666664</v>
      </c>
      <c r="V6" s="53">
        <v>191000</v>
      </c>
      <c r="W6" s="53">
        <v>239333.33333333334</v>
      </c>
      <c r="X6" s="54">
        <v>238666.66666666663</v>
      </c>
    </row>
    <row r="7" spans="2:24" x14ac:dyDescent="0.3">
      <c r="C7" s="19" t="s">
        <v>7</v>
      </c>
      <c r="D7" s="52">
        <v>410000</v>
      </c>
      <c r="E7" s="53">
        <v>563333.33333333337</v>
      </c>
      <c r="F7" s="54">
        <v>566666.66666666663</v>
      </c>
      <c r="G7" s="52">
        <v>433333.33333333331</v>
      </c>
      <c r="H7" s="53">
        <v>400000</v>
      </c>
      <c r="I7" s="54">
        <v>366666.66666666663</v>
      </c>
      <c r="J7" s="53">
        <v>386666.66666666663</v>
      </c>
      <c r="K7" s="53">
        <v>386666.66666666663</v>
      </c>
      <c r="L7" s="54">
        <v>343333.33333333331</v>
      </c>
      <c r="M7" s="52">
        <v>97666.666666666672</v>
      </c>
      <c r="N7" s="53">
        <v>74000</v>
      </c>
      <c r="O7" s="54">
        <v>79333.333333333328</v>
      </c>
      <c r="P7" s="52">
        <v>99333.333333333314</v>
      </c>
      <c r="Q7" s="53">
        <v>67000</v>
      </c>
      <c r="R7" s="54">
        <v>65333.333333333328</v>
      </c>
      <c r="S7" s="52">
        <v>113000</v>
      </c>
      <c r="T7" s="53">
        <v>97666.666666666672</v>
      </c>
      <c r="U7" s="54">
        <v>99333.333333333314</v>
      </c>
      <c r="V7" s="53">
        <v>543333.33333333337</v>
      </c>
      <c r="W7" s="53">
        <v>590000</v>
      </c>
      <c r="X7" s="54">
        <v>343333.33333333331</v>
      </c>
    </row>
    <row r="8" spans="2:24" x14ac:dyDescent="0.3">
      <c r="C8" s="19" t="s">
        <v>28</v>
      </c>
      <c r="D8" s="52">
        <v>426666.66666666663</v>
      </c>
      <c r="E8" s="53">
        <v>436666.66666666663</v>
      </c>
      <c r="F8" s="54">
        <v>460000</v>
      </c>
      <c r="G8" s="52">
        <v>426666.66666666663</v>
      </c>
      <c r="H8" s="53">
        <v>420000</v>
      </c>
      <c r="I8" s="54">
        <v>426666.66666666663</v>
      </c>
      <c r="J8" s="53"/>
      <c r="K8" s="53"/>
      <c r="L8" s="54"/>
      <c r="M8" s="52">
        <v>386666.66666666663</v>
      </c>
      <c r="N8" s="53">
        <v>406666.66666666663</v>
      </c>
      <c r="O8" s="54">
        <v>440000</v>
      </c>
      <c r="P8" s="52">
        <v>416666.66666666663</v>
      </c>
      <c r="Q8" s="53">
        <v>423333.33333333331</v>
      </c>
      <c r="R8" s="54">
        <v>420000</v>
      </c>
      <c r="S8" s="52">
        <v>453333.33333333331</v>
      </c>
      <c r="T8" s="53">
        <v>460000</v>
      </c>
      <c r="U8" s="54">
        <v>423333.33333333331</v>
      </c>
      <c r="V8" s="53">
        <v>210000</v>
      </c>
      <c r="W8" s="53">
        <v>253333.33333333331</v>
      </c>
      <c r="X8" s="54">
        <v>260000</v>
      </c>
    </row>
    <row r="9" spans="2:24" x14ac:dyDescent="0.3">
      <c r="C9" s="19" t="s">
        <v>3</v>
      </c>
      <c r="D9" s="52">
        <v>258000</v>
      </c>
      <c r="E9" s="53">
        <v>270333.33333333331</v>
      </c>
      <c r="F9" s="54">
        <v>189333.33333333334</v>
      </c>
      <c r="G9" s="52">
        <v>171000</v>
      </c>
      <c r="H9" s="53">
        <v>152333.33333333334</v>
      </c>
      <c r="I9" s="54">
        <v>164666.66666666663</v>
      </c>
      <c r="J9" s="53"/>
      <c r="K9" s="53"/>
      <c r="L9" s="54"/>
      <c r="M9" s="52">
        <v>140333.33333333334</v>
      </c>
      <c r="N9" s="53">
        <v>144333.33333333334</v>
      </c>
      <c r="O9" s="54">
        <v>140000</v>
      </c>
      <c r="P9" s="52">
        <v>96000</v>
      </c>
      <c r="Q9" s="53">
        <v>96333.333333333314</v>
      </c>
      <c r="R9" s="54">
        <v>99333.333333333314</v>
      </c>
      <c r="S9" s="52">
        <v>206000</v>
      </c>
      <c r="T9" s="53">
        <v>192666.66666666663</v>
      </c>
      <c r="U9" s="54">
        <v>186666.66666666663</v>
      </c>
      <c r="V9" s="53">
        <v>188000</v>
      </c>
      <c r="W9" s="53">
        <v>179000</v>
      </c>
      <c r="X9" s="54">
        <v>227666.66666666663</v>
      </c>
    </row>
    <row r="10" spans="2:24" ht="15" thickBot="1" x14ac:dyDescent="0.35">
      <c r="C10" s="19" t="s">
        <v>29</v>
      </c>
      <c r="D10" s="55">
        <v>56666.666666666657</v>
      </c>
      <c r="E10" s="56">
        <v>54000</v>
      </c>
      <c r="F10" s="57">
        <v>53333.333333333336</v>
      </c>
      <c r="G10" s="55">
        <v>61000</v>
      </c>
      <c r="H10" s="56">
        <v>58000</v>
      </c>
      <c r="I10" s="57">
        <v>105000</v>
      </c>
      <c r="J10" s="56"/>
      <c r="K10" s="56"/>
      <c r="L10" s="57"/>
      <c r="M10" s="55">
        <v>2036666.6666666665</v>
      </c>
      <c r="N10" s="56">
        <v>2153333.3333333335</v>
      </c>
      <c r="O10" s="57">
        <v>2010000</v>
      </c>
      <c r="P10" s="55">
        <v>2130000</v>
      </c>
      <c r="Q10" s="56">
        <v>2326666.6666666665</v>
      </c>
      <c r="R10" s="57">
        <v>1933333.3333333333</v>
      </c>
      <c r="S10" s="55">
        <v>640000</v>
      </c>
      <c r="T10" s="56">
        <v>913333.33333333326</v>
      </c>
      <c r="U10" s="57">
        <v>813333.33333333326</v>
      </c>
      <c r="V10" s="56">
        <v>94333.333333333314</v>
      </c>
      <c r="W10" s="56">
        <v>106333.33333333331</v>
      </c>
      <c r="X10" s="57">
        <v>112333.33333333331</v>
      </c>
    </row>
  </sheetData>
  <mergeCells count="8">
    <mergeCell ref="D3:X3"/>
    <mergeCell ref="V4:X4"/>
    <mergeCell ref="M4:O4"/>
    <mergeCell ref="P4:R4"/>
    <mergeCell ref="S4:U4"/>
    <mergeCell ref="D4:F4"/>
    <mergeCell ref="G4:I4"/>
    <mergeCell ref="J4:L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D8A22-AA2A-4E78-9F1F-1CDAADEFEE0E}">
  <dimension ref="A3:W12"/>
  <sheetViews>
    <sheetView workbookViewId="0">
      <selection activeCell="D15" sqref="D15"/>
    </sheetView>
  </sheetViews>
  <sheetFormatPr defaultRowHeight="14.4" x14ac:dyDescent="0.3"/>
  <cols>
    <col min="1" max="1" width="8.88671875" style="9"/>
    <col min="2" max="2" width="12.33203125" style="9" customWidth="1"/>
    <col min="3" max="7" width="9.6640625" style="9" bestFit="1" customWidth="1"/>
    <col min="8" max="8" width="10.109375" style="9" bestFit="1" customWidth="1"/>
    <col min="9" max="9" width="9.6640625" style="9" bestFit="1" customWidth="1"/>
    <col min="10" max="11" width="10.109375" style="9" bestFit="1" customWidth="1"/>
    <col min="12" max="20" width="9.6640625" style="9" bestFit="1" customWidth="1"/>
    <col min="21" max="22" width="8.88671875" style="9"/>
  </cols>
  <sheetData>
    <row r="3" spans="1:23" ht="15" thickBot="1" x14ac:dyDescent="0.35">
      <c r="A3" s="10" t="s">
        <v>100</v>
      </c>
    </row>
    <row r="4" spans="1:23" ht="15" thickBot="1" x14ac:dyDescent="0.35">
      <c r="C4" s="119" t="s">
        <v>99</v>
      </c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1"/>
    </row>
    <row r="5" spans="1:23" ht="15" thickBot="1" x14ac:dyDescent="0.35">
      <c r="C5" s="119" t="s">
        <v>40</v>
      </c>
      <c r="D5" s="120"/>
      <c r="E5" s="120"/>
      <c r="F5" s="120"/>
      <c r="G5" s="120"/>
      <c r="H5" s="120"/>
      <c r="I5" s="120"/>
      <c r="J5" s="120"/>
      <c r="K5" s="121"/>
      <c r="L5" s="119" t="s">
        <v>41</v>
      </c>
      <c r="M5" s="120"/>
      <c r="N5" s="120"/>
      <c r="O5" s="120"/>
      <c r="P5" s="120"/>
      <c r="Q5" s="120"/>
      <c r="R5" s="120"/>
      <c r="S5" s="120"/>
      <c r="T5" s="121"/>
    </row>
    <row r="6" spans="1:23" x14ac:dyDescent="0.3">
      <c r="B6" s="9" t="s">
        <v>30</v>
      </c>
      <c r="C6" s="126" t="s">
        <v>14</v>
      </c>
      <c r="D6" s="127"/>
      <c r="E6" s="128"/>
      <c r="F6" s="126" t="s">
        <v>15</v>
      </c>
      <c r="G6" s="127"/>
      <c r="H6" s="128"/>
      <c r="I6" s="125" t="s">
        <v>16</v>
      </c>
      <c r="J6" s="125"/>
      <c r="K6" s="130"/>
      <c r="L6" s="126" t="s">
        <v>11</v>
      </c>
      <c r="M6" s="127"/>
      <c r="N6" s="128"/>
      <c r="O6" s="126" t="s">
        <v>12</v>
      </c>
      <c r="P6" s="127"/>
      <c r="Q6" s="128"/>
      <c r="R6" s="125" t="s">
        <v>10</v>
      </c>
      <c r="S6" s="125"/>
      <c r="T6" s="130"/>
      <c r="U6" s="129"/>
      <c r="V6" s="129"/>
      <c r="W6" s="129"/>
    </row>
    <row r="7" spans="1:23" s="8" customFormat="1" x14ac:dyDescent="0.3">
      <c r="A7" s="53"/>
      <c r="B7" s="19" t="s">
        <v>5</v>
      </c>
      <c r="C7" s="52">
        <v>470000</v>
      </c>
      <c r="D7" s="53">
        <v>313333.33333333331</v>
      </c>
      <c r="E7" s="54">
        <v>290000</v>
      </c>
      <c r="F7" s="52">
        <v>380000</v>
      </c>
      <c r="G7" s="53">
        <v>410000</v>
      </c>
      <c r="H7" s="54">
        <v>463333.33333333331</v>
      </c>
      <c r="I7" s="53">
        <v>400000</v>
      </c>
      <c r="J7" s="53">
        <v>406666.66666666663</v>
      </c>
      <c r="K7" s="54">
        <v>413333.33333333331</v>
      </c>
      <c r="L7" s="52">
        <v>24800</v>
      </c>
      <c r="M7" s="53">
        <v>18333.333333333332</v>
      </c>
      <c r="N7" s="54">
        <v>22000</v>
      </c>
      <c r="O7" s="52">
        <v>10566.666666666666</v>
      </c>
      <c r="P7" s="53">
        <v>17433.333333333332</v>
      </c>
      <c r="Q7" s="54">
        <v>15733.333333333334</v>
      </c>
      <c r="R7" s="53">
        <v>21200</v>
      </c>
      <c r="S7" s="53">
        <v>26966.666666666668</v>
      </c>
      <c r="T7" s="54">
        <v>19966.666666666664</v>
      </c>
      <c r="U7" s="53"/>
      <c r="V7" s="53"/>
    </row>
    <row r="8" spans="1:23" x14ac:dyDescent="0.3">
      <c r="B8" s="19" t="s">
        <v>6</v>
      </c>
      <c r="C8" s="52">
        <v>245000</v>
      </c>
      <c r="D8" s="53">
        <v>237333.33333333334</v>
      </c>
      <c r="E8" s="54">
        <v>228666.66666666663</v>
      </c>
      <c r="F8" s="52">
        <v>231000</v>
      </c>
      <c r="G8" s="53">
        <v>226666.66666666663</v>
      </c>
      <c r="H8" s="54">
        <v>249666.66666666663</v>
      </c>
      <c r="I8" s="53">
        <v>191000</v>
      </c>
      <c r="J8" s="53">
        <v>239333.33333333334</v>
      </c>
      <c r="K8" s="54">
        <v>238666.66666666663</v>
      </c>
      <c r="L8" s="52">
        <v>41666.666666666657</v>
      </c>
      <c r="M8" s="53">
        <v>46000</v>
      </c>
      <c r="N8" s="54">
        <v>45000</v>
      </c>
      <c r="O8" s="52">
        <v>32333.333333333332</v>
      </c>
      <c r="P8" s="53">
        <v>36000</v>
      </c>
      <c r="Q8" s="54">
        <v>36000</v>
      </c>
      <c r="R8" s="53">
        <v>45000</v>
      </c>
      <c r="S8" s="53">
        <v>41666.666666666657</v>
      </c>
      <c r="T8" s="54">
        <v>36666.666666666664</v>
      </c>
    </row>
    <row r="9" spans="1:23" x14ac:dyDescent="0.3">
      <c r="B9" s="19" t="s">
        <v>7</v>
      </c>
      <c r="C9" s="52">
        <v>410000</v>
      </c>
      <c r="D9" s="53">
        <v>563333.33333333337</v>
      </c>
      <c r="E9" s="54">
        <v>566666.66666666663</v>
      </c>
      <c r="F9" s="52">
        <v>433333.33333333331</v>
      </c>
      <c r="G9" s="53">
        <v>400000</v>
      </c>
      <c r="H9" s="54">
        <v>366666.66666666663</v>
      </c>
      <c r="I9" s="53">
        <v>465000</v>
      </c>
      <c r="J9" s="53">
        <v>488333.33333333331</v>
      </c>
      <c r="K9" s="54">
        <v>343333.33333333331</v>
      </c>
      <c r="L9" s="52">
        <v>97666.666666666672</v>
      </c>
      <c r="M9" s="53">
        <v>74000</v>
      </c>
      <c r="N9" s="54">
        <v>79333.333333333328</v>
      </c>
      <c r="O9" s="52">
        <v>99333.333333333314</v>
      </c>
      <c r="P9" s="53">
        <v>67000</v>
      </c>
      <c r="Q9" s="54">
        <v>65333.333333333328</v>
      </c>
      <c r="R9" s="53">
        <v>113000</v>
      </c>
      <c r="S9" s="53">
        <v>97666.666666666672</v>
      </c>
      <c r="T9" s="54">
        <v>99333.333333333314</v>
      </c>
    </row>
    <row r="10" spans="1:23" x14ac:dyDescent="0.3">
      <c r="B10" s="19" t="s">
        <v>28</v>
      </c>
      <c r="C10" s="52">
        <v>426666.66666666663</v>
      </c>
      <c r="D10" s="53">
        <v>436666.66666666663</v>
      </c>
      <c r="E10" s="54">
        <v>460000</v>
      </c>
      <c r="F10" s="52">
        <v>426666.66666666663</v>
      </c>
      <c r="G10" s="53">
        <v>420000</v>
      </c>
      <c r="H10" s="54">
        <v>426666.66666666663</v>
      </c>
      <c r="I10" s="53">
        <v>210000</v>
      </c>
      <c r="J10" s="53">
        <v>253333.33333333331</v>
      </c>
      <c r="K10" s="54">
        <v>260000</v>
      </c>
      <c r="L10" s="52">
        <v>386666.66666666663</v>
      </c>
      <c r="M10" s="53">
        <v>406666.66666666663</v>
      </c>
      <c r="N10" s="54">
        <v>440000</v>
      </c>
      <c r="O10" s="52">
        <v>416666.66666666663</v>
      </c>
      <c r="P10" s="53">
        <v>423333.33333333331</v>
      </c>
      <c r="Q10" s="54">
        <v>420000</v>
      </c>
      <c r="R10" s="53">
        <v>453333.33333333331</v>
      </c>
      <c r="S10" s="53">
        <v>460000</v>
      </c>
      <c r="T10" s="54">
        <v>423333.33333333331</v>
      </c>
    </row>
    <row r="11" spans="1:23" x14ac:dyDescent="0.3">
      <c r="B11" s="19" t="s">
        <v>3</v>
      </c>
      <c r="C11" s="52">
        <v>258000</v>
      </c>
      <c r="D11" s="53">
        <v>270333.33333333331</v>
      </c>
      <c r="E11" s="54">
        <v>189333.33333333334</v>
      </c>
      <c r="F11" s="52">
        <v>171000</v>
      </c>
      <c r="G11" s="53">
        <v>152333.33333333334</v>
      </c>
      <c r="H11" s="54">
        <v>164666.66666666663</v>
      </c>
      <c r="I11" s="53">
        <v>188000</v>
      </c>
      <c r="J11" s="53">
        <v>179000</v>
      </c>
      <c r="K11" s="54">
        <v>227666.66666666663</v>
      </c>
      <c r="L11" s="52">
        <v>140333.33333333334</v>
      </c>
      <c r="M11" s="53">
        <v>144333.33333333334</v>
      </c>
      <c r="N11" s="54">
        <v>140000</v>
      </c>
      <c r="O11" s="52">
        <v>96000</v>
      </c>
      <c r="P11" s="53">
        <v>96333.333333333314</v>
      </c>
      <c r="Q11" s="54">
        <v>99333.333333333314</v>
      </c>
      <c r="R11" s="53">
        <v>206000</v>
      </c>
      <c r="S11" s="53">
        <v>192666.66666666663</v>
      </c>
      <c r="T11" s="54">
        <v>186666.66666666663</v>
      </c>
    </row>
    <row r="12" spans="1:23" ht="15" thickBot="1" x14ac:dyDescent="0.35">
      <c r="B12" s="19" t="s">
        <v>29</v>
      </c>
      <c r="C12" s="55">
        <v>56666.666666666657</v>
      </c>
      <c r="D12" s="56">
        <v>54000</v>
      </c>
      <c r="E12" s="57">
        <v>53333.333333333336</v>
      </c>
      <c r="F12" s="55">
        <v>61000</v>
      </c>
      <c r="G12" s="56">
        <v>58000</v>
      </c>
      <c r="H12" s="57">
        <v>105000</v>
      </c>
      <c r="I12" s="56">
        <v>94333.333333333314</v>
      </c>
      <c r="J12" s="56">
        <v>106333.33333333331</v>
      </c>
      <c r="K12" s="57">
        <v>112333.33333333331</v>
      </c>
      <c r="L12" s="55">
        <v>2036666.6666666665</v>
      </c>
      <c r="M12" s="56">
        <v>2153333.3333333335</v>
      </c>
      <c r="N12" s="57">
        <v>2010000</v>
      </c>
      <c r="O12" s="55">
        <v>2130000</v>
      </c>
      <c r="P12" s="56">
        <v>2326666.6666666665</v>
      </c>
      <c r="Q12" s="57">
        <v>1933333.3333333333</v>
      </c>
      <c r="R12" s="56">
        <v>640000</v>
      </c>
      <c r="S12" s="56">
        <v>913333.33333333326</v>
      </c>
      <c r="T12" s="57">
        <v>813333.33333333326</v>
      </c>
    </row>
  </sheetData>
  <mergeCells count="10">
    <mergeCell ref="C4:T4"/>
    <mergeCell ref="U6:W6"/>
    <mergeCell ref="C6:E6"/>
    <mergeCell ref="F6:H6"/>
    <mergeCell ref="I6:K6"/>
    <mergeCell ref="L6:N6"/>
    <mergeCell ref="O6:Q6"/>
    <mergeCell ref="R6:T6"/>
    <mergeCell ref="C5:K5"/>
    <mergeCell ref="L5:T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F95F0-2920-438A-9FA3-91051098A668}">
  <dimension ref="A1:AW111"/>
  <sheetViews>
    <sheetView tabSelected="1" workbookViewId="0">
      <selection activeCell="E1189" sqref="E1189"/>
    </sheetView>
  </sheetViews>
  <sheetFormatPr defaultRowHeight="14.4" x14ac:dyDescent="0.3"/>
  <cols>
    <col min="1" max="1" width="8.88671875" style="9"/>
    <col min="2" max="2" width="13.88671875" style="9" customWidth="1"/>
    <col min="3" max="3" width="23.88671875" style="9" customWidth="1"/>
    <col min="4" max="4" width="9.109375" style="9" bestFit="1" customWidth="1"/>
    <col min="5" max="5" width="11.44140625" style="9" customWidth="1"/>
    <col min="6" max="6" width="9.109375" style="9" bestFit="1" customWidth="1"/>
    <col min="7" max="7" width="11.5546875" style="9" bestFit="1" customWidth="1"/>
    <col min="8" max="8" width="10.88671875" style="9" customWidth="1"/>
    <col min="9" max="9" width="9.5546875" style="9" customWidth="1"/>
    <col min="10" max="10" width="11.21875" style="9" customWidth="1"/>
    <col min="11" max="11" width="11.44140625" style="9" customWidth="1"/>
    <col min="12" max="12" width="11.88671875" style="9" customWidth="1"/>
    <col min="13" max="13" width="10.44140625" style="9" customWidth="1"/>
    <col min="14" max="15" width="10.77734375" style="9" bestFit="1" customWidth="1"/>
    <col min="16" max="16" width="12" style="9" customWidth="1"/>
    <col min="17" max="18" width="8.88671875" style="9"/>
    <col min="19" max="19" width="12.88671875" style="9" customWidth="1"/>
    <col min="20" max="21" width="8.88671875" style="9"/>
    <col min="22" max="22" width="11.5546875" style="9" customWidth="1"/>
    <col min="23" max="23" width="10.77734375" style="9" customWidth="1"/>
    <col min="24" max="24" width="11.33203125" style="9" customWidth="1"/>
    <col min="25" max="25" width="10.44140625" style="9" customWidth="1"/>
    <col min="26" max="26" width="10.77734375" style="9" customWidth="1"/>
    <col min="27" max="27" width="11.44140625" style="9" customWidth="1"/>
    <col min="28" max="28" width="11" style="9" customWidth="1"/>
    <col min="29" max="29" width="10.33203125" style="9" customWidth="1"/>
    <col min="30" max="30" width="10.6640625" style="9" customWidth="1"/>
    <col min="31" max="31" width="10.88671875" style="9" customWidth="1"/>
    <col min="32" max="32" width="11.21875" style="9" customWidth="1"/>
    <col min="33" max="33" width="10.6640625" style="9" customWidth="1"/>
    <col min="34" max="34" width="11.6640625" style="9" customWidth="1"/>
    <col min="35" max="49" width="8.88671875" style="9"/>
  </cols>
  <sheetData>
    <row r="1" spans="1:49" ht="15" thickBot="1" x14ac:dyDescent="0.35"/>
    <row r="2" spans="1:49" s="91" customFormat="1" ht="15" thickBot="1" x14ac:dyDescent="0.35">
      <c r="A2" s="25"/>
      <c r="B2" s="25"/>
      <c r="C2" s="138" t="s">
        <v>83</v>
      </c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  <c r="AM2" s="139"/>
      <c r="AN2" s="139"/>
      <c r="AO2" s="139"/>
      <c r="AP2" s="139"/>
      <c r="AQ2" s="139"/>
      <c r="AR2" s="139"/>
      <c r="AS2" s="139"/>
      <c r="AT2" s="139"/>
      <c r="AU2" s="139"/>
      <c r="AV2" s="139"/>
      <c r="AW2" s="140"/>
    </row>
    <row r="3" spans="1:49" s="91" customFormat="1" ht="15" thickBot="1" x14ac:dyDescent="0.3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92" t="s">
        <v>74</v>
      </c>
      <c r="N3" s="144" t="s">
        <v>75</v>
      </c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6"/>
      <c r="AF3" s="144" t="s">
        <v>76</v>
      </c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6"/>
    </row>
    <row r="4" spans="1:49" s="91" customFormat="1" ht="15" thickBot="1" x14ac:dyDescent="0.35">
      <c r="A4" s="25"/>
      <c r="B4" s="93" t="s">
        <v>73</v>
      </c>
      <c r="C4" s="25"/>
      <c r="D4" s="25"/>
      <c r="E4" s="25"/>
      <c r="F4" s="138" t="s">
        <v>86</v>
      </c>
      <c r="G4" s="139"/>
      <c r="H4" s="140"/>
      <c r="I4" s="138" t="s">
        <v>87</v>
      </c>
      <c r="J4" s="139"/>
      <c r="K4" s="140"/>
      <c r="L4" s="25"/>
      <c r="M4" s="92" t="s">
        <v>73</v>
      </c>
      <c r="N4" s="138" t="s">
        <v>86</v>
      </c>
      <c r="O4" s="139"/>
      <c r="P4" s="139"/>
      <c r="Q4" s="139"/>
      <c r="R4" s="139"/>
      <c r="S4" s="139"/>
      <c r="T4" s="139"/>
      <c r="U4" s="139"/>
      <c r="V4" s="140"/>
      <c r="W4" s="138" t="s">
        <v>87</v>
      </c>
      <c r="X4" s="139"/>
      <c r="Y4" s="139"/>
      <c r="Z4" s="139"/>
      <c r="AA4" s="139"/>
      <c r="AB4" s="139"/>
      <c r="AC4" s="139"/>
      <c r="AD4" s="139"/>
      <c r="AE4" s="140"/>
      <c r="AF4" s="138" t="s">
        <v>86</v>
      </c>
      <c r="AG4" s="139"/>
      <c r="AH4" s="139"/>
      <c r="AI4" s="139"/>
      <c r="AJ4" s="139"/>
      <c r="AK4" s="139"/>
      <c r="AL4" s="139"/>
      <c r="AM4" s="139"/>
      <c r="AN4" s="140"/>
      <c r="AO4" s="138" t="s">
        <v>87</v>
      </c>
      <c r="AP4" s="139"/>
      <c r="AQ4" s="139"/>
      <c r="AR4" s="139"/>
      <c r="AS4" s="139"/>
      <c r="AT4" s="139"/>
      <c r="AU4" s="139"/>
      <c r="AV4" s="139"/>
      <c r="AW4" s="140"/>
    </row>
    <row r="5" spans="1:49" s="91" customFormat="1" x14ac:dyDescent="0.3">
      <c r="A5" s="25"/>
      <c r="B5" s="4" t="s">
        <v>90</v>
      </c>
      <c r="C5" s="135" t="s">
        <v>42</v>
      </c>
      <c r="D5" s="136"/>
      <c r="E5" s="137"/>
      <c r="F5" s="135" t="s">
        <v>103</v>
      </c>
      <c r="G5" s="136"/>
      <c r="H5" s="137"/>
      <c r="I5" s="135" t="s">
        <v>103</v>
      </c>
      <c r="J5" s="136"/>
      <c r="K5" s="137"/>
      <c r="L5" s="32"/>
      <c r="M5" s="92" t="s">
        <v>113</v>
      </c>
      <c r="N5" s="135" t="s">
        <v>14</v>
      </c>
      <c r="O5" s="136"/>
      <c r="P5" s="137"/>
      <c r="Q5" s="135" t="s">
        <v>15</v>
      </c>
      <c r="R5" s="136"/>
      <c r="S5" s="137"/>
      <c r="T5" s="135" t="s">
        <v>16</v>
      </c>
      <c r="U5" s="136"/>
      <c r="V5" s="137"/>
      <c r="W5" s="135" t="s">
        <v>14</v>
      </c>
      <c r="X5" s="136"/>
      <c r="Y5" s="137"/>
      <c r="Z5" s="135" t="s">
        <v>15</v>
      </c>
      <c r="AA5" s="136"/>
      <c r="AB5" s="137"/>
      <c r="AC5" s="135" t="s">
        <v>16</v>
      </c>
      <c r="AD5" s="136"/>
      <c r="AE5" s="137"/>
      <c r="AF5" s="135" t="s">
        <v>11</v>
      </c>
      <c r="AG5" s="136"/>
      <c r="AH5" s="137"/>
      <c r="AI5" s="135" t="s">
        <v>12</v>
      </c>
      <c r="AJ5" s="136"/>
      <c r="AK5" s="137"/>
      <c r="AL5" s="135" t="s">
        <v>10</v>
      </c>
      <c r="AM5" s="136"/>
      <c r="AN5" s="137"/>
      <c r="AO5" s="135" t="s">
        <v>11</v>
      </c>
      <c r="AP5" s="136"/>
      <c r="AQ5" s="137"/>
      <c r="AR5" s="135" t="s">
        <v>12</v>
      </c>
      <c r="AS5" s="136"/>
      <c r="AT5" s="137"/>
      <c r="AU5" s="135" t="s">
        <v>10</v>
      </c>
      <c r="AV5" s="136"/>
      <c r="AW5" s="137"/>
    </row>
    <row r="6" spans="1:49" s="94" customFormat="1" x14ac:dyDescent="0.3">
      <c r="A6" s="32"/>
      <c r="B6" s="4" t="s">
        <v>30</v>
      </c>
      <c r="C6" s="35" t="s">
        <v>5</v>
      </c>
      <c r="D6" s="24" t="s">
        <v>6</v>
      </c>
      <c r="E6" s="36" t="s">
        <v>7</v>
      </c>
      <c r="F6" s="35" t="s">
        <v>5</v>
      </c>
      <c r="G6" s="24" t="s">
        <v>6</v>
      </c>
      <c r="H6" s="36" t="s">
        <v>7</v>
      </c>
      <c r="I6" s="35" t="s">
        <v>5</v>
      </c>
      <c r="J6" s="24" t="s">
        <v>6</v>
      </c>
      <c r="K6" s="36" t="s">
        <v>7</v>
      </c>
      <c r="L6" s="32"/>
      <c r="M6" s="4" t="s">
        <v>30</v>
      </c>
      <c r="N6" s="35" t="s">
        <v>5</v>
      </c>
      <c r="O6" s="24" t="s">
        <v>6</v>
      </c>
      <c r="P6" s="36" t="s">
        <v>7</v>
      </c>
      <c r="Q6" s="35" t="s">
        <v>5</v>
      </c>
      <c r="R6" s="24" t="s">
        <v>6</v>
      </c>
      <c r="S6" s="36" t="s">
        <v>7</v>
      </c>
      <c r="T6" s="35" t="s">
        <v>5</v>
      </c>
      <c r="U6" s="24" t="s">
        <v>6</v>
      </c>
      <c r="V6" s="36" t="s">
        <v>7</v>
      </c>
      <c r="W6" s="35" t="s">
        <v>5</v>
      </c>
      <c r="X6" s="24" t="s">
        <v>6</v>
      </c>
      <c r="Y6" s="36" t="s">
        <v>7</v>
      </c>
      <c r="Z6" s="35" t="s">
        <v>5</v>
      </c>
      <c r="AA6" s="24" t="s">
        <v>6</v>
      </c>
      <c r="AB6" s="36" t="s">
        <v>7</v>
      </c>
      <c r="AC6" s="35" t="s">
        <v>5</v>
      </c>
      <c r="AD6" s="24" t="s">
        <v>6</v>
      </c>
      <c r="AE6" s="36" t="s">
        <v>7</v>
      </c>
      <c r="AF6" s="35" t="s">
        <v>5</v>
      </c>
      <c r="AG6" s="24" t="s">
        <v>6</v>
      </c>
      <c r="AH6" s="36" t="s">
        <v>7</v>
      </c>
      <c r="AI6" s="35" t="s">
        <v>5</v>
      </c>
      <c r="AJ6" s="24" t="s">
        <v>6</v>
      </c>
      <c r="AK6" s="36" t="s">
        <v>7</v>
      </c>
      <c r="AL6" s="35" t="s">
        <v>5</v>
      </c>
      <c r="AM6" s="24" t="s">
        <v>6</v>
      </c>
      <c r="AN6" s="36" t="s">
        <v>7</v>
      </c>
      <c r="AO6" s="35" t="s">
        <v>5</v>
      </c>
      <c r="AP6" s="24" t="s">
        <v>6</v>
      </c>
      <c r="AQ6" s="36" t="s">
        <v>7</v>
      </c>
      <c r="AR6" s="35" t="s">
        <v>5</v>
      </c>
      <c r="AS6" s="24" t="s">
        <v>6</v>
      </c>
      <c r="AT6" s="36" t="s">
        <v>7</v>
      </c>
      <c r="AU6" s="35" t="s">
        <v>5</v>
      </c>
      <c r="AV6" s="24" t="s">
        <v>6</v>
      </c>
      <c r="AW6" s="36" t="s">
        <v>7</v>
      </c>
    </row>
    <row r="7" spans="1:49" s="91" customFormat="1" x14ac:dyDescent="0.3">
      <c r="A7" s="25"/>
      <c r="B7" s="4" t="s">
        <v>89</v>
      </c>
      <c r="C7" s="95"/>
      <c r="D7" s="96"/>
      <c r="E7" s="97"/>
      <c r="F7" s="95"/>
      <c r="G7" s="96"/>
      <c r="H7" s="97"/>
      <c r="I7" s="95"/>
      <c r="J7" s="96"/>
      <c r="K7" s="97"/>
      <c r="L7" s="25"/>
      <c r="M7" s="4" t="s">
        <v>89</v>
      </c>
      <c r="N7" s="95"/>
      <c r="O7" s="96"/>
      <c r="P7" s="97"/>
      <c r="Q7" s="95"/>
      <c r="R7" s="96"/>
      <c r="S7" s="97"/>
      <c r="T7" s="95"/>
      <c r="U7" s="96"/>
      <c r="V7" s="97"/>
      <c r="W7" s="95"/>
      <c r="X7" s="96"/>
      <c r="Y7" s="97"/>
      <c r="Z7" s="95"/>
      <c r="AA7" s="96"/>
      <c r="AB7" s="97"/>
      <c r="AC7" s="95"/>
      <c r="AD7" s="96"/>
      <c r="AE7" s="97"/>
      <c r="AF7" s="95"/>
      <c r="AG7" s="96"/>
      <c r="AH7" s="97"/>
      <c r="AI7" s="95"/>
      <c r="AJ7" s="96"/>
      <c r="AK7" s="97"/>
      <c r="AL7" s="95"/>
      <c r="AM7" s="96"/>
      <c r="AN7" s="97"/>
      <c r="AO7" s="95"/>
      <c r="AP7" s="96"/>
      <c r="AQ7" s="97"/>
      <c r="AR7" s="95"/>
      <c r="AS7" s="96"/>
      <c r="AT7" s="97"/>
      <c r="AU7" s="95"/>
      <c r="AV7" s="96"/>
      <c r="AW7" s="97"/>
    </row>
    <row r="8" spans="1:49" s="88" customFormat="1" x14ac:dyDescent="0.3">
      <c r="A8" s="59"/>
      <c r="B8" s="25" t="s">
        <v>45</v>
      </c>
      <c r="C8" s="62">
        <v>10.39</v>
      </c>
      <c r="D8" s="59">
        <v>20.77</v>
      </c>
      <c r="E8" s="63">
        <v>0</v>
      </c>
      <c r="F8" s="62">
        <v>0</v>
      </c>
      <c r="G8" s="59">
        <v>0</v>
      </c>
      <c r="H8" s="63">
        <v>0</v>
      </c>
      <c r="I8" s="62">
        <v>43</v>
      </c>
      <c r="J8" s="59">
        <v>4.37</v>
      </c>
      <c r="K8" s="63">
        <v>31.02</v>
      </c>
      <c r="L8" s="87"/>
      <c r="M8" s="25" t="s">
        <v>45</v>
      </c>
      <c r="N8" s="62">
        <v>98.34</v>
      </c>
      <c r="O8" s="59">
        <v>457.82</v>
      </c>
      <c r="P8" s="63">
        <v>393.96</v>
      </c>
      <c r="Q8" s="62">
        <v>58.84</v>
      </c>
      <c r="R8" s="59">
        <v>561.69000000000005</v>
      </c>
      <c r="S8" s="63">
        <v>262.08999999999997</v>
      </c>
      <c r="T8" s="62">
        <v>19.100000000000001</v>
      </c>
      <c r="U8" s="59">
        <v>462.63</v>
      </c>
      <c r="V8" s="63">
        <v>85.44</v>
      </c>
      <c r="W8" s="62">
        <v>69</v>
      </c>
      <c r="X8" s="59">
        <v>679.66</v>
      </c>
      <c r="Y8" s="63">
        <v>0</v>
      </c>
      <c r="Z8" s="62">
        <v>131</v>
      </c>
      <c r="AA8" s="59">
        <v>904.17</v>
      </c>
      <c r="AB8" s="63">
        <v>0</v>
      </c>
      <c r="AC8" s="62">
        <v>0</v>
      </c>
      <c r="AD8" s="59">
        <v>411.2</v>
      </c>
      <c r="AE8" s="63">
        <v>8</v>
      </c>
      <c r="AF8" s="62">
        <v>72.319999999999993</v>
      </c>
      <c r="AG8" s="59">
        <v>155.02000000000001</v>
      </c>
      <c r="AH8" s="63">
        <v>290.55</v>
      </c>
      <c r="AI8" s="62">
        <v>8.6300000000000008</v>
      </c>
      <c r="AJ8" s="59">
        <v>55.46</v>
      </c>
      <c r="AK8" s="63">
        <v>129.33000000000001</v>
      </c>
      <c r="AL8" s="62">
        <v>124</v>
      </c>
      <c r="AM8" s="59">
        <v>252.18</v>
      </c>
      <c r="AN8" s="63">
        <v>195.55</v>
      </c>
      <c r="AO8" s="62">
        <v>75</v>
      </c>
      <c r="AP8" s="59">
        <v>0</v>
      </c>
      <c r="AQ8" s="63">
        <v>4.3499999999999996</v>
      </c>
      <c r="AR8" s="62">
        <v>17</v>
      </c>
      <c r="AS8" s="59">
        <v>2.5099999999999998</v>
      </c>
      <c r="AT8" s="63">
        <v>0</v>
      </c>
      <c r="AU8" s="98">
        <v>104</v>
      </c>
      <c r="AV8" s="93">
        <v>35.26</v>
      </c>
      <c r="AW8" s="99">
        <v>201.92</v>
      </c>
    </row>
    <row r="9" spans="1:49" s="88" customFormat="1" x14ac:dyDescent="0.3">
      <c r="A9" s="59"/>
      <c r="B9" s="25" t="s">
        <v>101</v>
      </c>
      <c r="C9" s="59">
        <v>0</v>
      </c>
      <c r="D9" s="59">
        <v>0</v>
      </c>
      <c r="E9" s="63">
        <v>0</v>
      </c>
      <c r="F9" s="62">
        <v>0</v>
      </c>
      <c r="G9" s="59">
        <v>50.8</v>
      </c>
      <c r="H9" s="63">
        <v>0</v>
      </c>
      <c r="I9" s="62">
        <v>6</v>
      </c>
      <c r="J9" s="59">
        <v>47.66</v>
      </c>
      <c r="K9" s="63">
        <v>0.71</v>
      </c>
      <c r="L9" s="87"/>
      <c r="M9" s="25" t="s">
        <v>101</v>
      </c>
      <c r="N9" s="62">
        <v>297.02999999999997</v>
      </c>
      <c r="O9" s="59">
        <v>879.93</v>
      </c>
      <c r="P9" s="63">
        <v>1530.88</v>
      </c>
      <c r="Q9" s="62">
        <v>332.68</v>
      </c>
      <c r="R9" s="59">
        <v>998.63</v>
      </c>
      <c r="S9" s="63">
        <v>1602.25</v>
      </c>
      <c r="T9" s="62">
        <v>227.86</v>
      </c>
      <c r="U9" s="59">
        <v>733.71</v>
      </c>
      <c r="V9" s="63">
        <v>695.05</v>
      </c>
      <c r="W9" s="62">
        <v>55</v>
      </c>
      <c r="X9" s="59">
        <v>256.16000000000003</v>
      </c>
      <c r="Y9" s="63">
        <v>10.99</v>
      </c>
      <c r="Z9" s="62">
        <v>114</v>
      </c>
      <c r="AA9" s="59">
        <v>218.55</v>
      </c>
      <c r="AB9" s="63">
        <v>0</v>
      </c>
      <c r="AC9" s="62">
        <v>3</v>
      </c>
      <c r="AD9" s="59">
        <v>53.22</v>
      </c>
      <c r="AE9" s="63">
        <v>16.57</v>
      </c>
      <c r="AF9" s="62">
        <v>227.84</v>
      </c>
      <c r="AG9" s="59">
        <v>497.28</v>
      </c>
      <c r="AH9" s="63">
        <v>973.63</v>
      </c>
      <c r="AI9" s="62">
        <v>104.14</v>
      </c>
      <c r="AJ9" s="59">
        <v>400.43</v>
      </c>
      <c r="AK9" s="63">
        <v>978.1</v>
      </c>
      <c r="AL9" s="62">
        <v>567</v>
      </c>
      <c r="AM9" s="59">
        <v>1250.69</v>
      </c>
      <c r="AN9" s="63">
        <v>1204.72</v>
      </c>
      <c r="AO9" s="62">
        <v>0</v>
      </c>
      <c r="AP9" s="59">
        <v>0</v>
      </c>
      <c r="AQ9" s="63">
        <v>18.59</v>
      </c>
      <c r="AR9" s="62">
        <v>7</v>
      </c>
      <c r="AS9" s="59">
        <v>9.17</v>
      </c>
      <c r="AT9" s="63">
        <v>0</v>
      </c>
      <c r="AU9" s="98">
        <v>86</v>
      </c>
      <c r="AV9" s="93">
        <v>15.6</v>
      </c>
      <c r="AW9" s="99">
        <v>8.64</v>
      </c>
    </row>
    <row r="10" spans="1:49" s="88" customFormat="1" x14ac:dyDescent="0.3">
      <c r="A10" s="59"/>
      <c r="B10" s="25" t="s">
        <v>46</v>
      </c>
      <c r="C10" s="62">
        <v>0.53</v>
      </c>
      <c r="D10" s="59">
        <v>1.05</v>
      </c>
      <c r="E10" s="63">
        <v>0</v>
      </c>
      <c r="F10" s="62">
        <v>16.46</v>
      </c>
      <c r="G10" s="59">
        <v>10.61</v>
      </c>
      <c r="H10" s="63">
        <v>73.430000000000007</v>
      </c>
      <c r="I10" s="62">
        <v>74</v>
      </c>
      <c r="J10" s="59">
        <v>1.62</v>
      </c>
      <c r="K10" s="63">
        <v>67.430000000000007</v>
      </c>
      <c r="L10" s="87"/>
      <c r="M10" s="25" t="s">
        <v>46</v>
      </c>
      <c r="N10" s="62">
        <v>198.81</v>
      </c>
      <c r="O10" s="59">
        <v>3095.29</v>
      </c>
      <c r="P10" s="63">
        <v>3614.48</v>
      </c>
      <c r="Q10" s="62">
        <v>187.06</v>
      </c>
      <c r="R10" s="59">
        <v>1846.13</v>
      </c>
      <c r="S10" s="63">
        <v>1593.29</v>
      </c>
      <c r="T10" s="62">
        <v>151.74</v>
      </c>
      <c r="U10" s="59">
        <v>1906.62</v>
      </c>
      <c r="V10" s="63">
        <v>1431.61</v>
      </c>
      <c r="W10" s="62">
        <v>326</v>
      </c>
      <c r="X10" s="59">
        <v>2564.4899999999998</v>
      </c>
      <c r="Y10" s="63">
        <v>806.86</v>
      </c>
      <c r="Z10" s="62">
        <v>400</v>
      </c>
      <c r="AA10" s="59">
        <v>12188.99</v>
      </c>
      <c r="AB10" s="63">
        <v>438.91</v>
      </c>
      <c r="AC10" s="62">
        <v>304</v>
      </c>
      <c r="AD10" s="59">
        <v>41488.25</v>
      </c>
      <c r="AE10" s="63">
        <v>604.38</v>
      </c>
      <c r="AF10" s="62">
        <v>327.88</v>
      </c>
      <c r="AG10" s="59">
        <v>952.66</v>
      </c>
      <c r="AH10" s="63">
        <v>3005.72</v>
      </c>
      <c r="AI10" s="62">
        <v>250.22</v>
      </c>
      <c r="AJ10" s="59">
        <v>618.74</v>
      </c>
      <c r="AK10" s="63">
        <v>1161.8800000000001</v>
      </c>
      <c r="AL10" s="62">
        <v>332</v>
      </c>
      <c r="AM10" s="59">
        <v>1058.1099999999999</v>
      </c>
      <c r="AN10" s="63">
        <v>3082.2</v>
      </c>
      <c r="AO10" s="62">
        <v>644</v>
      </c>
      <c r="AP10" s="59">
        <v>866.25</v>
      </c>
      <c r="AQ10" s="63">
        <v>4441.92</v>
      </c>
      <c r="AR10" s="62">
        <v>481</v>
      </c>
      <c r="AS10" s="59">
        <v>1059.42</v>
      </c>
      <c r="AT10" s="63">
        <v>4676.0200000000004</v>
      </c>
      <c r="AU10" s="98">
        <v>447</v>
      </c>
      <c r="AV10" s="93">
        <v>2540.9499999999998</v>
      </c>
      <c r="AW10" s="99">
        <v>5918.59</v>
      </c>
    </row>
    <row r="11" spans="1:49" s="88" customFormat="1" x14ac:dyDescent="0.3">
      <c r="A11" s="59"/>
      <c r="B11" s="25" t="s">
        <v>47</v>
      </c>
      <c r="C11" s="62">
        <v>4.22</v>
      </c>
      <c r="D11" s="59">
        <v>8.4499999999999993</v>
      </c>
      <c r="E11" s="63">
        <v>0</v>
      </c>
      <c r="F11" s="62">
        <v>0</v>
      </c>
      <c r="G11" s="59">
        <v>0</v>
      </c>
      <c r="H11" s="63">
        <v>0</v>
      </c>
      <c r="I11" s="62">
        <v>31</v>
      </c>
      <c r="J11" s="59">
        <v>2.2200000000000002</v>
      </c>
      <c r="K11" s="63">
        <v>0</v>
      </c>
      <c r="L11" s="87"/>
      <c r="M11" s="25" t="s">
        <v>47</v>
      </c>
      <c r="N11" s="62">
        <v>99.87</v>
      </c>
      <c r="O11" s="59">
        <v>795.48</v>
      </c>
      <c r="P11" s="63">
        <v>3.53</v>
      </c>
      <c r="Q11" s="62">
        <v>25.87</v>
      </c>
      <c r="R11" s="59">
        <v>737.93</v>
      </c>
      <c r="S11" s="63">
        <v>5.3</v>
      </c>
      <c r="T11" s="62">
        <v>19.95</v>
      </c>
      <c r="U11" s="59">
        <v>577.70000000000005</v>
      </c>
      <c r="V11" s="63">
        <v>10.83</v>
      </c>
      <c r="W11" s="62">
        <v>40</v>
      </c>
      <c r="X11" s="59">
        <v>1129.3399999999999</v>
      </c>
      <c r="Y11" s="63">
        <v>0</v>
      </c>
      <c r="Z11" s="62">
        <v>98</v>
      </c>
      <c r="AA11" s="59">
        <v>1363.86</v>
      </c>
      <c r="AB11" s="63">
        <v>0</v>
      </c>
      <c r="AC11" s="62">
        <v>11</v>
      </c>
      <c r="AD11" s="59">
        <v>512.65</v>
      </c>
      <c r="AE11" s="63">
        <v>3.94</v>
      </c>
      <c r="AF11" s="62">
        <v>99.42</v>
      </c>
      <c r="AG11" s="59">
        <v>164.92</v>
      </c>
      <c r="AH11" s="63">
        <v>526.58000000000004</v>
      </c>
      <c r="AI11" s="62">
        <v>23.56</v>
      </c>
      <c r="AJ11" s="59">
        <v>152.91</v>
      </c>
      <c r="AK11" s="63">
        <v>34.340000000000003</v>
      </c>
      <c r="AL11" s="62">
        <v>182</v>
      </c>
      <c r="AM11" s="59">
        <v>525.24</v>
      </c>
      <c r="AN11" s="63">
        <v>985.77</v>
      </c>
      <c r="AO11" s="62">
        <v>140</v>
      </c>
      <c r="AP11" s="59">
        <v>0</v>
      </c>
      <c r="AQ11" s="63">
        <v>0</v>
      </c>
      <c r="AR11" s="62">
        <v>47</v>
      </c>
      <c r="AS11" s="59">
        <v>30.17</v>
      </c>
      <c r="AT11" s="63">
        <v>0</v>
      </c>
      <c r="AU11" s="98">
        <v>229</v>
      </c>
      <c r="AV11" s="93">
        <v>212.37</v>
      </c>
      <c r="AW11" s="99">
        <v>489.52</v>
      </c>
    </row>
    <row r="12" spans="1:49" s="88" customFormat="1" x14ac:dyDescent="0.3">
      <c r="A12" s="59"/>
      <c r="B12" s="25" t="s">
        <v>48</v>
      </c>
      <c r="C12" s="62">
        <v>8.3699999999999992</v>
      </c>
      <c r="D12" s="59">
        <v>16.739999999999998</v>
      </c>
      <c r="E12" s="63">
        <v>0</v>
      </c>
      <c r="F12" s="62">
        <v>222.17</v>
      </c>
      <c r="G12" s="59">
        <v>0.66</v>
      </c>
      <c r="H12" s="63">
        <v>202.25</v>
      </c>
      <c r="I12" s="62">
        <v>289</v>
      </c>
      <c r="J12" s="59">
        <v>0.71</v>
      </c>
      <c r="K12" s="63">
        <v>178.63</v>
      </c>
      <c r="L12" s="87"/>
      <c r="M12" s="25" t="s">
        <v>48</v>
      </c>
      <c r="N12" s="62">
        <v>4901.72</v>
      </c>
      <c r="O12" s="59">
        <v>118114.41</v>
      </c>
      <c r="P12" s="63">
        <v>14247.24</v>
      </c>
      <c r="Q12" s="62">
        <v>4883.88</v>
      </c>
      <c r="R12" s="59">
        <v>87782.83</v>
      </c>
      <c r="S12" s="63">
        <v>18230.86</v>
      </c>
      <c r="T12" s="62">
        <v>2369.86</v>
      </c>
      <c r="U12" s="59">
        <v>73579.240000000005</v>
      </c>
      <c r="V12" s="63">
        <v>9030.23</v>
      </c>
      <c r="W12" s="62">
        <v>20899</v>
      </c>
      <c r="X12" s="59">
        <v>118138.77</v>
      </c>
      <c r="Y12" s="63">
        <v>10482.01</v>
      </c>
      <c r="Z12" s="62">
        <v>12435</v>
      </c>
      <c r="AA12" s="59">
        <v>241639.27</v>
      </c>
      <c r="AB12" s="63">
        <v>3999.44</v>
      </c>
      <c r="AC12" s="62">
        <v>4967</v>
      </c>
      <c r="AD12" s="59">
        <v>161293.19</v>
      </c>
      <c r="AE12" s="63">
        <v>6470.69</v>
      </c>
      <c r="AF12" s="62">
        <v>6670.11</v>
      </c>
      <c r="AG12" s="59">
        <v>7556.54</v>
      </c>
      <c r="AH12" s="63">
        <v>10518.45</v>
      </c>
      <c r="AI12" s="62">
        <v>3238.15</v>
      </c>
      <c r="AJ12" s="59">
        <v>31994.07</v>
      </c>
      <c r="AK12" s="63">
        <v>16450.18</v>
      </c>
      <c r="AL12" s="62">
        <v>9998.9178999298128</v>
      </c>
      <c r="AM12" s="59">
        <v>22728.01</v>
      </c>
      <c r="AN12" s="63">
        <v>3748.45</v>
      </c>
      <c r="AO12" s="62">
        <v>15724</v>
      </c>
      <c r="AP12" s="59">
        <v>10126.99</v>
      </c>
      <c r="AQ12" s="63">
        <v>11290.64</v>
      </c>
      <c r="AR12" s="62">
        <v>4930</v>
      </c>
      <c r="AS12" s="59">
        <v>15476.27</v>
      </c>
      <c r="AT12" s="63">
        <v>13848.59</v>
      </c>
      <c r="AU12" s="98">
        <v>15904</v>
      </c>
      <c r="AV12" s="93">
        <v>34977.19</v>
      </c>
      <c r="AW12" s="99">
        <v>13061.01</v>
      </c>
    </row>
    <row r="13" spans="1:49" s="88" customFormat="1" ht="15" thickBot="1" x14ac:dyDescent="0.35">
      <c r="A13" s="59"/>
      <c r="B13" s="25" t="s">
        <v>49</v>
      </c>
      <c r="C13" s="71">
        <v>8.33</v>
      </c>
      <c r="D13" s="72">
        <v>16.670000000000002</v>
      </c>
      <c r="E13" s="73">
        <v>0</v>
      </c>
      <c r="F13" s="71">
        <v>0</v>
      </c>
      <c r="G13" s="72">
        <v>6.5</v>
      </c>
      <c r="H13" s="73">
        <v>0</v>
      </c>
      <c r="I13" s="71">
        <v>14</v>
      </c>
      <c r="J13" s="72">
        <v>0</v>
      </c>
      <c r="K13" s="73">
        <v>0.17</v>
      </c>
      <c r="L13" s="87"/>
      <c r="M13" s="25" t="s">
        <v>49</v>
      </c>
      <c r="N13" s="71">
        <v>49.9</v>
      </c>
      <c r="O13" s="72">
        <v>158.18</v>
      </c>
      <c r="P13" s="73">
        <v>8</v>
      </c>
      <c r="Q13" s="71">
        <v>12.73</v>
      </c>
      <c r="R13" s="72">
        <v>202.63</v>
      </c>
      <c r="S13" s="73">
        <v>2.95</v>
      </c>
      <c r="T13" s="71">
        <v>11.11</v>
      </c>
      <c r="U13" s="72">
        <v>192.62</v>
      </c>
      <c r="V13" s="73">
        <v>0</v>
      </c>
      <c r="W13" s="71">
        <v>22</v>
      </c>
      <c r="X13" s="72">
        <v>380.82</v>
      </c>
      <c r="Y13" s="73">
        <v>0</v>
      </c>
      <c r="Z13" s="71">
        <v>62</v>
      </c>
      <c r="AA13" s="72">
        <v>372.51</v>
      </c>
      <c r="AB13" s="73">
        <v>0</v>
      </c>
      <c r="AC13" s="71">
        <v>4</v>
      </c>
      <c r="AD13" s="72">
        <v>183.1</v>
      </c>
      <c r="AE13" s="73">
        <v>0</v>
      </c>
      <c r="AF13" s="71">
        <v>28.81</v>
      </c>
      <c r="AG13" s="72">
        <v>61.99</v>
      </c>
      <c r="AH13" s="73">
        <v>8.25</v>
      </c>
      <c r="AI13" s="71">
        <v>6.83</v>
      </c>
      <c r="AJ13" s="72">
        <v>32.08</v>
      </c>
      <c r="AK13" s="73">
        <v>0</v>
      </c>
      <c r="AL13" s="71">
        <v>28</v>
      </c>
      <c r="AM13" s="72">
        <v>76.62</v>
      </c>
      <c r="AN13" s="73">
        <v>3.54</v>
      </c>
      <c r="AO13" s="71">
        <v>29</v>
      </c>
      <c r="AP13" s="72">
        <v>0</v>
      </c>
      <c r="AQ13" s="73">
        <v>0</v>
      </c>
      <c r="AR13" s="71">
        <v>19</v>
      </c>
      <c r="AS13" s="72">
        <v>0</v>
      </c>
      <c r="AT13" s="73">
        <v>0</v>
      </c>
      <c r="AU13" s="100">
        <v>35</v>
      </c>
      <c r="AV13" s="101">
        <v>0</v>
      </c>
      <c r="AW13" s="102">
        <v>0</v>
      </c>
    </row>
    <row r="14" spans="1:49" s="88" customFormat="1" x14ac:dyDescent="0.3">
      <c r="A14" s="59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</row>
    <row r="15" spans="1:49" s="88" customFormat="1" ht="15" thickBot="1" x14ac:dyDescent="0.35">
      <c r="A15" s="59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</row>
    <row r="16" spans="1:49" s="88" customFormat="1" ht="15" thickBot="1" x14ac:dyDescent="0.35">
      <c r="A16" s="59"/>
      <c r="B16" s="141" t="s">
        <v>82</v>
      </c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42"/>
      <c r="AQ16" s="142"/>
      <c r="AR16" s="142"/>
      <c r="AS16" s="142"/>
      <c r="AT16" s="142"/>
      <c r="AU16" s="142"/>
      <c r="AV16" s="142"/>
      <c r="AW16" s="143"/>
    </row>
    <row r="17" spans="1:49" s="88" customFormat="1" ht="15" thickBot="1" x14ac:dyDescent="0.35">
      <c r="A17" s="59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92" t="s">
        <v>74</v>
      </c>
      <c r="N17" s="144" t="s">
        <v>75</v>
      </c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  <c r="AA17" s="145"/>
      <c r="AB17" s="145"/>
      <c r="AC17" s="145"/>
      <c r="AD17" s="145"/>
      <c r="AE17" s="146"/>
      <c r="AF17" s="147" t="s">
        <v>76</v>
      </c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9"/>
    </row>
    <row r="18" spans="1:49" s="88" customFormat="1" ht="15" thickBot="1" x14ac:dyDescent="0.35">
      <c r="A18" s="59"/>
      <c r="B18" s="92" t="s">
        <v>73</v>
      </c>
      <c r="C18" s="59"/>
      <c r="D18" s="59"/>
      <c r="E18" s="59"/>
      <c r="F18" s="138" t="s">
        <v>86</v>
      </c>
      <c r="G18" s="139"/>
      <c r="H18" s="140"/>
      <c r="I18" s="138" t="s">
        <v>87</v>
      </c>
      <c r="J18" s="139"/>
      <c r="K18" s="140"/>
      <c r="L18" s="59"/>
      <c r="M18" s="92" t="s">
        <v>73</v>
      </c>
      <c r="N18" s="138" t="s">
        <v>86</v>
      </c>
      <c r="O18" s="139"/>
      <c r="P18" s="139"/>
      <c r="Q18" s="139"/>
      <c r="R18" s="139"/>
      <c r="S18" s="139"/>
      <c r="T18" s="139"/>
      <c r="U18" s="139"/>
      <c r="V18" s="140"/>
      <c r="W18" s="138" t="s">
        <v>87</v>
      </c>
      <c r="X18" s="139"/>
      <c r="Y18" s="139"/>
      <c r="Z18" s="139"/>
      <c r="AA18" s="139"/>
      <c r="AB18" s="139"/>
      <c r="AC18" s="139"/>
      <c r="AD18" s="139"/>
      <c r="AE18" s="140"/>
      <c r="AF18" s="138" t="s">
        <v>86</v>
      </c>
      <c r="AG18" s="139"/>
      <c r="AH18" s="139"/>
      <c r="AI18" s="139"/>
      <c r="AJ18" s="139"/>
      <c r="AK18" s="139"/>
      <c r="AL18" s="139"/>
      <c r="AM18" s="139"/>
      <c r="AN18" s="140"/>
      <c r="AO18" s="138" t="s">
        <v>87</v>
      </c>
      <c r="AP18" s="139"/>
      <c r="AQ18" s="139"/>
      <c r="AR18" s="139"/>
      <c r="AS18" s="139"/>
      <c r="AT18" s="139"/>
      <c r="AU18" s="139"/>
      <c r="AV18" s="139"/>
      <c r="AW18" s="140"/>
    </row>
    <row r="19" spans="1:49" s="88" customFormat="1" x14ac:dyDescent="0.3">
      <c r="A19" s="59"/>
      <c r="B19" s="4" t="s">
        <v>90</v>
      </c>
      <c r="C19" s="135" t="s">
        <v>42</v>
      </c>
      <c r="D19" s="136"/>
      <c r="E19" s="137"/>
      <c r="F19" s="135" t="s">
        <v>103</v>
      </c>
      <c r="G19" s="136"/>
      <c r="H19" s="137"/>
      <c r="I19" s="135" t="s">
        <v>103</v>
      </c>
      <c r="J19" s="136"/>
      <c r="K19" s="137"/>
      <c r="L19" s="59"/>
      <c r="M19" s="92" t="s">
        <v>113</v>
      </c>
      <c r="N19" s="135" t="s">
        <v>14</v>
      </c>
      <c r="O19" s="136"/>
      <c r="P19" s="137"/>
      <c r="Q19" s="135" t="s">
        <v>15</v>
      </c>
      <c r="R19" s="136"/>
      <c r="S19" s="137"/>
      <c r="T19" s="135" t="s">
        <v>16</v>
      </c>
      <c r="U19" s="136"/>
      <c r="V19" s="137"/>
      <c r="W19" s="135" t="s">
        <v>14</v>
      </c>
      <c r="X19" s="136"/>
      <c r="Y19" s="137"/>
      <c r="Z19" s="135" t="s">
        <v>15</v>
      </c>
      <c r="AA19" s="136"/>
      <c r="AB19" s="137"/>
      <c r="AC19" s="135" t="s">
        <v>16</v>
      </c>
      <c r="AD19" s="136"/>
      <c r="AE19" s="137"/>
      <c r="AF19" s="135" t="s">
        <v>11</v>
      </c>
      <c r="AG19" s="136"/>
      <c r="AH19" s="137"/>
      <c r="AI19" s="135" t="s">
        <v>12</v>
      </c>
      <c r="AJ19" s="136"/>
      <c r="AK19" s="137"/>
      <c r="AL19" s="135" t="s">
        <v>10</v>
      </c>
      <c r="AM19" s="136"/>
      <c r="AN19" s="137"/>
      <c r="AO19" s="135" t="s">
        <v>11</v>
      </c>
      <c r="AP19" s="136"/>
      <c r="AQ19" s="137"/>
      <c r="AR19" s="135" t="s">
        <v>12</v>
      </c>
      <c r="AS19" s="136"/>
      <c r="AT19" s="137"/>
      <c r="AU19" s="135" t="s">
        <v>10</v>
      </c>
      <c r="AV19" s="136"/>
      <c r="AW19" s="137"/>
    </row>
    <row r="20" spans="1:49" s="103" customFormat="1" x14ac:dyDescent="0.3">
      <c r="A20" s="50"/>
      <c r="B20" s="4" t="s">
        <v>30</v>
      </c>
      <c r="C20" s="35" t="s">
        <v>28</v>
      </c>
      <c r="D20" s="24" t="s">
        <v>3</v>
      </c>
      <c r="E20" s="36" t="s">
        <v>29</v>
      </c>
      <c r="F20" s="35" t="s">
        <v>28</v>
      </c>
      <c r="G20" s="24" t="s">
        <v>3</v>
      </c>
      <c r="H20" s="24" t="s">
        <v>29</v>
      </c>
      <c r="I20" s="35" t="s">
        <v>28</v>
      </c>
      <c r="J20" s="24" t="s">
        <v>3</v>
      </c>
      <c r="K20" s="36" t="s">
        <v>29</v>
      </c>
      <c r="L20" s="50"/>
      <c r="M20" s="4" t="s">
        <v>30</v>
      </c>
      <c r="N20" s="35" t="s">
        <v>28</v>
      </c>
      <c r="O20" s="24" t="s">
        <v>3</v>
      </c>
      <c r="P20" s="36" t="s">
        <v>29</v>
      </c>
      <c r="Q20" s="35" t="s">
        <v>28</v>
      </c>
      <c r="R20" s="24" t="s">
        <v>3</v>
      </c>
      <c r="S20" s="36" t="s">
        <v>29</v>
      </c>
      <c r="T20" s="35" t="s">
        <v>28</v>
      </c>
      <c r="U20" s="24" t="s">
        <v>3</v>
      </c>
      <c r="V20" s="36" t="s">
        <v>29</v>
      </c>
      <c r="W20" s="35" t="s">
        <v>28</v>
      </c>
      <c r="X20" s="24" t="s">
        <v>3</v>
      </c>
      <c r="Y20" s="36" t="s">
        <v>29</v>
      </c>
      <c r="Z20" s="35" t="s">
        <v>28</v>
      </c>
      <c r="AA20" s="24" t="s">
        <v>3</v>
      </c>
      <c r="AB20" s="36" t="s">
        <v>29</v>
      </c>
      <c r="AC20" s="35" t="s">
        <v>28</v>
      </c>
      <c r="AD20" s="24" t="s">
        <v>3</v>
      </c>
      <c r="AE20" s="36" t="s">
        <v>29</v>
      </c>
      <c r="AF20" s="35" t="s">
        <v>28</v>
      </c>
      <c r="AG20" s="24" t="s">
        <v>3</v>
      </c>
      <c r="AH20" s="36" t="s">
        <v>29</v>
      </c>
      <c r="AI20" s="35" t="s">
        <v>28</v>
      </c>
      <c r="AJ20" s="24" t="s">
        <v>3</v>
      </c>
      <c r="AK20" s="36" t="s">
        <v>29</v>
      </c>
      <c r="AL20" s="35" t="s">
        <v>28</v>
      </c>
      <c r="AM20" s="24" t="s">
        <v>3</v>
      </c>
      <c r="AN20" s="36" t="s">
        <v>29</v>
      </c>
      <c r="AO20" s="35" t="s">
        <v>28</v>
      </c>
      <c r="AP20" s="24" t="s">
        <v>3</v>
      </c>
      <c r="AQ20" s="36" t="s">
        <v>29</v>
      </c>
      <c r="AR20" s="35" t="s">
        <v>28</v>
      </c>
      <c r="AS20" s="24" t="s">
        <v>3</v>
      </c>
      <c r="AT20" s="36" t="s">
        <v>29</v>
      </c>
      <c r="AU20" s="35" t="s">
        <v>28</v>
      </c>
      <c r="AV20" s="24" t="s">
        <v>3</v>
      </c>
      <c r="AW20" s="36" t="s">
        <v>29</v>
      </c>
    </row>
    <row r="21" spans="1:49" s="88" customFormat="1" x14ac:dyDescent="0.3">
      <c r="A21" s="59"/>
      <c r="B21" s="4" t="s">
        <v>89</v>
      </c>
      <c r="C21" s="89"/>
      <c r="D21" s="4"/>
      <c r="E21" s="90"/>
      <c r="F21" s="89"/>
      <c r="G21" s="4"/>
      <c r="H21" s="4"/>
      <c r="I21" s="89"/>
      <c r="J21" s="4"/>
      <c r="K21" s="90"/>
      <c r="L21" s="59"/>
      <c r="M21" s="4" t="s">
        <v>89</v>
      </c>
      <c r="N21" s="89"/>
      <c r="O21" s="4"/>
      <c r="P21" s="90"/>
      <c r="Q21" s="89"/>
      <c r="R21" s="4"/>
      <c r="S21" s="90"/>
      <c r="T21" s="89"/>
      <c r="U21" s="4"/>
      <c r="V21" s="90"/>
      <c r="W21" s="89"/>
      <c r="X21" s="4"/>
      <c r="Y21" s="90"/>
      <c r="Z21" s="89"/>
      <c r="AA21" s="4"/>
      <c r="AB21" s="90"/>
      <c r="AC21" s="89"/>
      <c r="AD21" s="4"/>
      <c r="AE21" s="90"/>
      <c r="AF21" s="89"/>
      <c r="AG21" s="4"/>
      <c r="AH21" s="90"/>
      <c r="AI21" s="89"/>
      <c r="AJ21" s="4"/>
      <c r="AK21" s="90"/>
      <c r="AL21" s="89"/>
      <c r="AM21" s="4"/>
      <c r="AN21" s="90"/>
      <c r="AO21" s="89"/>
      <c r="AP21" s="4"/>
      <c r="AQ21" s="90"/>
      <c r="AR21" s="89"/>
      <c r="AS21" s="4"/>
      <c r="AT21" s="90"/>
      <c r="AU21" s="104"/>
      <c r="AV21" s="19"/>
      <c r="AW21" s="105"/>
    </row>
    <row r="22" spans="1:49" s="88" customFormat="1" x14ac:dyDescent="0.3">
      <c r="A22" s="59"/>
      <c r="B22" s="25" t="s">
        <v>45</v>
      </c>
      <c r="C22" s="62">
        <v>4.03</v>
      </c>
      <c r="D22" s="59">
        <v>0</v>
      </c>
      <c r="E22" s="63">
        <v>0</v>
      </c>
      <c r="F22" s="62">
        <v>18</v>
      </c>
      <c r="G22" s="59">
        <v>2</v>
      </c>
      <c r="H22" s="59">
        <v>0</v>
      </c>
      <c r="I22" s="62">
        <v>67</v>
      </c>
      <c r="J22" s="59">
        <v>0</v>
      </c>
      <c r="K22" s="63">
        <v>0</v>
      </c>
      <c r="L22" s="59"/>
      <c r="M22" s="25" t="s">
        <v>45</v>
      </c>
      <c r="N22" s="62">
        <v>801</v>
      </c>
      <c r="O22" s="59">
        <v>429</v>
      </c>
      <c r="P22" s="63">
        <v>16.2</v>
      </c>
      <c r="Q22" s="62">
        <v>761</v>
      </c>
      <c r="R22" s="59">
        <v>679</v>
      </c>
      <c r="S22" s="63">
        <v>7.02</v>
      </c>
      <c r="T22" s="62">
        <v>959</v>
      </c>
      <c r="U22" s="59">
        <v>515</v>
      </c>
      <c r="V22" s="63">
        <v>27.544816000000001</v>
      </c>
      <c r="W22" s="62">
        <v>672</v>
      </c>
      <c r="X22" s="59">
        <v>122</v>
      </c>
      <c r="Y22" s="63">
        <v>16.62</v>
      </c>
      <c r="Z22" s="62">
        <v>828</v>
      </c>
      <c r="AA22" s="59">
        <v>208</v>
      </c>
      <c r="AB22" s="63">
        <v>77.401201999999998</v>
      </c>
      <c r="AC22" s="62">
        <v>827</v>
      </c>
      <c r="AD22" s="59">
        <v>213</v>
      </c>
      <c r="AE22" s="63">
        <v>7.5042891999999997</v>
      </c>
      <c r="AF22" s="62">
        <v>96</v>
      </c>
      <c r="AG22" s="59">
        <v>177</v>
      </c>
      <c r="AH22" s="63">
        <v>19.567249</v>
      </c>
      <c r="AI22" s="62">
        <v>122</v>
      </c>
      <c r="AJ22" s="59">
        <v>180</v>
      </c>
      <c r="AK22" s="63">
        <v>6.3558893999999997</v>
      </c>
      <c r="AL22" s="62">
        <v>225</v>
      </c>
      <c r="AM22" s="59">
        <v>140</v>
      </c>
      <c r="AN22" s="63">
        <v>5.15</v>
      </c>
      <c r="AO22" s="62">
        <v>120</v>
      </c>
      <c r="AP22" s="59">
        <v>41</v>
      </c>
      <c r="AQ22" s="63">
        <v>5.0482915000000004</v>
      </c>
      <c r="AR22" s="62">
        <v>62</v>
      </c>
      <c r="AS22" s="59">
        <v>3</v>
      </c>
      <c r="AT22" s="63">
        <v>1.6407236999999999</v>
      </c>
      <c r="AU22" s="62">
        <v>197</v>
      </c>
      <c r="AV22" s="59">
        <v>12</v>
      </c>
      <c r="AW22" s="63">
        <v>0.81885010000000003</v>
      </c>
    </row>
    <row r="23" spans="1:49" s="88" customFormat="1" x14ac:dyDescent="0.3">
      <c r="A23" s="59"/>
      <c r="B23" s="25" t="s">
        <v>101</v>
      </c>
      <c r="C23" s="62">
        <v>0.44</v>
      </c>
      <c r="D23" s="59">
        <v>0.38</v>
      </c>
      <c r="E23" s="63">
        <v>0.38</v>
      </c>
      <c r="F23" s="62">
        <v>17</v>
      </c>
      <c r="G23" s="59">
        <v>1</v>
      </c>
      <c r="H23" s="59">
        <v>3.5745399999999998</v>
      </c>
      <c r="I23" s="62">
        <v>51</v>
      </c>
      <c r="J23" s="59">
        <v>0</v>
      </c>
      <c r="K23" s="63">
        <v>3.9829509999999999</v>
      </c>
      <c r="L23" s="59"/>
      <c r="M23" s="25" t="s">
        <v>101</v>
      </c>
      <c r="N23" s="62">
        <v>680</v>
      </c>
      <c r="O23" s="59">
        <v>466</v>
      </c>
      <c r="P23" s="63">
        <v>97.901380000000003</v>
      </c>
      <c r="Q23" s="62">
        <v>934</v>
      </c>
      <c r="R23" s="59">
        <v>632</v>
      </c>
      <c r="S23" s="63">
        <v>64.618489999999994</v>
      </c>
      <c r="T23" s="62">
        <v>801</v>
      </c>
      <c r="U23" s="59">
        <v>326</v>
      </c>
      <c r="V23" s="63">
        <v>165.11709999999999</v>
      </c>
      <c r="W23" s="62">
        <v>52</v>
      </c>
      <c r="X23" s="59">
        <v>3</v>
      </c>
      <c r="Y23" s="63">
        <v>4.3736490000000003</v>
      </c>
      <c r="Z23" s="62">
        <v>1670</v>
      </c>
      <c r="AA23" s="59">
        <v>110</v>
      </c>
      <c r="AB23" s="63">
        <v>18.591290000000001</v>
      </c>
      <c r="AC23" s="62">
        <v>397</v>
      </c>
      <c r="AD23" s="59">
        <v>14</v>
      </c>
      <c r="AE23" s="63">
        <v>5.3505570000000002</v>
      </c>
      <c r="AF23" s="62">
        <v>666</v>
      </c>
      <c r="AG23" s="59">
        <v>431</v>
      </c>
      <c r="AH23" s="63">
        <v>90.165649999999999</v>
      </c>
      <c r="AI23" s="62">
        <v>412</v>
      </c>
      <c r="AJ23" s="59">
        <v>236</v>
      </c>
      <c r="AK23" s="63">
        <v>21.54805</v>
      </c>
      <c r="AL23" s="62">
        <v>851</v>
      </c>
      <c r="AM23" s="59">
        <v>289</v>
      </c>
      <c r="AN23" s="63">
        <v>28.72</v>
      </c>
      <c r="AO23" s="62">
        <v>655</v>
      </c>
      <c r="AP23" s="59">
        <v>10</v>
      </c>
      <c r="AQ23" s="63">
        <v>4.7561090000000004</v>
      </c>
      <c r="AR23" s="62">
        <v>87</v>
      </c>
      <c r="AS23" s="59">
        <v>2</v>
      </c>
      <c r="AT23" s="63">
        <v>4.6030350000000002</v>
      </c>
      <c r="AU23" s="62">
        <v>642</v>
      </c>
      <c r="AV23" s="59">
        <v>6</v>
      </c>
      <c r="AW23" s="63">
        <v>5.0783950000000004</v>
      </c>
    </row>
    <row r="24" spans="1:49" s="88" customFormat="1" x14ac:dyDescent="0.3">
      <c r="A24" s="59"/>
      <c r="B24" s="25" t="s">
        <v>46</v>
      </c>
      <c r="C24" s="62">
        <v>0.44</v>
      </c>
      <c r="D24" s="59">
        <v>0.46</v>
      </c>
      <c r="E24" s="63">
        <v>0.46</v>
      </c>
      <c r="F24" s="62">
        <v>2</v>
      </c>
      <c r="G24" s="59">
        <v>56</v>
      </c>
      <c r="H24" s="59">
        <v>76.372129000000001</v>
      </c>
      <c r="I24" s="62">
        <v>2</v>
      </c>
      <c r="J24" s="59">
        <v>43</v>
      </c>
      <c r="K24" s="63">
        <v>505.16212999999999</v>
      </c>
      <c r="L24" s="59"/>
      <c r="M24" s="25" t="s">
        <v>46</v>
      </c>
      <c r="N24" s="62">
        <v>1421</v>
      </c>
      <c r="O24" s="59">
        <v>708</v>
      </c>
      <c r="P24" s="63">
        <v>1063.4132999999999</v>
      </c>
      <c r="Q24" s="62">
        <v>1413</v>
      </c>
      <c r="R24" s="59">
        <v>766</v>
      </c>
      <c r="S24" s="63">
        <v>1200.6976999999999</v>
      </c>
      <c r="T24" s="62">
        <v>1097</v>
      </c>
      <c r="U24" s="59">
        <v>552</v>
      </c>
      <c r="V24" s="63">
        <v>1227.5102999999999</v>
      </c>
      <c r="W24" s="62">
        <v>1610</v>
      </c>
      <c r="X24" s="59">
        <v>402</v>
      </c>
      <c r="Y24" s="63">
        <v>2661.6383000000001</v>
      </c>
      <c r="Z24" s="62">
        <v>1814</v>
      </c>
      <c r="AA24" s="59">
        <v>665</v>
      </c>
      <c r="AB24" s="63">
        <v>5035.3630000000003</v>
      </c>
      <c r="AC24" s="62">
        <v>944</v>
      </c>
      <c r="AD24" s="59">
        <v>627</v>
      </c>
      <c r="AE24" s="63">
        <v>1888.0284999999999</v>
      </c>
      <c r="AF24" s="62">
        <v>1225</v>
      </c>
      <c r="AG24" s="59">
        <v>436</v>
      </c>
      <c r="AH24" s="63">
        <v>994.61743999999999</v>
      </c>
      <c r="AI24" s="62">
        <v>899</v>
      </c>
      <c r="AJ24" s="59">
        <v>546</v>
      </c>
      <c r="AK24" s="63">
        <v>468.87810000000002</v>
      </c>
      <c r="AL24" s="62">
        <v>1125</v>
      </c>
      <c r="AM24" s="59">
        <v>589</v>
      </c>
      <c r="AN24" s="63">
        <v>490.96327000000002</v>
      </c>
      <c r="AO24" s="62">
        <v>962</v>
      </c>
      <c r="AP24" s="59">
        <v>366</v>
      </c>
      <c r="AQ24" s="63">
        <v>1680.8916999999999</v>
      </c>
      <c r="AR24" s="62">
        <v>1403</v>
      </c>
      <c r="AS24" s="59">
        <v>153</v>
      </c>
      <c r="AT24" s="63">
        <v>1238.1516999999999</v>
      </c>
      <c r="AU24" s="62">
        <v>2452</v>
      </c>
      <c r="AV24" s="59">
        <v>201</v>
      </c>
      <c r="AW24" s="63">
        <v>903.04142000000002</v>
      </c>
    </row>
    <row r="25" spans="1:49" s="88" customFormat="1" x14ac:dyDescent="0.3">
      <c r="A25" s="59"/>
      <c r="B25" s="25" t="s">
        <v>47</v>
      </c>
      <c r="C25" s="62">
        <v>1.73</v>
      </c>
      <c r="D25" s="59">
        <v>0.24</v>
      </c>
      <c r="E25" s="63">
        <v>0.24</v>
      </c>
      <c r="F25" s="62">
        <v>7</v>
      </c>
      <c r="G25" s="59">
        <v>0</v>
      </c>
      <c r="H25" s="59">
        <v>0</v>
      </c>
      <c r="I25" s="62">
        <v>63</v>
      </c>
      <c r="J25" s="59">
        <v>0</v>
      </c>
      <c r="K25" s="63">
        <v>1.022146</v>
      </c>
      <c r="L25" s="59"/>
      <c r="M25" s="25" t="s">
        <v>47</v>
      </c>
      <c r="N25" s="62">
        <v>454</v>
      </c>
      <c r="O25" s="59">
        <v>435</v>
      </c>
      <c r="P25" s="63">
        <v>16.75348</v>
      </c>
      <c r="Q25" s="62">
        <v>422</v>
      </c>
      <c r="R25" s="59">
        <v>629</v>
      </c>
      <c r="S25" s="63">
        <v>23.75356</v>
      </c>
      <c r="T25" s="62">
        <v>357</v>
      </c>
      <c r="U25" s="59">
        <v>306</v>
      </c>
      <c r="V25" s="63">
        <v>60.984180000000002</v>
      </c>
      <c r="W25" s="62">
        <v>338</v>
      </c>
      <c r="X25" s="59">
        <v>119</v>
      </c>
      <c r="Y25" s="63">
        <v>19.577670000000001</v>
      </c>
      <c r="Z25" s="62">
        <v>776</v>
      </c>
      <c r="AA25" s="59">
        <v>225</v>
      </c>
      <c r="AB25" s="63">
        <v>141.11330000000001</v>
      </c>
      <c r="AC25" s="62">
        <v>295</v>
      </c>
      <c r="AD25" s="59">
        <v>207</v>
      </c>
      <c r="AE25" s="63">
        <v>16.386949999999999</v>
      </c>
      <c r="AF25" s="62">
        <v>341</v>
      </c>
      <c r="AG25" s="59">
        <v>304</v>
      </c>
      <c r="AH25" s="63">
        <v>33.837009999999999</v>
      </c>
      <c r="AI25" s="62">
        <v>219</v>
      </c>
      <c r="AJ25" s="59">
        <v>168</v>
      </c>
      <c r="AK25" s="63">
        <v>2.8239860000000001</v>
      </c>
      <c r="AL25" s="62">
        <v>503</v>
      </c>
      <c r="AM25" s="59">
        <v>164</v>
      </c>
      <c r="AN25" s="63">
        <v>16.08792</v>
      </c>
      <c r="AO25" s="62">
        <v>363</v>
      </c>
      <c r="AP25" s="59">
        <v>101</v>
      </c>
      <c r="AQ25" s="63">
        <v>17.105139999999999</v>
      </c>
      <c r="AR25" s="62">
        <v>101</v>
      </c>
      <c r="AS25" s="59">
        <v>12</v>
      </c>
      <c r="AT25" s="63">
        <v>7.0420100000000003</v>
      </c>
      <c r="AU25" s="62">
        <v>294</v>
      </c>
      <c r="AV25" s="59">
        <v>34</v>
      </c>
      <c r="AW25" s="63">
        <v>6.1845230000000004</v>
      </c>
    </row>
    <row r="26" spans="1:49" s="88" customFormat="1" x14ac:dyDescent="0.3">
      <c r="A26" s="59"/>
      <c r="B26" s="25" t="s">
        <v>48</v>
      </c>
      <c r="C26" s="62">
        <v>4.0999999999999996</v>
      </c>
      <c r="D26" s="59">
        <v>0.02</v>
      </c>
      <c r="E26" s="63">
        <v>0.02</v>
      </c>
      <c r="F26" s="62">
        <v>359</v>
      </c>
      <c r="G26" s="59">
        <v>307</v>
      </c>
      <c r="H26" s="59">
        <v>666.42351599999995</v>
      </c>
      <c r="I26" s="62">
        <v>1430</v>
      </c>
      <c r="J26" s="59">
        <v>13</v>
      </c>
      <c r="K26" s="63">
        <v>294.618516</v>
      </c>
      <c r="L26" s="59"/>
      <c r="M26" s="25" t="s">
        <v>48</v>
      </c>
      <c r="N26" s="62">
        <v>441927</v>
      </c>
      <c r="O26" s="59">
        <v>31476</v>
      </c>
      <c r="P26" s="63">
        <v>15209.1775</v>
      </c>
      <c r="Q26" s="62">
        <v>992433</v>
      </c>
      <c r="R26" s="59">
        <v>36907</v>
      </c>
      <c r="S26" s="63">
        <v>10046.504800000001</v>
      </c>
      <c r="T26" s="62">
        <v>62208</v>
      </c>
      <c r="U26" s="59">
        <v>35658</v>
      </c>
      <c r="V26" s="63">
        <v>21928.540099999998</v>
      </c>
      <c r="W26" s="62">
        <v>375518</v>
      </c>
      <c r="X26" s="59">
        <v>10420</v>
      </c>
      <c r="Y26" s="63">
        <v>26661.4686</v>
      </c>
      <c r="Z26" s="62">
        <v>820265</v>
      </c>
      <c r="AA26" s="59">
        <v>21637</v>
      </c>
      <c r="AB26" s="63">
        <v>70718.326499999996</v>
      </c>
      <c r="AC26" s="62">
        <v>372825</v>
      </c>
      <c r="AD26" s="59">
        <v>21868</v>
      </c>
      <c r="AE26" s="63">
        <v>13752.5484</v>
      </c>
      <c r="AF26" s="62">
        <v>469571</v>
      </c>
      <c r="AG26" s="59">
        <v>28294</v>
      </c>
      <c r="AH26" s="63">
        <v>25101.987000000001</v>
      </c>
      <c r="AI26" s="62">
        <v>170371</v>
      </c>
      <c r="AJ26" s="59">
        <v>17276</v>
      </c>
      <c r="AK26" s="63">
        <v>10867.0813</v>
      </c>
      <c r="AL26" s="62">
        <v>144012</v>
      </c>
      <c r="AM26" s="59">
        <v>16351</v>
      </c>
      <c r="AN26" s="63">
        <v>7220.0108</v>
      </c>
      <c r="AO26" s="62">
        <v>317928</v>
      </c>
      <c r="AP26" s="59">
        <v>13551</v>
      </c>
      <c r="AQ26" s="63">
        <v>23005.0445</v>
      </c>
      <c r="AR26" s="62">
        <v>174841</v>
      </c>
      <c r="AS26" s="59">
        <v>5146</v>
      </c>
      <c r="AT26" s="63">
        <v>19303.951799999999</v>
      </c>
      <c r="AU26" s="62">
        <v>184416</v>
      </c>
      <c r="AV26" s="59">
        <v>6947</v>
      </c>
      <c r="AW26" s="63">
        <v>12521.8148</v>
      </c>
    </row>
    <row r="27" spans="1:49" s="88" customFormat="1" ht="15" thickBot="1" x14ac:dyDescent="0.35">
      <c r="A27" s="59"/>
      <c r="B27" s="25" t="s">
        <v>49</v>
      </c>
      <c r="C27" s="71">
        <v>0.97</v>
      </c>
      <c r="D27" s="72">
        <v>0</v>
      </c>
      <c r="E27" s="73">
        <v>0</v>
      </c>
      <c r="F27" s="71">
        <v>8</v>
      </c>
      <c r="G27" s="72">
        <v>2</v>
      </c>
      <c r="H27" s="72">
        <v>0</v>
      </c>
      <c r="I27" s="71">
        <v>81</v>
      </c>
      <c r="J27" s="72">
        <v>0</v>
      </c>
      <c r="K27" s="73">
        <v>0</v>
      </c>
      <c r="L27" s="59"/>
      <c r="M27" s="25" t="s">
        <v>49</v>
      </c>
      <c r="N27" s="71">
        <v>434</v>
      </c>
      <c r="O27" s="72">
        <v>44</v>
      </c>
      <c r="P27" s="73">
        <v>3.45</v>
      </c>
      <c r="Q27" s="71">
        <v>162</v>
      </c>
      <c r="R27" s="72">
        <v>96</v>
      </c>
      <c r="S27" s="73">
        <v>1.352981</v>
      </c>
      <c r="T27" s="71">
        <v>170</v>
      </c>
      <c r="U27" s="72">
        <v>33</v>
      </c>
      <c r="V27" s="73">
        <v>5.8755199999999999</v>
      </c>
      <c r="W27" s="71">
        <v>202</v>
      </c>
      <c r="X27" s="72">
        <v>7</v>
      </c>
      <c r="Y27" s="73">
        <v>7.0899419999999997</v>
      </c>
      <c r="Z27" s="71">
        <v>252</v>
      </c>
      <c r="AA27" s="72">
        <v>33</v>
      </c>
      <c r="AB27" s="73">
        <v>20.782489999999999</v>
      </c>
      <c r="AC27" s="71">
        <v>221</v>
      </c>
      <c r="AD27" s="72">
        <v>15</v>
      </c>
      <c r="AE27" s="73">
        <v>0</v>
      </c>
      <c r="AF27" s="71">
        <v>27</v>
      </c>
      <c r="AG27" s="72">
        <v>17</v>
      </c>
      <c r="AH27" s="73">
        <v>6.1419879999999996</v>
      </c>
      <c r="AI27" s="71">
        <v>41</v>
      </c>
      <c r="AJ27" s="72">
        <v>30</v>
      </c>
      <c r="AK27" s="73">
        <v>2.3763730000000001</v>
      </c>
      <c r="AL27" s="71">
        <v>63</v>
      </c>
      <c r="AM27" s="72">
        <v>17</v>
      </c>
      <c r="AN27" s="73">
        <v>1.784608</v>
      </c>
      <c r="AO27" s="71">
        <v>101</v>
      </c>
      <c r="AP27" s="72">
        <v>4</v>
      </c>
      <c r="AQ27" s="73">
        <v>0.83791800000000005</v>
      </c>
      <c r="AR27" s="71">
        <v>22</v>
      </c>
      <c r="AS27" s="72">
        <v>0</v>
      </c>
      <c r="AT27" s="73">
        <v>1.0727519999999999</v>
      </c>
      <c r="AU27" s="71">
        <v>102</v>
      </c>
      <c r="AV27" s="72">
        <v>0</v>
      </c>
      <c r="AW27" s="73">
        <v>0</v>
      </c>
    </row>
    <row r="28" spans="1:49" s="5" customFormat="1" x14ac:dyDescent="0.3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</row>
    <row r="29" spans="1:49" s="5" customFormat="1" x14ac:dyDescent="0.3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</row>
    <row r="30" spans="1:49" s="5" customFormat="1" x14ac:dyDescent="0.3">
      <c r="A30" s="58"/>
      <c r="B30" s="58"/>
      <c r="C30" s="58" t="s">
        <v>104</v>
      </c>
      <c r="D30" s="58"/>
      <c r="E30" s="58"/>
      <c r="F30" s="58"/>
      <c r="G30" s="58" t="s">
        <v>103</v>
      </c>
      <c r="H30" s="58"/>
      <c r="I30" s="58"/>
      <c r="J30" s="58"/>
      <c r="K30" s="58"/>
      <c r="L30" s="58"/>
      <c r="M30" s="58"/>
      <c r="N30" s="58" t="s">
        <v>71</v>
      </c>
      <c r="O30" s="58"/>
      <c r="P30" s="58"/>
      <c r="Q30" s="58"/>
      <c r="R30" s="58"/>
      <c r="S30" s="58"/>
      <c r="T30" s="58"/>
      <c r="U30" s="58"/>
      <c r="V30" s="58"/>
      <c r="W30" s="58" t="s">
        <v>71</v>
      </c>
      <c r="X30" s="58"/>
      <c r="Y30" s="58"/>
      <c r="Z30" s="58"/>
      <c r="AA30" s="58"/>
      <c r="AB30" s="58"/>
      <c r="AC30" s="58"/>
      <c r="AD30" s="58"/>
      <c r="AE30" s="58"/>
      <c r="AF30" s="58" t="s">
        <v>72</v>
      </c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</row>
    <row r="31" spans="1:49" s="5" customFormat="1" x14ac:dyDescent="0.3">
      <c r="A31" s="58"/>
      <c r="B31" s="58"/>
      <c r="C31" s="58" t="s">
        <v>43</v>
      </c>
      <c r="D31" s="58"/>
      <c r="E31" s="58"/>
      <c r="F31" s="58"/>
      <c r="G31" s="58" t="s">
        <v>44</v>
      </c>
      <c r="H31" s="58"/>
      <c r="I31" s="58"/>
      <c r="J31" s="58"/>
      <c r="K31" s="58"/>
      <c r="L31" s="58"/>
      <c r="M31" s="58"/>
      <c r="N31" s="58" t="s">
        <v>43</v>
      </c>
      <c r="O31" s="58"/>
      <c r="P31" s="58"/>
      <c r="Q31" s="58"/>
      <c r="R31" s="58"/>
      <c r="S31" s="58"/>
      <c r="T31" s="58"/>
      <c r="U31" s="58"/>
      <c r="V31" s="58"/>
      <c r="W31" s="58" t="s">
        <v>44</v>
      </c>
      <c r="X31" s="58"/>
      <c r="Y31" s="58"/>
      <c r="Z31" s="58"/>
      <c r="AA31" s="58"/>
      <c r="AB31" s="58"/>
      <c r="AC31" s="58"/>
      <c r="AD31" s="58"/>
      <c r="AE31" s="58"/>
      <c r="AF31" s="58" t="s">
        <v>43</v>
      </c>
      <c r="AG31" s="58"/>
      <c r="AH31" s="58"/>
      <c r="AI31" s="58"/>
      <c r="AJ31" s="58"/>
      <c r="AK31" s="58"/>
      <c r="AL31" s="58"/>
      <c r="AM31" s="58"/>
      <c r="AN31" s="58"/>
      <c r="AO31" s="58" t="s">
        <v>72</v>
      </c>
      <c r="AP31" s="58"/>
      <c r="AQ31" s="58"/>
      <c r="AR31" s="58"/>
      <c r="AS31" s="58"/>
      <c r="AT31" s="58"/>
      <c r="AU31" s="58"/>
      <c r="AV31" s="58"/>
      <c r="AW31" s="58"/>
    </row>
    <row r="32" spans="1:49" s="5" customFormat="1" x14ac:dyDescent="0.3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 t="s">
        <v>44</v>
      </c>
      <c r="AP32" s="58"/>
      <c r="AQ32" s="58"/>
      <c r="AR32" s="58"/>
      <c r="AS32" s="58"/>
      <c r="AT32" s="58"/>
      <c r="AU32" s="58"/>
      <c r="AV32" s="58"/>
      <c r="AW32" s="58"/>
    </row>
    <row r="33" spans="1:49" s="2" customFormat="1" x14ac:dyDescent="0.3">
      <c r="A33" s="16"/>
      <c r="B33" s="9" t="s">
        <v>89</v>
      </c>
      <c r="C33" s="12" t="s">
        <v>5</v>
      </c>
      <c r="D33" s="12" t="s">
        <v>6</v>
      </c>
      <c r="E33" s="12" t="s">
        <v>7</v>
      </c>
      <c r="F33" s="16"/>
      <c r="G33" s="12" t="s">
        <v>5</v>
      </c>
      <c r="H33" s="12" t="s">
        <v>6</v>
      </c>
      <c r="I33" s="12" t="s">
        <v>7</v>
      </c>
      <c r="J33" s="16"/>
      <c r="K33" s="16"/>
      <c r="L33" s="16"/>
      <c r="M33" s="9" t="s">
        <v>89</v>
      </c>
      <c r="N33" s="16" t="s">
        <v>5</v>
      </c>
      <c r="O33" s="16" t="s">
        <v>6</v>
      </c>
      <c r="P33" s="16" t="s">
        <v>7</v>
      </c>
      <c r="Q33" s="16"/>
      <c r="R33" s="16"/>
      <c r="S33" s="16"/>
      <c r="T33" s="16"/>
      <c r="U33" s="16"/>
      <c r="V33" s="9" t="s">
        <v>89</v>
      </c>
      <c r="W33" s="16" t="s">
        <v>5</v>
      </c>
      <c r="X33" s="16" t="s">
        <v>6</v>
      </c>
      <c r="Y33" s="16" t="s">
        <v>7</v>
      </c>
      <c r="Z33" s="16"/>
      <c r="AA33" s="16"/>
      <c r="AB33" s="16"/>
      <c r="AC33" s="16"/>
      <c r="AD33" s="16"/>
      <c r="AE33" s="9" t="s">
        <v>89</v>
      </c>
      <c r="AF33" s="16" t="s">
        <v>5</v>
      </c>
      <c r="AG33" s="16" t="s">
        <v>6</v>
      </c>
      <c r="AH33" s="16" t="s">
        <v>7</v>
      </c>
      <c r="AI33" s="16"/>
      <c r="AJ33" s="16"/>
      <c r="AK33" s="16"/>
      <c r="AL33" s="16"/>
      <c r="AM33" s="16"/>
      <c r="AN33" s="9" t="s">
        <v>89</v>
      </c>
      <c r="AO33" s="16" t="s">
        <v>5</v>
      </c>
      <c r="AP33" s="16" t="s">
        <v>6</v>
      </c>
      <c r="AQ33" s="16" t="s">
        <v>7</v>
      </c>
      <c r="AR33" s="16"/>
      <c r="AS33" s="16"/>
      <c r="AT33" s="16"/>
      <c r="AU33" s="16"/>
      <c r="AV33" s="16"/>
      <c r="AW33" s="16"/>
    </row>
    <row r="34" spans="1:49" s="5" customFormat="1" x14ac:dyDescent="0.3">
      <c r="A34" s="58"/>
      <c r="B34" s="9" t="s">
        <v>45</v>
      </c>
      <c r="C34" s="58">
        <f t="shared" ref="C34:E39" si="0">F8</f>
        <v>0</v>
      </c>
      <c r="D34" s="58">
        <f t="shared" si="0"/>
        <v>0</v>
      </c>
      <c r="E34" s="58">
        <f t="shared" si="0"/>
        <v>0</v>
      </c>
      <c r="F34" s="58"/>
      <c r="G34" s="58">
        <f t="shared" ref="G34:I39" si="1">I8</f>
        <v>43</v>
      </c>
      <c r="H34" s="58">
        <f t="shared" si="1"/>
        <v>4.37</v>
      </c>
      <c r="I34" s="58">
        <f t="shared" si="1"/>
        <v>31.02</v>
      </c>
      <c r="J34" s="58"/>
      <c r="K34" s="58"/>
      <c r="L34" s="58"/>
      <c r="M34" s="9" t="s">
        <v>45</v>
      </c>
      <c r="N34" s="58">
        <f t="shared" ref="N34:P39" si="2">AVERAGE(N8,Q8,T8,)</f>
        <v>44.07</v>
      </c>
      <c r="O34" s="58">
        <f t="shared" si="2"/>
        <v>370.53499999999997</v>
      </c>
      <c r="P34" s="58">
        <f t="shared" si="2"/>
        <v>185.3725</v>
      </c>
      <c r="Q34" s="58"/>
      <c r="R34" s="58"/>
      <c r="S34" s="58"/>
      <c r="T34" s="58"/>
      <c r="U34" s="58"/>
      <c r="V34" s="9" t="s">
        <v>45</v>
      </c>
      <c r="W34" s="58">
        <f t="shared" ref="W34:Y39" si="3">AVERAGE(W8,Z8,AC8,)</f>
        <v>50</v>
      </c>
      <c r="X34" s="58">
        <f t="shared" si="3"/>
        <v>498.75749999999999</v>
      </c>
      <c r="Y34" s="58">
        <f t="shared" si="3"/>
        <v>2</v>
      </c>
      <c r="Z34" s="58"/>
      <c r="AA34" s="58"/>
      <c r="AB34" s="58"/>
      <c r="AC34" s="58"/>
      <c r="AD34" s="58"/>
      <c r="AE34" s="9" t="s">
        <v>45</v>
      </c>
      <c r="AF34" s="58">
        <f t="shared" ref="AF34:AH39" si="4">AVERAGE(AF8,AI8,AL8,)</f>
        <v>51.237499999999997</v>
      </c>
      <c r="AG34" s="58">
        <f t="shared" si="4"/>
        <v>115.66500000000001</v>
      </c>
      <c r="AH34" s="58">
        <f t="shared" si="4"/>
        <v>153.85750000000002</v>
      </c>
      <c r="AI34" s="58"/>
      <c r="AJ34" s="58"/>
      <c r="AK34" s="58"/>
      <c r="AL34" s="58"/>
      <c r="AM34" s="58"/>
      <c r="AN34" s="9" t="s">
        <v>45</v>
      </c>
      <c r="AO34" s="58">
        <f t="shared" ref="AO34:AQ39" si="5">AVERAGE(AO8,AR8,AU8,)</f>
        <v>49</v>
      </c>
      <c r="AP34" s="58">
        <f t="shared" si="5"/>
        <v>9.442499999999999</v>
      </c>
      <c r="AQ34" s="58">
        <f t="shared" si="5"/>
        <v>51.567499999999995</v>
      </c>
      <c r="AR34" s="58"/>
      <c r="AS34" s="58"/>
      <c r="AT34" s="58"/>
      <c r="AU34" s="58"/>
      <c r="AV34" s="58"/>
      <c r="AW34" s="58"/>
    </row>
    <row r="35" spans="1:49" s="5" customFormat="1" x14ac:dyDescent="0.3">
      <c r="A35" s="58"/>
      <c r="B35" s="9" t="s">
        <v>101</v>
      </c>
      <c r="C35" s="58">
        <f t="shared" si="0"/>
        <v>0</v>
      </c>
      <c r="D35" s="58">
        <f t="shared" si="0"/>
        <v>50.8</v>
      </c>
      <c r="E35" s="58">
        <f t="shared" si="0"/>
        <v>0</v>
      </c>
      <c r="F35" s="58"/>
      <c r="G35" s="58">
        <f t="shared" si="1"/>
        <v>6</v>
      </c>
      <c r="H35" s="58">
        <f t="shared" si="1"/>
        <v>47.66</v>
      </c>
      <c r="I35" s="58">
        <f t="shared" si="1"/>
        <v>0.71</v>
      </c>
      <c r="J35" s="58"/>
      <c r="K35" s="58"/>
      <c r="L35" s="58"/>
      <c r="M35" s="9" t="s">
        <v>101</v>
      </c>
      <c r="N35" s="58">
        <f t="shared" si="2"/>
        <v>214.39250000000001</v>
      </c>
      <c r="O35" s="58">
        <f t="shared" si="2"/>
        <v>653.0675</v>
      </c>
      <c r="P35" s="58">
        <f t="shared" si="2"/>
        <v>957.04500000000007</v>
      </c>
      <c r="Q35" s="58"/>
      <c r="R35" s="58"/>
      <c r="S35" s="58"/>
      <c r="T35" s="58"/>
      <c r="U35" s="58"/>
      <c r="V35" s="9" t="s">
        <v>101</v>
      </c>
      <c r="W35" s="58">
        <f t="shared" si="3"/>
        <v>43</v>
      </c>
      <c r="X35" s="58">
        <f t="shared" si="3"/>
        <v>131.98250000000002</v>
      </c>
      <c r="Y35" s="58">
        <f t="shared" si="3"/>
        <v>6.8900000000000006</v>
      </c>
      <c r="Z35" s="58"/>
      <c r="AA35" s="58"/>
      <c r="AB35" s="58"/>
      <c r="AC35" s="58"/>
      <c r="AD35" s="58"/>
      <c r="AE35" s="9" t="s">
        <v>101</v>
      </c>
      <c r="AF35" s="58">
        <f t="shared" si="4"/>
        <v>224.745</v>
      </c>
      <c r="AG35" s="58">
        <f t="shared" si="4"/>
        <v>537.1</v>
      </c>
      <c r="AH35" s="58">
        <f t="shared" si="4"/>
        <v>789.11249999999995</v>
      </c>
      <c r="AI35" s="58"/>
      <c r="AJ35" s="58"/>
      <c r="AK35" s="58"/>
      <c r="AL35" s="58"/>
      <c r="AM35" s="58"/>
      <c r="AN35" s="9" t="s">
        <v>101</v>
      </c>
      <c r="AO35" s="58">
        <f t="shared" si="5"/>
        <v>23.25</v>
      </c>
      <c r="AP35" s="58">
        <f t="shared" si="5"/>
        <v>6.1924999999999999</v>
      </c>
      <c r="AQ35" s="58">
        <f t="shared" si="5"/>
        <v>6.8075000000000001</v>
      </c>
      <c r="AR35" s="58"/>
      <c r="AS35" s="58"/>
      <c r="AT35" s="58"/>
      <c r="AU35" s="58"/>
      <c r="AV35" s="58"/>
      <c r="AW35" s="58"/>
    </row>
    <row r="36" spans="1:49" s="5" customFormat="1" x14ac:dyDescent="0.3">
      <c r="A36" s="58"/>
      <c r="B36" s="9" t="s">
        <v>46</v>
      </c>
      <c r="C36" s="58">
        <f t="shared" si="0"/>
        <v>16.46</v>
      </c>
      <c r="D36" s="58">
        <f t="shared" si="0"/>
        <v>10.61</v>
      </c>
      <c r="E36" s="58">
        <f t="shared" si="0"/>
        <v>73.430000000000007</v>
      </c>
      <c r="F36" s="58"/>
      <c r="G36" s="58">
        <f t="shared" si="1"/>
        <v>74</v>
      </c>
      <c r="H36" s="58">
        <f t="shared" si="1"/>
        <v>1.62</v>
      </c>
      <c r="I36" s="58">
        <f t="shared" si="1"/>
        <v>67.430000000000007</v>
      </c>
      <c r="J36" s="58"/>
      <c r="K36" s="58"/>
      <c r="L36" s="58"/>
      <c r="M36" s="9" t="s">
        <v>46</v>
      </c>
      <c r="N36" s="58">
        <f t="shared" si="2"/>
        <v>134.4025</v>
      </c>
      <c r="O36" s="58">
        <f t="shared" si="2"/>
        <v>1712.01</v>
      </c>
      <c r="P36" s="58">
        <f t="shared" si="2"/>
        <v>1659.845</v>
      </c>
      <c r="Q36" s="58"/>
      <c r="R36" s="58"/>
      <c r="S36" s="58"/>
      <c r="T36" s="58"/>
      <c r="U36" s="58"/>
      <c r="V36" s="9" t="s">
        <v>46</v>
      </c>
      <c r="W36" s="58">
        <f t="shared" si="3"/>
        <v>257.5</v>
      </c>
      <c r="X36" s="58">
        <f t="shared" si="3"/>
        <v>14060.432499999999</v>
      </c>
      <c r="Y36" s="58">
        <f t="shared" si="3"/>
        <v>462.53750000000002</v>
      </c>
      <c r="Z36" s="58"/>
      <c r="AA36" s="58"/>
      <c r="AB36" s="58"/>
      <c r="AC36" s="58"/>
      <c r="AD36" s="58"/>
      <c r="AE36" s="9" t="s">
        <v>46</v>
      </c>
      <c r="AF36" s="58">
        <f t="shared" si="4"/>
        <v>227.52500000000001</v>
      </c>
      <c r="AG36" s="58">
        <f t="shared" si="4"/>
        <v>657.37750000000005</v>
      </c>
      <c r="AH36" s="58">
        <f t="shared" si="4"/>
        <v>1812.45</v>
      </c>
      <c r="AI36" s="58"/>
      <c r="AJ36" s="58"/>
      <c r="AK36" s="58"/>
      <c r="AL36" s="58"/>
      <c r="AM36" s="58"/>
      <c r="AN36" s="9" t="s">
        <v>46</v>
      </c>
      <c r="AO36" s="58">
        <f t="shared" si="5"/>
        <v>393</v>
      </c>
      <c r="AP36" s="58">
        <f t="shared" si="5"/>
        <v>1116.655</v>
      </c>
      <c r="AQ36" s="58">
        <f t="shared" si="5"/>
        <v>3759.1325000000002</v>
      </c>
      <c r="AR36" s="58"/>
      <c r="AS36" s="58"/>
      <c r="AT36" s="58"/>
      <c r="AU36" s="58"/>
      <c r="AV36" s="58"/>
      <c r="AW36" s="58"/>
    </row>
    <row r="37" spans="1:49" s="5" customFormat="1" x14ac:dyDescent="0.3">
      <c r="A37" s="58"/>
      <c r="B37" s="9" t="s">
        <v>47</v>
      </c>
      <c r="C37" s="58">
        <f t="shared" si="0"/>
        <v>0</v>
      </c>
      <c r="D37" s="58">
        <f t="shared" si="0"/>
        <v>0</v>
      </c>
      <c r="E37" s="58">
        <f t="shared" si="0"/>
        <v>0</v>
      </c>
      <c r="F37" s="58"/>
      <c r="G37" s="58">
        <f t="shared" si="1"/>
        <v>31</v>
      </c>
      <c r="H37" s="58">
        <f t="shared" si="1"/>
        <v>2.2200000000000002</v>
      </c>
      <c r="I37" s="58">
        <f t="shared" si="1"/>
        <v>0</v>
      </c>
      <c r="J37" s="58"/>
      <c r="K37" s="58"/>
      <c r="L37" s="58"/>
      <c r="M37" s="9" t="s">
        <v>47</v>
      </c>
      <c r="N37" s="58">
        <f t="shared" si="2"/>
        <v>36.422499999999999</v>
      </c>
      <c r="O37" s="58">
        <f t="shared" si="2"/>
        <v>527.77749999999992</v>
      </c>
      <c r="P37" s="58">
        <f t="shared" si="2"/>
        <v>4.915</v>
      </c>
      <c r="Q37" s="58"/>
      <c r="R37" s="58"/>
      <c r="S37" s="58"/>
      <c r="T37" s="58"/>
      <c r="U37" s="58"/>
      <c r="V37" s="9" t="s">
        <v>47</v>
      </c>
      <c r="W37" s="58">
        <f t="shared" si="3"/>
        <v>37.25</v>
      </c>
      <c r="X37" s="58">
        <f t="shared" si="3"/>
        <v>751.46249999999998</v>
      </c>
      <c r="Y37" s="58">
        <f t="shared" si="3"/>
        <v>0.98499999999999999</v>
      </c>
      <c r="Z37" s="58"/>
      <c r="AA37" s="58"/>
      <c r="AB37" s="58"/>
      <c r="AC37" s="58"/>
      <c r="AD37" s="58"/>
      <c r="AE37" s="9" t="s">
        <v>47</v>
      </c>
      <c r="AF37" s="58">
        <f t="shared" si="4"/>
        <v>76.245000000000005</v>
      </c>
      <c r="AG37" s="58">
        <f t="shared" si="4"/>
        <v>210.76749999999998</v>
      </c>
      <c r="AH37" s="58">
        <f t="shared" si="4"/>
        <v>386.67250000000001</v>
      </c>
      <c r="AI37" s="58"/>
      <c r="AJ37" s="58"/>
      <c r="AK37" s="58"/>
      <c r="AL37" s="58"/>
      <c r="AM37" s="58"/>
      <c r="AN37" s="9" t="s">
        <v>47</v>
      </c>
      <c r="AO37" s="58">
        <f t="shared" si="5"/>
        <v>104</v>
      </c>
      <c r="AP37" s="58">
        <f t="shared" si="5"/>
        <v>60.635000000000005</v>
      </c>
      <c r="AQ37" s="58">
        <f t="shared" si="5"/>
        <v>122.38</v>
      </c>
      <c r="AR37" s="58"/>
      <c r="AS37" s="58"/>
      <c r="AT37" s="58"/>
      <c r="AU37" s="58"/>
      <c r="AV37" s="58"/>
      <c r="AW37" s="58"/>
    </row>
    <row r="38" spans="1:49" s="5" customFormat="1" x14ac:dyDescent="0.3">
      <c r="A38" s="58"/>
      <c r="B38" s="9" t="s">
        <v>48</v>
      </c>
      <c r="C38" s="58">
        <f t="shared" si="0"/>
        <v>222.17</v>
      </c>
      <c r="D38" s="58">
        <f t="shared" si="0"/>
        <v>0.66</v>
      </c>
      <c r="E38" s="58">
        <f t="shared" si="0"/>
        <v>202.25</v>
      </c>
      <c r="F38" s="58"/>
      <c r="G38" s="58">
        <f t="shared" si="1"/>
        <v>289</v>
      </c>
      <c r="H38" s="58">
        <f t="shared" si="1"/>
        <v>0.71</v>
      </c>
      <c r="I38" s="58">
        <f t="shared" si="1"/>
        <v>178.63</v>
      </c>
      <c r="J38" s="58"/>
      <c r="K38" s="58"/>
      <c r="L38" s="58"/>
      <c r="M38" s="9" t="s">
        <v>48</v>
      </c>
      <c r="N38" s="58">
        <f t="shared" si="2"/>
        <v>3038.8650000000002</v>
      </c>
      <c r="O38" s="58">
        <f t="shared" si="2"/>
        <v>69869.119999999995</v>
      </c>
      <c r="P38" s="58">
        <f t="shared" si="2"/>
        <v>10377.0825</v>
      </c>
      <c r="Q38" s="58"/>
      <c r="R38" s="58"/>
      <c r="S38" s="58"/>
      <c r="T38" s="58"/>
      <c r="U38" s="58"/>
      <c r="V38" s="9" t="s">
        <v>48</v>
      </c>
      <c r="W38" s="58">
        <f t="shared" si="3"/>
        <v>9575.25</v>
      </c>
      <c r="X38" s="58">
        <f t="shared" si="3"/>
        <v>130267.8075</v>
      </c>
      <c r="Y38" s="58">
        <f t="shared" si="3"/>
        <v>5238.0349999999999</v>
      </c>
      <c r="Z38" s="58"/>
      <c r="AA38" s="58"/>
      <c r="AB38" s="58"/>
      <c r="AC38" s="58"/>
      <c r="AD38" s="58"/>
      <c r="AE38" s="9" t="s">
        <v>48</v>
      </c>
      <c r="AF38" s="58">
        <f t="shared" si="4"/>
        <v>4976.7944749824528</v>
      </c>
      <c r="AG38" s="58">
        <f t="shared" si="4"/>
        <v>15569.654999999999</v>
      </c>
      <c r="AH38" s="58">
        <f t="shared" si="4"/>
        <v>7679.27</v>
      </c>
      <c r="AI38" s="58"/>
      <c r="AJ38" s="58"/>
      <c r="AK38" s="58"/>
      <c r="AL38" s="58"/>
      <c r="AM38" s="58"/>
      <c r="AN38" s="9" t="s">
        <v>48</v>
      </c>
      <c r="AO38" s="58">
        <f t="shared" si="5"/>
        <v>9139.5</v>
      </c>
      <c r="AP38" s="58">
        <f t="shared" si="5"/>
        <v>15145.112500000001</v>
      </c>
      <c r="AQ38" s="58">
        <f t="shared" si="5"/>
        <v>9550.06</v>
      </c>
      <c r="AR38" s="58"/>
      <c r="AS38" s="58"/>
      <c r="AT38" s="58"/>
      <c r="AU38" s="58"/>
      <c r="AV38" s="58"/>
      <c r="AW38" s="58"/>
    </row>
    <row r="39" spans="1:49" s="5" customFormat="1" x14ac:dyDescent="0.3">
      <c r="A39" s="58"/>
      <c r="B39" s="9" t="s">
        <v>49</v>
      </c>
      <c r="C39" s="58">
        <f t="shared" si="0"/>
        <v>0</v>
      </c>
      <c r="D39" s="58">
        <f t="shared" si="0"/>
        <v>6.5</v>
      </c>
      <c r="E39" s="58">
        <f t="shared" si="0"/>
        <v>0</v>
      </c>
      <c r="F39" s="58"/>
      <c r="G39" s="58">
        <f t="shared" si="1"/>
        <v>14</v>
      </c>
      <c r="H39" s="58">
        <f t="shared" si="1"/>
        <v>0</v>
      </c>
      <c r="I39" s="58">
        <f t="shared" si="1"/>
        <v>0.17</v>
      </c>
      <c r="J39" s="58"/>
      <c r="K39" s="58"/>
      <c r="L39" s="58"/>
      <c r="M39" s="9" t="s">
        <v>49</v>
      </c>
      <c r="N39" s="58">
        <f t="shared" si="2"/>
        <v>18.434999999999999</v>
      </c>
      <c r="O39" s="58">
        <f t="shared" si="2"/>
        <v>138.35750000000002</v>
      </c>
      <c r="P39" s="58">
        <f t="shared" si="2"/>
        <v>2.7374999999999998</v>
      </c>
      <c r="Q39" s="58"/>
      <c r="R39" s="58"/>
      <c r="S39" s="58"/>
      <c r="T39" s="58"/>
      <c r="U39" s="58"/>
      <c r="V39" s="9" t="s">
        <v>49</v>
      </c>
      <c r="W39" s="58">
        <f t="shared" si="3"/>
        <v>22</v>
      </c>
      <c r="X39" s="58">
        <f t="shared" si="3"/>
        <v>234.10749999999999</v>
      </c>
      <c r="Y39" s="58">
        <f t="shared" si="3"/>
        <v>0</v>
      </c>
      <c r="Z39" s="58"/>
      <c r="AA39" s="58"/>
      <c r="AB39" s="58"/>
      <c r="AC39" s="58"/>
      <c r="AD39" s="58"/>
      <c r="AE39" s="9" t="s">
        <v>49</v>
      </c>
      <c r="AF39" s="58">
        <f t="shared" si="4"/>
        <v>15.91</v>
      </c>
      <c r="AG39" s="58">
        <f t="shared" si="4"/>
        <v>42.672499999999999</v>
      </c>
      <c r="AH39" s="58">
        <f t="shared" si="4"/>
        <v>2.9474999999999998</v>
      </c>
      <c r="AI39" s="58"/>
      <c r="AJ39" s="58"/>
      <c r="AK39" s="58"/>
      <c r="AL39" s="58"/>
      <c r="AM39" s="58"/>
      <c r="AN39" s="9" t="s">
        <v>49</v>
      </c>
      <c r="AO39" s="58">
        <f t="shared" si="5"/>
        <v>20.75</v>
      </c>
      <c r="AP39" s="58">
        <f t="shared" si="5"/>
        <v>0</v>
      </c>
      <c r="AQ39" s="58">
        <f t="shared" si="5"/>
        <v>0</v>
      </c>
      <c r="AR39" s="58"/>
      <c r="AS39" s="58"/>
      <c r="AT39" s="58"/>
      <c r="AU39" s="58"/>
      <c r="AV39" s="58"/>
      <c r="AW39" s="58"/>
    </row>
    <row r="40" spans="1:49" s="5" customFormat="1" x14ac:dyDescent="0.3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</row>
    <row r="41" spans="1:49" s="5" customFormat="1" x14ac:dyDescent="0.3">
      <c r="A41" s="58"/>
      <c r="B41" s="58"/>
      <c r="C41" s="58" t="s">
        <v>104</v>
      </c>
      <c r="D41" s="58"/>
      <c r="E41" s="58"/>
      <c r="F41" s="58"/>
      <c r="G41" s="58" t="s">
        <v>103</v>
      </c>
      <c r="H41" s="58"/>
      <c r="I41" s="58"/>
      <c r="J41" s="58"/>
      <c r="K41" s="58"/>
      <c r="L41" s="58"/>
      <c r="M41" s="58"/>
      <c r="N41" s="58" t="s">
        <v>71</v>
      </c>
      <c r="O41" s="58"/>
      <c r="P41" s="58"/>
      <c r="Q41" s="58"/>
      <c r="R41" s="58"/>
      <c r="S41" s="58"/>
      <c r="T41" s="58"/>
      <c r="U41" s="58"/>
      <c r="V41" s="58"/>
      <c r="W41" s="58" t="s">
        <v>71</v>
      </c>
      <c r="X41" s="58"/>
      <c r="Y41" s="58"/>
      <c r="Z41" s="58"/>
      <c r="AA41" s="58"/>
      <c r="AB41" s="58"/>
      <c r="AC41" s="58"/>
      <c r="AD41" s="58"/>
      <c r="AE41" s="58"/>
      <c r="AF41" s="58" t="s">
        <v>72</v>
      </c>
      <c r="AG41" s="58"/>
      <c r="AH41" s="58"/>
      <c r="AI41" s="58"/>
      <c r="AJ41" s="58"/>
      <c r="AK41" s="58"/>
      <c r="AL41" s="58"/>
      <c r="AM41" s="58"/>
      <c r="AN41" s="58"/>
      <c r="AO41" s="58" t="s">
        <v>72</v>
      </c>
      <c r="AP41" s="58"/>
      <c r="AQ41" s="58"/>
      <c r="AR41" s="58"/>
      <c r="AS41" s="58"/>
      <c r="AT41" s="58"/>
      <c r="AU41" s="58"/>
      <c r="AV41" s="58"/>
      <c r="AW41" s="58"/>
    </row>
    <row r="42" spans="1:49" s="5" customFormat="1" x14ac:dyDescent="0.3">
      <c r="A42" s="58"/>
      <c r="B42" s="58"/>
      <c r="C42" s="58" t="s">
        <v>43</v>
      </c>
      <c r="D42" s="58"/>
      <c r="E42" s="58"/>
      <c r="F42" s="58"/>
      <c r="G42" s="58" t="s">
        <v>44</v>
      </c>
      <c r="H42" s="58"/>
      <c r="I42" s="58"/>
      <c r="J42" s="58"/>
      <c r="K42" s="58"/>
      <c r="L42" s="58"/>
      <c r="M42" s="58"/>
      <c r="N42" s="58" t="s">
        <v>43</v>
      </c>
      <c r="O42" s="58"/>
      <c r="P42" s="58"/>
      <c r="Q42" s="58"/>
      <c r="R42" s="58"/>
      <c r="S42" s="58"/>
      <c r="T42" s="58"/>
      <c r="U42" s="58"/>
      <c r="V42" s="58"/>
      <c r="W42" s="58" t="s">
        <v>44</v>
      </c>
      <c r="X42" s="58"/>
      <c r="Y42" s="58"/>
      <c r="Z42" s="58"/>
      <c r="AA42" s="58"/>
      <c r="AB42" s="58"/>
      <c r="AC42" s="58"/>
      <c r="AD42" s="58"/>
      <c r="AE42" s="58"/>
      <c r="AF42" s="58" t="s">
        <v>43</v>
      </c>
      <c r="AG42" s="58"/>
      <c r="AH42" s="58"/>
      <c r="AI42" s="58"/>
      <c r="AJ42" s="58"/>
      <c r="AK42" s="58"/>
      <c r="AL42" s="58"/>
      <c r="AM42" s="58"/>
      <c r="AN42" s="58"/>
      <c r="AO42" s="58" t="s">
        <v>44</v>
      </c>
      <c r="AP42" s="58"/>
      <c r="AQ42" s="58"/>
      <c r="AR42" s="58"/>
      <c r="AS42" s="58"/>
      <c r="AT42" s="58"/>
      <c r="AU42" s="58"/>
      <c r="AV42" s="58"/>
      <c r="AW42" s="58"/>
    </row>
    <row r="43" spans="1:49" s="5" customFormat="1" x14ac:dyDescent="0.3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9"/>
      <c r="AO43" s="58"/>
      <c r="AP43" s="58"/>
      <c r="AQ43" s="58"/>
      <c r="AR43" s="58"/>
      <c r="AS43" s="58"/>
      <c r="AT43" s="58"/>
      <c r="AU43" s="58"/>
      <c r="AV43" s="58"/>
      <c r="AW43" s="58"/>
    </row>
    <row r="44" spans="1:49" s="2" customFormat="1" x14ac:dyDescent="0.3">
      <c r="A44" s="16"/>
      <c r="B44" s="9" t="s">
        <v>89</v>
      </c>
      <c r="C44" s="16" t="s">
        <v>2</v>
      </c>
      <c r="D44" s="16" t="s">
        <v>70</v>
      </c>
      <c r="E44" s="16" t="s">
        <v>4</v>
      </c>
      <c r="F44" s="16"/>
      <c r="G44" s="16" t="s">
        <v>2</v>
      </c>
      <c r="H44" s="16" t="s">
        <v>70</v>
      </c>
      <c r="I44" s="16" t="s">
        <v>4</v>
      </c>
      <c r="J44" s="16"/>
      <c r="K44" s="16"/>
      <c r="L44" s="16"/>
      <c r="M44" s="9" t="s">
        <v>89</v>
      </c>
      <c r="N44" s="16" t="s">
        <v>2</v>
      </c>
      <c r="O44" s="16" t="s">
        <v>70</v>
      </c>
      <c r="P44" s="16" t="s">
        <v>4</v>
      </c>
      <c r="Q44" s="16"/>
      <c r="R44" s="16"/>
      <c r="S44" s="16"/>
      <c r="T44" s="16"/>
      <c r="U44" s="16"/>
      <c r="V44" s="9" t="s">
        <v>89</v>
      </c>
      <c r="W44" s="16" t="s">
        <v>2</v>
      </c>
      <c r="X44" s="16" t="s">
        <v>70</v>
      </c>
      <c r="Y44" s="16" t="s">
        <v>4</v>
      </c>
      <c r="Z44" s="16"/>
      <c r="AA44" s="16"/>
      <c r="AB44" s="16"/>
      <c r="AC44" s="16"/>
      <c r="AD44" s="16"/>
      <c r="AE44" s="9" t="s">
        <v>89</v>
      </c>
      <c r="AF44" s="16" t="s">
        <v>2</v>
      </c>
      <c r="AG44" s="16" t="s">
        <v>70</v>
      </c>
      <c r="AH44" s="16" t="s">
        <v>4</v>
      </c>
      <c r="AI44" s="16"/>
      <c r="AJ44" s="16"/>
      <c r="AK44" s="16"/>
      <c r="AL44" s="16"/>
      <c r="AM44" s="16"/>
      <c r="AN44" s="9" t="s">
        <v>89</v>
      </c>
      <c r="AO44" s="16" t="s">
        <v>2</v>
      </c>
      <c r="AP44" s="16" t="s">
        <v>70</v>
      </c>
      <c r="AQ44" s="16" t="s">
        <v>4</v>
      </c>
      <c r="AR44" s="16"/>
      <c r="AS44" s="16"/>
      <c r="AT44" s="16"/>
      <c r="AU44" s="16"/>
      <c r="AV44" s="16"/>
      <c r="AW44" s="16"/>
    </row>
    <row r="45" spans="1:49" s="5" customFormat="1" x14ac:dyDescent="0.3">
      <c r="A45" s="58"/>
      <c r="B45" s="9" t="s">
        <v>45</v>
      </c>
      <c r="C45" s="58">
        <f t="shared" ref="C45:E49" si="6">F22</f>
        <v>18</v>
      </c>
      <c r="D45" s="58">
        <f t="shared" si="6"/>
        <v>2</v>
      </c>
      <c r="E45" s="58">
        <f t="shared" si="6"/>
        <v>0</v>
      </c>
      <c r="F45" s="58"/>
      <c r="G45" s="58">
        <f t="shared" ref="G45:I49" si="7">I22</f>
        <v>67</v>
      </c>
      <c r="H45" s="58">
        <f t="shared" si="7"/>
        <v>0</v>
      </c>
      <c r="I45" s="58">
        <f t="shared" si="7"/>
        <v>0</v>
      </c>
      <c r="J45" s="58"/>
      <c r="K45" s="58"/>
      <c r="L45" s="58"/>
      <c r="M45" s="9" t="s">
        <v>45</v>
      </c>
      <c r="N45" s="58">
        <f t="shared" ref="N45:P50" si="8">AVERAGE(N22,Q22,T22,)</f>
        <v>630.25</v>
      </c>
      <c r="O45" s="58">
        <f t="shared" si="8"/>
        <v>405.75</v>
      </c>
      <c r="P45" s="58">
        <f t="shared" si="8"/>
        <v>12.691203999999999</v>
      </c>
      <c r="Q45" s="58"/>
      <c r="R45" s="58"/>
      <c r="S45" s="58"/>
      <c r="T45" s="58"/>
      <c r="U45" s="58"/>
      <c r="V45" s="9" t="s">
        <v>45</v>
      </c>
      <c r="W45" s="58">
        <f t="shared" ref="W45:Y50" si="9">AVERAGE(W22,Z22,AC22,)</f>
        <v>581.75</v>
      </c>
      <c r="X45" s="58">
        <f t="shared" si="9"/>
        <v>135.75</v>
      </c>
      <c r="Y45" s="58">
        <f t="shared" si="9"/>
        <v>25.381372800000001</v>
      </c>
      <c r="Z45" s="58"/>
      <c r="AA45" s="58"/>
      <c r="AB45" s="58"/>
      <c r="AC45" s="58"/>
      <c r="AD45" s="58"/>
      <c r="AE45" s="9" t="s">
        <v>45</v>
      </c>
      <c r="AF45" s="58">
        <f t="shared" ref="AF45:AH50" si="10">AVERAGE(AF22,AI22,AL22,)</f>
        <v>110.75</v>
      </c>
      <c r="AG45" s="58">
        <f t="shared" si="10"/>
        <v>124.25</v>
      </c>
      <c r="AH45" s="58">
        <f t="shared" si="10"/>
        <v>7.7682845999999994</v>
      </c>
      <c r="AI45" s="58"/>
      <c r="AJ45" s="58"/>
      <c r="AK45" s="58"/>
      <c r="AL45" s="58"/>
      <c r="AM45" s="58"/>
      <c r="AN45" s="9" t="s">
        <v>45</v>
      </c>
      <c r="AO45" s="58">
        <f t="shared" ref="AO45:AQ50" si="11">AVERAGE(AO22,AR22,AU22,)</f>
        <v>94.75</v>
      </c>
      <c r="AP45" s="58">
        <f t="shared" si="11"/>
        <v>14</v>
      </c>
      <c r="AQ45" s="58">
        <f t="shared" si="11"/>
        <v>1.8769663249999999</v>
      </c>
      <c r="AR45" s="58"/>
      <c r="AS45" s="58"/>
      <c r="AT45" s="58"/>
      <c r="AU45" s="58"/>
      <c r="AV45" s="58"/>
      <c r="AW45" s="58"/>
    </row>
    <row r="46" spans="1:49" s="5" customFormat="1" x14ac:dyDescent="0.3">
      <c r="A46" s="58"/>
      <c r="B46" s="9" t="s">
        <v>101</v>
      </c>
      <c r="C46" s="58">
        <f t="shared" si="6"/>
        <v>17</v>
      </c>
      <c r="D46" s="58">
        <f t="shared" si="6"/>
        <v>1</v>
      </c>
      <c r="E46" s="58">
        <f t="shared" si="6"/>
        <v>3.5745399999999998</v>
      </c>
      <c r="F46" s="58"/>
      <c r="G46" s="58">
        <f t="shared" si="7"/>
        <v>51</v>
      </c>
      <c r="H46" s="58">
        <f t="shared" si="7"/>
        <v>0</v>
      </c>
      <c r="I46" s="58">
        <f t="shared" si="7"/>
        <v>3.9829509999999999</v>
      </c>
      <c r="J46" s="58"/>
      <c r="K46" s="58"/>
      <c r="L46" s="58"/>
      <c r="M46" s="9" t="s">
        <v>101</v>
      </c>
      <c r="N46" s="58">
        <f t="shared" si="8"/>
        <v>603.75</v>
      </c>
      <c r="O46" s="58">
        <f t="shared" si="8"/>
        <v>356</v>
      </c>
      <c r="P46" s="58">
        <f t="shared" si="8"/>
        <v>81.909242500000005</v>
      </c>
      <c r="Q46" s="58"/>
      <c r="R46" s="58"/>
      <c r="S46" s="58"/>
      <c r="T46" s="58"/>
      <c r="U46" s="58"/>
      <c r="V46" s="9" t="s">
        <v>101</v>
      </c>
      <c r="W46" s="58">
        <f t="shared" si="9"/>
        <v>529.75</v>
      </c>
      <c r="X46" s="58">
        <f t="shared" si="9"/>
        <v>31.75</v>
      </c>
      <c r="Y46" s="58">
        <f t="shared" si="9"/>
        <v>7.0788740000000008</v>
      </c>
      <c r="Z46" s="58"/>
      <c r="AA46" s="58"/>
      <c r="AB46" s="58"/>
      <c r="AC46" s="58"/>
      <c r="AD46" s="58"/>
      <c r="AE46" s="9" t="s">
        <v>101</v>
      </c>
      <c r="AF46" s="58">
        <f t="shared" si="10"/>
        <v>482.25</v>
      </c>
      <c r="AG46" s="58">
        <f t="shared" si="10"/>
        <v>239</v>
      </c>
      <c r="AH46" s="58">
        <f t="shared" si="10"/>
        <v>35.108424999999997</v>
      </c>
      <c r="AI46" s="58"/>
      <c r="AJ46" s="58"/>
      <c r="AK46" s="58"/>
      <c r="AL46" s="58"/>
      <c r="AM46" s="58"/>
      <c r="AN46" s="9" t="s">
        <v>101</v>
      </c>
      <c r="AO46" s="58">
        <f t="shared" si="11"/>
        <v>346</v>
      </c>
      <c r="AP46" s="58">
        <f t="shared" si="11"/>
        <v>4.5</v>
      </c>
      <c r="AQ46" s="58">
        <f t="shared" si="11"/>
        <v>3.6093847500000003</v>
      </c>
      <c r="AR46" s="58"/>
      <c r="AS46" s="58"/>
      <c r="AT46" s="58"/>
      <c r="AU46" s="58"/>
      <c r="AV46" s="58"/>
      <c r="AW46" s="58"/>
    </row>
    <row r="47" spans="1:49" s="5" customFormat="1" x14ac:dyDescent="0.3">
      <c r="A47" s="58"/>
      <c r="B47" s="9" t="s">
        <v>46</v>
      </c>
      <c r="C47" s="58">
        <f t="shared" si="6"/>
        <v>2</v>
      </c>
      <c r="D47" s="58">
        <f t="shared" si="6"/>
        <v>56</v>
      </c>
      <c r="E47" s="58">
        <f t="shared" si="6"/>
        <v>76.372129000000001</v>
      </c>
      <c r="F47" s="58"/>
      <c r="G47" s="58">
        <f t="shared" si="7"/>
        <v>2</v>
      </c>
      <c r="H47" s="58">
        <f t="shared" si="7"/>
        <v>43</v>
      </c>
      <c r="I47" s="58">
        <f t="shared" si="7"/>
        <v>505.16212999999999</v>
      </c>
      <c r="J47" s="58"/>
      <c r="K47" s="58"/>
      <c r="L47" s="58"/>
      <c r="M47" s="9" t="s">
        <v>46</v>
      </c>
      <c r="N47" s="58">
        <f t="shared" si="8"/>
        <v>982.75</v>
      </c>
      <c r="O47" s="58">
        <f t="shared" si="8"/>
        <v>506.5</v>
      </c>
      <c r="P47" s="58">
        <f t="shared" si="8"/>
        <v>872.90532499999995</v>
      </c>
      <c r="Q47" s="58"/>
      <c r="R47" s="58"/>
      <c r="S47" s="58"/>
      <c r="T47" s="58"/>
      <c r="U47" s="58"/>
      <c r="V47" s="9" t="s">
        <v>46</v>
      </c>
      <c r="W47" s="58">
        <f t="shared" si="9"/>
        <v>1092</v>
      </c>
      <c r="X47" s="58">
        <f t="shared" si="9"/>
        <v>423.5</v>
      </c>
      <c r="Y47" s="58">
        <f t="shared" si="9"/>
        <v>2396.2574500000001</v>
      </c>
      <c r="Z47" s="58"/>
      <c r="AA47" s="58"/>
      <c r="AB47" s="58"/>
      <c r="AC47" s="58"/>
      <c r="AD47" s="58"/>
      <c r="AE47" s="9" t="s">
        <v>46</v>
      </c>
      <c r="AF47" s="58">
        <f t="shared" si="10"/>
        <v>812.25</v>
      </c>
      <c r="AG47" s="58">
        <f t="shared" si="10"/>
        <v>392.75</v>
      </c>
      <c r="AH47" s="58">
        <f t="shared" si="10"/>
        <v>488.61470249999996</v>
      </c>
      <c r="AI47" s="58"/>
      <c r="AJ47" s="58"/>
      <c r="AK47" s="58"/>
      <c r="AL47" s="58"/>
      <c r="AM47" s="58"/>
      <c r="AN47" s="9" t="s">
        <v>46</v>
      </c>
      <c r="AO47" s="58">
        <f t="shared" si="11"/>
        <v>1204.25</v>
      </c>
      <c r="AP47" s="58">
        <f t="shared" si="11"/>
        <v>180</v>
      </c>
      <c r="AQ47" s="58">
        <f t="shared" si="11"/>
        <v>955.5212049999999</v>
      </c>
      <c r="AR47" s="58"/>
      <c r="AS47" s="58"/>
      <c r="AT47" s="58"/>
      <c r="AU47" s="58"/>
      <c r="AV47" s="58"/>
      <c r="AW47" s="58"/>
    </row>
    <row r="48" spans="1:49" s="5" customFormat="1" x14ac:dyDescent="0.3">
      <c r="A48" s="58"/>
      <c r="B48" s="9" t="s">
        <v>47</v>
      </c>
      <c r="C48" s="58">
        <f t="shared" si="6"/>
        <v>7</v>
      </c>
      <c r="D48" s="58">
        <f t="shared" si="6"/>
        <v>0</v>
      </c>
      <c r="E48" s="58">
        <f t="shared" si="6"/>
        <v>0</v>
      </c>
      <c r="F48" s="58"/>
      <c r="G48" s="58">
        <f t="shared" si="7"/>
        <v>63</v>
      </c>
      <c r="H48" s="58">
        <f t="shared" si="7"/>
        <v>0</v>
      </c>
      <c r="I48" s="58">
        <f t="shared" si="7"/>
        <v>1.022146</v>
      </c>
      <c r="J48" s="58"/>
      <c r="K48" s="58"/>
      <c r="L48" s="58"/>
      <c r="M48" s="9" t="s">
        <v>47</v>
      </c>
      <c r="N48" s="58">
        <f t="shared" si="8"/>
        <v>308.25</v>
      </c>
      <c r="O48" s="58">
        <f t="shared" si="8"/>
        <v>342.5</v>
      </c>
      <c r="P48" s="58">
        <f t="shared" si="8"/>
        <v>25.372805</v>
      </c>
      <c r="Q48" s="58"/>
      <c r="R48" s="58"/>
      <c r="S48" s="58"/>
      <c r="T48" s="58"/>
      <c r="U48" s="58"/>
      <c r="V48" s="9" t="s">
        <v>47</v>
      </c>
      <c r="W48" s="58">
        <f t="shared" si="9"/>
        <v>352.25</v>
      </c>
      <c r="X48" s="58">
        <f t="shared" si="9"/>
        <v>137.75</v>
      </c>
      <c r="Y48" s="58">
        <f t="shared" si="9"/>
        <v>44.269480000000001</v>
      </c>
      <c r="Z48" s="58"/>
      <c r="AA48" s="58"/>
      <c r="AB48" s="58"/>
      <c r="AC48" s="58"/>
      <c r="AD48" s="58"/>
      <c r="AE48" s="9" t="s">
        <v>47</v>
      </c>
      <c r="AF48" s="58">
        <f t="shared" si="10"/>
        <v>265.75</v>
      </c>
      <c r="AG48" s="58">
        <f t="shared" si="10"/>
        <v>159</v>
      </c>
      <c r="AH48" s="58">
        <f t="shared" si="10"/>
        <v>13.187228999999999</v>
      </c>
      <c r="AI48" s="58"/>
      <c r="AJ48" s="58"/>
      <c r="AK48" s="58"/>
      <c r="AL48" s="58"/>
      <c r="AM48" s="58"/>
      <c r="AN48" s="9" t="s">
        <v>47</v>
      </c>
      <c r="AO48" s="58">
        <f t="shared" si="11"/>
        <v>189.5</v>
      </c>
      <c r="AP48" s="58">
        <f t="shared" si="11"/>
        <v>36.75</v>
      </c>
      <c r="AQ48" s="58">
        <f t="shared" si="11"/>
        <v>7.5829182500000005</v>
      </c>
      <c r="AR48" s="58"/>
      <c r="AS48" s="58"/>
      <c r="AT48" s="58"/>
      <c r="AU48" s="58"/>
      <c r="AV48" s="58"/>
      <c r="AW48" s="58"/>
    </row>
    <row r="49" spans="1:49" s="5" customFormat="1" x14ac:dyDescent="0.3">
      <c r="A49" s="58"/>
      <c r="B49" s="9" t="s">
        <v>48</v>
      </c>
      <c r="C49" s="58">
        <f t="shared" si="6"/>
        <v>359</v>
      </c>
      <c r="D49" s="58">
        <f t="shared" si="6"/>
        <v>307</v>
      </c>
      <c r="E49" s="58">
        <f t="shared" si="6"/>
        <v>666.42351599999995</v>
      </c>
      <c r="F49" s="58"/>
      <c r="G49" s="58">
        <f t="shared" si="7"/>
        <v>1430</v>
      </c>
      <c r="H49" s="58">
        <f t="shared" si="7"/>
        <v>13</v>
      </c>
      <c r="I49" s="58">
        <f t="shared" si="7"/>
        <v>294.618516</v>
      </c>
      <c r="J49" s="58"/>
      <c r="K49" s="58"/>
      <c r="L49" s="58"/>
      <c r="M49" s="9" t="s">
        <v>48</v>
      </c>
      <c r="N49" s="58">
        <f t="shared" si="8"/>
        <v>374142</v>
      </c>
      <c r="O49" s="58">
        <f t="shared" si="8"/>
        <v>26010.25</v>
      </c>
      <c r="P49" s="58">
        <f t="shared" si="8"/>
        <v>11796.0556</v>
      </c>
      <c r="Q49" s="58"/>
      <c r="R49" s="58"/>
      <c r="S49" s="58"/>
      <c r="T49" s="58"/>
      <c r="U49" s="58"/>
      <c r="V49" s="9" t="s">
        <v>48</v>
      </c>
      <c r="W49" s="58">
        <f t="shared" si="9"/>
        <v>392152</v>
      </c>
      <c r="X49" s="58">
        <f t="shared" si="9"/>
        <v>13481.25</v>
      </c>
      <c r="Y49" s="58">
        <f t="shared" si="9"/>
        <v>27783.085874999997</v>
      </c>
      <c r="Z49" s="58"/>
      <c r="AA49" s="58"/>
      <c r="AB49" s="58"/>
      <c r="AC49" s="58"/>
      <c r="AD49" s="58"/>
      <c r="AE49" s="9" t="s">
        <v>48</v>
      </c>
      <c r="AF49" s="58">
        <f t="shared" si="10"/>
        <v>195988.5</v>
      </c>
      <c r="AG49" s="58">
        <f t="shared" si="10"/>
        <v>15480.25</v>
      </c>
      <c r="AH49" s="58">
        <f t="shared" si="10"/>
        <v>10797.269775000001</v>
      </c>
      <c r="AI49" s="58"/>
      <c r="AJ49" s="58"/>
      <c r="AK49" s="58"/>
      <c r="AL49" s="58"/>
      <c r="AM49" s="58"/>
      <c r="AN49" s="9" t="s">
        <v>48</v>
      </c>
      <c r="AO49" s="58">
        <f t="shared" si="11"/>
        <v>169296.25</v>
      </c>
      <c r="AP49" s="58">
        <f t="shared" si="11"/>
        <v>6411</v>
      </c>
      <c r="AQ49" s="58">
        <f t="shared" si="11"/>
        <v>13707.702775</v>
      </c>
      <c r="AR49" s="58"/>
      <c r="AS49" s="58"/>
      <c r="AT49" s="58"/>
      <c r="AU49" s="58"/>
      <c r="AV49" s="58"/>
      <c r="AW49" s="58"/>
    </row>
    <row r="50" spans="1:49" s="5" customFormat="1" x14ac:dyDescent="0.3">
      <c r="A50" s="58"/>
      <c r="B50" s="9" t="s">
        <v>49</v>
      </c>
      <c r="C50" s="58">
        <f>F27</f>
        <v>8</v>
      </c>
      <c r="D50" s="58">
        <f t="shared" ref="D50:E50" si="12">G27</f>
        <v>2</v>
      </c>
      <c r="E50" s="58">
        <f t="shared" si="12"/>
        <v>0</v>
      </c>
      <c r="F50" s="58"/>
      <c r="G50" s="58">
        <f>I27</f>
        <v>81</v>
      </c>
      <c r="H50" s="58">
        <f t="shared" ref="H50:I50" si="13">J27</f>
        <v>0</v>
      </c>
      <c r="I50" s="58">
        <f t="shared" si="13"/>
        <v>0</v>
      </c>
      <c r="J50" s="58"/>
      <c r="K50" s="58"/>
      <c r="L50" s="58"/>
      <c r="M50" s="9" t="s">
        <v>49</v>
      </c>
      <c r="N50" s="58">
        <f t="shared" si="8"/>
        <v>191.5</v>
      </c>
      <c r="O50" s="58">
        <f t="shared" si="8"/>
        <v>43.25</v>
      </c>
      <c r="P50" s="58">
        <f t="shared" si="8"/>
        <v>2.6696252500000002</v>
      </c>
      <c r="Q50" s="58"/>
      <c r="R50" s="58"/>
      <c r="S50" s="58"/>
      <c r="T50" s="58"/>
      <c r="U50" s="58"/>
      <c r="V50" s="9" t="s">
        <v>49</v>
      </c>
      <c r="W50" s="58">
        <f t="shared" si="9"/>
        <v>168.75</v>
      </c>
      <c r="X50" s="58">
        <f t="shared" si="9"/>
        <v>13.75</v>
      </c>
      <c r="Y50" s="58">
        <f t="shared" si="9"/>
        <v>6.968108</v>
      </c>
      <c r="Z50" s="58"/>
      <c r="AA50" s="58"/>
      <c r="AB50" s="58"/>
      <c r="AC50" s="58"/>
      <c r="AD50" s="58"/>
      <c r="AE50" s="9" t="s">
        <v>49</v>
      </c>
      <c r="AF50" s="58">
        <f t="shared" si="10"/>
        <v>32.75</v>
      </c>
      <c r="AG50" s="58">
        <f t="shared" si="10"/>
        <v>16</v>
      </c>
      <c r="AH50" s="58">
        <f t="shared" si="10"/>
        <v>2.5757422499999998</v>
      </c>
      <c r="AI50" s="58"/>
      <c r="AJ50" s="58"/>
      <c r="AK50" s="58"/>
      <c r="AL50" s="58"/>
      <c r="AM50" s="58"/>
      <c r="AN50" s="9" t="s">
        <v>49</v>
      </c>
      <c r="AO50" s="58">
        <f t="shared" si="11"/>
        <v>56.25</v>
      </c>
      <c r="AP50" s="58">
        <f t="shared" si="11"/>
        <v>1</v>
      </c>
      <c r="AQ50" s="58">
        <f t="shared" si="11"/>
        <v>0.47766750000000002</v>
      </c>
      <c r="AR50" s="58"/>
      <c r="AS50" s="58"/>
      <c r="AT50" s="58"/>
      <c r="AU50" s="58"/>
      <c r="AV50" s="58"/>
      <c r="AW50" s="58"/>
    </row>
    <row r="51" spans="1:49" s="5" customFormat="1" x14ac:dyDescent="0.3">
      <c r="A51" s="58"/>
      <c r="B51" s="9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9"/>
      <c r="N51" s="58"/>
      <c r="O51" s="58"/>
      <c r="P51" s="58"/>
      <c r="Q51" s="58"/>
      <c r="R51" s="58"/>
      <c r="S51" s="58"/>
      <c r="T51" s="58"/>
      <c r="U51" s="58"/>
      <c r="V51" s="9"/>
      <c r="W51" s="58"/>
      <c r="X51" s="58"/>
      <c r="Y51" s="58"/>
      <c r="Z51" s="58"/>
      <c r="AA51" s="58"/>
      <c r="AB51" s="58"/>
      <c r="AC51" s="58"/>
      <c r="AD51" s="58"/>
      <c r="AE51" s="9"/>
      <c r="AF51" s="58"/>
      <c r="AG51" s="58"/>
      <c r="AH51" s="58"/>
      <c r="AI51" s="58"/>
      <c r="AJ51" s="58"/>
      <c r="AK51" s="58"/>
      <c r="AL51" s="58"/>
      <c r="AM51" s="58"/>
      <c r="AN51" s="9"/>
      <c r="AO51" s="58"/>
      <c r="AP51" s="58"/>
      <c r="AQ51" s="58"/>
      <c r="AR51" s="58"/>
      <c r="AS51" s="58"/>
      <c r="AT51" s="58"/>
      <c r="AU51" s="58"/>
      <c r="AV51" s="58"/>
      <c r="AW51" s="58"/>
    </row>
    <row r="52" spans="1:49" s="5" customFormat="1" x14ac:dyDescent="0.3">
      <c r="A52" s="58"/>
      <c r="B52" s="9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9"/>
      <c r="N52" s="58"/>
      <c r="O52" s="58"/>
      <c r="P52" s="58"/>
      <c r="Q52" s="58"/>
      <c r="R52" s="58"/>
      <c r="S52" s="58"/>
      <c r="T52" s="58"/>
      <c r="U52" s="58"/>
      <c r="V52" s="9"/>
      <c r="W52" s="58"/>
      <c r="X52" s="58"/>
      <c r="Y52" s="58"/>
      <c r="Z52" s="58"/>
      <c r="AA52" s="58"/>
      <c r="AB52" s="58"/>
      <c r="AC52" s="58"/>
      <c r="AD52" s="58"/>
      <c r="AE52" s="9"/>
      <c r="AF52" s="58"/>
      <c r="AG52" s="58"/>
      <c r="AH52" s="58"/>
      <c r="AI52" s="58"/>
      <c r="AJ52" s="58"/>
      <c r="AK52" s="58"/>
      <c r="AL52" s="58"/>
      <c r="AM52" s="58"/>
      <c r="AN52" s="9"/>
      <c r="AO52" s="58"/>
      <c r="AP52" s="58"/>
      <c r="AQ52" s="58"/>
      <c r="AR52" s="58"/>
      <c r="AS52" s="58"/>
      <c r="AT52" s="58"/>
      <c r="AU52" s="58"/>
      <c r="AV52" s="58"/>
      <c r="AW52" s="58"/>
    </row>
    <row r="53" spans="1:49" s="5" customFormat="1" x14ac:dyDescent="0.3">
      <c r="A53" s="58"/>
      <c r="B53" s="9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9"/>
      <c r="N53" s="58"/>
      <c r="O53" s="58"/>
      <c r="P53" s="58"/>
      <c r="Q53" s="58"/>
      <c r="R53" s="58"/>
      <c r="S53" s="58"/>
      <c r="T53" s="58"/>
      <c r="U53" s="58"/>
      <c r="V53" s="9"/>
      <c r="W53" s="58"/>
      <c r="X53" s="58"/>
      <c r="Y53" s="58"/>
      <c r="Z53" s="58"/>
      <c r="AA53" s="58"/>
      <c r="AB53" s="58"/>
      <c r="AC53" s="58"/>
      <c r="AD53" s="58"/>
      <c r="AE53" s="9"/>
      <c r="AF53" s="58"/>
      <c r="AG53" s="58"/>
      <c r="AH53" s="58"/>
      <c r="AI53" s="58"/>
      <c r="AJ53" s="58"/>
      <c r="AK53" s="58"/>
      <c r="AL53" s="58"/>
      <c r="AM53" s="58"/>
      <c r="AN53" s="9"/>
      <c r="AO53" s="58"/>
      <c r="AP53" s="58"/>
      <c r="AQ53" s="58"/>
      <c r="AR53" s="58"/>
      <c r="AS53" s="58"/>
      <c r="AT53" s="58"/>
      <c r="AU53" s="58"/>
      <c r="AV53" s="58"/>
      <c r="AW53" s="58"/>
    </row>
    <row r="54" spans="1:49" s="5" customFormat="1" x14ac:dyDescent="0.3">
      <c r="A54" s="58"/>
      <c r="B54" s="9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9"/>
      <c r="N54" s="58"/>
      <c r="O54" s="58"/>
      <c r="P54" s="58"/>
      <c r="Q54" s="58"/>
      <c r="R54" s="58"/>
      <c r="S54" s="58"/>
      <c r="T54" s="58"/>
      <c r="U54" s="58"/>
      <c r="V54" s="9"/>
      <c r="W54" s="58"/>
      <c r="X54" s="58"/>
      <c r="Y54" s="58"/>
      <c r="Z54" s="58"/>
      <c r="AA54" s="58"/>
      <c r="AB54" s="58"/>
      <c r="AC54" s="58"/>
      <c r="AD54" s="58"/>
      <c r="AE54" s="9"/>
      <c r="AF54" s="58"/>
      <c r="AG54" s="58"/>
      <c r="AH54" s="58"/>
      <c r="AI54" s="58"/>
      <c r="AJ54" s="58"/>
      <c r="AK54" s="58"/>
      <c r="AL54" s="58"/>
      <c r="AM54" s="58"/>
      <c r="AN54" s="9"/>
      <c r="AO54" s="58"/>
      <c r="AP54" s="58"/>
      <c r="AQ54" s="58"/>
      <c r="AR54" s="58"/>
      <c r="AS54" s="58"/>
      <c r="AT54" s="58"/>
      <c r="AU54" s="58"/>
      <c r="AV54" s="58"/>
      <c r="AW54" s="58"/>
    </row>
    <row r="55" spans="1:49" x14ac:dyDescent="0.3">
      <c r="B55" s="10" t="s">
        <v>102</v>
      </c>
    </row>
    <row r="56" spans="1:49" ht="15" thickBot="1" x14ac:dyDescent="0.35">
      <c r="B56" s="10" t="s">
        <v>59</v>
      </c>
    </row>
    <row r="57" spans="1:49" ht="15" thickBot="1" x14ac:dyDescent="0.35">
      <c r="C57" s="12"/>
      <c r="D57" s="119" t="s">
        <v>110</v>
      </c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1"/>
    </row>
    <row r="58" spans="1:49" x14ac:dyDescent="0.3">
      <c r="D58" s="122" t="s">
        <v>105</v>
      </c>
      <c r="E58" s="131"/>
      <c r="F58" s="123"/>
      <c r="G58" s="122" t="s">
        <v>68</v>
      </c>
      <c r="H58" s="131"/>
      <c r="I58" s="123"/>
      <c r="J58" s="122" t="s">
        <v>107</v>
      </c>
      <c r="K58" s="131"/>
      <c r="L58" s="123"/>
      <c r="M58" s="122" t="s">
        <v>69</v>
      </c>
      <c r="N58" s="131"/>
      <c r="O58" s="123"/>
    </row>
    <row r="59" spans="1:49" x14ac:dyDescent="0.3">
      <c r="C59" s="10" t="s">
        <v>89</v>
      </c>
      <c r="D59" s="60" t="s">
        <v>2</v>
      </c>
      <c r="E59" s="12" t="s">
        <v>70</v>
      </c>
      <c r="F59" s="61" t="s">
        <v>4</v>
      </c>
      <c r="G59" s="60" t="s">
        <v>2</v>
      </c>
      <c r="H59" s="12" t="s">
        <v>70</v>
      </c>
      <c r="I59" s="61" t="s">
        <v>4</v>
      </c>
      <c r="J59" s="60" t="s">
        <v>5</v>
      </c>
      <c r="K59" s="12" t="s">
        <v>6</v>
      </c>
      <c r="L59" s="61" t="s">
        <v>7</v>
      </c>
      <c r="M59" s="60" t="s">
        <v>5</v>
      </c>
      <c r="N59" s="12" t="s">
        <v>6</v>
      </c>
      <c r="O59" s="61" t="s">
        <v>7</v>
      </c>
    </row>
    <row r="60" spans="1:49" x14ac:dyDescent="0.3">
      <c r="C60" s="9" t="s">
        <v>45</v>
      </c>
      <c r="D60" s="62">
        <v>18</v>
      </c>
      <c r="E60" s="59">
        <v>2</v>
      </c>
      <c r="F60" s="63">
        <v>0</v>
      </c>
      <c r="G60" s="62">
        <v>110.75</v>
      </c>
      <c r="H60" s="59">
        <v>124.25</v>
      </c>
      <c r="I60" s="63">
        <v>7.7682849999999997</v>
      </c>
      <c r="J60" s="62">
        <v>0</v>
      </c>
      <c r="K60" s="59">
        <v>0</v>
      </c>
      <c r="L60" s="63">
        <v>0</v>
      </c>
      <c r="M60" s="62">
        <v>51.237499999999997</v>
      </c>
      <c r="N60" s="59">
        <v>115.66500000000001</v>
      </c>
      <c r="O60" s="63">
        <v>153.85749999999999</v>
      </c>
    </row>
    <row r="61" spans="1:49" x14ac:dyDescent="0.3">
      <c r="C61" s="9" t="s">
        <v>101</v>
      </c>
      <c r="D61" s="64">
        <v>17</v>
      </c>
      <c r="E61" s="58">
        <v>1</v>
      </c>
      <c r="F61" s="65">
        <v>3.5745399999999998</v>
      </c>
      <c r="G61" s="64">
        <v>482.25</v>
      </c>
      <c r="H61" s="58">
        <v>239</v>
      </c>
      <c r="I61" s="65">
        <v>35.108429999999998</v>
      </c>
      <c r="J61" s="64">
        <v>0</v>
      </c>
      <c r="K61" s="58">
        <v>50.8</v>
      </c>
      <c r="L61" s="65">
        <v>0</v>
      </c>
      <c r="M61" s="64">
        <v>224.745</v>
      </c>
      <c r="N61" s="58">
        <v>537.1</v>
      </c>
      <c r="O61" s="65">
        <v>789.11249999999995</v>
      </c>
    </row>
    <row r="62" spans="1:49" x14ac:dyDescent="0.3">
      <c r="C62" s="9" t="s">
        <v>46</v>
      </c>
      <c r="D62" s="62">
        <v>2</v>
      </c>
      <c r="E62" s="59">
        <v>56</v>
      </c>
      <c r="F62" s="63">
        <v>76.372129999999999</v>
      </c>
      <c r="G62" s="64">
        <v>812.25</v>
      </c>
      <c r="H62" s="58">
        <v>392.75</v>
      </c>
      <c r="I62" s="65">
        <v>488.61470000000003</v>
      </c>
      <c r="J62" s="64">
        <v>16.46</v>
      </c>
      <c r="K62" s="58">
        <v>10.61</v>
      </c>
      <c r="L62" s="65">
        <v>73.430000000000007</v>
      </c>
      <c r="M62" s="64">
        <v>227.52500000000001</v>
      </c>
      <c r="N62" s="58">
        <v>657.37750000000005</v>
      </c>
      <c r="O62" s="65">
        <v>1812.45</v>
      </c>
    </row>
    <row r="63" spans="1:49" x14ac:dyDescent="0.3">
      <c r="C63" s="9" t="s">
        <v>47</v>
      </c>
      <c r="D63" s="64">
        <v>7</v>
      </c>
      <c r="E63" s="58">
        <v>0</v>
      </c>
      <c r="F63" s="65">
        <v>0</v>
      </c>
      <c r="G63" s="64">
        <v>265.75</v>
      </c>
      <c r="H63" s="58">
        <v>159</v>
      </c>
      <c r="I63" s="65">
        <v>13.18723</v>
      </c>
      <c r="J63" s="64">
        <v>0</v>
      </c>
      <c r="K63" s="58">
        <v>0</v>
      </c>
      <c r="L63" s="65">
        <v>0</v>
      </c>
      <c r="M63" s="64">
        <v>76.245000000000005</v>
      </c>
      <c r="N63" s="58">
        <v>210.76750000000001</v>
      </c>
      <c r="O63" s="65">
        <v>386.67250000000001</v>
      </c>
    </row>
    <row r="64" spans="1:49" x14ac:dyDescent="0.3">
      <c r="C64" s="9" t="s">
        <v>48</v>
      </c>
      <c r="D64" s="64">
        <v>359</v>
      </c>
      <c r="E64" s="58">
        <v>307</v>
      </c>
      <c r="F64" s="65">
        <v>666.42349999999999</v>
      </c>
      <c r="G64" s="64">
        <v>195988.5</v>
      </c>
      <c r="H64" s="58">
        <v>15480.25</v>
      </c>
      <c r="I64" s="65">
        <v>10797.27</v>
      </c>
      <c r="J64" s="64">
        <v>222.17</v>
      </c>
      <c r="K64" s="58">
        <v>0.66</v>
      </c>
      <c r="L64" s="65">
        <v>202.25</v>
      </c>
      <c r="M64" s="64">
        <v>4976.7939999999999</v>
      </c>
      <c r="N64" s="58">
        <v>15569.66</v>
      </c>
      <c r="O64" s="65">
        <v>7679.27</v>
      </c>
    </row>
    <row r="65" spans="2:15" ht="15" thickBot="1" x14ac:dyDescent="0.35">
      <c r="C65" s="9" t="s">
        <v>49</v>
      </c>
      <c r="D65" s="66">
        <v>8</v>
      </c>
      <c r="E65" s="67">
        <v>2</v>
      </c>
      <c r="F65" s="68">
        <v>0</v>
      </c>
      <c r="G65" s="66">
        <v>32.75</v>
      </c>
      <c r="H65" s="67">
        <v>16</v>
      </c>
      <c r="I65" s="68">
        <v>2.575742</v>
      </c>
      <c r="J65" s="66">
        <v>0</v>
      </c>
      <c r="K65" s="67">
        <v>6.5</v>
      </c>
      <c r="L65" s="68">
        <v>0</v>
      </c>
      <c r="M65" s="66">
        <v>15.91</v>
      </c>
      <c r="N65" s="67">
        <v>42.672499999999999</v>
      </c>
      <c r="O65" s="68">
        <v>2.9474999999999998</v>
      </c>
    </row>
    <row r="66" spans="2:15" x14ac:dyDescent="0.3"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</row>
    <row r="67" spans="2:15" x14ac:dyDescent="0.3">
      <c r="B67" s="10" t="s">
        <v>102</v>
      </c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</row>
    <row r="68" spans="2:15" ht="15" thickBot="1" x14ac:dyDescent="0.35">
      <c r="B68" s="10" t="s">
        <v>67</v>
      </c>
    </row>
    <row r="69" spans="2:15" ht="15" thickBot="1" x14ac:dyDescent="0.35">
      <c r="D69" s="119" t="s">
        <v>109</v>
      </c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1"/>
    </row>
    <row r="70" spans="2:15" x14ac:dyDescent="0.3">
      <c r="D70" s="122" t="s">
        <v>106</v>
      </c>
      <c r="E70" s="131"/>
      <c r="F70" s="123"/>
      <c r="G70" s="122" t="s">
        <v>68</v>
      </c>
      <c r="H70" s="131"/>
      <c r="I70" s="123"/>
      <c r="J70" s="122" t="s">
        <v>107</v>
      </c>
      <c r="K70" s="131"/>
      <c r="L70" s="123"/>
      <c r="M70" s="122" t="s">
        <v>69</v>
      </c>
      <c r="N70" s="131"/>
      <c r="O70" s="123"/>
    </row>
    <row r="71" spans="2:15" x14ac:dyDescent="0.3">
      <c r="C71" s="10" t="s">
        <v>89</v>
      </c>
      <c r="D71" s="60" t="s">
        <v>2</v>
      </c>
      <c r="E71" s="12" t="s">
        <v>70</v>
      </c>
      <c r="F71" s="61" t="s">
        <v>4</v>
      </c>
      <c r="G71" s="60" t="s">
        <v>2</v>
      </c>
      <c r="H71" s="12" t="s">
        <v>70</v>
      </c>
      <c r="I71" s="61" t="s">
        <v>4</v>
      </c>
      <c r="J71" s="60" t="s">
        <v>5</v>
      </c>
      <c r="K71" s="12" t="s">
        <v>6</v>
      </c>
      <c r="L71" s="61" t="s">
        <v>7</v>
      </c>
      <c r="M71" s="60" t="s">
        <v>5</v>
      </c>
      <c r="N71" s="12" t="s">
        <v>6</v>
      </c>
      <c r="O71" s="61" t="s">
        <v>7</v>
      </c>
    </row>
    <row r="72" spans="2:15" x14ac:dyDescent="0.3">
      <c r="C72" s="9" t="s">
        <v>62</v>
      </c>
      <c r="D72" s="69">
        <v>67</v>
      </c>
      <c r="E72" s="58">
        <v>0</v>
      </c>
      <c r="F72" s="65">
        <v>0</v>
      </c>
      <c r="G72" s="64">
        <v>94.75</v>
      </c>
      <c r="H72" s="58">
        <v>14</v>
      </c>
      <c r="I72" s="65">
        <v>1.8769659999999999</v>
      </c>
      <c r="J72" s="64">
        <v>43</v>
      </c>
      <c r="K72" s="58">
        <v>4.37</v>
      </c>
      <c r="L72" s="65">
        <v>31.02</v>
      </c>
      <c r="M72" s="62">
        <v>49</v>
      </c>
      <c r="N72" s="59">
        <v>9.4425000000000008</v>
      </c>
      <c r="O72" s="63">
        <v>51.567500000000003</v>
      </c>
    </row>
    <row r="73" spans="2:15" x14ac:dyDescent="0.3">
      <c r="C73" s="9" t="s">
        <v>63</v>
      </c>
      <c r="D73" s="69">
        <v>51</v>
      </c>
      <c r="E73" s="58">
        <v>0</v>
      </c>
      <c r="F73" s="65">
        <v>3.9829509999999999</v>
      </c>
      <c r="G73" s="64">
        <v>346</v>
      </c>
      <c r="H73" s="58">
        <v>4.5</v>
      </c>
      <c r="I73" s="65">
        <v>3.6093850000000001</v>
      </c>
      <c r="J73" s="64">
        <v>6</v>
      </c>
      <c r="K73" s="58">
        <v>47.66</v>
      </c>
      <c r="L73" s="65">
        <v>0.71</v>
      </c>
      <c r="M73" s="62">
        <v>23.25</v>
      </c>
      <c r="N73" s="59">
        <v>6.1924999999999999</v>
      </c>
      <c r="O73" s="63">
        <v>6.8075000000000001</v>
      </c>
    </row>
    <row r="74" spans="2:15" x14ac:dyDescent="0.3">
      <c r="C74" s="9" t="s">
        <v>46</v>
      </c>
      <c r="D74" s="69">
        <v>2</v>
      </c>
      <c r="E74" s="58">
        <v>43</v>
      </c>
      <c r="F74" s="65">
        <v>505.16210000000001</v>
      </c>
      <c r="G74" s="64">
        <v>1204.25</v>
      </c>
      <c r="H74" s="58">
        <v>180</v>
      </c>
      <c r="I74" s="65">
        <v>955.52120000000002</v>
      </c>
      <c r="J74" s="64">
        <v>74</v>
      </c>
      <c r="K74" s="58">
        <v>1.62</v>
      </c>
      <c r="L74" s="65">
        <v>67.430000000000007</v>
      </c>
      <c r="M74" s="62">
        <v>393</v>
      </c>
      <c r="N74" s="59">
        <v>1116.655</v>
      </c>
      <c r="O74" s="63">
        <v>3759.1329999999998</v>
      </c>
    </row>
    <row r="75" spans="2:15" x14ac:dyDescent="0.3">
      <c r="C75" s="9" t="s">
        <v>64</v>
      </c>
      <c r="D75" s="69">
        <v>63</v>
      </c>
      <c r="E75" s="58">
        <v>0</v>
      </c>
      <c r="F75" s="65">
        <v>1.022146</v>
      </c>
      <c r="G75" s="64">
        <v>189.5</v>
      </c>
      <c r="H75" s="58">
        <v>36.75</v>
      </c>
      <c r="I75" s="65">
        <v>7.5829180000000003</v>
      </c>
      <c r="J75" s="64">
        <v>31</v>
      </c>
      <c r="K75" s="58">
        <v>2.2200000000000002</v>
      </c>
      <c r="L75" s="65">
        <v>0</v>
      </c>
      <c r="M75" s="62">
        <v>104</v>
      </c>
      <c r="N75" s="59">
        <v>60.634999999999998</v>
      </c>
      <c r="O75" s="63">
        <v>122.38</v>
      </c>
    </row>
    <row r="76" spans="2:15" x14ac:dyDescent="0.3">
      <c r="C76" s="9" t="s">
        <v>65</v>
      </c>
      <c r="D76" s="69">
        <v>1430</v>
      </c>
      <c r="E76" s="58">
        <v>13</v>
      </c>
      <c r="F76" s="65">
        <v>294.61849999999998</v>
      </c>
      <c r="G76" s="64">
        <v>169296.3</v>
      </c>
      <c r="H76" s="58">
        <v>6411</v>
      </c>
      <c r="I76" s="65">
        <v>13707.7</v>
      </c>
      <c r="J76" s="64">
        <v>289</v>
      </c>
      <c r="K76" s="58">
        <v>0.71</v>
      </c>
      <c r="L76" s="65">
        <v>178.63</v>
      </c>
      <c r="M76" s="62">
        <v>9139.5</v>
      </c>
      <c r="N76" s="59">
        <v>15145.112499999999</v>
      </c>
      <c r="O76" s="63">
        <v>9550.06</v>
      </c>
    </row>
    <row r="77" spans="2:15" ht="15" thickBot="1" x14ac:dyDescent="0.35">
      <c r="C77" s="9" t="s">
        <v>66</v>
      </c>
      <c r="D77" s="70">
        <v>81</v>
      </c>
      <c r="E77" s="67">
        <v>0</v>
      </c>
      <c r="F77" s="68">
        <v>0</v>
      </c>
      <c r="G77" s="66">
        <v>56.25</v>
      </c>
      <c r="H77" s="67">
        <v>1</v>
      </c>
      <c r="I77" s="68">
        <v>0.47766799999999998</v>
      </c>
      <c r="J77" s="66">
        <v>14</v>
      </c>
      <c r="K77" s="67">
        <v>0</v>
      </c>
      <c r="L77" s="68">
        <v>0.17</v>
      </c>
      <c r="M77" s="71">
        <v>20.75</v>
      </c>
      <c r="N77" s="72">
        <v>0</v>
      </c>
      <c r="O77" s="73">
        <v>0</v>
      </c>
    </row>
    <row r="78" spans="2:15" x14ac:dyDescent="0.3">
      <c r="E78" s="58"/>
      <c r="F78" s="58"/>
      <c r="G78" s="58"/>
      <c r="H78" s="58"/>
      <c r="I78" s="58"/>
      <c r="J78" s="58"/>
      <c r="K78" s="58"/>
      <c r="L78" s="58"/>
      <c r="M78" s="59"/>
      <c r="N78" s="59"/>
      <c r="O78" s="59"/>
    </row>
    <row r="79" spans="2:15" x14ac:dyDescent="0.3">
      <c r="B79" s="10" t="s">
        <v>102</v>
      </c>
    </row>
    <row r="80" spans="2:15" ht="15" thickBot="1" x14ac:dyDescent="0.35">
      <c r="B80" s="10" t="s">
        <v>60</v>
      </c>
    </row>
    <row r="81" spans="2:15" ht="15" thickBot="1" x14ac:dyDescent="0.35">
      <c r="D81" s="119" t="s">
        <v>108</v>
      </c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1"/>
    </row>
    <row r="82" spans="2:15" x14ac:dyDescent="0.3">
      <c r="D82" s="122" t="s">
        <v>106</v>
      </c>
      <c r="E82" s="131"/>
      <c r="F82" s="123"/>
      <c r="G82" s="122" t="s">
        <v>68</v>
      </c>
      <c r="H82" s="131"/>
      <c r="I82" s="123"/>
      <c r="J82" s="122" t="s">
        <v>107</v>
      </c>
      <c r="K82" s="131"/>
      <c r="L82" s="123"/>
      <c r="M82" s="131" t="s">
        <v>69</v>
      </c>
      <c r="N82" s="131"/>
      <c r="O82" s="123"/>
    </row>
    <row r="83" spans="2:15" x14ac:dyDescent="0.3">
      <c r="C83" s="10" t="s">
        <v>89</v>
      </c>
      <c r="D83" s="60" t="s">
        <v>2</v>
      </c>
      <c r="E83" s="12" t="s">
        <v>70</v>
      </c>
      <c r="F83" s="61" t="s">
        <v>4</v>
      </c>
      <c r="G83" s="60" t="s">
        <v>2</v>
      </c>
      <c r="H83" s="12" t="s">
        <v>70</v>
      </c>
      <c r="I83" s="61" t="s">
        <v>4</v>
      </c>
      <c r="J83" s="60" t="s">
        <v>5</v>
      </c>
      <c r="K83" s="12" t="s">
        <v>6</v>
      </c>
      <c r="L83" s="61" t="s">
        <v>7</v>
      </c>
      <c r="M83" s="12" t="s">
        <v>5</v>
      </c>
      <c r="N83" s="12" t="s">
        <v>6</v>
      </c>
      <c r="O83" s="61" t="s">
        <v>7</v>
      </c>
    </row>
    <row r="84" spans="2:15" x14ac:dyDescent="0.3">
      <c r="C84" s="9" t="s">
        <v>45</v>
      </c>
      <c r="D84" s="62">
        <v>18</v>
      </c>
      <c r="E84" s="59">
        <v>2</v>
      </c>
      <c r="F84" s="63">
        <v>0</v>
      </c>
      <c r="G84" s="62">
        <v>630.25</v>
      </c>
      <c r="H84" s="59">
        <v>405.75</v>
      </c>
      <c r="I84" s="63">
        <v>12.6912</v>
      </c>
      <c r="J84" s="62">
        <v>0</v>
      </c>
      <c r="K84" s="59">
        <v>0</v>
      </c>
      <c r="L84" s="63">
        <v>0</v>
      </c>
      <c r="M84" s="59">
        <v>44.07</v>
      </c>
      <c r="N84" s="59">
        <v>370.53500000000003</v>
      </c>
      <c r="O84" s="63">
        <v>185.3725</v>
      </c>
    </row>
    <row r="85" spans="2:15" x14ac:dyDescent="0.3">
      <c r="C85" s="9" t="s">
        <v>101</v>
      </c>
      <c r="D85" s="62">
        <v>17</v>
      </c>
      <c r="E85" s="59">
        <v>1</v>
      </c>
      <c r="F85" s="63">
        <v>3.5745399999999998</v>
      </c>
      <c r="G85" s="62">
        <v>603.75</v>
      </c>
      <c r="H85" s="59">
        <v>356</v>
      </c>
      <c r="I85" s="63">
        <v>81.909239999999997</v>
      </c>
      <c r="J85" s="62">
        <v>0</v>
      </c>
      <c r="K85" s="59">
        <v>50.8</v>
      </c>
      <c r="L85" s="63">
        <v>0</v>
      </c>
      <c r="M85" s="59">
        <v>214.39250000000001</v>
      </c>
      <c r="N85" s="59">
        <v>653.0675</v>
      </c>
      <c r="O85" s="63">
        <v>957.04499999999996</v>
      </c>
    </row>
    <row r="86" spans="2:15" x14ac:dyDescent="0.3">
      <c r="C86" s="9" t="s">
        <v>46</v>
      </c>
      <c r="D86" s="62">
        <v>2</v>
      </c>
      <c r="E86" s="59">
        <v>56</v>
      </c>
      <c r="F86" s="63">
        <v>76.372129000000001</v>
      </c>
      <c r="G86" s="62">
        <v>982.75</v>
      </c>
      <c r="H86" s="59">
        <v>506.5</v>
      </c>
      <c r="I86" s="63">
        <v>872.90530000000001</v>
      </c>
      <c r="J86" s="62">
        <v>16.46</v>
      </c>
      <c r="K86" s="59">
        <v>10.61</v>
      </c>
      <c r="L86" s="63">
        <v>73.430000000000007</v>
      </c>
      <c r="M86" s="59">
        <v>134.4025</v>
      </c>
      <c r="N86" s="59">
        <v>1712.01</v>
      </c>
      <c r="O86" s="63">
        <v>1659.845</v>
      </c>
    </row>
    <row r="87" spans="2:15" x14ac:dyDescent="0.3">
      <c r="C87" s="9" t="s">
        <v>47</v>
      </c>
      <c r="D87" s="62">
        <v>7</v>
      </c>
      <c r="E87" s="59">
        <v>0</v>
      </c>
      <c r="F87" s="63">
        <v>0</v>
      </c>
      <c r="G87" s="62">
        <v>308.25</v>
      </c>
      <c r="H87" s="59">
        <v>342.5</v>
      </c>
      <c r="I87" s="63">
        <v>25.372810000000001</v>
      </c>
      <c r="J87" s="62">
        <v>0</v>
      </c>
      <c r="K87" s="59">
        <v>0</v>
      </c>
      <c r="L87" s="63">
        <v>0</v>
      </c>
      <c r="M87" s="59">
        <v>36.422499999999999</v>
      </c>
      <c r="N87" s="59">
        <v>527.77750000000003</v>
      </c>
      <c r="O87" s="63">
        <v>4.915</v>
      </c>
    </row>
    <row r="88" spans="2:15" x14ac:dyDescent="0.3">
      <c r="C88" s="9" t="s">
        <v>48</v>
      </c>
      <c r="D88" s="62">
        <v>359</v>
      </c>
      <c r="E88" s="59">
        <v>307</v>
      </c>
      <c r="F88" s="63">
        <v>666.42351599999995</v>
      </c>
      <c r="G88" s="62">
        <v>374142</v>
      </c>
      <c r="H88" s="59">
        <v>26010.25</v>
      </c>
      <c r="I88" s="63">
        <v>11796.06</v>
      </c>
      <c r="J88" s="62">
        <v>222.17</v>
      </c>
      <c r="K88" s="59">
        <v>0.66</v>
      </c>
      <c r="L88" s="63">
        <v>202.25</v>
      </c>
      <c r="M88" s="59">
        <v>3038.8649999999998</v>
      </c>
      <c r="N88" s="59">
        <v>69869.119999999995</v>
      </c>
      <c r="O88" s="63">
        <v>10377.08</v>
      </c>
    </row>
    <row r="89" spans="2:15" ht="15" thickBot="1" x14ac:dyDescent="0.35">
      <c r="C89" s="9" t="s">
        <v>49</v>
      </c>
      <c r="D89" s="71">
        <v>8</v>
      </c>
      <c r="E89" s="72">
        <v>2</v>
      </c>
      <c r="F89" s="73">
        <v>0</v>
      </c>
      <c r="G89" s="71">
        <v>191.5</v>
      </c>
      <c r="H89" s="72">
        <v>43.25</v>
      </c>
      <c r="I89" s="73">
        <v>2.6696249999999999</v>
      </c>
      <c r="J89" s="71">
        <v>0</v>
      </c>
      <c r="K89" s="72">
        <v>6.5</v>
      </c>
      <c r="L89" s="73">
        <v>0</v>
      </c>
      <c r="M89" s="72">
        <v>18.434999999999999</v>
      </c>
      <c r="N89" s="72">
        <v>138.35749999999999</v>
      </c>
      <c r="O89" s="73">
        <v>2.7374999999999998</v>
      </c>
    </row>
    <row r="90" spans="2:15" x14ac:dyDescent="0.3"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</row>
    <row r="91" spans="2:15" x14ac:dyDescent="0.3">
      <c r="B91" s="10" t="s">
        <v>102</v>
      </c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</row>
    <row r="92" spans="2:15" ht="15" thickBot="1" x14ac:dyDescent="0.35">
      <c r="B92" s="10" t="s">
        <v>61</v>
      </c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</row>
    <row r="93" spans="2:15" ht="15" thickBot="1" x14ac:dyDescent="0.35">
      <c r="D93" s="132" t="s">
        <v>111</v>
      </c>
      <c r="E93" s="133"/>
      <c r="F93" s="133"/>
      <c r="G93" s="133"/>
      <c r="H93" s="133"/>
      <c r="I93" s="133"/>
      <c r="J93" s="133"/>
      <c r="K93" s="133"/>
      <c r="L93" s="133"/>
      <c r="M93" s="133"/>
      <c r="N93" s="133"/>
      <c r="O93" s="134"/>
    </row>
    <row r="94" spans="2:15" x14ac:dyDescent="0.3">
      <c r="D94" s="122" t="s">
        <v>106</v>
      </c>
      <c r="E94" s="131"/>
      <c r="F94" s="123"/>
      <c r="G94" s="122" t="s">
        <v>68</v>
      </c>
      <c r="H94" s="131"/>
      <c r="I94" s="123"/>
      <c r="J94" s="122" t="s">
        <v>107</v>
      </c>
      <c r="K94" s="131"/>
      <c r="L94" s="123"/>
      <c r="M94" s="122" t="s">
        <v>69</v>
      </c>
      <c r="N94" s="131"/>
      <c r="O94" s="123"/>
    </row>
    <row r="95" spans="2:15" x14ac:dyDescent="0.3">
      <c r="C95" s="10" t="s">
        <v>89</v>
      </c>
      <c r="D95" s="44" t="s">
        <v>2</v>
      </c>
      <c r="E95" s="16" t="s">
        <v>70</v>
      </c>
      <c r="F95" s="45" t="s">
        <v>4</v>
      </c>
      <c r="G95" s="44" t="s">
        <v>2</v>
      </c>
      <c r="H95" s="16" t="s">
        <v>70</v>
      </c>
      <c r="I95" s="45" t="s">
        <v>4</v>
      </c>
      <c r="J95" s="44" t="s">
        <v>5</v>
      </c>
      <c r="K95" s="16" t="s">
        <v>6</v>
      </c>
      <c r="L95" s="45" t="s">
        <v>7</v>
      </c>
      <c r="M95" s="44" t="s">
        <v>5</v>
      </c>
      <c r="N95" s="16" t="s">
        <v>6</v>
      </c>
      <c r="O95" s="45" t="s">
        <v>7</v>
      </c>
    </row>
    <row r="96" spans="2:15" x14ac:dyDescent="0.3">
      <c r="C96" s="9" t="s">
        <v>45</v>
      </c>
      <c r="D96" s="62">
        <v>67</v>
      </c>
      <c r="E96" s="59">
        <v>0</v>
      </c>
      <c r="F96" s="63">
        <v>0</v>
      </c>
      <c r="G96" s="62">
        <v>581.75</v>
      </c>
      <c r="H96" s="59">
        <v>135.75</v>
      </c>
      <c r="I96" s="63">
        <v>25.38137</v>
      </c>
      <c r="J96" s="62">
        <v>43</v>
      </c>
      <c r="K96" s="59">
        <v>4.37</v>
      </c>
      <c r="L96" s="63">
        <v>31.02</v>
      </c>
      <c r="M96" s="62">
        <v>50</v>
      </c>
      <c r="N96" s="59">
        <v>498.75749999999999</v>
      </c>
      <c r="O96" s="63">
        <v>2</v>
      </c>
    </row>
    <row r="97" spans="3:15" x14ac:dyDescent="0.3">
      <c r="C97" s="9" t="s">
        <v>101</v>
      </c>
      <c r="D97" s="62">
        <v>51</v>
      </c>
      <c r="E97" s="59">
        <v>0</v>
      </c>
      <c r="F97" s="63">
        <v>3.9829509999999999</v>
      </c>
      <c r="G97" s="62">
        <v>529.75</v>
      </c>
      <c r="H97" s="59">
        <v>31.75</v>
      </c>
      <c r="I97" s="63">
        <v>7.0788739999999999</v>
      </c>
      <c r="J97" s="62">
        <v>6</v>
      </c>
      <c r="K97" s="59">
        <v>47.66</v>
      </c>
      <c r="L97" s="63">
        <v>0.71</v>
      </c>
      <c r="M97" s="62">
        <v>43</v>
      </c>
      <c r="N97" s="59">
        <v>131.98249999999999</v>
      </c>
      <c r="O97" s="63">
        <v>6.89</v>
      </c>
    </row>
    <row r="98" spans="3:15" x14ac:dyDescent="0.3">
      <c r="C98" s="9" t="s">
        <v>46</v>
      </c>
      <c r="D98" s="62">
        <v>2</v>
      </c>
      <c r="E98" s="59">
        <v>43</v>
      </c>
      <c r="F98" s="63">
        <v>505.16212999999999</v>
      </c>
      <c r="G98" s="62">
        <v>1092</v>
      </c>
      <c r="H98" s="59">
        <v>423.5</v>
      </c>
      <c r="I98" s="63">
        <v>2396.2570000000001</v>
      </c>
      <c r="J98" s="62">
        <v>74</v>
      </c>
      <c r="K98" s="59">
        <v>1.62</v>
      </c>
      <c r="L98" s="63">
        <v>67.430000000000007</v>
      </c>
      <c r="M98" s="62">
        <v>257.5</v>
      </c>
      <c r="N98" s="59">
        <v>14060.43</v>
      </c>
      <c r="O98" s="63">
        <v>462.53750000000002</v>
      </c>
    </row>
    <row r="99" spans="3:15" x14ac:dyDescent="0.3">
      <c r="C99" s="9" t="s">
        <v>47</v>
      </c>
      <c r="D99" s="62">
        <v>63</v>
      </c>
      <c r="E99" s="59">
        <v>0</v>
      </c>
      <c r="F99" s="63">
        <v>1.022146</v>
      </c>
      <c r="G99" s="62">
        <v>352.25</v>
      </c>
      <c r="H99" s="59">
        <v>137.75</v>
      </c>
      <c r="I99" s="63">
        <v>44.269480000000001</v>
      </c>
      <c r="J99" s="62">
        <v>31</v>
      </c>
      <c r="K99" s="59">
        <v>2.2200000000000002</v>
      </c>
      <c r="L99" s="63">
        <v>0</v>
      </c>
      <c r="M99" s="62">
        <v>37.25</v>
      </c>
      <c r="N99" s="59">
        <v>751.46249999999998</v>
      </c>
      <c r="O99" s="63">
        <v>0.98499999999999999</v>
      </c>
    </row>
    <row r="100" spans="3:15" x14ac:dyDescent="0.3">
      <c r="C100" s="9" t="s">
        <v>48</v>
      </c>
      <c r="D100" s="62">
        <v>1430</v>
      </c>
      <c r="E100" s="59">
        <v>13</v>
      </c>
      <c r="F100" s="63">
        <v>294.618516</v>
      </c>
      <c r="G100" s="62">
        <v>392152</v>
      </c>
      <c r="H100" s="59">
        <v>13481.25</v>
      </c>
      <c r="I100" s="63">
        <v>27783.09</v>
      </c>
      <c r="J100" s="62">
        <v>289</v>
      </c>
      <c r="K100" s="59">
        <v>0.71</v>
      </c>
      <c r="L100" s="63">
        <v>178.63</v>
      </c>
      <c r="M100" s="62">
        <v>9575.25</v>
      </c>
      <c r="N100" s="59">
        <v>130267.8</v>
      </c>
      <c r="O100" s="63">
        <v>5238.0349999999999</v>
      </c>
    </row>
    <row r="101" spans="3:15" ht="15" thickBot="1" x14ac:dyDescent="0.35">
      <c r="C101" s="9" t="s">
        <v>49</v>
      </c>
      <c r="D101" s="71">
        <v>81</v>
      </c>
      <c r="E101" s="72">
        <v>0</v>
      </c>
      <c r="F101" s="73">
        <v>0</v>
      </c>
      <c r="G101" s="71">
        <v>168.75</v>
      </c>
      <c r="H101" s="72">
        <v>13.75</v>
      </c>
      <c r="I101" s="73">
        <v>6.968108</v>
      </c>
      <c r="J101" s="71">
        <v>14</v>
      </c>
      <c r="K101" s="72">
        <v>0</v>
      </c>
      <c r="L101" s="73">
        <v>0.17</v>
      </c>
      <c r="M101" s="71">
        <v>22</v>
      </c>
      <c r="N101" s="72">
        <v>234.10749999999999</v>
      </c>
      <c r="O101" s="73">
        <v>0</v>
      </c>
    </row>
    <row r="106" spans="3:15" x14ac:dyDescent="0.3"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</row>
    <row r="107" spans="3:15" x14ac:dyDescent="0.3"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</row>
    <row r="108" spans="3:15" x14ac:dyDescent="0.3"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</row>
    <row r="109" spans="3:15" x14ac:dyDescent="0.3"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</row>
    <row r="110" spans="3:15" x14ac:dyDescent="0.3"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</row>
    <row r="111" spans="3:15" x14ac:dyDescent="0.3"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</row>
  </sheetData>
  <mergeCells count="68">
    <mergeCell ref="AO4:AW4"/>
    <mergeCell ref="AF5:AH5"/>
    <mergeCell ref="N4:V4"/>
    <mergeCell ref="AF4:AN4"/>
    <mergeCell ref="AI5:AK5"/>
    <mergeCell ref="AL5:AN5"/>
    <mergeCell ref="AO5:AQ5"/>
    <mergeCell ref="AR5:AT5"/>
    <mergeCell ref="AU5:AW5"/>
    <mergeCell ref="W19:Y19"/>
    <mergeCell ref="Z19:AB19"/>
    <mergeCell ref="AC19:AE19"/>
    <mergeCell ref="AF19:AH19"/>
    <mergeCell ref="AI19:AK19"/>
    <mergeCell ref="AL19:AN19"/>
    <mergeCell ref="AO19:AQ19"/>
    <mergeCell ref="AR19:AT19"/>
    <mergeCell ref="AU19:AW19"/>
    <mergeCell ref="AF18:AN18"/>
    <mergeCell ref="AO18:AW18"/>
    <mergeCell ref="W18:AE18"/>
    <mergeCell ref="B16:AW16"/>
    <mergeCell ref="C2:AW2"/>
    <mergeCell ref="W4:AE4"/>
    <mergeCell ref="N17:AE17"/>
    <mergeCell ref="AF17:AW17"/>
    <mergeCell ref="N5:P5"/>
    <mergeCell ref="Q5:S5"/>
    <mergeCell ref="T5:V5"/>
    <mergeCell ref="W5:Y5"/>
    <mergeCell ref="Z5:AB5"/>
    <mergeCell ref="AC5:AE5"/>
    <mergeCell ref="F4:H4"/>
    <mergeCell ref="I4:K4"/>
    <mergeCell ref="N3:AE3"/>
    <mergeCell ref="AF3:AW3"/>
    <mergeCell ref="D57:O57"/>
    <mergeCell ref="I19:K19"/>
    <mergeCell ref="I5:K5"/>
    <mergeCell ref="F19:H19"/>
    <mergeCell ref="F5:H5"/>
    <mergeCell ref="C5:E5"/>
    <mergeCell ref="C19:E19"/>
    <mergeCell ref="F18:H18"/>
    <mergeCell ref="I18:K18"/>
    <mergeCell ref="N18:V18"/>
    <mergeCell ref="N19:P19"/>
    <mergeCell ref="Q19:S19"/>
    <mergeCell ref="T19:V19"/>
    <mergeCell ref="D81:O81"/>
    <mergeCell ref="D58:F58"/>
    <mergeCell ref="G58:I58"/>
    <mergeCell ref="J58:L58"/>
    <mergeCell ref="M58:O58"/>
    <mergeCell ref="D69:O69"/>
    <mergeCell ref="D70:F70"/>
    <mergeCell ref="G70:I70"/>
    <mergeCell ref="J70:L70"/>
    <mergeCell ref="M70:O70"/>
    <mergeCell ref="D94:F94"/>
    <mergeCell ref="G94:I94"/>
    <mergeCell ref="J94:L94"/>
    <mergeCell ref="M94:O94"/>
    <mergeCell ref="D82:F82"/>
    <mergeCell ref="G82:I82"/>
    <mergeCell ref="J82:L82"/>
    <mergeCell ref="M82:O82"/>
    <mergeCell ref="D93:O9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431DB-BB2A-4631-8BD0-372FA6F20046}">
  <dimension ref="A1:AW87"/>
  <sheetViews>
    <sheetView topLeftCell="I1" workbookViewId="0">
      <selection activeCell="O34" sqref="O34"/>
    </sheetView>
  </sheetViews>
  <sheetFormatPr defaultRowHeight="14.4" x14ac:dyDescent="0.3"/>
  <cols>
    <col min="2" max="2" width="17.44140625" style="9" customWidth="1"/>
    <col min="3" max="3" width="10.77734375" style="9" customWidth="1"/>
    <col min="4" max="6" width="9" style="9" bestFit="1" customWidth="1"/>
    <col min="7" max="7" width="10.5546875" style="9" bestFit="1" customWidth="1"/>
    <col min="8" max="8" width="9" style="9" bestFit="1" customWidth="1"/>
    <col min="9" max="9" width="13" style="9" customWidth="1"/>
    <col min="10" max="10" width="12.6640625" style="9" customWidth="1"/>
    <col min="11" max="11" width="9" style="9" bestFit="1" customWidth="1"/>
    <col min="12" max="12" width="14.21875" style="9" customWidth="1"/>
    <col min="13" max="13" width="16.109375" style="9" customWidth="1"/>
    <col min="14" max="14" width="15.88671875" style="9" customWidth="1"/>
    <col min="15" max="15" width="15.109375" style="9" customWidth="1"/>
    <col min="16" max="16" width="23.5546875" style="9" customWidth="1"/>
    <col min="17" max="17" width="17.33203125" style="9" customWidth="1"/>
    <col min="18" max="18" width="14.88671875" style="9" customWidth="1"/>
    <col min="19" max="19" width="23.109375" style="9" customWidth="1"/>
    <col min="20" max="20" width="17.21875" style="9" customWidth="1"/>
    <col min="21" max="21" width="17.5546875" style="9" customWidth="1"/>
    <col min="22" max="22" width="17.109375" style="9" customWidth="1"/>
    <col min="23" max="23" width="15.6640625" style="9" customWidth="1"/>
    <col min="24" max="24" width="16.5546875" style="9" customWidth="1"/>
    <col min="25" max="25" width="16.44140625" style="9" customWidth="1"/>
    <col min="26" max="49" width="8.88671875" style="9"/>
  </cols>
  <sheetData>
    <row r="1" spans="2:49" s="91" customFormat="1" x14ac:dyDescent="0.3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</row>
    <row r="2" spans="2:49" s="91" customFormat="1" ht="15" thickBot="1" x14ac:dyDescent="0.35"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</row>
    <row r="3" spans="2:49" s="91" customFormat="1" ht="15" thickBot="1" x14ac:dyDescent="0.35">
      <c r="B3" s="138" t="s">
        <v>114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  <c r="AK3" s="139"/>
      <c r="AL3" s="139"/>
      <c r="AM3" s="139"/>
      <c r="AN3" s="139"/>
      <c r="AO3" s="139"/>
      <c r="AP3" s="139"/>
      <c r="AQ3" s="139"/>
      <c r="AR3" s="139"/>
      <c r="AS3" s="139"/>
      <c r="AT3" s="139"/>
      <c r="AU3" s="139"/>
      <c r="AV3" s="139"/>
      <c r="AW3" s="140"/>
    </row>
    <row r="4" spans="2:49" s="91" customFormat="1" ht="15" thickBot="1" x14ac:dyDescent="0.35"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92" t="s">
        <v>74</v>
      </c>
      <c r="N4" s="144" t="s">
        <v>75</v>
      </c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6"/>
      <c r="AF4" s="144" t="s">
        <v>76</v>
      </c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  <c r="AT4" s="145"/>
      <c r="AU4" s="145"/>
      <c r="AV4" s="145"/>
      <c r="AW4" s="146"/>
    </row>
    <row r="5" spans="2:49" s="91" customFormat="1" ht="15" thickBot="1" x14ac:dyDescent="0.35">
      <c r="B5" s="93" t="s">
        <v>73</v>
      </c>
      <c r="C5" s="25"/>
      <c r="D5" s="25"/>
      <c r="E5" s="25"/>
      <c r="F5" s="138" t="s">
        <v>86</v>
      </c>
      <c r="G5" s="139"/>
      <c r="H5" s="140"/>
      <c r="I5" s="138" t="s">
        <v>87</v>
      </c>
      <c r="J5" s="139"/>
      <c r="K5" s="140"/>
      <c r="L5" s="25"/>
      <c r="M5" s="92" t="s">
        <v>73</v>
      </c>
      <c r="N5" s="138" t="s">
        <v>86</v>
      </c>
      <c r="O5" s="139"/>
      <c r="P5" s="139"/>
      <c r="Q5" s="139"/>
      <c r="R5" s="139"/>
      <c r="S5" s="139"/>
      <c r="T5" s="139"/>
      <c r="U5" s="139"/>
      <c r="V5" s="140"/>
      <c r="W5" s="138" t="s">
        <v>87</v>
      </c>
      <c r="X5" s="139"/>
      <c r="Y5" s="139"/>
      <c r="Z5" s="139"/>
      <c r="AA5" s="139"/>
      <c r="AB5" s="139"/>
      <c r="AC5" s="139"/>
      <c r="AD5" s="139"/>
      <c r="AE5" s="140"/>
      <c r="AF5" s="138" t="s">
        <v>86</v>
      </c>
      <c r="AG5" s="139"/>
      <c r="AH5" s="139"/>
      <c r="AI5" s="139"/>
      <c r="AJ5" s="139"/>
      <c r="AK5" s="139"/>
      <c r="AL5" s="139"/>
      <c r="AM5" s="139"/>
      <c r="AN5" s="140"/>
      <c r="AO5" s="138" t="s">
        <v>87</v>
      </c>
      <c r="AP5" s="139"/>
      <c r="AQ5" s="139"/>
      <c r="AR5" s="139"/>
      <c r="AS5" s="139"/>
      <c r="AT5" s="139"/>
      <c r="AU5" s="139"/>
      <c r="AV5" s="139"/>
      <c r="AW5" s="140"/>
    </row>
    <row r="6" spans="2:49" s="91" customFormat="1" x14ac:dyDescent="0.3">
      <c r="B6" s="4" t="s">
        <v>90</v>
      </c>
      <c r="C6" s="135" t="s">
        <v>42</v>
      </c>
      <c r="D6" s="136"/>
      <c r="E6" s="137"/>
      <c r="F6" s="135" t="s">
        <v>112</v>
      </c>
      <c r="G6" s="136"/>
      <c r="H6" s="137"/>
      <c r="I6" s="135" t="s">
        <v>103</v>
      </c>
      <c r="J6" s="136"/>
      <c r="K6" s="137"/>
      <c r="L6" s="32"/>
      <c r="M6" s="92" t="s">
        <v>113</v>
      </c>
      <c r="N6" s="135" t="s">
        <v>14</v>
      </c>
      <c r="O6" s="136"/>
      <c r="P6" s="137"/>
      <c r="Q6" s="135" t="s">
        <v>15</v>
      </c>
      <c r="R6" s="136"/>
      <c r="S6" s="137"/>
      <c r="T6" s="135" t="s">
        <v>16</v>
      </c>
      <c r="U6" s="136"/>
      <c r="V6" s="137"/>
      <c r="W6" s="135" t="s">
        <v>14</v>
      </c>
      <c r="X6" s="136"/>
      <c r="Y6" s="137"/>
      <c r="Z6" s="135" t="s">
        <v>15</v>
      </c>
      <c r="AA6" s="136"/>
      <c r="AB6" s="137"/>
      <c r="AC6" s="135" t="s">
        <v>16</v>
      </c>
      <c r="AD6" s="136"/>
      <c r="AE6" s="137"/>
      <c r="AF6" s="135" t="s">
        <v>11</v>
      </c>
      <c r="AG6" s="136"/>
      <c r="AH6" s="137"/>
      <c r="AI6" s="135" t="s">
        <v>12</v>
      </c>
      <c r="AJ6" s="136"/>
      <c r="AK6" s="137"/>
      <c r="AL6" s="135" t="s">
        <v>10</v>
      </c>
      <c r="AM6" s="136"/>
      <c r="AN6" s="137"/>
      <c r="AO6" s="135" t="s">
        <v>11</v>
      </c>
      <c r="AP6" s="136"/>
      <c r="AQ6" s="137"/>
      <c r="AR6" s="135" t="s">
        <v>12</v>
      </c>
      <c r="AS6" s="136"/>
      <c r="AT6" s="137"/>
      <c r="AU6" s="135" t="s">
        <v>10</v>
      </c>
      <c r="AV6" s="136"/>
      <c r="AW6" s="137"/>
    </row>
    <row r="7" spans="2:49" s="94" customFormat="1" x14ac:dyDescent="0.3">
      <c r="B7" s="4" t="s">
        <v>30</v>
      </c>
      <c r="C7" s="35" t="s">
        <v>5</v>
      </c>
      <c r="D7" s="24" t="s">
        <v>6</v>
      </c>
      <c r="E7" s="36" t="s">
        <v>7</v>
      </c>
      <c r="F7" s="35" t="s">
        <v>5</v>
      </c>
      <c r="G7" s="24" t="s">
        <v>6</v>
      </c>
      <c r="H7" s="36" t="s">
        <v>7</v>
      </c>
      <c r="I7" s="35" t="s">
        <v>5</v>
      </c>
      <c r="J7" s="24" t="s">
        <v>6</v>
      </c>
      <c r="K7" s="36" t="s">
        <v>7</v>
      </c>
      <c r="L7" s="32"/>
      <c r="M7" s="4" t="s">
        <v>30</v>
      </c>
      <c r="N7" s="35" t="s">
        <v>5</v>
      </c>
      <c r="O7" s="24" t="s">
        <v>6</v>
      </c>
      <c r="P7" s="36" t="s">
        <v>7</v>
      </c>
      <c r="Q7" s="35" t="s">
        <v>5</v>
      </c>
      <c r="R7" s="24" t="s">
        <v>6</v>
      </c>
      <c r="S7" s="36" t="s">
        <v>7</v>
      </c>
      <c r="T7" s="35" t="s">
        <v>5</v>
      </c>
      <c r="U7" s="24" t="s">
        <v>6</v>
      </c>
      <c r="V7" s="36" t="s">
        <v>7</v>
      </c>
      <c r="W7" s="35" t="s">
        <v>5</v>
      </c>
      <c r="X7" s="24" t="s">
        <v>6</v>
      </c>
      <c r="Y7" s="36" t="s">
        <v>7</v>
      </c>
      <c r="Z7" s="35" t="s">
        <v>5</v>
      </c>
      <c r="AA7" s="24" t="s">
        <v>6</v>
      </c>
      <c r="AB7" s="36" t="s">
        <v>7</v>
      </c>
      <c r="AC7" s="35" t="s">
        <v>5</v>
      </c>
      <c r="AD7" s="24" t="s">
        <v>6</v>
      </c>
      <c r="AE7" s="36" t="s">
        <v>7</v>
      </c>
      <c r="AF7" s="35" t="s">
        <v>5</v>
      </c>
      <c r="AG7" s="24" t="s">
        <v>6</v>
      </c>
      <c r="AH7" s="36" t="s">
        <v>7</v>
      </c>
      <c r="AI7" s="35" t="s">
        <v>5</v>
      </c>
      <c r="AJ7" s="24" t="s">
        <v>6</v>
      </c>
      <c r="AK7" s="36" t="s">
        <v>7</v>
      </c>
      <c r="AL7" s="35" t="s">
        <v>5</v>
      </c>
      <c r="AM7" s="24" t="s">
        <v>6</v>
      </c>
      <c r="AN7" s="36" t="s">
        <v>7</v>
      </c>
      <c r="AO7" s="35" t="s">
        <v>5</v>
      </c>
      <c r="AP7" s="24" t="s">
        <v>6</v>
      </c>
      <c r="AQ7" s="36" t="s">
        <v>7</v>
      </c>
      <c r="AR7" s="35" t="s">
        <v>5</v>
      </c>
      <c r="AS7" s="24" t="s">
        <v>6</v>
      </c>
      <c r="AT7" s="36" t="s">
        <v>7</v>
      </c>
      <c r="AU7" s="35" t="s">
        <v>5</v>
      </c>
      <c r="AV7" s="24" t="s">
        <v>6</v>
      </c>
      <c r="AW7" s="36" t="s">
        <v>7</v>
      </c>
    </row>
    <row r="8" spans="2:49" s="91" customFormat="1" x14ac:dyDescent="0.3">
      <c r="B8" s="4" t="s">
        <v>89</v>
      </c>
      <c r="C8" s="95"/>
      <c r="D8" s="96"/>
      <c r="E8" s="97"/>
      <c r="F8" s="95"/>
      <c r="G8" s="96"/>
      <c r="H8" s="97"/>
      <c r="I8" s="95"/>
      <c r="J8" s="96"/>
      <c r="K8" s="97"/>
      <c r="L8" s="25"/>
      <c r="M8" s="4" t="s">
        <v>89</v>
      </c>
      <c r="N8" s="95"/>
      <c r="O8" s="96"/>
      <c r="P8" s="97"/>
      <c r="Q8" s="95"/>
      <c r="R8" s="96"/>
      <c r="S8" s="97"/>
      <c r="T8" s="95"/>
      <c r="U8" s="96"/>
      <c r="V8" s="97"/>
      <c r="W8" s="95"/>
      <c r="X8" s="96"/>
      <c r="Y8" s="97"/>
      <c r="Z8" s="95"/>
      <c r="AA8" s="96"/>
      <c r="AB8" s="97"/>
      <c r="AC8" s="95"/>
      <c r="AD8" s="96"/>
      <c r="AE8" s="97"/>
      <c r="AF8" s="95"/>
      <c r="AG8" s="96"/>
      <c r="AH8" s="97"/>
      <c r="AI8" s="95"/>
      <c r="AJ8" s="96"/>
      <c r="AK8" s="97"/>
      <c r="AL8" s="95"/>
      <c r="AM8" s="96"/>
      <c r="AN8" s="97"/>
      <c r="AO8" s="95"/>
      <c r="AP8" s="96"/>
      <c r="AQ8" s="97"/>
      <c r="AR8" s="95"/>
      <c r="AS8" s="96"/>
      <c r="AT8" s="97"/>
      <c r="AU8" s="95"/>
      <c r="AV8" s="96"/>
      <c r="AW8" s="97"/>
    </row>
    <row r="9" spans="2:49" s="88" customFormat="1" x14ac:dyDescent="0.3">
      <c r="B9" s="25" t="s">
        <v>45</v>
      </c>
      <c r="C9" s="62">
        <v>10.39</v>
      </c>
      <c r="D9" s="59">
        <v>20.77</v>
      </c>
      <c r="E9" s="63">
        <v>0</v>
      </c>
      <c r="F9" s="62">
        <v>0</v>
      </c>
      <c r="G9" s="59">
        <v>0</v>
      </c>
      <c r="H9" s="63">
        <v>0</v>
      </c>
      <c r="I9" s="62">
        <v>43</v>
      </c>
      <c r="J9" s="59">
        <v>4.37</v>
      </c>
      <c r="K9" s="63">
        <v>31.02</v>
      </c>
      <c r="L9" s="87"/>
      <c r="M9" s="25" t="s">
        <v>45</v>
      </c>
      <c r="N9" s="62">
        <v>98.34</v>
      </c>
      <c r="O9" s="59">
        <v>457.82</v>
      </c>
      <c r="P9" s="63">
        <v>393.96</v>
      </c>
      <c r="Q9" s="62">
        <v>58.84</v>
      </c>
      <c r="R9" s="59">
        <v>561.69000000000005</v>
      </c>
      <c r="S9" s="63">
        <v>262.08999999999997</v>
      </c>
      <c r="T9" s="62">
        <v>19.100000000000001</v>
      </c>
      <c r="U9" s="59">
        <v>462.63</v>
      </c>
      <c r="V9" s="63">
        <v>85.44</v>
      </c>
      <c r="W9" s="62">
        <v>69</v>
      </c>
      <c r="X9" s="59">
        <v>679.66</v>
      </c>
      <c r="Y9" s="63">
        <v>0</v>
      </c>
      <c r="Z9" s="62">
        <v>131</v>
      </c>
      <c r="AA9" s="59">
        <v>904.17</v>
      </c>
      <c r="AB9" s="63">
        <v>0</v>
      </c>
      <c r="AC9" s="98">
        <v>0</v>
      </c>
      <c r="AD9" s="93">
        <v>411.2</v>
      </c>
      <c r="AE9" s="99">
        <v>8</v>
      </c>
      <c r="AF9" s="62">
        <v>72.319999999999993</v>
      </c>
      <c r="AG9" s="59">
        <v>155.02000000000001</v>
      </c>
      <c r="AH9" s="63">
        <v>290.55</v>
      </c>
      <c r="AI9" s="62">
        <v>8.6300000000000008</v>
      </c>
      <c r="AJ9" s="59">
        <v>55.46</v>
      </c>
      <c r="AK9" s="63">
        <v>129.33000000000001</v>
      </c>
      <c r="AL9" s="62">
        <v>124</v>
      </c>
      <c r="AM9" s="59">
        <v>252.18</v>
      </c>
      <c r="AN9" s="63">
        <v>195.55</v>
      </c>
      <c r="AO9" s="62">
        <v>75</v>
      </c>
      <c r="AP9" s="59">
        <v>0</v>
      </c>
      <c r="AQ9" s="63">
        <v>4.3499999999999996</v>
      </c>
      <c r="AR9" s="62">
        <v>17</v>
      </c>
      <c r="AS9" s="59">
        <v>2.5099999999999998</v>
      </c>
      <c r="AT9" s="63">
        <v>0</v>
      </c>
      <c r="AU9" s="98">
        <v>104</v>
      </c>
      <c r="AV9" s="93">
        <v>35.26</v>
      </c>
      <c r="AW9" s="99">
        <v>201.92</v>
      </c>
    </row>
    <row r="10" spans="2:49" s="88" customFormat="1" x14ac:dyDescent="0.3">
      <c r="B10" s="25" t="s">
        <v>101</v>
      </c>
      <c r="C10" s="62">
        <v>0.26</v>
      </c>
      <c r="D10" s="59">
        <v>0</v>
      </c>
      <c r="E10" s="63">
        <v>0</v>
      </c>
      <c r="F10" s="62">
        <v>0</v>
      </c>
      <c r="G10" s="59">
        <v>50.8</v>
      </c>
      <c r="H10" s="63">
        <v>0</v>
      </c>
      <c r="I10" s="62">
        <v>6</v>
      </c>
      <c r="J10" s="59">
        <v>47.66</v>
      </c>
      <c r="K10" s="63">
        <v>0.71</v>
      </c>
      <c r="L10" s="87"/>
      <c r="M10" s="25" t="s">
        <v>101</v>
      </c>
      <c r="N10" s="62">
        <v>297.02999999999997</v>
      </c>
      <c r="O10" s="59">
        <v>879.93</v>
      </c>
      <c r="P10" s="63">
        <v>1530.88</v>
      </c>
      <c r="Q10" s="62">
        <v>332.68</v>
      </c>
      <c r="R10" s="59">
        <v>998.63</v>
      </c>
      <c r="S10" s="63">
        <v>1602.25</v>
      </c>
      <c r="T10" s="62">
        <v>227.86</v>
      </c>
      <c r="U10" s="59">
        <v>733.71</v>
      </c>
      <c r="V10" s="63">
        <v>695.05</v>
      </c>
      <c r="W10" s="62">
        <v>55</v>
      </c>
      <c r="X10" s="59">
        <v>256.16000000000003</v>
      </c>
      <c r="Y10" s="63">
        <v>10.99</v>
      </c>
      <c r="Z10" s="62">
        <v>114</v>
      </c>
      <c r="AA10" s="59">
        <v>218.55</v>
      </c>
      <c r="AB10" s="63">
        <v>0</v>
      </c>
      <c r="AC10" s="98">
        <v>3</v>
      </c>
      <c r="AD10" s="93">
        <v>53.22</v>
      </c>
      <c r="AE10" s="99">
        <v>16.57</v>
      </c>
      <c r="AF10" s="62">
        <v>227.84</v>
      </c>
      <c r="AG10" s="59">
        <v>497.28</v>
      </c>
      <c r="AH10" s="63">
        <v>973.63</v>
      </c>
      <c r="AI10" s="62">
        <v>104.14</v>
      </c>
      <c r="AJ10" s="59">
        <v>400.43</v>
      </c>
      <c r="AK10" s="63">
        <v>978.1</v>
      </c>
      <c r="AL10" s="62">
        <v>567</v>
      </c>
      <c r="AM10" s="59">
        <v>1250.69</v>
      </c>
      <c r="AN10" s="63">
        <v>1204.72</v>
      </c>
      <c r="AO10" s="62">
        <v>0</v>
      </c>
      <c r="AP10" s="59">
        <v>0</v>
      </c>
      <c r="AQ10" s="63">
        <v>18.59</v>
      </c>
      <c r="AR10" s="62">
        <v>7</v>
      </c>
      <c r="AS10" s="59">
        <v>9.17</v>
      </c>
      <c r="AT10" s="63">
        <v>0</v>
      </c>
      <c r="AU10" s="98">
        <v>86</v>
      </c>
      <c r="AV10" s="93">
        <v>15.6</v>
      </c>
      <c r="AW10" s="99">
        <v>8.64</v>
      </c>
    </row>
    <row r="11" spans="2:49" s="88" customFormat="1" x14ac:dyDescent="0.3">
      <c r="B11" s="25" t="s">
        <v>46</v>
      </c>
      <c r="C11" s="62">
        <v>0.53</v>
      </c>
      <c r="D11" s="59">
        <v>1.05</v>
      </c>
      <c r="E11" s="63">
        <v>0</v>
      </c>
      <c r="F11" s="62">
        <v>16.46</v>
      </c>
      <c r="G11" s="59">
        <v>10.61</v>
      </c>
      <c r="H11" s="63">
        <v>73.430000000000007</v>
      </c>
      <c r="I11" s="62">
        <v>74</v>
      </c>
      <c r="J11" s="59">
        <v>1.62</v>
      </c>
      <c r="K11" s="63">
        <v>67.430000000000007</v>
      </c>
      <c r="L11" s="87"/>
      <c r="M11" s="25" t="s">
        <v>46</v>
      </c>
      <c r="N11" s="62">
        <v>198.81</v>
      </c>
      <c r="O11" s="59">
        <v>3095.29</v>
      </c>
      <c r="P11" s="63">
        <v>3614.48</v>
      </c>
      <c r="Q11" s="62">
        <v>187.06</v>
      </c>
      <c r="R11" s="59">
        <v>1846.13</v>
      </c>
      <c r="S11" s="63">
        <v>1593.29</v>
      </c>
      <c r="T11" s="62">
        <v>151.74</v>
      </c>
      <c r="U11" s="59">
        <v>1906.62</v>
      </c>
      <c r="V11" s="63">
        <v>1431.61</v>
      </c>
      <c r="W11" s="62">
        <v>326</v>
      </c>
      <c r="X11" s="59">
        <v>2564.4899999999998</v>
      </c>
      <c r="Y11" s="63">
        <v>806.86</v>
      </c>
      <c r="Z11" s="62">
        <v>400</v>
      </c>
      <c r="AA11" s="59">
        <v>12188.99</v>
      </c>
      <c r="AB11" s="63">
        <v>438.91</v>
      </c>
      <c r="AC11" s="98">
        <v>304</v>
      </c>
      <c r="AD11" s="93">
        <v>41488.25</v>
      </c>
      <c r="AE11" s="99">
        <v>604.38</v>
      </c>
      <c r="AF11" s="62">
        <v>327.88</v>
      </c>
      <c r="AG11" s="59">
        <v>952.66</v>
      </c>
      <c r="AH11" s="63">
        <v>3005.72</v>
      </c>
      <c r="AI11" s="62">
        <v>250.22</v>
      </c>
      <c r="AJ11" s="59">
        <v>618.74</v>
      </c>
      <c r="AK11" s="63">
        <v>1161.8800000000001</v>
      </c>
      <c r="AL11" s="62">
        <v>332</v>
      </c>
      <c r="AM11" s="59">
        <v>1058.1099999999999</v>
      </c>
      <c r="AN11" s="63">
        <v>3082.2</v>
      </c>
      <c r="AO11" s="62">
        <v>644</v>
      </c>
      <c r="AP11" s="59">
        <v>866.25</v>
      </c>
      <c r="AQ11" s="63">
        <v>4441.92</v>
      </c>
      <c r="AR11" s="62">
        <v>481</v>
      </c>
      <c r="AS11" s="59">
        <v>1059.42</v>
      </c>
      <c r="AT11" s="63">
        <v>4676.0200000000004</v>
      </c>
      <c r="AU11" s="98">
        <v>447</v>
      </c>
      <c r="AV11" s="93">
        <v>2540.9499999999998</v>
      </c>
      <c r="AW11" s="99">
        <v>5918.59</v>
      </c>
    </row>
    <row r="12" spans="2:49" s="88" customFormat="1" x14ac:dyDescent="0.3">
      <c r="B12" s="25" t="s">
        <v>47</v>
      </c>
      <c r="C12" s="62">
        <v>4.22</v>
      </c>
      <c r="D12" s="59">
        <v>8.4499999999999993</v>
      </c>
      <c r="E12" s="63">
        <v>0</v>
      </c>
      <c r="F12" s="62">
        <v>0</v>
      </c>
      <c r="G12" s="59">
        <v>0</v>
      </c>
      <c r="H12" s="63">
        <v>0</v>
      </c>
      <c r="I12" s="62">
        <v>31</v>
      </c>
      <c r="J12" s="59">
        <v>2.2200000000000002</v>
      </c>
      <c r="K12" s="63">
        <v>0</v>
      </c>
      <c r="L12" s="87"/>
      <c r="M12" s="25" t="s">
        <v>47</v>
      </c>
      <c r="N12" s="62">
        <v>99.87</v>
      </c>
      <c r="O12" s="59">
        <v>795.48</v>
      </c>
      <c r="P12" s="63">
        <v>3.53</v>
      </c>
      <c r="Q12" s="62">
        <v>25.87</v>
      </c>
      <c r="R12" s="59">
        <v>737.93</v>
      </c>
      <c r="S12" s="63">
        <v>5.3</v>
      </c>
      <c r="T12" s="62">
        <v>19.95</v>
      </c>
      <c r="U12" s="59">
        <v>577.70000000000005</v>
      </c>
      <c r="V12" s="63">
        <v>10.83</v>
      </c>
      <c r="W12" s="62">
        <v>40</v>
      </c>
      <c r="X12" s="59">
        <v>1129.3399999999999</v>
      </c>
      <c r="Y12" s="63">
        <v>0</v>
      </c>
      <c r="Z12" s="62">
        <v>98</v>
      </c>
      <c r="AA12" s="59">
        <v>1363.86</v>
      </c>
      <c r="AB12" s="63">
        <v>0</v>
      </c>
      <c r="AC12" s="98">
        <v>11</v>
      </c>
      <c r="AD12" s="93">
        <v>512.65</v>
      </c>
      <c r="AE12" s="99">
        <v>3.94</v>
      </c>
      <c r="AF12" s="62">
        <v>99.42</v>
      </c>
      <c r="AG12" s="59">
        <v>164.92</v>
      </c>
      <c r="AH12" s="63">
        <v>526.58000000000004</v>
      </c>
      <c r="AI12" s="62">
        <v>23.56</v>
      </c>
      <c r="AJ12" s="59">
        <v>152.91</v>
      </c>
      <c r="AK12" s="63">
        <v>34.340000000000003</v>
      </c>
      <c r="AL12" s="62">
        <v>182</v>
      </c>
      <c r="AM12" s="59">
        <v>525.24</v>
      </c>
      <c r="AN12" s="63">
        <v>985.77</v>
      </c>
      <c r="AO12" s="62">
        <v>140</v>
      </c>
      <c r="AP12" s="59">
        <v>0</v>
      </c>
      <c r="AQ12" s="63">
        <v>0</v>
      </c>
      <c r="AR12" s="62">
        <v>47</v>
      </c>
      <c r="AS12" s="59">
        <v>30.17</v>
      </c>
      <c r="AT12" s="63">
        <v>0</v>
      </c>
      <c r="AU12" s="98">
        <v>229</v>
      </c>
      <c r="AV12" s="93">
        <v>212.37</v>
      </c>
      <c r="AW12" s="99">
        <v>489.52</v>
      </c>
    </row>
    <row r="13" spans="2:49" s="88" customFormat="1" x14ac:dyDescent="0.3">
      <c r="B13" s="25" t="s">
        <v>48</v>
      </c>
      <c r="C13" s="62">
        <v>8.3699999999999992</v>
      </c>
      <c r="D13" s="59">
        <v>16.739999999999998</v>
      </c>
      <c r="E13" s="63">
        <v>0</v>
      </c>
      <c r="F13" s="62">
        <v>222.17</v>
      </c>
      <c r="G13" s="59">
        <v>0.66</v>
      </c>
      <c r="H13" s="63">
        <v>202.25</v>
      </c>
      <c r="I13" s="62">
        <v>289</v>
      </c>
      <c r="J13" s="59">
        <v>0.71</v>
      </c>
      <c r="K13" s="63">
        <v>178.63</v>
      </c>
      <c r="L13" s="87"/>
      <c r="M13" s="25" t="s">
        <v>48</v>
      </c>
      <c r="N13" s="62">
        <v>4901.72</v>
      </c>
      <c r="O13" s="59">
        <v>118114.41</v>
      </c>
      <c r="P13" s="63">
        <v>14247.24</v>
      </c>
      <c r="Q13" s="62">
        <v>4883.88</v>
      </c>
      <c r="R13" s="59">
        <v>87782.83</v>
      </c>
      <c r="S13" s="63">
        <v>18230.86</v>
      </c>
      <c r="T13" s="62">
        <v>2369.86</v>
      </c>
      <c r="U13" s="59">
        <v>73579.240000000005</v>
      </c>
      <c r="V13" s="63">
        <v>9030.23</v>
      </c>
      <c r="W13" s="62">
        <v>20899</v>
      </c>
      <c r="X13" s="59">
        <v>118138.77</v>
      </c>
      <c r="Y13" s="63">
        <v>10482.01</v>
      </c>
      <c r="Z13" s="62">
        <v>12435</v>
      </c>
      <c r="AA13" s="59">
        <v>241639.27</v>
      </c>
      <c r="AB13" s="63">
        <v>3999.44</v>
      </c>
      <c r="AC13" s="98">
        <v>4967</v>
      </c>
      <c r="AD13" s="93">
        <v>161293.19</v>
      </c>
      <c r="AE13" s="99">
        <v>6470.69</v>
      </c>
      <c r="AF13" s="62">
        <v>6670.11</v>
      </c>
      <c r="AG13" s="59">
        <v>7556.54</v>
      </c>
      <c r="AH13" s="63">
        <v>10518.45</v>
      </c>
      <c r="AI13" s="62">
        <v>3238.15</v>
      </c>
      <c r="AJ13" s="59">
        <v>31994.07</v>
      </c>
      <c r="AK13" s="63">
        <v>16450.18</v>
      </c>
      <c r="AL13" s="62">
        <v>9998.9178999298128</v>
      </c>
      <c r="AM13" s="59">
        <v>22728.01</v>
      </c>
      <c r="AN13" s="63">
        <v>3748.45</v>
      </c>
      <c r="AO13" s="62">
        <v>15724</v>
      </c>
      <c r="AP13" s="59">
        <v>10126.99</v>
      </c>
      <c r="AQ13" s="63">
        <v>11290.64</v>
      </c>
      <c r="AR13" s="62">
        <v>4930</v>
      </c>
      <c r="AS13" s="59">
        <v>15476.27</v>
      </c>
      <c r="AT13" s="63">
        <v>13848.59</v>
      </c>
      <c r="AU13" s="98">
        <v>15904</v>
      </c>
      <c r="AV13" s="93">
        <v>34977.19</v>
      </c>
      <c r="AW13" s="99">
        <v>13061.01</v>
      </c>
    </row>
    <row r="14" spans="2:49" s="88" customFormat="1" ht="15" thickBot="1" x14ac:dyDescent="0.35">
      <c r="B14" s="25" t="s">
        <v>49</v>
      </c>
      <c r="C14" s="71">
        <v>8.33</v>
      </c>
      <c r="D14" s="72">
        <v>16.670000000000002</v>
      </c>
      <c r="E14" s="73">
        <v>0</v>
      </c>
      <c r="F14" s="71">
        <v>0</v>
      </c>
      <c r="G14" s="72">
        <v>6.5</v>
      </c>
      <c r="H14" s="73">
        <v>0</v>
      </c>
      <c r="I14" s="71">
        <v>14</v>
      </c>
      <c r="J14" s="72">
        <v>0</v>
      </c>
      <c r="K14" s="73">
        <v>0.17</v>
      </c>
      <c r="L14" s="87"/>
      <c r="M14" s="25" t="s">
        <v>49</v>
      </c>
      <c r="N14" s="71">
        <v>49.9</v>
      </c>
      <c r="O14" s="72">
        <v>158.18</v>
      </c>
      <c r="P14" s="73">
        <v>8</v>
      </c>
      <c r="Q14" s="71">
        <v>12.73</v>
      </c>
      <c r="R14" s="72">
        <v>202.63</v>
      </c>
      <c r="S14" s="73">
        <v>2.95</v>
      </c>
      <c r="T14" s="71">
        <v>11.11</v>
      </c>
      <c r="U14" s="72">
        <v>192.62</v>
      </c>
      <c r="V14" s="73">
        <v>0</v>
      </c>
      <c r="W14" s="71">
        <v>22</v>
      </c>
      <c r="X14" s="72">
        <v>380.82</v>
      </c>
      <c r="Y14" s="73">
        <v>0</v>
      </c>
      <c r="Z14" s="71">
        <v>62</v>
      </c>
      <c r="AA14" s="72">
        <v>372.51</v>
      </c>
      <c r="AB14" s="73">
        <v>0</v>
      </c>
      <c r="AC14" s="100">
        <v>4</v>
      </c>
      <c r="AD14" s="101">
        <v>183.1</v>
      </c>
      <c r="AE14" s="102">
        <v>0</v>
      </c>
      <c r="AF14" s="71">
        <v>28.81</v>
      </c>
      <c r="AG14" s="72">
        <v>61.99</v>
      </c>
      <c r="AH14" s="73">
        <v>8.25</v>
      </c>
      <c r="AI14" s="71">
        <v>6.83</v>
      </c>
      <c r="AJ14" s="72">
        <v>32.08</v>
      </c>
      <c r="AK14" s="73">
        <v>0</v>
      </c>
      <c r="AL14" s="71">
        <v>28</v>
      </c>
      <c r="AM14" s="72">
        <v>76.62</v>
      </c>
      <c r="AN14" s="73">
        <v>3.54</v>
      </c>
      <c r="AO14" s="71">
        <v>29</v>
      </c>
      <c r="AP14" s="72">
        <v>0</v>
      </c>
      <c r="AQ14" s="73">
        <v>0</v>
      </c>
      <c r="AR14" s="71">
        <v>19</v>
      </c>
      <c r="AS14" s="72">
        <v>0</v>
      </c>
      <c r="AT14" s="73">
        <v>0</v>
      </c>
      <c r="AU14" s="100">
        <v>35</v>
      </c>
      <c r="AV14" s="101">
        <v>0</v>
      </c>
      <c r="AW14" s="102">
        <v>0</v>
      </c>
    </row>
    <row r="15" spans="2:49" s="5" customFormat="1" x14ac:dyDescent="0.3"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</row>
    <row r="16" spans="2:49" s="5" customFormat="1" x14ac:dyDescent="0.3"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</row>
    <row r="17" spans="1:49" s="5" customFormat="1" x14ac:dyDescent="0.3"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</row>
    <row r="18" spans="1:49" s="5" customFormat="1" x14ac:dyDescent="0.3">
      <c r="B18" s="58"/>
      <c r="C18" s="58"/>
      <c r="D18" s="58"/>
      <c r="E18" s="58"/>
      <c r="F18" s="58"/>
      <c r="G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</row>
    <row r="19" spans="1:49" s="5" customFormat="1" ht="15" thickBot="1" x14ac:dyDescent="0.35">
      <c r="B19" s="58"/>
      <c r="C19" s="58"/>
      <c r="D19" s="58"/>
      <c r="E19" s="58"/>
      <c r="F19" s="58"/>
      <c r="G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</row>
    <row r="20" spans="1:49" s="5" customFormat="1" ht="15" thickBot="1" x14ac:dyDescent="0.35"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74"/>
      <c r="M20" s="75"/>
      <c r="N20" s="75" t="s">
        <v>84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6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</row>
    <row r="21" spans="1:49" s="5" customFormat="1" ht="15" thickBot="1" x14ac:dyDescent="0.35"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77" t="s">
        <v>86</v>
      </c>
      <c r="M21" s="77" t="s">
        <v>87</v>
      </c>
      <c r="N21" s="132" t="s">
        <v>88</v>
      </c>
      <c r="O21" s="133"/>
      <c r="P21" s="134"/>
      <c r="Q21" s="132" t="s">
        <v>87</v>
      </c>
      <c r="R21" s="133"/>
      <c r="S21" s="134"/>
      <c r="T21" s="132" t="s">
        <v>88</v>
      </c>
      <c r="U21" s="133"/>
      <c r="V21" s="134"/>
      <c r="W21" s="132" t="s">
        <v>87</v>
      </c>
      <c r="X21" s="133"/>
      <c r="Y21" s="134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</row>
    <row r="22" spans="1:49" s="2" customFormat="1" x14ac:dyDescent="0.3">
      <c r="B22" s="16"/>
      <c r="C22" s="16"/>
      <c r="D22" s="16"/>
      <c r="E22" s="16"/>
      <c r="F22" s="16"/>
      <c r="G22" s="16"/>
      <c r="H22" s="16"/>
      <c r="I22" s="86" t="s">
        <v>102</v>
      </c>
      <c r="J22" s="85" t="s">
        <v>89</v>
      </c>
      <c r="K22" s="78" t="s">
        <v>42</v>
      </c>
      <c r="L22" s="78" t="s">
        <v>103</v>
      </c>
      <c r="M22" s="78" t="s">
        <v>103</v>
      </c>
      <c r="N22" s="21" t="s">
        <v>14</v>
      </c>
      <c r="O22" s="78" t="s">
        <v>15</v>
      </c>
      <c r="P22" s="78" t="s">
        <v>16</v>
      </c>
      <c r="Q22" s="21" t="s">
        <v>14</v>
      </c>
      <c r="R22" s="78" t="s">
        <v>15</v>
      </c>
      <c r="S22" s="78" t="s">
        <v>16</v>
      </c>
      <c r="T22" s="78" t="s">
        <v>11</v>
      </c>
      <c r="U22" s="78" t="s">
        <v>12</v>
      </c>
      <c r="V22" s="78" t="s">
        <v>10</v>
      </c>
      <c r="W22" s="78" t="s">
        <v>11</v>
      </c>
      <c r="X22" s="78" t="s">
        <v>12</v>
      </c>
      <c r="Y22" s="78" t="s">
        <v>10</v>
      </c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</row>
    <row r="23" spans="1:49" s="5" customFormat="1" x14ac:dyDescent="0.3">
      <c r="A23"/>
      <c r="B23" s="58"/>
      <c r="C23" s="58"/>
      <c r="D23" s="58"/>
      <c r="E23" s="58"/>
      <c r="F23" s="58"/>
      <c r="G23" s="58"/>
      <c r="H23" s="58"/>
      <c r="I23" s="86" t="s">
        <v>56</v>
      </c>
      <c r="J23" s="80"/>
      <c r="K23" s="80"/>
      <c r="L23" s="80"/>
      <c r="M23" s="79"/>
      <c r="N23" s="81"/>
      <c r="O23" s="82"/>
      <c r="P23" s="82"/>
      <c r="Q23" s="81"/>
      <c r="R23" s="82"/>
      <c r="S23" s="82"/>
      <c r="T23" s="82"/>
      <c r="U23" s="82"/>
      <c r="V23" s="82"/>
      <c r="W23" s="82"/>
      <c r="X23" s="82"/>
      <c r="Y23" s="82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</row>
    <row r="24" spans="1:49" s="5" customFormat="1" x14ac:dyDescent="0.3">
      <c r="A24"/>
      <c r="B24" s="9"/>
      <c r="C24" s="58"/>
      <c r="D24" s="58"/>
      <c r="E24" s="58"/>
      <c r="F24" s="58"/>
      <c r="G24" s="58"/>
      <c r="H24" s="58"/>
      <c r="I24" s="10" t="s">
        <v>50</v>
      </c>
      <c r="J24" s="79" t="s">
        <v>45</v>
      </c>
      <c r="K24" s="80">
        <f>AVERAGE(C9:E9)</f>
        <v>10.386666666666667</v>
      </c>
      <c r="L24" s="80">
        <f>AVERAGE(F9:H9)</f>
        <v>0</v>
      </c>
      <c r="M24" s="80">
        <f>AVERAGE(I9:K9)</f>
        <v>26.13</v>
      </c>
      <c r="N24" s="80">
        <f t="shared" ref="N24:N29" si="0">AVERAGE(N9:P9)</f>
        <v>316.70666666666665</v>
      </c>
      <c r="O24" s="80">
        <f t="shared" ref="O24:O29" si="1">AVERAGE(Q9:S9)</f>
        <v>294.20666666666671</v>
      </c>
      <c r="P24" s="80">
        <f>AVERAGE(T9:V9)</f>
        <v>189.0566666666667</v>
      </c>
      <c r="Q24" s="80">
        <f>AVERAGE(W9:Y9)</f>
        <v>249.55333333333331</v>
      </c>
      <c r="R24" s="80">
        <f>AVERAGE(Z9:AB9)</f>
        <v>345.05666666666667</v>
      </c>
      <c r="S24" s="80">
        <f>AVERAGE(AC9:AE9)</f>
        <v>139.73333333333332</v>
      </c>
      <c r="T24" s="80">
        <f>AVERAGE(AF9:AH9)</f>
        <v>172.63</v>
      </c>
      <c r="U24" s="80">
        <f>AVERAGE(AI9:AK9)</f>
        <v>64.473333333333343</v>
      </c>
      <c r="V24" s="80">
        <f>AVERAGE(AL9:AN9)</f>
        <v>190.57666666666668</v>
      </c>
      <c r="W24" s="80">
        <f>AVERAGE(AO9:AQ9)</f>
        <v>26.45</v>
      </c>
      <c r="X24" s="80">
        <f>AVERAGE(AR9:AT9)</f>
        <v>6.503333333333333</v>
      </c>
      <c r="Y24" s="80">
        <f t="shared" ref="Y24:Y29" si="2">AVERAGE(AU9:AW9)</f>
        <v>113.72666666666665</v>
      </c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</row>
    <row r="25" spans="1:49" s="5" customFormat="1" x14ac:dyDescent="0.3">
      <c r="A25"/>
      <c r="B25" s="9"/>
      <c r="C25" s="58"/>
      <c r="D25" s="58"/>
      <c r="E25" s="58"/>
      <c r="F25" s="58"/>
      <c r="G25" s="58"/>
      <c r="H25" s="58"/>
      <c r="I25" s="10" t="s">
        <v>51</v>
      </c>
      <c r="J25" s="79" t="s">
        <v>101</v>
      </c>
      <c r="K25" s="80">
        <f t="shared" ref="K25:K29" si="3">AVERAGE(C10:E10)</f>
        <v>8.666666666666667E-2</v>
      </c>
      <c r="L25" s="80">
        <f t="shared" ref="L25:L29" si="4">AVERAGE(F10:H10)</f>
        <v>16.933333333333334</v>
      </c>
      <c r="M25" s="80">
        <f t="shared" ref="M25:M29" si="5">AVERAGE(I10:K10)</f>
        <v>18.123333333333331</v>
      </c>
      <c r="N25" s="80">
        <f t="shared" si="0"/>
        <v>902.61333333333334</v>
      </c>
      <c r="O25" s="80">
        <f t="shared" si="1"/>
        <v>977.85333333333335</v>
      </c>
      <c r="P25" s="80">
        <f t="shared" ref="P25:P29" si="6">AVERAGE(T10:V10)</f>
        <v>552.20666666666659</v>
      </c>
      <c r="Q25" s="80">
        <f t="shared" ref="Q25:Q29" si="7">AVERAGE(W10:Y10)</f>
        <v>107.38333333333334</v>
      </c>
      <c r="R25" s="80">
        <f>AVERAGE(Z10:AB10)</f>
        <v>110.85000000000001</v>
      </c>
      <c r="S25" s="80">
        <f t="shared" ref="S25:S29" si="8">AVERAGE(AC10:AE10)</f>
        <v>24.263333333333332</v>
      </c>
      <c r="T25" s="80">
        <f t="shared" ref="T25:T29" si="9">AVERAGE(AF10:AH10)</f>
        <v>566.25</v>
      </c>
      <c r="U25" s="80">
        <f t="shared" ref="U25:U29" si="10">AVERAGE(AI10:AK10)</f>
        <v>494.22333333333336</v>
      </c>
      <c r="V25" s="80">
        <f t="shared" ref="V25:V29" si="11">AVERAGE(AL10:AN10)</f>
        <v>1007.4699999999999</v>
      </c>
      <c r="W25" s="80">
        <f t="shared" ref="W25:W29" si="12">AVERAGE(AO10:AQ10)</f>
        <v>6.1966666666666663</v>
      </c>
      <c r="X25" s="80">
        <f t="shared" ref="X25:X29" si="13">AVERAGE(AR10:AT10)</f>
        <v>5.3900000000000006</v>
      </c>
      <c r="Y25" s="80">
        <f t="shared" si="2"/>
        <v>36.746666666666663</v>
      </c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</row>
    <row r="26" spans="1:49" s="5" customFormat="1" x14ac:dyDescent="0.3">
      <c r="A26"/>
      <c r="B26" s="9"/>
      <c r="C26" s="58"/>
      <c r="D26" s="58"/>
      <c r="E26" s="58"/>
      <c r="F26" s="58"/>
      <c r="G26" s="58"/>
      <c r="H26" s="58"/>
      <c r="I26" s="10" t="s">
        <v>52</v>
      </c>
      <c r="J26" s="79" t="s">
        <v>46</v>
      </c>
      <c r="K26" s="80">
        <f t="shared" si="3"/>
        <v>0.52666666666666673</v>
      </c>
      <c r="L26" s="80">
        <f t="shared" si="4"/>
        <v>33.5</v>
      </c>
      <c r="M26" s="80">
        <f t="shared" si="5"/>
        <v>47.683333333333337</v>
      </c>
      <c r="N26" s="80">
        <f t="shared" si="0"/>
        <v>2302.86</v>
      </c>
      <c r="O26" s="80">
        <f t="shared" si="1"/>
        <v>1208.8266666666666</v>
      </c>
      <c r="P26" s="80">
        <f t="shared" si="6"/>
        <v>1163.323333333333</v>
      </c>
      <c r="Q26" s="80">
        <f t="shared" si="7"/>
        <v>1232.45</v>
      </c>
      <c r="R26" s="80">
        <f t="shared" ref="R26:R29" si="14">AVERAGE(Z11:AB11)</f>
        <v>4342.6333333333332</v>
      </c>
      <c r="S26" s="80">
        <f t="shared" si="8"/>
        <v>14132.21</v>
      </c>
      <c r="T26" s="80">
        <f t="shared" si="9"/>
        <v>1428.7533333333333</v>
      </c>
      <c r="U26" s="80">
        <f t="shared" si="10"/>
        <v>676.94666666666672</v>
      </c>
      <c r="V26" s="80">
        <f t="shared" si="11"/>
        <v>1490.7699999999998</v>
      </c>
      <c r="W26" s="80">
        <f t="shared" si="12"/>
        <v>1984.0566666666666</v>
      </c>
      <c r="X26" s="80">
        <f t="shared" si="13"/>
        <v>2072.146666666667</v>
      </c>
      <c r="Y26" s="80">
        <f t="shared" si="2"/>
        <v>2968.8466666666668</v>
      </c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</row>
    <row r="27" spans="1:49" s="5" customFormat="1" x14ac:dyDescent="0.3">
      <c r="A27"/>
      <c r="B27" s="9"/>
      <c r="C27" s="58"/>
      <c r="D27" s="58"/>
      <c r="E27" s="58"/>
      <c r="F27" s="58"/>
      <c r="G27" s="58"/>
      <c r="H27" s="58"/>
      <c r="I27" s="10" t="s">
        <v>53</v>
      </c>
      <c r="J27" s="79" t="s">
        <v>47</v>
      </c>
      <c r="K27" s="80">
        <f t="shared" si="3"/>
        <v>4.2233333333333327</v>
      </c>
      <c r="L27" s="80">
        <f t="shared" si="4"/>
        <v>0</v>
      </c>
      <c r="M27" s="80">
        <f t="shared" si="5"/>
        <v>11.073333333333332</v>
      </c>
      <c r="N27" s="80">
        <f t="shared" si="0"/>
        <v>299.62666666666667</v>
      </c>
      <c r="O27" s="80">
        <f t="shared" si="1"/>
        <v>256.36666666666662</v>
      </c>
      <c r="P27" s="80">
        <f t="shared" si="6"/>
        <v>202.82666666666671</v>
      </c>
      <c r="Q27" s="80">
        <f t="shared" si="7"/>
        <v>389.78</v>
      </c>
      <c r="R27" s="80">
        <f t="shared" si="14"/>
        <v>487.28666666666663</v>
      </c>
      <c r="S27" s="80">
        <f t="shared" si="8"/>
        <v>175.86333333333334</v>
      </c>
      <c r="T27" s="80">
        <f t="shared" si="9"/>
        <v>263.64000000000004</v>
      </c>
      <c r="U27" s="80">
        <f t="shared" si="10"/>
        <v>70.27</v>
      </c>
      <c r="V27" s="80">
        <f t="shared" si="11"/>
        <v>564.3366666666667</v>
      </c>
      <c r="W27" s="80">
        <f t="shared" si="12"/>
        <v>46.666666666666664</v>
      </c>
      <c r="X27" s="80">
        <f t="shared" si="13"/>
        <v>25.723333333333333</v>
      </c>
      <c r="Y27" s="80">
        <f t="shared" si="2"/>
        <v>310.29666666666668</v>
      </c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</row>
    <row r="28" spans="1:49" s="5" customFormat="1" x14ac:dyDescent="0.3">
      <c r="A28"/>
      <c r="B28" s="9"/>
      <c r="C28" s="58"/>
      <c r="D28" s="58"/>
      <c r="E28" s="58"/>
      <c r="F28" s="58"/>
      <c r="G28" s="9"/>
      <c r="H28" s="9"/>
      <c r="I28" s="10" t="s">
        <v>54</v>
      </c>
      <c r="J28" s="79" t="s">
        <v>48</v>
      </c>
      <c r="K28" s="80">
        <f t="shared" si="3"/>
        <v>8.3699999999999992</v>
      </c>
      <c r="L28" s="80">
        <f t="shared" si="4"/>
        <v>141.69333333333333</v>
      </c>
      <c r="M28" s="80">
        <f t="shared" si="5"/>
        <v>156.11333333333332</v>
      </c>
      <c r="N28" s="80">
        <f t="shared" si="0"/>
        <v>45754.456666666665</v>
      </c>
      <c r="O28" s="80">
        <f t="shared" si="1"/>
        <v>36965.856666666667</v>
      </c>
      <c r="P28" s="80">
        <f t="shared" si="6"/>
        <v>28326.443333333333</v>
      </c>
      <c r="Q28" s="80">
        <f t="shared" si="7"/>
        <v>49839.926666666674</v>
      </c>
      <c r="R28" s="80">
        <f t="shared" si="14"/>
        <v>86024.569999999992</v>
      </c>
      <c r="S28" s="80">
        <f t="shared" si="8"/>
        <v>57576.959999999999</v>
      </c>
      <c r="T28" s="80">
        <f t="shared" si="9"/>
        <v>8248.3666666666668</v>
      </c>
      <c r="U28" s="80">
        <f t="shared" si="10"/>
        <v>17227.466666666667</v>
      </c>
      <c r="V28" s="80">
        <f t="shared" si="11"/>
        <v>12158.459299976603</v>
      </c>
      <c r="W28" s="80">
        <f t="shared" si="12"/>
        <v>12380.543333333333</v>
      </c>
      <c r="X28" s="80">
        <f t="shared" si="13"/>
        <v>11418.286666666667</v>
      </c>
      <c r="Y28" s="80">
        <f t="shared" si="2"/>
        <v>21314.066666666669</v>
      </c>
      <c r="Z28" s="58"/>
      <c r="AA28" s="58"/>
      <c r="AB28" s="58"/>
      <c r="AC28" s="58"/>
      <c r="AD28" s="58"/>
      <c r="AE28" s="9"/>
      <c r="AF28" s="58"/>
      <c r="AG28" s="58"/>
      <c r="AH28" s="58"/>
      <c r="AI28" s="58"/>
      <c r="AJ28" s="58"/>
      <c r="AK28" s="58"/>
      <c r="AL28" s="58"/>
      <c r="AM28" s="58"/>
      <c r="AN28" s="9"/>
      <c r="AO28" s="58"/>
      <c r="AP28" s="58"/>
      <c r="AQ28" s="58"/>
      <c r="AR28" s="58"/>
      <c r="AS28" s="58"/>
      <c r="AT28" s="58"/>
      <c r="AU28" s="58"/>
      <c r="AV28" s="58"/>
      <c r="AW28" s="58"/>
    </row>
    <row r="29" spans="1:49" s="5" customFormat="1" ht="15" thickBot="1" x14ac:dyDescent="0.35">
      <c r="A29"/>
      <c r="B29" s="9"/>
      <c r="C29" s="58"/>
      <c r="D29" s="58"/>
      <c r="E29" s="58"/>
      <c r="F29" s="58"/>
      <c r="G29" s="58"/>
      <c r="H29" s="58"/>
      <c r="I29" s="10" t="s">
        <v>55</v>
      </c>
      <c r="J29" s="83" t="s">
        <v>49</v>
      </c>
      <c r="K29" s="84">
        <f t="shared" si="3"/>
        <v>8.3333333333333339</v>
      </c>
      <c r="L29" s="84">
        <f t="shared" si="4"/>
        <v>2.1666666666666665</v>
      </c>
      <c r="M29" s="84">
        <f t="shared" si="5"/>
        <v>4.7233333333333336</v>
      </c>
      <c r="N29" s="84">
        <f t="shared" si="0"/>
        <v>72.026666666666671</v>
      </c>
      <c r="O29" s="84">
        <f t="shared" si="1"/>
        <v>72.77</v>
      </c>
      <c r="P29" s="84">
        <f t="shared" si="6"/>
        <v>67.910000000000011</v>
      </c>
      <c r="Q29" s="84">
        <f t="shared" si="7"/>
        <v>134.27333333333334</v>
      </c>
      <c r="R29" s="84">
        <f t="shared" si="14"/>
        <v>144.83666666666667</v>
      </c>
      <c r="S29" s="84">
        <f t="shared" si="8"/>
        <v>62.366666666666667</v>
      </c>
      <c r="T29" s="84">
        <f t="shared" si="9"/>
        <v>33.016666666666666</v>
      </c>
      <c r="U29" s="84">
        <f t="shared" si="10"/>
        <v>12.969999999999999</v>
      </c>
      <c r="V29" s="84">
        <f t="shared" si="11"/>
        <v>36.053333333333335</v>
      </c>
      <c r="W29" s="84">
        <f t="shared" si="12"/>
        <v>9.6666666666666661</v>
      </c>
      <c r="X29" s="84">
        <f t="shared" si="13"/>
        <v>6.333333333333333</v>
      </c>
      <c r="Y29" s="84">
        <f t="shared" si="2"/>
        <v>11.666666666666666</v>
      </c>
      <c r="Z29" s="58"/>
      <c r="AA29" s="58"/>
      <c r="AB29" s="58"/>
      <c r="AC29" s="58"/>
      <c r="AD29" s="58"/>
      <c r="AE29" s="9"/>
      <c r="AF29" s="58"/>
      <c r="AG29" s="58"/>
      <c r="AH29" s="58"/>
      <c r="AI29" s="58"/>
      <c r="AJ29" s="58"/>
      <c r="AK29" s="58"/>
      <c r="AL29" s="58"/>
      <c r="AM29" s="58"/>
      <c r="AN29" s="9"/>
      <c r="AO29" s="58"/>
      <c r="AP29" s="58"/>
      <c r="AQ29" s="58"/>
      <c r="AR29" s="58"/>
      <c r="AS29" s="58"/>
      <c r="AT29" s="58"/>
      <c r="AU29" s="58"/>
      <c r="AV29" s="58"/>
      <c r="AW29" s="58"/>
    </row>
    <row r="30" spans="1:49" s="5" customFormat="1" x14ac:dyDescent="0.3">
      <c r="B30" s="9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9"/>
      <c r="N30" s="58"/>
      <c r="O30" s="58"/>
      <c r="P30" s="58"/>
      <c r="Q30" s="58"/>
      <c r="R30" s="58"/>
      <c r="S30" s="58"/>
      <c r="T30" s="58"/>
      <c r="U30" s="58"/>
      <c r="V30" s="9"/>
      <c r="W30" s="58"/>
      <c r="X30" s="58"/>
      <c r="Y30" s="58"/>
      <c r="Z30" s="58"/>
      <c r="AA30" s="58"/>
      <c r="AB30" s="58"/>
      <c r="AC30" s="58"/>
      <c r="AD30" s="58"/>
      <c r="AE30" s="9"/>
      <c r="AF30" s="58"/>
      <c r="AG30" s="58"/>
      <c r="AH30" s="58"/>
      <c r="AI30" s="58"/>
      <c r="AJ30" s="58"/>
      <c r="AK30" s="58"/>
      <c r="AL30" s="58"/>
      <c r="AM30" s="58"/>
      <c r="AN30" s="9"/>
      <c r="AO30" s="58"/>
      <c r="AP30" s="58"/>
      <c r="AQ30" s="58"/>
      <c r="AR30" s="58"/>
      <c r="AS30" s="58"/>
      <c r="AT30" s="58"/>
      <c r="AU30" s="58"/>
      <c r="AV30" s="58"/>
      <c r="AW30" s="58"/>
    </row>
    <row r="31" spans="1:49" s="5" customFormat="1" x14ac:dyDescent="0.3">
      <c r="B31" s="9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8"/>
      <c r="AA31" s="58"/>
      <c r="AB31" s="58"/>
      <c r="AC31" s="58"/>
      <c r="AD31" s="58"/>
      <c r="AE31" s="9"/>
      <c r="AF31" s="58"/>
      <c r="AG31" s="58"/>
      <c r="AH31" s="58"/>
      <c r="AI31" s="58"/>
      <c r="AJ31" s="58"/>
      <c r="AK31" s="58"/>
      <c r="AL31" s="58"/>
      <c r="AM31" s="58"/>
      <c r="AN31" s="9"/>
      <c r="AO31" s="58"/>
      <c r="AP31" s="58"/>
      <c r="AQ31" s="58"/>
      <c r="AR31" s="58"/>
      <c r="AS31" s="58"/>
      <c r="AT31" s="58"/>
      <c r="AU31" s="58"/>
      <c r="AV31" s="58"/>
      <c r="AW31" s="58"/>
    </row>
    <row r="32" spans="1:49" s="5" customFormat="1" x14ac:dyDescent="0.3">
      <c r="B32" s="9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9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9"/>
      <c r="AF32" s="58"/>
      <c r="AG32" s="58"/>
      <c r="AH32" s="58"/>
      <c r="AI32" s="58"/>
      <c r="AJ32" s="58"/>
      <c r="AK32" s="58"/>
      <c r="AL32" s="58"/>
      <c r="AM32" s="58"/>
      <c r="AN32" s="9"/>
      <c r="AO32" s="58"/>
      <c r="AP32" s="58"/>
      <c r="AQ32" s="58"/>
      <c r="AR32" s="58"/>
      <c r="AS32" s="58"/>
      <c r="AT32" s="58"/>
      <c r="AU32" s="58"/>
      <c r="AV32" s="58"/>
      <c r="AW32" s="58"/>
    </row>
    <row r="33" spans="2:49" s="5" customFormat="1" x14ac:dyDescent="0.3">
      <c r="B33" s="9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9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9"/>
      <c r="AO33" s="58"/>
      <c r="AP33" s="58"/>
      <c r="AQ33" s="58"/>
      <c r="AR33" s="58"/>
      <c r="AS33" s="58"/>
      <c r="AT33" s="58"/>
      <c r="AU33" s="58"/>
      <c r="AV33" s="58"/>
      <c r="AW33" s="58"/>
    </row>
    <row r="34" spans="2:49" s="5" customFormat="1" x14ac:dyDescent="0.3">
      <c r="B34" s="9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9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9"/>
      <c r="AO34" s="58"/>
      <c r="AP34" s="58"/>
      <c r="AQ34" s="58"/>
      <c r="AR34" s="58"/>
      <c r="AS34" s="58"/>
      <c r="AT34" s="58"/>
      <c r="AU34" s="58"/>
      <c r="AV34" s="58"/>
      <c r="AW34" s="58"/>
    </row>
    <row r="35" spans="2:49" s="5" customFormat="1" x14ac:dyDescent="0.3"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9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</row>
    <row r="36" spans="2:49" s="5" customFormat="1" x14ac:dyDescent="0.3"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9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</row>
    <row r="37" spans="2:49" s="5" customFormat="1" x14ac:dyDescent="0.3"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9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</row>
    <row r="38" spans="2:49" s="5" customFormat="1" x14ac:dyDescent="0.3"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9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9"/>
      <c r="AO38" s="58"/>
      <c r="AP38" s="58"/>
      <c r="AQ38" s="58"/>
      <c r="AR38" s="58"/>
      <c r="AS38" s="58"/>
      <c r="AT38" s="58"/>
      <c r="AU38" s="58"/>
      <c r="AV38" s="58"/>
      <c r="AW38" s="58"/>
    </row>
    <row r="39" spans="2:49" s="5" customFormat="1" x14ac:dyDescent="0.3">
      <c r="B39" s="9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9"/>
      <c r="N39" s="58"/>
      <c r="O39" s="58"/>
      <c r="P39" s="58"/>
      <c r="Q39" s="58"/>
      <c r="R39" s="58"/>
      <c r="S39" s="58"/>
      <c r="T39" s="58"/>
      <c r="U39" s="58"/>
      <c r="V39" s="9"/>
      <c r="W39" s="58"/>
      <c r="X39" s="58"/>
      <c r="Y39" s="58"/>
      <c r="Z39" s="58"/>
      <c r="AA39" s="58"/>
      <c r="AB39" s="58"/>
      <c r="AC39" s="58"/>
      <c r="AD39" s="58"/>
      <c r="AE39" s="9"/>
      <c r="AF39" s="58"/>
      <c r="AG39" s="58"/>
      <c r="AH39" s="58"/>
      <c r="AI39" s="58"/>
      <c r="AJ39" s="58"/>
      <c r="AK39" s="58"/>
      <c r="AL39" s="58"/>
      <c r="AM39" s="58"/>
      <c r="AN39" s="9"/>
      <c r="AO39" s="58"/>
      <c r="AP39" s="58"/>
      <c r="AQ39" s="58"/>
      <c r="AR39" s="58"/>
      <c r="AS39" s="58"/>
      <c r="AT39" s="58"/>
      <c r="AU39" s="58"/>
      <c r="AV39" s="58"/>
      <c r="AW39" s="58"/>
    </row>
    <row r="40" spans="2:49" s="5" customFormat="1" x14ac:dyDescent="0.3">
      <c r="B40" s="9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9"/>
      <c r="N40" s="58"/>
      <c r="O40" s="58"/>
      <c r="P40" s="58"/>
      <c r="Q40" s="58"/>
      <c r="R40" s="58"/>
      <c r="S40" s="58"/>
      <c r="T40" s="58"/>
      <c r="U40" s="58"/>
      <c r="V40" s="9"/>
      <c r="W40" s="58"/>
      <c r="X40" s="58"/>
      <c r="Y40" s="58"/>
      <c r="Z40" s="58"/>
      <c r="AA40" s="58"/>
      <c r="AB40" s="58"/>
      <c r="AC40" s="58"/>
      <c r="AD40" s="58"/>
      <c r="AE40" s="9"/>
      <c r="AF40" s="58"/>
      <c r="AG40" s="58"/>
      <c r="AH40" s="58"/>
      <c r="AI40" s="58"/>
      <c r="AJ40" s="58"/>
      <c r="AK40" s="58"/>
      <c r="AL40" s="58"/>
      <c r="AM40" s="58"/>
      <c r="AN40" s="9"/>
      <c r="AO40" s="58"/>
      <c r="AP40" s="58"/>
      <c r="AQ40" s="58"/>
      <c r="AR40" s="58"/>
      <c r="AS40" s="58"/>
      <c r="AT40" s="58"/>
      <c r="AU40" s="58"/>
      <c r="AV40" s="58"/>
      <c r="AW40" s="58"/>
    </row>
    <row r="41" spans="2:49" s="5" customFormat="1" x14ac:dyDescent="0.3">
      <c r="B41" s="9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9"/>
      <c r="N41" s="58"/>
      <c r="O41" s="58"/>
      <c r="P41" s="58"/>
      <c r="Q41" s="58"/>
      <c r="R41" s="58"/>
      <c r="S41" s="58"/>
      <c r="T41" s="58"/>
      <c r="U41" s="58"/>
      <c r="V41" s="9"/>
      <c r="W41" s="58"/>
      <c r="X41" s="58"/>
      <c r="Y41" s="58"/>
      <c r="Z41" s="58"/>
      <c r="AA41" s="58"/>
      <c r="AB41" s="58"/>
      <c r="AC41" s="58"/>
      <c r="AD41" s="58"/>
      <c r="AE41" s="9"/>
      <c r="AF41" s="58"/>
      <c r="AG41" s="58"/>
      <c r="AH41" s="58"/>
      <c r="AI41" s="58"/>
      <c r="AJ41" s="58"/>
      <c r="AK41" s="58"/>
      <c r="AL41" s="58"/>
      <c r="AM41" s="58"/>
      <c r="AN41" s="9"/>
      <c r="AO41" s="58"/>
      <c r="AP41" s="58"/>
      <c r="AQ41" s="58"/>
      <c r="AR41" s="58"/>
      <c r="AS41" s="58"/>
      <c r="AT41" s="58"/>
      <c r="AU41" s="58"/>
      <c r="AV41" s="58"/>
      <c r="AW41" s="58"/>
    </row>
    <row r="42" spans="2:49" s="5" customFormat="1" x14ac:dyDescent="0.3">
      <c r="B42" s="9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9"/>
      <c r="N42" s="58"/>
      <c r="O42" s="58"/>
      <c r="P42" s="58"/>
      <c r="Q42" s="58"/>
      <c r="R42" s="58"/>
      <c r="S42" s="58"/>
      <c r="T42" s="58"/>
      <c r="U42" s="58"/>
      <c r="V42" s="9"/>
      <c r="W42" s="58"/>
      <c r="X42" s="58"/>
      <c r="Y42" s="58"/>
      <c r="Z42" s="58"/>
      <c r="AA42" s="58"/>
      <c r="AB42" s="58"/>
      <c r="AC42" s="58"/>
      <c r="AD42" s="58"/>
      <c r="AE42" s="9"/>
      <c r="AF42" s="58"/>
      <c r="AG42" s="58"/>
      <c r="AH42" s="58"/>
      <c r="AI42" s="58"/>
      <c r="AJ42" s="58"/>
      <c r="AK42" s="58"/>
      <c r="AL42" s="58"/>
      <c r="AM42" s="58"/>
      <c r="AN42" s="9"/>
      <c r="AO42" s="58"/>
      <c r="AP42" s="58"/>
      <c r="AQ42" s="58"/>
      <c r="AR42" s="58"/>
      <c r="AS42" s="58"/>
      <c r="AT42" s="58"/>
      <c r="AU42" s="58"/>
      <c r="AV42" s="58"/>
      <c r="AW42" s="58"/>
    </row>
    <row r="43" spans="2:49" s="5" customFormat="1" x14ac:dyDescent="0.3">
      <c r="B43" s="9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9"/>
      <c r="N43" s="58"/>
      <c r="O43" s="58"/>
      <c r="P43" s="58"/>
      <c r="Q43" s="58"/>
      <c r="R43" s="58"/>
      <c r="S43" s="58"/>
      <c r="T43" s="58"/>
      <c r="U43" s="58"/>
      <c r="V43" s="9"/>
      <c r="W43" s="58"/>
      <c r="X43" s="58"/>
      <c r="Y43" s="58"/>
      <c r="Z43" s="58"/>
      <c r="AA43" s="58"/>
      <c r="AB43" s="58"/>
      <c r="AC43" s="58"/>
      <c r="AD43" s="58"/>
      <c r="AE43" s="9"/>
      <c r="AF43" s="58"/>
      <c r="AG43" s="58"/>
      <c r="AH43" s="58"/>
      <c r="AI43" s="58"/>
      <c r="AJ43" s="58"/>
      <c r="AK43" s="58"/>
      <c r="AL43" s="58"/>
      <c r="AM43" s="58"/>
      <c r="AN43" s="9"/>
      <c r="AO43" s="58"/>
      <c r="AP43" s="58"/>
      <c r="AQ43" s="58"/>
      <c r="AR43" s="58"/>
      <c r="AS43" s="58"/>
      <c r="AT43" s="58"/>
      <c r="AU43" s="58"/>
      <c r="AV43" s="58"/>
      <c r="AW43" s="58"/>
    </row>
    <row r="44" spans="2:49" s="5" customFormat="1" x14ac:dyDescent="0.3">
      <c r="B44" s="9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9"/>
      <c r="N44" s="58"/>
      <c r="O44" s="58"/>
      <c r="P44" s="58"/>
      <c r="Q44" s="58"/>
      <c r="R44" s="58"/>
      <c r="S44" s="58"/>
      <c r="T44" s="58"/>
      <c r="U44" s="58"/>
      <c r="V44" s="9"/>
      <c r="W44" s="58"/>
      <c r="X44" s="58"/>
      <c r="Y44" s="58"/>
      <c r="Z44" s="58"/>
      <c r="AA44" s="58"/>
      <c r="AB44" s="58"/>
      <c r="AC44" s="58"/>
      <c r="AD44" s="58"/>
      <c r="AE44" s="9"/>
      <c r="AF44" s="58"/>
      <c r="AG44" s="58"/>
      <c r="AH44" s="58"/>
      <c r="AI44" s="58"/>
      <c r="AJ44" s="58"/>
      <c r="AK44" s="58"/>
      <c r="AL44" s="58"/>
      <c r="AM44" s="58"/>
      <c r="AN44" s="9"/>
      <c r="AO44" s="58"/>
      <c r="AP44" s="58"/>
      <c r="AQ44" s="58"/>
      <c r="AR44" s="58"/>
      <c r="AS44" s="58"/>
      <c r="AT44" s="58"/>
      <c r="AU44" s="58"/>
      <c r="AV44" s="58"/>
      <c r="AW44" s="58"/>
    </row>
    <row r="45" spans="2:49" s="5" customFormat="1" x14ac:dyDescent="0.3">
      <c r="B45" s="9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9"/>
      <c r="N45" s="58"/>
      <c r="O45" s="58"/>
      <c r="P45" s="58"/>
      <c r="Q45" s="58"/>
      <c r="R45" s="58"/>
      <c r="S45" s="58"/>
      <c r="T45" s="58"/>
      <c r="U45" s="58"/>
      <c r="V45" s="9"/>
      <c r="W45" s="58"/>
      <c r="X45" s="58"/>
      <c r="Y45" s="58"/>
      <c r="Z45" s="58"/>
      <c r="AA45" s="58"/>
      <c r="AB45" s="58"/>
      <c r="AC45" s="58"/>
      <c r="AD45" s="58"/>
      <c r="AE45" s="9"/>
      <c r="AF45" s="58"/>
      <c r="AG45" s="58"/>
      <c r="AH45" s="58"/>
      <c r="AI45" s="58"/>
      <c r="AJ45" s="58"/>
      <c r="AK45" s="58"/>
      <c r="AL45" s="58"/>
      <c r="AM45" s="58"/>
      <c r="AN45" s="9"/>
      <c r="AO45" s="58"/>
      <c r="AP45" s="58"/>
      <c r="AQ45" s="58"/>
      <c r="AR45" s="58"/>
      <c r="AS45" s="58"/>
      <c r="AT45" s="58"/>
      <c r="AU45" s="58"/>
      <c r="AV45" s="58"/>
      <c r="AW45" s="58"/>
    </row>
    <row r="50" spans="4:16" x14ac:dyDescent="0.3"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</row>
    <row r="51" spans="4:16" x14ac:dyDescent="0.3"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</row>
    <row r="52" spans="4:16" x14ac:dyDescent="0.3"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</row>
    <row r="53" spans="4:16" x14ac:dyDescent="0.3">
      <c r="D53" s="59"/>
      <c r="E53" s="59"/>
      <c r="F53" s="59"/>
      <c r="G53" s="58"/>
      <c r="H53" s="58"/>
      <c r="I53" s="58"/>
      <c r="J53" s="58"/>
      <c r="K53" s="58"/>
      <c r="L53" s="58"/>
      <c r="M53" s="58"/>
      <c r="N53" s="58"/>
      <c r="O53" s="58"/>
      <c r="P53" s="58"/>
    </row>
    <row r="54" spans="4:16" x14ac:dyDescent="0.3"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</row>
    <row r="55" spans="4:16" x14ac:dyDescent="0.3"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</row>
    <row r="56" spans="4:16" x14ac:dyDescent="0.3"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</row>
    <row r="60" spans="4:16" x14ac:dyDescent="0.3"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</row>
    <row r="61" spans="4:16" x14ac:dyDescent="0.3">
      <c r="E61" s="58"/>
      <c r="F61" s="58"/>
      <c r="G61" s="58"/>
      <c r="H61" s="58"/>
      <c r="I61" s="58"/>
      <c r="J61" s="58"/>
      <c r="K61" s="58"/>
      <c r="L61" s="58"/>
      <c r="M61" s="58"/>
      <c r="N61" s="59"/>
      <c r="O61" s="59"/>
      <c r="P61" s="59"/>
    </row>
    <row r="62" spans="4:16" x14ac:dyDescent="0.3">
      <c r="E62" s="58"/>
      <c r="F62" s="58"/>
      <c r="G62" s="58"/>
      <c r="H62" s="58"/>
      <c r="I62" s="58"/>
      <c r="J62" s="58"/>
      <c r="K62" s="58"/>
      <c r="L62" s="58"/>
      <c r="M62" s="58"/>
      <c r="N62" s="59"/>
      <c r="O62" s="59"/>
      <c r="P62" s="59"/>
    </row>
    <row r="63" spans="4:16" x14ac:dyDescent="0.3">
      <c r="E63" s="58"/>
      <c r="F63" s="58"/>
      <c r="G63" s="58"/>
      <c r="H63" s="58"/>
      <c r="I63" s="58"/>
      <c r="J63" s="58"/>
      <c r="K63" s="58"/>
      <c r="L63" s="58"/>
      <c r="M63" s="58"/>
      <c r="N63" s="59"/>
      <c r="O63" s="59"/>
      <c r="P63" s="59"/>
    </row>
    <row r="64" spans="4:16" x14ac:dyDescent="0.3">
      <c r="E64" s="58"/>
      <c r="F64" s="58"/>
      <c r="G64" s="58"/>
      <c r="H64" s="58"/>
      <c r="I64" s="58"/>
      <c r="J64" s="58"/>
      <c r="K64" s="58"/>
      <c r="L64" s="58"/>
      <c r="M64" s="58"/>
      <c r="N64" s="59"/>
      <c r="O64" s="59"/>
      <c r="P64" s="59"/>
    </row>
    <row r="65" spans="4:16" x14ac:dyDescent="0.3">
      <c r="E65" s="58"/>
      <c r="F65" s="58"/>
      <c r="G65" s="58"/>
      <c r="H65" s="58"/>
      <c r="I65" s="58"/>
      <c r="J65" s="58"/>
      <c r="K65" s="58"/>
      <c r="L65" s="58"/>
      <c r="M65" s="58"/>
      <c r="N65" s="59"/>
      <c r="O65" s="59"/>
      <c r="P65" s="59"/>
    </row>
    <row r="66" spans="4:16" x14ac:dyDescent="0.3">
      <c r="E66" s="58"/>
      <c r="F66" s="58"/>
      <c r="G66" s="58"/>
      <c r="H66" s="58"/>
      <c r="I66" s="58"/>
      <c r="J66" s="58"/>
      <c r="K66" s="58"/>
      <c r="L66" s="58"/>
      <c r="M66" s="58"/>
      <c r="N66" s="59"/>
      <c r="O66" s="59"/>
      <c r="P66" s="59"/>
    </row>
    <row r="71" spans="4:16" x14ac:dyDescent="0.3"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</row>
    <row r="72" spans="4:16" x14ac:dyDescent="0.3"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</row>
    <row r="73" spans="4:16" x14ac:dyDescent="0.3"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</row>
    <row r="74" spans="4:16" x14ac:dyDescent="0.3"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</row>
    <row r="75" spans="4:16" x14ac:dyDescent="0.3"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</row>
    <row r="76" spans="4:16" x14ac:dyDescent="0.3"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</row>
    <row r="77" spans="4:16" x14ac:dyDescent="0.3"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</row>
    <row r="78" spans="4:16" x14ac:dyDescent="0.3"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</row>
    <row r="79" spans="4:16" x14ac:dyDescent="0.3"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</row>
    <row r="81" spans="4:16" x14ac:dyDescent="0.3"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</row>
    <row r="82" spans="4:16" x14ac:dyDescent="0.3"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</row>
    <row r="83" spans="4:16" x14ac:dyDescent="0.3"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</row>
    <row r="84" spans="4:16" x14ac:dyDescent="0.3"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</row>
    <row r="85" spans="4:16" x14ac:dyDescent="0.3"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</row>
    <row r="86" spans="4:16" x14ac:dyDescent="0.3"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</row>
    <row r="87" spans="4:16" x14ac:dyDescent="0.3"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</row>
  </sheetData>
  <mergeCells count="28">
    <mergeCell ref="N21:P21"/>
    <mergeCell ref="Q21:S21"/>
    <mergeCell ref="T21:V21"/>
    <mergeCell ref="W21:Y21"/>
    <mergeCell ref="N4:AE4"/>
    <mergeCell ref="Q6:S6"/>
    <mergeCell ref="T6:V6"/>
    <mergeCell ref="W6:Y6"/>
    <mergeCell ref="Z6:AB6"/>
    <mergeCell ref="C6:E6"/>
    <mergeCell ref="B3:AW3"/>
    <mergeCell ref="W5:AE5"/>
    <mergeCell ref="N5:V5"/>
    <mergeCell ref="N6:P6"/>
    <mergeCell ref="AU6:AW6"/>
    <mergeCell ref="AF4:AW4"/>
    <mergeCell ref="AF5:AN5"/>
    <mergeCell ref="AO5:AW5"/>
    <mergeCell ref="AF6:AH6"/>
    <mergeCell ref="AI6:AK6"/>
    <mergeCell ref="AL6:AN6"/>
    <mergeCell ref="AO6:AQ6"/>
    <mergeCell ref="AR6:AT6"/>
    <mergeCell ref="AC6:AE6"/>
    <mergeCell ref="F5:H5"/>
    <mergeCell ref="I5:K5"/>
    <mergeCell ref="F6:H6"/>
    <mergeCell ref="I6:K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379D2-4C36-4FDE-AFD8-FB130586F734}">
  <dimension ref="A1:AW78"/>
  <sheetViews>
    <sheetView topLeftCell="M1" workbookViewId="0">
      <selection activeCell="R28" sqref="R28"/>
    </sheetView>
  </sheetViews>
  <sheetFormatPr defaultRowHeight="14.4" x14ac:dyDescent="0.3"/>
  <cols>
    <col min="2" max="2" width="13.88671875" style="9" customWidth="1"/>
    <col min="3" max="3" width="10.77734375" style="9" customWidth="1"/>
    <col min="4" max="4" width="9" style="9" bestFit="1" customWidth="1"/>
    <col min="5" max="5" width="10.88671875" style="9" customWidth="1"/>
    <col min="6" max="6" width="9" style="9" bestFit="1" customWidth="1"/>
    <col min="7" max="7" width="10.5546875" style="9" bestFit="1" customWidth="1"/>
    <col min="8" max="8" width="9" style="9" bestFit="1" customWidth="1"/>
    <col min="9" max="9" width="9.5546875" style="9" bestFit="1" customWidth="1"/>
    <col min="10" max="10" width="9.109375" style="9" bestFit="1" customWidth="1"/>
    <col min="11" max="11" width="9" style="9" bestFit="1" customWidth="1"/>
    <col min="12" max="12" width="12.21875" style="9" customWidth="1"/>
    <col min="13" max="13" width="30.44140625" style="9" customWidth="1"/>
    <col min="14" max="14" width="13.109375" style="9" customWidth="1"/>
    <col min="15" max="15" width="13" style="9" customWidth="1"/>
    <col min="16" max="16" width="20.77734375" style="9" customWidth="1"/>
    <col min="17" max="17" width="13.77734375" style="9" customWidth="1"/>
    <col min="18" max="18" width="12.109375" style="9" customWidth="1"/>
    <col min="19" max="19" width="19.44140625" style="9" customWidth="1"/>
    <col min="20" max="20" width="13.5546875" style="9" customWidth="1"/>
    <col min="21" max="21" width="14" style="9" customWidth="1"/>
    <col min="22" max="22" width="13.109375" style="9" customWidth="1"/>
    <col min="23" max="23" width="13.44140625" style="9" customWidth="1"/>
    <col min="24" max="24" width="14.5546875" style="9" customWidth="1"/>
    <col min="25" max="25" width="12.6640625" style="9" customWidth="1"/>
    <col min="26" max="49" width="8.88671875" style="9"/>
  </cols>
  <sheetData>
    <row r="1" spans="1:49" x14ac:dyDescent="0.3">
      <c r="A1" s="91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</row>
    <row r="2" spans="1:49" ht="15" thickBot="1" x14ac:dyDescent="0.35">
      <c r="A2" s="91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</row>
    <row r="3" spans="1:49" ht="15" thickBot="1" x14ac:dyDescent="0.35">
      <c r="A3" s="91"/>
      <c r="B3" s="138" t="s">
        <v>81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  <c r="AK3" s="139"/>
      <c r="AL3" s="139"/>
      <c r="AM3" s="139"/>
      <c r="AN3" s="139"/>
      <c r="AO3" s="139"/>
      <c r="AP3" s="139"/>
      <c r="AQ3" s="139"/>
      <c r="AR3" s="139"/>
      <c r="AS3" s="139"/>
      <c r="AT3" s="139"/>
      <c r="AU3" s="139"/>
      <c r="AV3" s="139"/>
      <c r="AW3" s="140"/>
    </row>
    <row r="4" spans="1:49" s="5" customFormat="1" ht="15" thickBot="1" x14ac:dyDescent="0.35">
      <c r="A4" s="88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92" t="s">
        <v>74</v>
      </c>
      <c r="N4" s="138" t="s">
        <v>75</v>
      </c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40"/>
      <c r="AF4" s="141" t="s">
        <v>76</v>
      </c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2"/>
      <c r="AV4" s="142"/>
      <c r="AW4" s="143"/>
    </row>
    <row r="5" spans="1:49" s="5" customFormat="1" ht="15" thickBot="1" x14ac:dyDescent="0.35">
      <c r="A5" s="88"/>
      <c r="B5" s="93" t="s">
        <v>73</v>
      </c>
      <c r="C5" s="59"/>
      <c r="D5" s="59"/>
      <c r="E5" s="59"/>
      <c r="F5" s="138" t="s">
        <v>86</v>
      </c>
      <c r="G5" s="139"/>
      <c r="H5" s="140"/>
      <c r="I5" s="138" t="s">
        <v>87</v>
      </c>
      <c r="J5" s="139"/>
      <c r="K5" s="140"/>
      <c r="L5" s="59"/>
      <c r="M5" s="92" t="s">
        <v>73</v>
      </c>
      <c r="N5" s="138" t="s">
        <v>86</v>
      </c>
      <c r="O5" s="139"/>
      <c r="P5" s="139"/>
      <c r="Q5" s="139"/>
      <c r="R5" s="139"/>
      <c r="S5" s="139"/>
      <c r="T5" s="139"/>
      <c r="U5" s="139"/>
      <c r="V5" s="140"/>
      <c r="W5" s="138" t="s">
        <v>87</v>
      </c>
      <c r="X5" s="139"/>
      <c r="Y5" s="139"/>
      <c r="Z5" s="139"/>
      <c r="AA5" s="139"/>
      <c r="AB5" s="139"/>
      <c r="AC5" s="139"/>
      <c r="AD5" s="139"/>
      <c r="AE5" s="140"/>
      <c r="AF5" s="138" t="s">
        <v>86</v>
      </c>
      <c r="AG5" s="139"/>
      <c r="AH5" s="139"/>
      <c r="AI5" s="139"/>
      <c r="AJ5" s="139"/>
      <c r="AK5" s="139"/>
      <c r="AL5" s="139"/>
      <c r="AM5" s="139"/>
      <c r="AN5" s="140"/>
      <c r="AO5" s="138" t="s">
        <v>87</v>
      </c>
      <c r="AP5" s="139"/>
      <c r="AQ5" s="139"/>
      <c r="AR5" s="139"/>
      <c r="AS5" s="139"/>
      <c r="AT5" s="139"/>
      <c r="AU5" s="139"/>
      <c r="AV5" s="139"/>
      <c r="AW5" s="140"/>
    </row>
    <row r="6" spans="1:49" s="5" customFormat="1" x14ac:dyDescent="0.3">
      <c r="A6" s="88"/>
      <c r="B6" s="4" t="s">
        <v>90</v>
      </c>
      <c r="C6" s="135" t="s">
        <v>42</v>
      </c>
      <c r="D6" s="136"/>
      <c r="E6" s="137"/>
      <c r="F6" s="135" t="s">
        <v>103</v>
      </c>
      <c r="G6" s="136"/>
      <c r="H6" s="137"/>
      <c r="I6" s="135" t="s">
        <v>103</v>
      </c>
      <c r="J6" s="136"/>
      <c r="K6" s="137"/>
      <c r="L6" s="59"/>
      <c r="M6" s="92" t="s">
        <v>113</v>
      </c>
      <c r="N6" s="135" t="s">
        <v>14</v>
      </c>
      <c r="O6" s="136"/>
      <c r="P6" s="137"/>
      <c r="Q6" s="135" t="s">
        <v>15</v>
      </c>
      <c r="R6" s="136"/>
      <c r="S6" s="137"/>
      <c r="T6" s="135" t="s">
        <v>16</v>
      </c>
      <c r="U6" s="136"/>
      <c r="V6" s="137"/>
      <c r="W6" s="135" t="s">
        <v>14</v>
      </c>
      <c r="X6" s="136"/>
      <c r="Y6" s="137"/>
      <c r="Z6" s="135" t="s">
        <v>15</v>
      </c>
      <c r="AA6" s="136"/>
      <c r="AB6" s="137"/>
      <c r="AC6" s="135" t="s">
        <v>16</v>
      </c>
      <c r="AD6" s="136"/>
      <c r="AE6" s="137"/>
      <c r="AF6" s="135" t="s">
        <v>11</v>
      </c>
      <c r="AG6" s="136"/>
      <c r="AH6" s="137"/>
      <c r="AI6" s="135" t="s">
        <v>12</v>
      </c>
      <c r="AJ6" s="136"/>
      <c r="AK6" s="137"/>
      <c r="AL6" s="135" t="s">
        <v>10</v>
      </c>
      <c r="AM6" s="136"/>
      <c r="AN6" s="137"/>
      <c r="AO6" s="135" t="s">
        <v>11</v>
      </c>
      <c r="AP6" s="136"/>
      <c r="AQ6" s="137"/>
      <c r="AR6" s="135" t="s">
        <v>12</v>
      </c>
      <c r="AS6" s="136"/>
      <c r="AT6" s="137"/>
      <c r="AU6" s="136" t="s">
        <v>10</v>
      </c>
      <c r="AV6" s="136"/>
      <c r="AW6" s="137"/>
    </row>
    <row r="7" spans="1:49" s="2" customFormat="1" x14ac:dyDescent="0.3">
      <c r="A7" s="103"/>
      <c r="B7" s="4" t="s">
        <v>30</v>
      </c>
      <c r="C7" s="35" t="s">
        <v>28</v>
      </c>
      <c r="D7" s="24" t="s">
        <v>3</v>
      </c>
      <c r="E7" s="36" t="s">
        <v>29</v>
      </c>
      <c r="F7" s="35" t="s">
        <v>28</v>
      </c>
      <c r="G7" s="24" t="s">
        <v>3</v>
      </c>
      <c r="H7" s="24" t="s">
        <v>29</v>
      </c>
      <c r="I7" s="35" t="s">
        <v>28</v>
      </c>
      <c r="J7" s="24" t="s">
        <v>3</v>
      </c>
      <c r="K7" s="36" t="s">
        <v>29</v>
      </c>
      <c r="L7" s="50"/>
      <c r="M7" s="4" t="s">
        <v>30</v>
      </c>
      <c r="N7" s="35" t="s">
        <v>28</v>
      </c>
      <c r="O7" s="24" t="s">
        <v>3</v>
      </c>
      <c r="P7" s="36" t="s">
        <v>29</v>
      </c>
      <c r="Q7" s="35" t="s">
        <v>28</v>
      </c>
      <c r="R7" s="24" t="s">
        <v>3</v>
      </c>
      <c r="S7" s="36" t="s">
        <v>29</v>
      </c>
      <c r="T7" s="35" t="s">
        <v>28</v>
      </c>
      <c r="U7" s="24" t="s">
        <v>3</v>
      </c>
      <c r="V7" s="36" t="s">
        <v>29</v>
      </c>
      <c r="W7" s="35" t="s">
        <v>28</v>
      </c>
      <c r="X7" s="24" t="s">
        <v>3</v>
      </c>
      <c r="Y7" s="36" t="s">
        <v>29</v>
      </c>
      <c r="Z7" s="35" t="s">
        <v>28</v>
      </c>
      <c r="AA7" s="24" t="s">
        <v>3</v>
      </c>
      <c r="AB7" s="36" t="s">
        <v>29</v>
      </c>
      <c r="AC7" s="35" t="s">
        <v>28</v>
      </c>
      <c r="AD7" s="24" t="s">
        <v>3</v>
      </c>
      <c r="AE7" s="36" t="s">
        <v>29</v>
      </c>
      <c r="AF7" s="35" t="s">
        <v>28</v>
      </c>
      <c r="AG7" s="24" t="s">
        <v>3</v>
      </c>
      <c r="AH7" s="36" t="s">
        <v>29</v>
      </c>
      <c r="AI7" s="35" t="s">
        <v>28</v>
      </c>
      <c r="AJ7" s="24" t="s">
        <v>3</v>
      </c>
      <c r="AK7" s="36" t="s">
        <v>29</v>
      </c>
      <c r="AL7" s="35" t="s">
        <v>28</v>
      </c>
      <c r="AM7" s="24" t="s">
        <v>3</v>
      </c>
      <c r="AN7" s="36" t="s">
        <v>29</v>
      </c>
      <c r="AO7" s="35" t="s">
        <v>28</v>
      </c>
      <c r="AP7" s="24" t="s">
        <v>3</v>
      </c>
      <c r="AQ7" s="36" t="s">
        <v>29</v>
      </c>
      <c r="AR7" s="35" t="s">
        <v>28</v>
      </c>
      <c r="AS7" s="24" t="s">
        <v>3</v>
      </c>
      <c r="AT7" s="36" t="s">
        <v>29</v>
      </c>
      <c r="AU7" s="24" t="s">
        <v>28</v>
      </c>
      <c r="AV7" s="24" t="s">
        <v>3</v>
      </c>
      <c r="AW7" s="24" t="s">
        <v>29</v>
      </c>
    </row>
    <row r="8" spans="1:49" s="5" customFormat="1" x14ac:dyDescent="0.3">
      <c r="A8" s="88"/>
      <c r="B8" s="4" t="s">
        <v>89</v>
      </c>
      <c r="C8" s="89"/>
      <c r="D8" s="4"/>
      <c r="E8" s="90"/>
      <c r="F8" s="89"/>
      <c r="G8" s="4"/>
      <c r="H8" s="4"/>
      <c r="I8" s="89"/>
      <c r="J8" s="4"/>
      <c r="K8" s="90"/>
      <c r="L8" s="59"/>
      <c r="M8" s="4" t="s">
        <v>89</v>
      </c>
      <c r="N8" s="89"/>
      <c r="O8" s="4"/>
      <c r="P8" s="90"/>
      <c r="Q8" s="89"/>
      <c r="R8" s="4"/>
      <c r="S8" s="90"/>
      <c r="T8" s="89"/>
      <c r="U8" s="4"/>
      <c r="V8" s="90"/>
      <c r="W8" s="89"/>
      <c r="X8" s="4"/>
      <c r="Y8" s="90"/>
      <c r="Z8" s="89"/>
      <c r="AA8" s="4"/>
      <c r="AB8" s="90"/>
      <c r="AC8" s="89"/>
      <c r="AD8" s="4"/>
      <c r="AE8" s="90"/>
      <c r="AF8" s="89"/>
      <c r="AG8" s="4"/>
      <c r="AH8" s="90"/>
      <c r="AI8" s="89"/>
      <c r="AJ8" s="4"/>
      <c r="AK8" s="90"/>
      <c r="AL8" s="89"/>
      <c r="AM8" s="4"/>
      <c r="AN8" s="90"/>
      <c r="AO8" s="89"/>
      <c r="AP8" s="4"/>
      <c r="AQ8" s="90"/>
      <c r="AR8" s="89"/>
      <c r="AS8" s="4"/>
      <c r="AT8" s="90"/>
      <c r="AU8" s="4"/>
      <c r="AV8" s="4"/>
      <c r="AW8" s="4"/>
    </row>
    <row r="9" spans="1:49" s="5" customFormat="1" x14ac:dyDescent="0.3">
      <c r="A9" s="88"/>
      <c r="B9" s="25" t="s">
        <v>45</v>
      </c>
      <c r="C9" s="62">
        <v>4.03</v>
      </c>
      <c r="D9" s="59">
        <v>0</v>
      </c>
      <c r="E9" s="63">
        <v>0</v>
      </c>
      <c r="F9" s="62">
        <v>18</v>
      </c>
      <c r="G9" s="59">
        <v>2</v>
      </c>
      <c r="H9" s="59">
        <v>0</v>
      </c>
      <c r="I9" s="62">
        <v>67</v>
      </c>
      <c r="J9" s="59">
        <v>0</v>
      </c>
      <c r="K9" s="63">
        <v>0</v>
      </c>
      <c r="L9" s="59"/>
      <c r="M9" s="25" t="s">
        <v>45</v>
      </c>
      <c r="N9" s="62">
        <v>801</v>
      </c>
      <c r="O9" s="59">
        <v>429</v>
      </c>
      <c r="P9" s="63">
        <v>16.2</v>
      </c>
      <c r="Q9" s="62">
        <v>761</v>
      </c>
      <c r="R9" s="59">
        <v>679</v>
      </c>
      <c r="S9" s="63">
        <v>7.02</v>
      </c>
      <c r="T9" s="98">
        <v>959</v>
      </c>
      <c r="U9" s="93">
        <v>515</v>
      </c>
      <c r="V9" s="99">
        <v>27.544816000000001</v>
      </c>
      <c r="W9" s="62">
        <v>672</v>
      </c>
      <c r="X9" s="59">
        <v>122</v>
      </c>
      <c r="Y9" s="63">
        <v>16.62</v>
      </c>
      <c r="Z9" s="62">
        <v>828</v>
      </c>
      <c r="AA9" s="59">
        <v>208</v>
      </c>
      <c r="AB9" s="63">
        <v>77.401201999999998</v>
      </c>
      <c r="AC9" s="98">
        <v>827</v>
      </c>
      <c r="AD9" s="93">
        <v>213</v>
      </c>
      <c r="AE9" s="99">
        <v>7.5042891999999997</v>
      </c>
      <c r="AF9" s="62">
        <v>96</v>
      </c>
      <c r="AG9" s="59">
        <v>177</v>
      </c>
      <c r="AH9" s="63">
        <v>19.567249</v>
      </c>
      <c r="AI9" s="62">
        <v>122</v>
      </c>
      <c r="AJ9" s="59">
        <v>180</v>
      </c>
      <c r="AK9" s="63">
        <v>6.3558893999999997</v>
      </c>
      <c r="AL9" s="62">
        <v>225</v>
      </c>
      <c r="AM9" s="59">
        <v>140</v>
      </c>
      <c r="AN9" s="63">
        <v>5.15</v>
      </c>
      <c r="AO9" s="62">
        <v>120</v>
      </c>
      <c r="AP9" s="59">
        <v>41</v>
      </c>
      <c r="AQ9" s="63">
        <v>5.0482915000000004</v>
      </c>
      <c r="AR9" s="62">
        <v>62</v>
      </c>
      <c r="AS9" s="59">
        <v>3</v>
      </c>
      <c r="AT9" s="63">
        <v>1.6407236999999999</v>
      </c>
      <c r="AU9" s="93">
        <v>197</v>
      </c>
      <c r="AV9" s="93">
        <v>12</v>
      </c>
      <c r="AW9" s="93">
        <v>0.81885010000000003</v>
      </c>
    </row>
    <row r="10" spans="1:49" s="5" customFormat="1" x14ac:dyDescent="0.3">
      <c r="A10" s="88"/>
      <c r="B10" s="25" t="s">
        <v>101</v>
      </c>
      <c r="C10" s="62">
        <v>0.44</v>
      </c>
      <c r="D10" s="59">
        <v>0.38</v>
      </c>
      <c r="E10" s="63">
        <v>0.38</v>
      </c>
      <c r="F10" s="62">
        <v>17</v>
      </c>
      <c r="G10" s="59">
        <v>1</v>
      </c>
      <c r="H10" s="59">
        <v>3.5745399999999998</v>
      </c>
      <c r="I10" s="62">
        <v>51</v>
      </c>
      <c r="J10" s="59">
        <v>0</v>
      </c>
      <c r="K10" s="63">
        <v>3.9829509999999999</v>
      </c>
      <c r="L10" s="59"/>
      <c r="M10" s="25" t="s">
        <v>101</v>
      </c>
      <c r="N10" s="62">
        <v>680</v>
      </c>
      <c r="O10" s="59">
        <v>466</v>
      </c>
      <c r="P10" s="63">
        <v>97.901380000000003</v>
      </c>
      <c r="Q10" s="62">
        <v>934</v>
      </c>
      <c r="R10" s="59">
        <v>632</v>
      </c>
      <c r="S10" s="63">
        <v>64.618489999999994</v>
      </c>
      <c r="T10" s="98">
        <v>801</v>
      </c>
      <c r="U10" s="93">
        <v>326</v>
      </c>
      <c r="V10" s="99">
        <v>165.11709999999999</v>
      </c>
      <c r="W10" s="62">
        <v>52</v>
      </c>
      <c r="X10" s="59">
        <v>3</v>
      </c>
      <c r="Y10" s="63">
        <v>4.3736490000000003</v>
      </c>
      <c r="Z10" s="62">
        <v>1670</v>
      </c>
      <c r="AA10" s="59">
        <v>110</v>
      </c>
      <c r="AB10" s="63">
        <v>18.591290000000001</v>
      </c>
      <c r="AC10" s="98">
        <v>397</v>
      </c>
      <c r="AD10" s="93">
        <v>14</v>
      </c>
      <c r="AE10" s="99">
        <v>5.3505570000000002</v>
      </c>
      <c r="AF10" s="62">
        <v>666</v>
      </c>
      <c r="AG10" s="59">
        <v>431</v>
      </c>
      <c r="AH10" s="63">
        <v>90.165649999999999</v>
      </c>
      <c r="AI10" s="62">
        <v>412</v>
      </c>
      <c r="AJ10" s="59">
        <v>236</v>
      </c>
      <c r="AK10" s="63">
        <v>21.54805</v>
      </c>
      <c r="AL10" s="62">
        <v>851</v>
      </c>
      <c r="AM10" s="59">
        <v>289</v>
      </c>
      <c r="AN10" s="63">
        <v>28.72</v>
      </c>
      <c r="AO10" s="62">
        <v>655</v>
      </c>
      <c r="AP10" s="59">
        <v>10</v>
      </c>
      <c r="AQ10" s="63">
        <v>4.7561090000000004</v>
      </c>
      <c r="AR10" s="62">
        <v>87</v>
      </c>
      <c r="AS10" s="59">
        <v>2</v>
      </c>
      <c r="AT10" s="63">
        <v>4.6030350000000002</v>
      </c>
      <c r="AU10" s="93">
        <v>642</v>
      </c>
      <c r="AV10" s="93">
        <v>6</v>
      </c>
      <c r="AW10" s="93">
        <v>5.0783950000000004</v>
      </c>
    </row>
    <row r="11" spans="1:49" s="5" customFormat="1" x14ac:dyDescent="0.3">
      <c r="A11" s="88"/>
      <c r="B11" s="25" t="s">
        <v>46</v>
      </c>
      <c r="C11" s="62">
        <v>0.44</v>
      </c>
      <c r="D11" s="59">
        <v>0.46</v>
      </c>
      <c r="E11" s="63">
        <v>0.46</v>
      </c>
      <c r="F11" s="62">
        <v>2</v>
      </c>
      <c r="G11" s="59">
        <v>56</v>
      </c>
      <c r="H11" s="59">
        <v>76.372129000000001</v>
      </c>
      <c r="I11" s="62">
        <v>2</v>
      </c>
      <c r="J11" s="59">
        <v>43</v>
      </c>
      <c r="K11" s="63">
        <v>505.16212999999999</v>
      </c>
      <c r="L11" s="59"/>
      <c r="M11" s="25" t="s">
        <v>46</v>
      </c>
      <c r="N11" s="62">
        <v>1421</v>
      </c>
      <c r="O11" s="59">
        <v>708</v>
      </c>
      <c r="P11" s="63">
        <v>1063.4132999999999</v>
      </c>
      <c r="Q11" s="62">
        <v>1413</v>
      </c>
      <c r="R11" s="59">
        <v>766</v>
      </c>
      <c r="S11" s="63">
        <v>1200.6976999999999</v>
      </c>
      <c r="T11" s="98">
        <v>1097</v>
      </c>
      <c r="U11" s="93">
        <v>552</v>
      </c>
      <c r="V11" s="99">
        <v>1227.5102999999999</v>
      </c>
      <c r="W11" s="62">
        <v>1610</v>
      </c>
      <c r="X11" s="59">
        <v>402</v>
      </c>
      <c r="Y11" s="63">
        <v>2661.6383000000001</v>
      </c>
      <c r="Z11" s="62">
        <v>1814</v>
      </c>
      <c r="AA11" s="59">
        <v>665</v>
      </c>
      <c r="AB11" s="63">
        <v>5035.3630000000003</v>
      </c>
      <c r="AC11" s="98">
        <v>944</v>
      </c>
      <c r="AD11" s="93">
        <v>627</v>
      </c>
      <c r="AE11" s="99">
        <v>1888.0284999999999</v>
      </c>
      <c r="AF11" s="62">
        <v>1225</v>
      </c>
      <c r="AG11" s="59">
        <v>436</v>
      </c>
      <c r="AH11" s="63">
        <v>994.61743999999999</v>
      </c>
      <c r="AI11" s="62">
        <v>899</v>
      </c>
      <c r="AJ11" s="59">
        <v>546</v>
      </c>
      <c r="AK11" s="63">
        <v>468.87810000000002</v>
      </c>
      <c r="AL11" s="62">
        <v>1125</v>
      </c>
      <c r="AM11" s="59">
        <v>589</v>
      </c>
      <c r="AN11" s="63">
        <v>490.96327000000002</v>
      </c>
      <c r="AO11" s="62">
        <v>962</v>
      </c>
      <c r="AP11" s="59">
        <v>366</v>
      </c>
      <c r="AQ11" s="63">
        <v>1680.8916999999999</v>
      </c>
      <c r="AR11" s="62">
        <v>1403</v>
      </c>
      <c r="AS11" s="59">
        <v>153</v>
      </c>
      <c r="AT11" s="63">
        <v>1238.1516999999999</v>
      </c>
      <c r="AU11" s="93">
        <v>2452</v>
      </c>
      <c r="AV11" s="93">
        <v>201</v>
      </c>
      <c r="AW11" s="93">
        <v>903.04142000000002</v>
      </c>
    </row>
    <row r="12" spans="1:49" s="5" customFormat="1" x14ac:dyDescent="0.3">
      <c r="A12" s="88"/>
      <c r="B12" s="25" t="s">
        <v>47</v>
      </c>
      <c r="C12" s="62">
        <v>1.73</v>
      </c>
      <c r="D12" s="59">
        <v>0.24</v>
      </c>
      <c r="E12" s="63">
        <v>0.24</v>
      </c>
      <c r="F12" s="62">
        <v>7</v>
      </c>
      <c r="G12" s="59">
        <v>0</v>
      </c>
      <c r="H12" s="59">
        <v>0</v>
      </c>
      <c r="I12" s="62">
        <v>63</v>
      </c>
      <c r="J12" s="59">
        <v>0</v>
      </c>
      <c r="K12" s="63">
        <v>1.022146</v>
      </c>
      <c r="L12" s="59"/>
      <c r="M12" s="25" t="s">
        <v>47</v>
      </c>
      <c r="N12" s="62">
        <v>454</v>
      </c>
      <c r="O12" s="59">
        <v>435</v>
      </c>
      <c r="P12" s="63">
        <v>16.75348</v>
      </c>
      <c r="Q12" s="62">
        <v>422</v>
      </c>
      <c r="R12" s="59">
        <v>629</v>
      </c>
      <c r="S12" s="63">
        <v>23.75356</v>
      </c>
      <c r="T12" s="98">
        <v>357</v>
      </c>
      <c r="U12" s="93">
        <v>306</v>
      </c>
      <c r="V12" s="99">
        <v>60.984180000000002</v>
      </c>
      <c r="W12" s="62">
        <v>338</v>
      </c>
      <c r="X12" s="59">
        <v>119</v>
      </c>
      <c r="Y12" s="63">
        <v>19.577670000000001</v>
      </c>
      <c r="Z12" s="62">
        <v>776</v>
      </c>
      <c r="AA12" s="59">
        <v>225</v>
      </c>
      <c r="AB12" s="63">
        <v>141.11330000000001</v>
      </c>
      <c r="AC12" s="98">
        <v>295</v>
      </c>
      <c r="AD12" s="93">
        <v>207</v>
      </c>
      <c r="AE12" s="99">
        <v>16.386949999999999</v>
      </c>
      <c r="AF12" s="62">
        <v>341</v>
      </c>
      <c r="AG12" s="59">
        <v>304</v>
      </c>
      <c r="AH12" s="63">
        <v>33.837009999999999</v>
      </c>
      <c r="AI12" s="62">
        <v>219</v>
      </c>
      <c r="AJ12" s="59">
        <v>168</v>
      </c>
      <c r="AK12" s="63">
        <v>2.8239860000000001</v>
      </c>
      <c r="AL12" s="62">
        <v>503</v>
      </c>
      <c r="AM12" s="59">
        <v>164</v>
      </c>
      <c r="AN12" s="63">
        <v>16.08792</v>
      </c>
      <c r="AO12" s="62">
        <v>363</v>
      </c>
      <c r="AP12" s="59">
        <v>101</v>
      </c>
      <c r="AQ12" s="63">
        <v>17.105139999999999</v>
      </c>
      <c r="AR12" s="62">
        <v>101</v>
      </c>
      <c r="AS12" s="59">
        <v>12</v>
      </c>
      <c r="AT12" s="63">
        <v>7.0420100000000003</v>
      </c>
      <c r="AU12" s="93">
        <v>294</v>
      </c>
      <c r="AV12" s="93">
        <v>34</v>
      </c>
      <c r="AW12" s="93">
        <v>6.1845230000000004</v>
      </c>
    </row>
    <row r="13" spans="1:49" s="5" customFormat="1" x14ac:dyDescent="0.3">
      <c r="A13" s="88"/>
      <c r="B13" s="25" t="s">
        <v>48</v>
      </c>
      <c r="C13" s="62">
        <v>4.0999999999999996</v>
      </c>
      <c r="D13" s="59">
        <v>0.02</v>
      </c>
      <c r="E13" s="63">
        <v>0.02</v>
      </c>
      <c r="F13" s="62">
        <v>359</v>
      </c>
      <c r="G13" s="59">
        <v>307</v>
      </c>
      <c r="H13" s="59">
        <v>666.42351599999995</v>
      </c>
      <c r="I13" s="62">
        <v>1430</v>
      </c>
      <c r="J13" s="59">
        <v>13</v>
      </c>
      <c r="K13" s="63">
        <v>294.618516</v>
      </c>
      <c r="L13" s="59"/>
      <c r="M13" s="25" t="s">
        <v>48</v>
      </c>
      <c r="N13" s="62">
        <v>441927</v>
      </c>
      <c r="O13" s="59">
        <v>31476</v>
      </c>
      <c r="P13" s="63">
        <v>15209.1775</v>
      </c>
      <c r="Q13" s="62">
        <v>992433</v>
      </c>
      <c r="R13" s="59">
        <v>36907</v>
      </c>
      <c r="S13" s="63">
        <v>10046.504800000001</v>
      </c>
      <c r="T13" s="98">
        <v>62208</v>
      </c>
      <c r="U13" s="93">
        <v>35658</v>
      </c>
      <c r="V13" s="99">
        <v>21928.540099999998</v>
      </c>
      <c r="W13" s="62">
        <v>375518</v>
      </c>
      <c r="X13" s="59">
        <v>10420</v>
      </c>
      <c r="Y13" s="63">
        <v>26661.4686</v>
      </c>
      <c r="Z13" s="62">
        <v>820265</v>
      </c>
      <c r="AA13" s="59">
        <v>21637</v>
      </c>
      <c r="AB13" s="63">
        <v>70718.326499999996</v>
      </c>
      <c r="AC13" s="98">
        <v>372825</v>
      </c>
      <c r="AD13" s="93">
        <v>21868</v>
      </c>
      <c r="AE13" s="99">
        <v>13752.5484</v>
      </c>
      <c r="AF13" s="62">
        <v>469571</v>
      </c>
      <c r="AG13" s="59">
        <v>28294</v>
      </c>
      <c r="AH13" s="63">
        <v>25101.987000000001</v>
      </c>
      <c r="AI13" s="62">
        <v>170371</v>
      </c>
      <c r="AJ13" s="59">
        <v>17276</v>
      </c>
      <c r="AK13" s="63">
        <v>10867.0813</v>
      </c>
      <c r="AL13" s="62">
        <v>144012</v>
      </c>
      <c r="AM13" s="59">
        <v>16351</v>
      </c>
      <c r="AN13" s="63">
        <v>7220.0108</v>
      </c>
      <c r="AO13" s="62">
        <v>317928</v>
      </c>
      <c r="AP13" s="59">
        <v>13551</v>
      </c>
      <c r="AQ13" s="63">
        <v>23005.0445</v>
      </c>
      <c r="AR13" s="62">
        <v>174841</v>
      </c>
      <c r="AS13" s="59">
        <v>5146</v>
      </c>
      <c r="AT13" s="63">
        <v>19303.951799999999</v>
      </c>
      <c r="AU13" s="93">
        <v>184416</v>
      </c>
      <c r="AV13" s="93">
        <v>6947</v>
      </c>
      <c r="AW13" s="93">
        <v>12521.8148</v>
      </c>
    </row>
    <row r="14" spans="1:49" s="5" customFormat="1" ht="15" thickBot="1" x14ac:dyDescent="0.35">
      <c r="A14" s="88"/>
      <c r="B14" s="25" t="s">
        <v>49</v>
      </c>
      <c r="C14" s="71">
        <v>0.97</v>
      </c>
      <c r="D14" s="72">
        <v>0</v>
      </c>
      <c r="E14" s="73">
        <v>0</v>
      </c>
      <c r="F14" s="71">
        <v>8</v>
      </c>
      <c r="G14" s="72">
        <v>2</v>
      </c>
      <c r="H14" s="72">
        <v>0</v>
      </c>
      <c r="I14" s="71">
        <v>81</v>
      </c>
      <c r="J14" s="72">
        <v>0</v>
      </c>
      <c r="K14" s="73">
        <v>0</v>
      </c>
      <c r="L14" s="59"/>
      <c r="M14" s="25" t="s">
        <v>49</v>
      </c>
      <c r="N14" s="71">
        <v>434</v>
      </c>
      <c r="O14" s="72">
        <v>44</v>
      </c>
      <c r="P14" s="73">
        <v>3.45</v>
      </c>
      <c r="Q14" s="71">
        <v>162</v>
      </c>
      <c r="R14" s="72">
        <v>96</v>
      </c>
      <c r="S14" s="73">
        <v>1.352981</v>
      </c>
      <c r="T14" s="100">
        <v>170</v>
      </c>
      <c r="U14" s="101">
        <v>33</v>
      </c>
      <c r="V14" s="102">
        <v>5.8755199999999999</v>
      </c>
      <c r="W14" s="71">
        <v>202</v>
      </c>
      <c r="X14" s="72">
        <v>7</v>
      </c>
      <c r="Y14" s="73">
        <v>7.0899419999999997</v>
      </c>
      <c r="Z14" s="71">
        <v>252</v>
      </c>
      <c r="AA14" s="72">
        <v>33</v>
      </c>
      <c r="AB14" s="73">
        <v>20.782489999999999</v>
      </c>
      <c r="AC14" s="100">
        <v>221</v>
      </c>
      <c r="AD14" s="101">
        <v>15</v>
      </c>
      <c r="AE14" s="102">
        <v>0</v>
      </c>
      <c r="AF14" s="71">
        <v>27</v>
      </c>
      <c r="AG14" s="72">
        <v>17</v>
      </c>
      <c r="AH14" s="73">
        <v>6.1419879999999996</v>
      </c>
      <c r="AI14" s="71">
        <v>41</v>
      </c>
      <c r="AJ14" s="72">
        <v>30</v>
      </c>
      <c r="AK14" s="73">
        <v>2.3763730000000001</v>
      </c>
      <c r="AL14" s="71">
        <v>63</v>
      </c>
      <c r="AM14" s="72">
        <v>17</v>
      </c>
      <c r="AN14" s="73">
        <v>1.784608</v>
      </c>
      <c r="AO14" s="71">
        <v>101</v>
      </c>
      <c r="AP14" s="72">
        <v>4</v>
      </c>
      <c r="AQ14" s="73">
        <v>0.83791800000000005</v>
      </c>
      <c r="AR14" s="71">
        <v>22</v>
      </c>
      <c r="AS14" s="72">
        <v>0</v>
      </c>
      <c r="AT14" s="73">
        <v>1.0727519999999999</v>
      </c>
      <c r="AU14" s="93">
        <v>102</v>
      </c>
      <c r="AV14" s="93">
        <v>0</v>
      </c>
      <c r="AW14" s="93">
        <v>0</v>
      </c>
    </row>
    <row r="15" spans="1:49" s="5" customFormat="1" x14ac:dyDescent="0.3">
      <c r="A15" s="88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</row>
    <row r="16" spans="1:49" s="5" customFormat="1" x14ac:dyDescent="0.3">
      <c r="A16" s="88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</row>
    <row r="17" spans="1:49" s="5" customFormat="1" x14ac:dyDescent="0.3">
      <c r="A17" s="88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</row>
    <row r="18" spans="1:49" s="5" customFormat="1" ht="15" thickBot="1" x14ac:dyDescent="0.35">
      <c r="A18" s="88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</row>
    <row r="19" spans="1:49" s="5" customFormat="1" ht="15" thickBot="1" x14ac:dyDescent="0.35">
      <c r="A19" s="88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106"/>
      <c r="M19" s="107"/>
      <c r="N19" s="107" t="s">
        <v>85</v>
      </c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8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</row>
    <row r="20" spans="1:49" s="5" customFormat="1" ht="15" thickBot="1" x14ac:dyDescent="0.35">
      <c r="A20" s="88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109" t="s">
        <v>86</v>
      </c>
      <c r="M20" s="109" t="s">
        <v>87</v>
      </c>
      <c r="N20" s="141" t="s">
        <v>88</v>
      </c>
      <c r="O20" s="142"/>
      <c r="P20" s="143"/>
      <c r="Q20" s="141" t="s">
        <v>87</v>
      </c>
      <c r="R20" s="142"/>
      <c r="S20" s="143"/>
      <c r="T20" s="141" t="s">
        <v>88</v>
      </c>
      <c r="U20" s="142"/>
      <c r="V20" s="143"/>
      <c r="W20" s="141" t="s">
        <v>87</v>
      </c>
      <c r="X20" s="142"/>
      <c r="Y20" s="143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</row>
    <row r="21" spans="1:49" s="2" customFormat="1" x14ac:dyDescent="0.3">
      <c r="A21" s="103"/>
      <c r="B21" s="50"/>
      <c r="C21" s="50"/>
      <c r="D21" s="50"/>
      <c r="E21" s="50"/>
      <c r="F21" s="50"/>
      <c r="G21" s="50"/>
      <c r="H21" s="50"/>
      <c r="I21" s="93" t="s">
        <v>102</v>
      </c>
      <c r="J21" s="110" t="s">
        <v>89</v>
      </c>
      <c r="K21" s="111" t="s">
        <v>42</v>
      </c>
      <c r="L21" s="111" t="s">
        <v>103</v>
      </c>
      <c r="M21" s="111" t="s">
        <v>103</v>
      </c>
      <c r="N21" s="26" t="s">
        <v>14</v>
      </c>
      <c r="O21" s="111" t="s">
        <v>15</v>
      </c>
      <c r="P21" s="111" t="s">
        <v>16</v>
      </c>
      <c r="Q21" s="26" t="s">
        <v>14</v>
      </c>
      <c r="R21" s="111" t="s">
        <v>15</v>
      </c>
      <c r="S21" s="111" t="s">
        <v>16</v>
      </c>
      <c r="T21" s="111" t="s">
        <v>11</v>
      </c>
      <c r="U21" s="111" t="s">
        <v>12</v>
      </c>
      <c r="V21" s="111" t="s">
        <v>10</v>
      </c>
      <c r="W21" s="111" t="s">
        <v>11</v>
      </c>
      <c r="X21" s="111" t="s">
        <v>12</v>
      </c>
      <c r="Y21" s="111" t="s">
        <v>10</v>
      </c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</row>
    <row r="22" spans="1:49" s="5" customFormat="1" x14ac:dyDescent="0.3">
      <c r="A22" s="91"/>
      <c r="B22" s="59"/>
      <c r="C22" s="59"/>
      <c r="D22" s="59"/>
      <c r="E22" s="59"/>
      <c r="F22" s="59"/>
      <c r="G22" s="59"/>
      <c r="H22" s="59"/>
      <c r="I22" s="93" t="s">
        <v>56</v>
      </c>
      <c r="J22" s="112"/>
      <c r="K22" s="112"/>
      <c r="L22" s="112"/>
      <c r="M22" s="113"/>
      <c r="N22" s="114"/>
      <c r="O22" s="115"/>
      <c r="P22" s="115"/>
      <c r="Q22" s="114"/>
      <c r="R22" s="115"/>
      <c r="S22" s="115"/>
      <c r="T22" s="115"/>
      <c r="U22" s="115"/>
      <c r="V22" s="115"/>
      <c r="W22" s="115"/>
      <c r="X22" s="115"/>
      <c r="Y22" s="115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</row>
    <row r="23" spans="1:49" s="5" customFormat="1" x14ac:dyDescent="0.3">
      <c r="A23" s="91"/>
      <c r="B23" s="25"/>
      <c r="C23" s="59"/>
      <c r="D23" s="59"/>
      <c r="E23" s="59"/>
      <c r="F23" s="59"/>
      <c r="G23" s="59"/>
      <c r="H23" s="59"/>
      <c r="I23" s="96" t="s">
        <v>57</v>
      </c>
      <c r="J23" s="113" t="s">
        <v>45</v>
      </c>
      <c r="K23" s="112">
        <f>AVERAGE(C9:E9)</f>
        <v>1.3433333333333335</v>
      </c>
      <c r="L23" s="112">
        <f>AVERAGE(F9:H9)</f>
        <v>6.666666666666667</v>
      </c>
      <c r="M23" s="112">
        <f>AVERAGE(I9:K9)</f>
        <v>22.333333333333332</v>
      </c>
      <c r="N23" s="112">
        <f>AVERAGE(N9:P9)</f>
        <v>415.40000000000003</v>
      </c>
      <c r="O23" s="112">
        <f>AVERAGE(Q9:S9)</f>
        <v>482.34</v>
      </c>
      <c r="P23" s="112">
        <f>AVERAGE(T9:V9)</f>
        <v>500.51493866666669</v>
      </c>
      <c r="Q23" s="112">
        <f>AVERAGE(W9:Y9)</f>
        <v>270.20666666666665</v>
      </c>
      <c r="R23" s="112">
        <f>AVERAGE(Z9:AB9)</f>
        <v>371.133734</v>
      </c>
      <c r="S23" s="112">
        <f>AVERAGE(AC9:AE9)</f>
        <v>349.16809639999997</v>
      </c>
      <c r="T23" s="112">
        <f>AVERAGE(AF9:AH9)</f>
        <v>97.522416333333339</v>
      </c>
      <c r="U23" s="112">
        <f>AVERAGE(AI9:AK9)</f>
        <v>102.78529646666668</v>
      </c>
      <c r="V23" s="112">
        <f>AVERAGE(AL9:AN9)</f>
        <v>123.38333333333333</v>
      </c>
      <c r="W23" s="112">
        <f>AVERAGE(AO9:AQ9)</f>
        <v>55.349430500000004</v>
      </c>
      <c r="X23" s="112">
        <f>AVERAGE(AR9:AT9)</f>
        <v>22.213574566666665</v>
      </c>
      <c r="Y23" s="112">
        <f>AVERAGE(AU9:AW9)</f>
        <v>69.939616700000002</v>
      </c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</row>
    <row r="24" spans="1:49" s="5" customFormat="1" x14ac:dyDescent="0.3">
      <c r="A24" s="91"/>
      <c r="B24" s="25"/>
      <c r="C24" s="59"/>
      <c r="D24" s="59"/>
      <c r="E24" s="59"/>
      <c r="F24" s="59"/>
      <c r="G24" s="59"/>
      <c r="H24" s="59"/>
      <c r="I24" s="96" t="s">
        <v>58</v>
      </c>
      <c r="J24" s="113" t="s">
        <v>101</v>
      </c>
      <c r="K24" s="112">
        <f t="shared" ref="K24:K27" si="0">AVERAGE(C10:E10)</f>
        <v>0.40000000000000008</v>
      </c>
      <c r="L24" s="112">
        <f t="shared" ref="L24:L28" si="1">AVERAGE(F10:H10)</f>
        <v>7.191513333333333</v>
      </c>
      <c r="M24" s="112">
        <f t="shared" ref="M24:M28" si="2">AVERAGE(I10:K10)</f>
        <v>18.327650333333334</v>
      </c>
      <c r="N24" s="112">
        <f t="shared" ref="N24:N28" si="3">AVERAGE(N10:P10)</f>
        <v>414.63379333333336</v>
      </c>
      <c r="O24" s="112">
        <f t="shared" ref="O24:O28" si="4">AVERAGE(Q10:S10)</f>
        <v>543.53949666666665</v>
      </c>
      <c r="P24" s="112">
        <f t="shared" ref="P24:P28" si="5">AVERAGE(T10:V10)</f>
        <v>430.70569999999998</v>
      </c>
      <c r="Q24" s="112">
        <f t="shared" ref="Q24:Q28" si="6">AVERAGE(W10:Y10)</f>
        <v>19.791216333333335</v>
      </c>
      <c r="R24" s="112">
        <f t="shared" ref="R24:R28" si="7">AVERAGE(Z10:AB10)</f>
        <v>599.53043000000002</v>
      </c>
      <c r="S24" s="112">
        <f t="shared" ref="S24:S28" si="8">AVERAGE(AC10:AE10)</f>
        <v>138.78351899999998</v>
      </c>
      <c r="T24" s="112">
        <f t="shared" ref="T24:T28" si="9">AVERAGE(AF10:AH10)</f>
        <v>395.72188333333332</v>
      </c>
      <c r="U24" s="112">
        <f t="shared" ref="U24:U28" si="10">AVERAGE(AI10:AK10)</f>
        <v>223.18268333333333</v>
      </c>
      <c r="V24" s="112">
        <f t="shared" ref="V24:V28" si="11">AVERAGE(AL10:AN10)</f>
        <v>389.57333333333332</v>
      </c>
      <c r="W24" s="112">
        <f t="shared" ref="W24:W28" si="12">AVERAGE(AO10:AQ10)</f>
        <v>223.25203633333334</v>
      </c>
      <c r="X24" s="112">
        <f t="shared" ref="X24:X28" si="13">AVERAGE(AR10:AT10)</f>
        <v>31.20101166666667</v>
      </c>
      <c r="Y24" s="112">
        <f t="shared" ref="Y24:Y28" si="14">AVERAGE(AU10:AW10)</f>
        <v>217.69279833333334</v>
      </c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</row>
    <row r="25" spans="1:49" s="5" customFormat="1" x14ac:dyDescent="0.3">
      <c r="A25" s="91"/>
      <c r="B25" s="25"/>
      <c r="C25" s="59"/>
      <c r="D25" s="59"/>
      <c r="E25" s="59"/>
      <c r="F25" s="59"/>
      <c r="G25" s="59"/>
      <c r="H25" s="59"/>
      <c r="I25" s="96" t="s">
        <v>77</v>
      </c>
      <c r="J25" s="113" t="s">
        <v>46</v>
      </c>
      <c r="K25" s="112">
        <f t="shared" si="0"/>
        <v>0.45333333333333337</v>
      </c>
      <c r="L25" s="112">
        <f t="shared" si="1"/>
        <v>44.790709666666665</v>
      </c>
      <c r="M25" s="112">
        <f t="shared" si="2"/>
        <v>183.38737666666665</v>
      </c>
      <c r="N25" s="112">
        <f t="shared" si="3"/>
        <v>1064.1377666666667</v>
      </c>
      <c r="O25" s="112">
        <f t="shared" si="4"/>
        <v>1126.5658999999998</v>
      </c>
      <c r="P25" s="112">
        <f t="shared" si="5"/>
        <v>958.83676666666668</v>
      </c>
      <c r="Q25" s="112">
        <f t="shared" si="6"/>
        <v>1557.8794333333335</v>
      </c>
      <c r="R25" s="112">
        <f t="shared" si="7"/>
        <v>2504.7876666666666</v>
      </c>
      <c r="S25" s="112">
        <f t="shared" si="8"/>
        <v>1153.0094999999999</v>
      </c>
      <c r="T25" s="112">
        <f t="shared" si="9"/>
        <v>885.20581333333337</v>
      </c>
      <c r="U25" s="112">
        <f t="shared" si="10"/>
        <v>637.9593666666666</v>
      </c>
      <c r="V25" s="112">
        <f t="shared" si="11"/>
        <v>734.98775666666677</v>
      </c>
      <c r="W25" s="112">
        <f t="shared" si="12"/>
        <v>1002.9639000000001</v>
      </c>
      <c r="X25" s="112">
        <f t="shared" si="13"/>
        <v>931.38389999999993</v>
      </c>
      <c r="Y25" s="112">
        <f t="shared" si="14"/>
        <v>1185.3471400000001</v>
      </c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</row>
    <row r="26" spans="1:49" s="5" customFormat="1" x14ac:dyDescent="0.3">
      <c r="A26" s="91"/>
      <c r="B26" s="25"/>
      <c r="C26" s="59"/>
      <c r="D26" s="59"/>
      <c r="E26" s="59"/>
      <c r="F26" s="59"/>
      <c r="G26" s="59"/>
      <c r="H26" s="59"/>
      <c r="I26" s="96" t="s">
        <v>78</v>
      </c>
      <c r="J26" s="113" t="s">
        <v>47</v>
      </c>
      <c r="K26" s="112">
        <f t="shared" si="0"/>
        <v>0.73666666666666669</v>
      </c>
      <c r="L26" s="112">
        <f t="shared" si="1"/>
        <v>2.3333333333333335</v>
      </c>
      <c r="M26" s="112">
        <f t="shared" si="2"/>
        <v>21.340715333333335</v>
      </c>
      <c r="N26" s="112">
        <f t="shared" si="3"/>
        <v>301.91782666666666</v>
      </c>
      <c r="O26" s="112">
        <f t="shared" si="4"/>
        <v>358.25118666666668</v>
      </c>
      <c r="P26" s="112">
        <f t="shared" si="5"/>
        <v>241.32806000000002</v>
      </c>
      <c r="Q26" s="112">
        <f t="shared" si="6"/>
        <v>158.85922333333335</v>
      </c>
      <c r="R26" s="112">
        <f t="shared" si="7"/>
        <v>380.70443333333333</v>
      </c>
      <c r="S26" s="112">
        <f t="shared" si="8"/>
        <v>172.79564999999999</v>
      </c>
      <c r="T26" s="112">
        <f t="shared" si="9"/>
        <v>226.27900333333332</v>
      </c>
      <c r="U26" s="112">
        <f t="shared" si="10"/>
        <v>129.94132866666666</v>
      </c>
      <c r="V26" s="112">
        <f t="shared" si="11"/>
        <v>227.69597333333334</v>
      </c>
      <c r="W26" s="112">
        <f t="shared" si="12"/>
        <v>160.36838</v>
      </c>
      <c r="X26" s="112">
        <f t="shared" si="13"/>
        <v>40.014003333333335</v>
      </c>
      <c r="Y26" s="112">
        <f t="shared" si="14"/>
        <v>111.394841</v>
      </c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</row>
    <row r="27" spans="1:49" s="5" customFormat="1" x14ac:dyDescent="0.3">
      <c r="A27" s="91"/>
      <c r="B27" s="25"/>
      <c r="C27" s="59"/>
      <c r="D27" s="59"/>
      <c r="E27" s="59"/>
      <c r="F27" s="59"/>
      <c r="G27" s="25"/>
      <c r="H27" s="25"/>
      <c r="I27" s="96" t="s">
        <v>79</v>
      </c>
      <c r="J27" s="113" t="s">
        <v>48</v>
      </c>
      <c r="K27" s="112">
        <f t="shared" si="0"/>
        <v>1.3799999999999997</v>
      </c>
      <c r="L27" s="112">
        <f t="shared" si="1"/>
        <v>444.14117199999993</v>
      </c>
      <c r="M27" s="112">
        <f t="shared" si="2"/>
        <v>579.20617200000004</v>
      </c>
      <c r="N27" s="112">
        <f t="shared" si="3"/>
        <v>162870.72583333333</v>
      </c>
      <c r="O27" s="112">
        <f t="shared" si="4"/>
        <v>346462.16826666665</v>
      </c>
      <c r="P27" s="112">
        <f t="shared" si="5"/>
        <v>39931.513366666666</v>
      </c>
      <c r="Q27" s="112">
        <f t="shared" si="6"/>
        <v>137533.1562</v>
      </c>
      <c r="R27" s="112">
        <f t="shared" si="7"/>
        <v>304206.77549999999</v>
      </c>
      <c r="S27" s="112">
        <f t="shared" si="8"/>
        <v>136148.51613333332</v>
      </c>
      <c r="T27" s="112">
        <f t="shared" si="9"/>
        <v>174322.329</v>
      </c>
      <c r="U27" s="112">
        <f t="shared" si="10"/>
        <v>66171.360433333335</v>
      </c>
      <c r="V27" s="112">
        <f t="shared" si="11"/>
        <v>55861.003599999996</v>
      </c>
      <c r="W27" s="112">
        <f t="shared" si="12"/>
        <v>118161.34816666668</v>
      </c>
      <c r="X27" s="112">
        <f t="shared" si="13"/>
        <v>66430.317266666665</v>
      </c>
      <c r="Y27" s="112">
        <f t="shared" si="14"/>
        <v>67961.604933333336</v>
      </c>
      <c r="Z27" s="59"/>
      <c r="AA27" s="59"/>
      <c r="AB27" s="59"/>
      <c r="AC27" s="59"/>
      <c r="AD27" s="59"/>
      <c r="AE27" s="25"/>
      <c r="AF27" s="59"/>
      <c r="AG27" s="59"/>
      <c r="AH27" s="59"/>
      <c r="AI27" s="59"/>
      <c r="AJ27" s="59"/>
      <c r="AK27" s="59"/>
      <c r="AL27" s="59"/>
      <c r="AM27" s="59"/>
      <c r="AN27" s="25"/>
      <c r="AO27" s="59"/>
      <c r="AP27" s="59"/>
      <c r="AQ27" s="59"/>
      <c r="AR27" s="59"/>
      <c r="AS27" s="59"/>
      <c r="AT27" s="59"/>
      <c r="AU27" s="59"/>
      <c r="AV27" s="59"/>
      <c r="AW27" s="59"/>
    </row>
    <row r="28" spans="1:49" s="5" customFormat="1" ht="15" thickBot="1" x14ac:dyDescent="0.35">
      <c r="A28" s="91"/>
      <c r="B28" s="25"/>
      <c r="C28" s="59"/>
      <c r="D28" s="59"/>
      <c r="E28" s="59"/>
      <c r="F28" s="59"/>
      <c r="G28" s="59"/>
      <c r="H28" s="59"/>
      <c r="I28" s="96" t="s">
        <v>80</v>
      </c>
      <c r="J28" s="116" t="s">
        <v>49</v>
      </c>
      <c r="K28" s="117">
        <f>AVERAGE(C14:E14)</f>
        <v>0.32333333333333331</v>
      </c>
      <c r="L28" s="117">
        <f t="shared" si="1"/>
        <v>3.3333333333333335</v>
      </c>
      <c r="M28" s="117">
        <f t="shared" si="2"/>
        <v>27</v>
      </c>
      <c r="N28" s="117">
        <f t="shared" si="3"/>
        <v>160.48333333333332</v>
      </c>
      <c r="O28" s="117">
        <f t="shared" si="4"/>
        <v>86.450993666666662</v>
      </c>
      <c r="P28" s="117">
        <f t="shared" si="5"/>
        <v>69.625173333333336</v>
      </c>
      <c r="Q28" s="117">
        <f t="shared" si="6"/>
        <v>72.029980666666674</v>
      </c>
      <c r="R28" s="117">
        <f t="shared" si="7"/>
        <v>101.92749666666667</v>
      </c>
      <c r="S28" s="117">
        <f t="shared" si="8"/>
        <v>78.666666666666671</v>
      </c>
      <c r="T28" s="117">
        <f t="shared" si="9"/>
        <v>16.713995999999998</v>
      </c>
      <c r="U28" s="117">
        <f t="shared" si="10"/>
        <v>24.458791000000002</v>
      </c>
      <c r="V28" s="117">
        <f t="shared" si="11"/>
        <v>27.261536000000003</v>
      </c>
      <c r="W28" s="117">
        <f t="shared" si="12"/>
        <v>35.279305999999998</v>
      </c>
      <c r="X28" s="117">
        <f t="shared" si="13"/>
        <v>7.690917333333334</v>
      </c>
      <c r="Y28" s="117">
        <f t="shared" si="14"/>
        <v>34</v>
      </c>
      <c r="Z28" s="59"/>
      <c r="AA28" s="59"/>
      <c r="AB28" s="59"/>
      <c r="AC28" s="59"/>
      <c r="AD28" s="59"/>
      <c r="AE28" s="25"/>
      <c r="AF28" s="59"/>
      <c r="AG28" s="59"/>
      <c r="AH28" s="59"/>
      <c r="AI28" s="59"/>
      <c r="AJ28" s="59"/>
      <c r="AK28" s="59"/>
      <c r="AL28" s="59"/>
      <c r="AM28" s="59"/>
      <c r="AN28" s="25"/>
      <c r="AO28" s="59"/>
      <c r="AP28" s="59"/>
      <c r="AQ28" s="59"/>
      <c r="AR28" s="59"/>
      <c r="AS28" s="59"/>
      <c r="AT28" s="59"/>
      <c r="AU28" s="59"/>
      <c r="AV28" s="59"/>
      <c r="AW28" s="59"/>
    </row>
    <row r="29" spans="1:49" s="5" customFormat="1" x14ac:dyDescent="0.3">
      <c r="A29" s="88"/>
      <c r="B29" s="25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25"/>
      <c r="N29" s="59"/>
      <c r="O29" s="59"/>
      <c r="P29" s="59"/>
      <c r="Q29" s="59"/>
      <c r="R29" s="59"/>
      <c r="S29" s="59"/>
      <c r="T29" s="59"/>
      <c r="U29" s="59"/>
      <c r="V29" s="25"/>
      <c r="W29" s="59"/>
      <c r="X29" s="59"/>
      <c r="Y29" s="59"/>
      <c r="Z29" s="59"/>
      <c r="AA29" s="59"/>
      <c r="AB29" s="59"/>
      <c r="AC29" s="59"/>
      <c r="AD29" s="59"/>
      <c r="AE29" s="25"/>
      <c r="AF29" s="59"/>
      <c r="AG29" s="59"/>
      <c r="AH29" s="59"/>
      <c r="AI29" s="59"/>
      <c r="AJ29" s="59"/>
      <c r="AK29" s="59"/>
      <c r="AL29" s="59"/>
      <c r="AM29" s="59"/>
      <c r="AN29" s="25"/>
      <c r="AO29" s="59"/>
      <c r="AP29" s="59"/>
      <c r="AQ29" s="59"/>
      <c r="AR29" s="59"/>
      <c r="AS29" s="59"/>
      <c r="AT29" s="59"/>
      <c r="AU29" s="59"/>
      <c r="AV29" s="59"/>
      <c r="AW29" s="59"/>
    </row>
    <row r="30" spans="1:49" s="5" customFormat="1" x14ac:dyDescent="0.3">
      <c r="A30" s="88"/>
      <c r="B30" s="25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25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25"/>
      <c r="AF30" s="59"/>
      <c r="AG30" s="59"/>
      <c r="AH30" s="59"/>
      <c r="AI30" s="59"/>
      <c r="AJ30" s="59"/>
      <c r="AK30" s="59"/>
      <c r="AL30" s="59"/>
      <c r="AM30" s="59"/>
      <c r="AN30" s="25"/>
      <c r="AO30" s="59"/>
      <c r="AP30" s="59"/>
      <c r="AQ30" s="59"/>
      <c r="AR30" s="59"/>
      <c r="AS30" s="59"/>
      <c r="AT30" s="59"/>
      <c r="AU30" s="59"/>
      <c r="AV30" s="59"/>
      <c r="AW30" s="59"/>
    </row>
    <row r="31" spans="1:49" s="5" customFormat="1" x14ac:dyDescent="0.3">
      <c r="A31" s="88"/>
      <c r="B31" s="25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25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25"/>
      <c r="AF31" s="59"/>
      <c r="AG31" s="59"/>
      <c r="AH31" s="59"/>
      <c r="AI31" s="59"/>
      <c r="AJ31" s="59"/>
      <c r="AK31" s="59"/>
      <c r="AL31" s="59"/>
      <c r="AM31" s="59"/>
      <c r="AN31" s="25"/>
      <c r="AO31" s="59"/>
      <c r="AP31" s="59"/>
      <c r="AQ31" s="59"/>
      <c r="AR31" s="59"/>
      <c r="AS31" s="59"/>
      <c r="AT31" s="59"/>
      <c r="AU31" s="59"/>
      <c r="AV31" s="59"/>
      <c r="AW31" s="59"/>
    </row>
    <row r="32" spans="1:49" s="5" customFormat="1" x14ac:dyDescent="0.3">
      <c r="A32" s="88"/>
      <c r="B32" s="25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25"/>
      <c r="N32" s="59"/>
      <c r="O32" s="59"/>
      <c r="P32" s="59"/>
      <c r="Q32" s="59"/>
      <c r="R32" s="59"/>
      <c r="S32" s="59"/>
      <c r="T32" s="59"/>
      <c r="U32" s="59"/>
      <c r="V32" s="25"/>
      <c r="W32" s="59"/>
      <c r="X32" s="59"/>
      <c r="Y32" s="59"/>
      <c r="Z32" s="59"/>
      <c r="AA32" s="59"/>
      <c r="AB32" s="59"/>
      <c r="AC32" s="59"/>
      <c r="AD32" s="59"/>
      <c r="AE32" s="25"/>
      <c r="AF32" s="59"/>
      <c r="AG32" s="59"/>
      <c r="AH32" s="59"/>
      <c r="AI32" s="59"/>
      <c r="AJ32" s="59"/>
      <c r="AK32" s="59"/>
      <c r="AL32" s="59"/>
      <c r="AM32" s="59"/>
      <c r="AN32" s="25"/>
      <c r="AO32" s="59"/>
      <c r="AP32" s="59"/>
      <c r="AQ32" s="59"/>
      <c r="AR32" s="59"/>
      <c r="AS32" s="59"/>
      <c r="AT32" s="59"/>
      <c r="AU32" s="59"/>
      <c r="AV32" s="59"/>
      <c r="AW32" s="59"/>
    </row>
    <row r="33" spans="1:49" s="5" customFormat="1" x14ac:dyDescent="0.3">
      <c r="A33" s="88"/>
      <c r="B33" s="25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25"/>
      <c r="N33" s="59"/>
      <c r="O33" s="59"/>
      <c r="P33" s="59"/>
      <c r="Q33" s="59"/>
      <c r="R33" s="59"/>
      <c r="S33" s="59"/>
      <c r="T33" s="59"/>
      <c r="U33" s="59"/>
      <c r="V33" s="25"/>
      <c r="W33" s="59"/>
      <c r="X33" s="59"/>
      <c r="Y33" s="59"/>
      <c r="Z33" s="59"/>
      <c r="AA33" s="59"/>
      <c r="AB33" s="59"/>
      <c r="AC33" s="59"/>
      <c r="AD33" s="59"/>
      <c r="AE33" s="25"/>
      <c r="AF33" s="59"/>
      <c r="AG33" s="59"/>
      <c r="AH33" s="59"/>
      <c r="AI33" s="59"/>
      <c r="AJ33" s="59"/>
      <c r="AK33" s="59"/>
      <c r="AL33" s="59"/>
      <c r="AM33" s="59"/>
      <c r="AN33" s="25"/>
      <c r="AO33" s="59"/>
      <c r="AP33" s="59"/>
      <c r="AQ33" s="59"/>
      <c r="AR33" s="59"/>
      <c r="AS33" s="59"/>
      <c r="AT33" s="59"/>
      <c r="AU33" s="59"/>
      <c r="AV33" s="59"/>
      <c r="AW33" s="59"/>
    </row>
    <row r="34" spans="1:49" s="5" customFormat="1" x14ac:dyDescent="0.3">
      <c r="A34" s="88"/>
      <c r="B34" s="25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25"/>
      <c r="N34" s="59"/>
      <c r="O34" s="59"/>
      <c r="P34" s="59"/>
      <c r="Q34" s="59"/>
      <c r="R34" s="59"/>
      <c r="S34" s="59"/>
      <c r="T34" s="59"/>
      <c r="U34" s="59"/>
      <c r="V34" s="25"/>
      <c r="W34" s="59"/>
      <c r="X34" s="59"/>
      <c r="Y34" s="59"/>
      <c r="Z34" s="59"/>
      <c r="AA34" s="59"/>
      <c r="AB34" s="59"/>
      <c r="AC34" s="59"/>
      <c r="AD34" s="59"/>
      <c r="AE34" s="25"/>
      <c r="AF34" s="59"/>
      <c r="AG34" s="59"/>
      <c r="AH34" s="59"/>
      <c r="AI34" s="59"/>
      <c r="AJ34" s="59"/>
      <c r="AK34" s="59"/>
      <c r="AL34" s="59"/>
      <c r="AM34" s="59"/>
      <c r="AN34" s="25"/>
      <c r="AO34" s="59"/>
      <c r="AP34" s="59"/>
      <c r="AQ34" s="59"/>
      <c r="AR34" s="59"/>
      <c r="AS34" s="59"/>
      <c r="AT34" s="59"/>
      <c r="AU34" s="59"/>
      <c r="AV34" s="59"/>
      <c r="AW34" s="59"/>
    </row>
    <row r="35" spans="1:49" s="5" customFormat="1" x14ac:dyDescent="0.3">
      <c r="B35" s="9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9"/>
      <c r="N35" s="58"/>
      <c r="O35" s="58"/>
      <c r="P35" s="58"/>
      <c r="Q35" s="58"/>
      <c r="R35" s="58"/>
      <c r="S35" s="58"/>
      <c r="T35" s="58"/>
      <c r="U35" s="58"/>
      <c r="V35" s="9"/>
      <c r="W35" s="58"/>
      <c r="X35" s="58"/>
      <c r="Y35" s="58"/>
      <c r="Z35" s="58"/>
      <c r="AA35" s="58"/>
      <c r="AB35" s="58"/>
      <c r="AC35" s="58"/>
      <c r="AD35" s="58"/>
      <c r="AE35" s="9"/>
      <c r="AF35" s="58"/>
      <c r="AG35" s="58"/>
      <c r="AH35" s="58"/>
      <c r="AI35" s="58"/>
      <c r="AJ35" s="58"/>
      <c r="AK35" s="58"/>
      <c r="AL35" s="58"/>
      <c r="AM35" s="58"/>
      <c r="AN35" s="9"/>
      <c r="AO35" s="58"/>
      <c r="AP35" s="58"/>
      <c r="AQ35" s="58"/>
      <c r="AR35" s="58"/>
      <c r="AS35" s="58"/>
      <c r="AT35" s="58"/>
      <c r="AU35" s="58"/>
      <c r="AV35" s="58"/>
      <c r="AW35" s="58"/>
    </row>
    <row r="36" spans="1:49" s="5" customFormat="1" x14ac:dyDescent="0.3">
      <c r="B36" s="9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9"/>
      <c r="N36" s="58"/>
      <c r="O36" s="58"/>
      <c r="P36" s="58"/>
      <c r="Q36" s="58"/>
      <c r="R36" s="58"/>
      <c r="S36" s="58"/>
      <c r="T36" s="58"/>
      <c r="U36" s="58"/>
      <c r="V36" s="9"/>
      <c r="W36" s="58"/>
      <c r="X36" s="58"/>
      <c r="Y36" s="58"/>
      <c r="Z36" s="58"/>
      <c r="AA36" s="58"/>
      <c r="AB36" s="58"/>
      <c r="AC36" s="58"/>
      <c r="AD36" s="58"/>
      <c r="AE36" s="9"/>
      <c r="AF36" s="58"/>
      <c r="AG36" s="58"/>
      <c r="AH36" s="58"/>
      <c r="AI36" s="58"/>
      <c r="AJ36" s="58"/>
      <c r="AK36" s="58"/>
      <c r="AL36" s="58"/>
      <c r="AM36" s="58"/>
      <c r="AN36" s="9"/>
      <c r="AO36" s="58"/>
      <c r="AP36" s="58"/>
      <c r="AQ36" s="58"/>
      <c r="AR36" s="58"/>
      <c r="AS36" s="58"/>
      <c r="AT36" s="58"/>
      <c r="AU36" s="58"/>
      <c r="AV36" s="58"/>
      <c r="AW36" s="58"/>
    </row>
    <row r="41" spans="1:49" x14ac:dyDescent="0.3"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</row>
    <row r="42" spans="1:49" x14ac:dyDescent="0.3"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</row>
    <row r="43" spans="1:49" x14ac:dyDescent="0.3"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</row>
    <row r="44" spans="1:49" x14ac:dyDescent="0.3">
      <c r="D44" s="6"/>
      <c r="E44" s="6"/>
      <c r="F44" s="6"/>
      <c r="G44" s="58"/>
      <c r="H44" s="58"/>
      <c r="I44" s="58"/>
      <c r="J44" s="58"/>
      <c r="K44" s="58"/>
      <c r="L44" s="58"/>
      <c r="M44" s="58"/>
      <c r="N44" s="58"/>
      <c r="O44" s="58"/>
      <c r="P44" s="58"/>
    </row>
    <row r="45" spans="1:49" x14ac:dyDescent="0.3"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</row>
    <row r="46" spans="1:49" x14ac:dyDescent="0.3"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</row>
    <row r="47" spans="1:49" x14ac:dyDescent="0.3"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</row>
    <row r="51" spans="4:16" x14ac:dyDescent="0.3"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</row>
    <row r="52" spans="4:16" x14ac:dyDescent="0.3">
      <c r="E52" s="58"/>
      <c r="F52" s="58"/>
      <c r="G52" s="58"/>
      <c r="H52" s="58"/>
      <c r="I52" s="58"/>
      <c r="J52" s="58"/>
      <c r="K52" s="58"/>
      <c r="L52" s="58"/>
      <c r="M52" s="58"/>
      <c r="N52" s="6"/>
      <c r="O52" s="6"/>
      <c r="P52" s="6"/>
    </row>
    <row r="53" spans="4:16" x14ac:dyDescent="0.3">
      <c r="E53" s="58"/>
      <c r="F53" s="58"/>
      <c r="G53" s="58"/>
      <c r="H53" s="58"/>
      <c r="I53" s="58"/>
      <c r="J53" s="58"/>
      <c r="K53" s="58"/>
      <c r="L53" s="58"/>
      <c r="M53" s="58"/>
      <c r="N53" s="6"/>
      <c r="O53" s="6"/>
      <c r="P53" s="6"/>
    </row>
    <row r="54" spans="4:16" x14ac:dyDescent="0.3">
      <c r="E54" s="58"/>
      <c r="F54" s="58"/>
      <c r="G54" s="58"/>
      <c r="H54" s="58"/>
      <c r="I54" s="58"/>
      <c r="J54" s="58"/>
      <c r="K54" s="58"/>
      <c r="L54" s="58"/>
      <c r="M54" s="58"/>
      <c r="N54" s="6"/>
      <c r="O54" s="6"/>
      <c r="P54" s="6"/>
    </row>
    <row r="55" spans="4:16" x14ac:dyDescent="0.3">
      <c r="E55" s="58"/>
      <c r="F55" s="58"/>
      <c r="G55" s="58"/>
      <c r="H55" s="58"/>
      <c r="I55" s="58"/>
      <c r="J55" s="58"/>
      <c r="K55" s="58"/>
      <c r="L55" s="58"/>
      <c r="M55" s="58"/>
      <c r="N55" s="6"/>
      <c r="O55" s="6"/>
      <c r="P55" s="6"/>
    </row>
    <row r="56" spans="4:16" x14ac:dyDescent="0.3">
      <c r="E56" s="58"/>
      <c r="F56" s="58"/>
      <c r="G56" s="58"/>
      <c r="H56" s="58"/>
      <c r="I56" s="58"/>
      <c r="J56" s="58"/>
      <c r="K56" s="58"/>
      <c r="L56" s="58"/>
      <c r="M56" s="58"/>
      <c r="N56" s="6"/>
      <c r="O56" s="6"/>
      <c r="P56" s="6"/>
    </row>
    <row r="57" spans="4:16" x14ac:dyDescent="0.3">
      <c r="E57" s="58"/>
      <c r="F57" s="58"/>
      <c r="G57" s="58"/>
      <c r="H57" s="58"/>
      <c r="I57" s="58"/>
      <c r="J57" s="58"/>
      <c r="K57" s="58"/>
      <c r="L57" s="58"/>
      <c r="M57" s="58"/>
      <c r="N57" s="6"/>
      <c r="O57" s="6"/>
      <c r="P57" s="6"/>
    </row>
    <row r="62" spans="4:16" x14ac:dyDescent="0.3"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</row>
    <row r="63" spans="4:16" x14ac:dyDescent="0.3"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</row>
    <row r="64" spans="4:16" x14ac:dyDescent="0.3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</row>
    <row r="65" spans="4:16" x14ac:dyDescent="0.3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</row>
    <row r="66" spans="4:16" x14ac:dyDescent="0.3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</row>
    <row r="67" spans="4:16" x14ac:dyDescent="0.3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</row>
    <row r="68" spans="4:16" x14ac:dyDescent="0.3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</row>
    <row r="69" spans="4:16" x14ac:dyDescent="0.3"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</row>
    <row r="70" spans="4:16" x14ac:dyDescent="0.3"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</row>
    <row r="72" spans="4:16" x14ac:dyDescent="0.3"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</row>
    <row r="73" spans="4:16" x14ac:dyDescent="0.3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</row>
    <row r="74" spans="4:16" x14ac:dyDescent="0.3"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</row>
    <row r="75" spans="4:16" x14ac:dyDescent="0.3"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</row>
    <row r="76" spans="4:16" x14ac:dyDescent="0.3"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</row>
    <row r="77" spans="4:16" x14ac:dyDescent="0.3"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</row>
    <row r="78" spans="4:16" x14ac:dyDescent="0.3"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</row>
  </sheetData>
  <mergeCells count="28">
    <mergeCell ref="B3:AW3"/>
    <mergeCell ref="AU6:AW6"/>
    <mergeCell ref="N4:AE4"/>
    <mergeCell ref="AF4:AW4"/>
    <mergeCell ref="N5:V5"/>
    <mergeCell ref="W5:AE5"/>
    <mergeCell ref="AF5:AN5"/>
    <mergeCell ref="AO5:AW5"/>
    <mergeCell ref="AF6:AH6"/>
    <mergeCell ref="AI6:AK6"/>
    <mergeCell ref="AL6:AN6"/>
    <mergeCell ref="AO6:AQ6"/>
    <mergeCell ref="AR6:AT6"/>
    <mergeCell ref="Z6:AB6"/>
    <mergeCell ref="AC6:AE6"/>
    <mergeCell ref="F6:H6"/>
    <mergeCell ref="I6:K6"/>
    <mergeCell ref="N20:P20"/>
    <mergeCell ref="Q20:S20"/>
    <mergeCell ref="T20:V20"/>
    <mergeCell ref="W20:Y20"/>
    <mergeCell ref="N6:P6"/>
    <mergeCell ref="Q6:S6"/>
    <mergeCell ref="C6:E6"/>
    <mergeCell ref="F5:H5"/>
    <mergeCell ref="I5:K5"/>
    <mergeCell ref="T6:V6"/>
    <mergeCell ref="W6:Y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Figure_4b</vt:lpstr>
      <vt:lpstr>Figure_4c</vt:lpstr>
      <vt:lpstr>Figure_4d </vt:lpstr>
      <vt:lpstr>Figure_4e</vt:lpstr>
      <vt:lpstr>Figure_4f</vt:lpstr>
      <vt:lpstr>Figure_4g</vt:lpstr>
      <vt:lpstr>Extended_Figure_3</vt:lpstr>
      <vt:lpstr>Extended_Figure_4</vt:lpstr>
      <vt:lpstr>Extended_Figure_5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Francy Johanna Pérez Llanos</dc:creator>
  <cp:lastModifiedBy>Francy Johanna Pérez Llanos</cp:lastModifiedBy>
  <dcterms:created xsi:type="dcterms:W3CDTF">2024-04-21T15:49:15Z</dcterms:created>
  <dcterms:modified xsi:type="dcterms:W3CDTF">2024-04-24T17:31:36Z</dcterms:modified>
</cp:coreProperties>
</file>