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Nature ReSubmission\March ReSubmission\SD Temp\"/>
    </mc:Choice>
  </mc:AlternateContent>
  <bookViews>
    <workbookView xWindow="0" yWindow="60" windowWidth="20490" windowHeight="7560"/>
  </bookViews>
  <sheets>
    <sheet name="Extended Data Fig. 2b" sheetId="1" r:id="rId1"/>
    <sheet name="Extended Data Fig. 2c" sheetId="2" r:id="rId2"/>
    <sheet name="Extended Data Fig. 2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7" i="2" l="1"/>
  <c r="P57" i="2"/>
  <c r="Q57" i="2"/>
  <c r="J57" i="2"/>
  <c r="K57" i="2"/>
  <c r="L57" i="2"/>
  <c r="M57" i="2"/>
  <c r="D57" i="2"/>
  <c r="E57" i="2"/>
  <c r="F57" i="2"/>
  <c r="G57" i="2"/>
  <c r="H57" i="2"/>
  <c r="U30" i="2"/>
  <c r="S30" i="2"/>
  <c r="T30" i="2"/>
  <c r="R30" i="2"/>
  <c r="O30" i="2"/>
  <c r="P30" i="2"/>
  <c r="Q30" i="2"/>
  <c r="N30" i="2"/>
  <c r="D30" i="2"/>
  <c r="E30" i="2"/>
  <c r="F30" i="2"/>
  <c r="G30" i="2"/>
  <c r="H30" i="2"/>
  <c r="I30" i="2"/>
  <c r="J30" i="2"/>
  <c r="K30" i="2"/>
  <c r="L30" i="2"/>
  <c r="M30" i="2"/>
  <c r="C30" i="2"/>
  <c r="U57" i="2" l="1"/>
  <c r="T57" i="2"/>
  <c r="S57" i="2"/>
  <c r="R57" i="2"/>
  <c r="N57" i="2"/>
  <c r="I57" i="2"/>
  <c r="C57" i="2"/>
  <c r="H31" i="3" l="1"/>
  <c r="G31" i="3"/>
  <c r="L31" i="3" s="1"/>
  <c r="H30" i="3"/>
  <c r="G30" i="3"/>
  <c r="H29" i="3"/>
  <c r="G29" i="3"/>
  <c r="L29" i="3" s="1"/>
  <c r="H28" i="3"/>
  <c r="G28" i="3"/>
  <c r="L28" i="3" s="1"/>
  <c r="H27" i="3"/>
  <c r="G27" i="3"/>
  <c r="L27" i="3" s="1"/>
  <c r="H26" i="3"/>
  <c r="G26" i="3"/>
  <c r="H25" i="3"/>
  <c r="G25" i="3"/>
  <c r="L25" i="3" s="1"/>
  <c r="H24" i="3"/>
  <c r="G24" i="3"/>
  <c r="H23" i="3"/>
  <c r="G23" i="3"/>
  <c r="L23" i="3" s="1"/>
  <c r="H22" i="3"/>
  <c r="G22" i="3"/>
  <c r="H21" i="3"/>
  <c r="G21" i="3"/>
  <c r="H20" i="3"/>
  <c r="G20" i="3"/>
  <c r="F16" i="3"/>
  <c r="F15" i="3"/>
  <c r="F14" i="3"/>
  <c r="F13" i="3"/>
  <c r="F12" i="3"/>
  <c r="F11" i="3"/>
  <c r="F10" i="3"/>
  <c r="F9" i="3"/>
  <c r="F8" i="3"/>
  <c r="F7" i="3"/>
  <c r="F6" i="3"/>
  <c r="F5" i="3"/>
  <c r="F16" i="1"/>
  <c r="F15" i="1"/>
  <c r="F14" i="1"/>
  <c r="F13" i="1"/>
  <c r="F12" i="1"/>
  <c r="F11" i="1"/>
  <c r="F10" i="1"/>
  <c r="F9" i="1"/>
  <c r="F8" i="1"/>
  <c r="F7" i="1"/>
  <c r="F6" i="1"/>
  <c r="F5" i="1"/>
  <c r="I26" i="3" l="1"/>
  <c r="I30" i="3"/>
  <c r="I27" i="3"/>
  <c r="J31" i="3" s="1"/>
  <c r="I29" i="3"/>
  <c r="I31" i="3"/>
  <c r="I28" i="3"/>
  <c r="L26" i="3"/>
  <c r="M27" i="3" s="1"/>
  <c r="L30" i="3"/>
  <c r="I21" i="3"/>
  <c r="I23" i="3"/>
  <c r="L22" i="3"/>
  <c r="I20" i="3"/>
  <c r="I25" i="3"/>
  <c r="L21" i="3"/>
  <c r="L24" i="3"/>
  <c r="I22" i="3"/>
  <c r="L20" i="3"/>
  <c r="I24" i="3"/>
  <c r="G6" i="3"/>
  <c r="G12" i="3"/>
  <c r="G15" i="3"/>
  <c r="G16" i="3"/>
  <c r="G10" i="3"/>
  <c r="G9" i="3"/>
  <c r="G13" i="3"/>
  <c r="G5" i="3"/>
  <c r="G8" i="3"/>
  <c r="G11" i="3"/>
  <c r="G14" i="3"/>
  <c r="G7" i="3"/>
  <c r="G12" i="1"/>
  <c r="G14" i="1"/>
  <c r="G11" i="1"/>
  <c r="G15" i="1"/>
  <c r="G16" i="1"/>
  <c r="G10" i="1"/>
  <c r="G7" i="1"/>
  <c r="G9" i="1"/>
  <c r="G6" i="1"/>
  <c r="G8" i="1"/>
  <c r="G5" i="1"/>
  <c r="G13" i="1"/>
  <c r="M26" i="3" l="1"/>
  <c r="M20" i="3"/>
  <c r="J30" i="3"/>
  <c r="J29" i="3"/>
  <c r="J28" i="3"/>
  <c r="M24" i="3"/>
  <c r="J25" i="3"/>
  <c r="J27" i="3"/>
  <c r="J26" i="3"/>
  <c r="M29" i="3"/>
  <c r="M28" i="3"/>
  <c r="J21" i="3"/>
  <c r="J22" i="3"/>
  <c r="J23" i="3"/>
  <c r="M30" i="3"/>
  <c r="M31" i="3"/>
  <c r="J20" i="3"/>
  <c r="M22" i="3"/>
  <c r="M23" i="3"/>
  <c r="J24" i="3"/>
  <c r="M25" i="3"/>
  <c r="M21" i="3"/>
</calcChain>
</file>

<file path=xl/sharedStrings.xml><?xml version="1.0" encoding="utf-8"?>
<sst xmlns="http://schemas.openxmlformats.org/spreadsheetml/2006/main" count="119" uniqueCount="39">
  <si>
    <t>Bcl-2 (A.U.)</t>
  </si>
  <si>
    <t>Ratio</t>
  </si>
  <si>
    <t>Rel. ratio</t>
  </si>
  <si>
    <t>WT1</t>
  </si>
  <si>
    <t>WT2</t>
  </si>
  <si>
    <t>WT3</t>
  </si>
  <si>
    <t>KI1</t>
  </si>
  <si>
    <t>KI2</t>
  </si>
  <si>
    <t>KI3</t>
  </si>
  <si>
    <t>Heart</t>
  </si>
  <si>
    <t>Kidney</t>
  </si>
  <si>
    <t>p62 analysis</t>
  </si>
  <si>
    <t>Actin (A.U.)</t>
  </si>
  <si>
    <t>p62 (A.U.)</t>
  </si>
  <si>
    <t>p62/Actin</t>
  </si>
  <si>
    <t>Rel. p62</t>
  </si>
  <si>
    <t>LC3 analysis</t>
  </si>
  <si>
    <t>LC3-I (A.U.)</t>
  </si>
  <si>
    <t>LC3-II (A.U.)</t>
  </si>
  <si>
    <t>LC3-I/Actin</t>
  </si>
  <si>
    <t>LC3-II/Actin</t>
  </si>
  <si>
    <t>LC3-II/LC3-I</t>
  </si>
  <si>
    <t>Total LC3</t>
  </si>
  <si>
    <t>Rel. total</t>
  </si>
  <si>
    <t>Mouse #</t>
  </si>
  <si>
    <t>PBS</t>
  </si>
  <si>
    <t>CQ</t>
  </si>
  <si>
    <t>KI4</t>
  </si>
  <si>
    <r>
      <t xml:space="preserve">GFP-LC3 puncta / 2500 </t>
    </r>
    <r>
      <rPr>
        <b/>
        <sz val="11"/>
        <color theme="1"/>
        <rFont val="Calibri"/>
        <family val="2"/>
      </rPr>
      <t>µm</t>
    </r>
    <r>
      <rPr>
        <b/>
        <vertAlign val="superscript"/>
        <sz val="11"/>
        <color theme="1"/>
        <rFont val="Calibri"/>
        <family val="2"/>
      </rPr>
      <t>2</t>
    </r>
  </si>
  <si>
    <t>Mouse Mean</t>
  </si>
  <si>
    <t>WT4</t>
  </si>
  <si>
    <t>WT5</t>
  </si>
  <si>
    <t>WT6</t>
  </si>
  <si>
    <t>KI5</t>
  </si>
  <si>
    <t>beclin 1 (A.U.)</t>
  </si>
  <si>
    <t>A.U. = Arbitrary units</t>
  </si>
  <si>
    <t>Extended Data Fig. 2b: Quantitation of beclin 1/Bcl-2 interaction in tissues of 8 month-old mice</t>
  </si>
  <si>
    <t>Extended Data Fig. 2c: Quantitation of GFP-LC3 puncta in tissues of 6 month-old mice</t>
  </si>
  <si>
    <t>Extended Data Fig. 2e: Western blot analysis of tissues of 8 month-old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</si>
</sst>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tabSelected="1" workbookViewId="0"/>
  </sheetViews>
  <sheetFormatPr baseColWidth="10" defaultColWidth="11.42578125" defaultRowHeight="15" x14ac:dyDescent="0.25"/>
  <cols>
    <col min="1" max="4" width="11.42578125" style="3"/>
    <col min="5" max="5" width="13.5703125" style="3" bestFit="1" customWidth="1"/>
    <col min="6" max="16384" width="11.42578125" style="3"/>
  </cols>
  <sheetData>
    <row r="1" spans="2:9" x14ac:dyDescent="0.25">
      <c r="B1" s="59" t="s">
        <v>36</v>
      </c>
      <c r="C1" s="59"/>
      <c r="D1" s="59"/>
      <c r="E1" s="59"/>
      <c r="F1" s="59"/>
      <c r="G1" s="59"/>
      <c r="H1" s="59"/>
      <c r="I1" s="59"/>
    </row>
    <row r="2" spans="2:9" x14ac:dyDescent="0.25">
      <c r="B2" s="63" t="s">
        <v>35</v>
      </c>
      <c r="C2" s="63"/>
      <c r="E2" s="62"/>
      <c r="F2" s="62"/>
    </row>
    <row r="3" spans="2:9" x14ac:dyDescent="0.25">
      <c r="B3" s="1"/>
      <c r="C3" s="1"/>
      <c r="D3" s="1"/>
      <c r="E3" s="1"/>
      <c r="F3" s="1"/>
      <c r="G3" s="1"/>
    </row>
    <row r="4" spans="2:9" x14ac:dyDescent="0.25">
      <c r="B4" s="1"/>
      <c r="C4" s="9" t="s">
        <v>24</v>
      </c>
      <c r="D4" s="9" t="s">
        <v>0</v>
      </c>
      <c r="E4" s="9" t="s">
        <v>34</v>
      </c>
      <c r="F4" s="9" t="s">
        <v>1</v>
      </c>
      <c r="G4" s="9" t="s">
        <v>2</v>
      </c>
    </row>
    <row r="5" spans="2:9" x14ac:dyDescent="0.25">
      <c r="B5" s="56" t="s">
        <v>9</v>
      </c>
      <c r="C5" s="6" t="s">
        <v>3</v>
      </c>
      <c r="D5" s="10">
        <v>26150.228999999999</v>
      </c>
      <c r="E5" s="10">
        <v>7826.7610000000004</v>
      </c>
      <c r="F5" s="10">
        <f t="shared" ref="F5:F16" si="0">E5/D5</f>
        <v>0.2992999028803916</v>
      </c>
      <c r="G5" s="13">
        <f t="shared" ref="G5:G10" si="1">F5/(AVERAGE($F$5:$F$7))</f>
        <v>0.9665047535327429</v>
      </c>
    </row>
    <row r="6" spans="2:9" x14ac:dyDescent="0.25">
      <c r="B6" s="57"/>
      <c r="C6" s="7" t="s">
        <v>4</v>
      </c>
      <c r="D6" s="11">
        <v>26775.885999999999</v>
      </c>
      <c r="E6" s="11">
        <v>8322.7610000000004</v>
      </c>
      <c r="F6" s="11">
        <f t="shared" si="0"/>
        <v>0.31083046140844794</v>
      </c>
      <c r="G6" s="14">
        <f t="shared" si="1"/>
        <v>1.0037394452950972</v>
      </c>
    </row>
    <row r="7" spans="2:9" x14ac:dyDescent="0.25">
      <c r="B7" s="57"/>
      <c r="C7" s="8" t="s">
        <v>5</v>
      </c>
      <c r="D7" s="12">
        <v>27169.128000000001</v>
      </c>
      <c r="E7" s="12">
        <v>8663.8819999999996</v>
      </c>
      <c r="F7" s="12">
        <f t="shared" si="0"/>
        <v>0.31888701028608646</v>
      </c>
      <c r="G7" s="15">
        <f t="shared" si="1"/>
        <v>1.0297558011721597</v>
      </c>
    </row>
    <row r="8" spans="2:9" x14ac:dyDescent="0.25">
      <c r="B8" s="57"/>
      <c r="C8" s="7" t="s">
        <v>6</v>
      </c>
      <c r="D8" s="10">
        <v>24065.007000000001</v>
      </c>
      <c r="E8" s="10">
        <v>4100.2049999999999</v>
      </c>
      <c r="F8" s="10">
        <f t="shared" si="0"/>
        <v>0.17038037844742782</v>
      </c>
      <c r="G8" s="13">
        <f t="shared" si="1"/>
        <v>0.5501954531002794</v>
      </c>
    </row>
    <row r="9" spans="2:9" x14ac:dyDescent="0.25">
      <c r="B9" s="57"/>
      <c r="C9" s="7" t="s">
        <v>7</v>
      </c>
      <c r="D9" s="11">
        <v>23787.692999999999</v>
      </c>
      <c r="E9" s="11">
        <v>5181.326</v>
      </c>
      <c r="F9" s="11">
        <f t="shared" si="0"/>
        <v>0.21781540563853755</v>
      </c>
      <c r="G9" s="14">
        <f t="shared" si="1"/>
        <v>0.70337351571556816</v>
      </c>
    </row>
    <row r="10" spans="2:9" x14ac:dyDescent="0.25">
      <c r="B10" s="58"/>
      <c r="C10" s="8" t="s">
        <v>8</v>
      </c>
      <c r="D10" s="12">
        <v>21999.621999999999</v>
      </c>
      <c r="E10" s="12">
        <v>3651.0830000000001</v>
      </c>
      <c r="F10" s="12">
        <f t="shared" si="0"/>
        <v>0.16596116969646116</v>
      </c>
      <c r="G10" s="15">
        <f t="shared" si="1"/>
        <v>0.53592486288772712</v>
      </c>
    </row>
    <row r="11" spans="2:9" x14ac:dyDescent="0.25">
      <c r="B11" s="56" t="s">
        <v>10</v>
      </c>
      <c r="C11" s="6" t="s">
        <v>3</v>
      </c>
      <c r="D11" s="10">
        <v>4942.2250000000004</v>
      </c>
      <c r="E11" s="10">
        <v>7334.64</v>
      </c>
      <c r="F11" s="10">
        <f t="shared" si="0"/>
        <v>1.4840765040037633</v>
      </c>
      <c r="G11" s="13">
        <f t="shared" ref="G11:G16" si="2">F11/(AVERAGE($F$11:$F$13))</f>
        <v>1.2108517053724666</v>
      </c>
    </row>
    <row r="12" spans="2:9" x14ac:dyDescent="0.25">
      <c r="B12" s="57"/>
      <c r="C12" s="7" t="s">
        <v>4</v>
      </c>
      <c r="D12" s="11">
        <v>7873.2460000000001</v>
      </c>
      <c r="E12" s="11">
        <v>8526.4680000000008</v>
      </c>
      <c r="F12" s="11">
        <f t="shared" si="0"/>
        <v>1.0829673047177746</v>
      </c>
      <c r="G12" s="14">
        <f t="shared" si="2"/>
        <v>0.88358841625917683</v>
      </c>
    </row>
    <row r="13" spans="2:9" x14ac:dyDescent="0.25">
      <c r="B13" s="57"/>
      <c r="C13" s="8" t="s">
        <v>5</v>
      </c>
      <c r="D13" s="12">
        <v>7242.7110000000002</v>
      </c>
      <c r="E13" s="12">
        <v>8038.66</v>
      </c>
      <c r="F13" s="12">
        <f t="shared" si="0"/>
        <v>1.1098965566898913</v>
      </c>
      <c r="G13" s="15">
        <f t="shared" si="2"/>
        <v>0.90555987836835639</v>
      </c>
    </row>
    <row r="14" spans="2:9" x14ac:dyDescent="0.25">
      <c r="B14" s="57"/>
      <c r="C14" s="7" t="s">
        <v>6</v>
      </c>
      <c r="D14" s="10">
        <v>15186.874</v>
      </c>
      <c r="E14" s="10">
        <v>10480.832</v>
      </c>
      <c r="F14" s="10">
        <f t="shared" si="0"/>
        <v>0.69012437977690477</v>
      </c>
      <c r="G14" s="13">
        <f t="shared" si="2"/>
        <v>0.56306954521386454</v>
      </c>
    </row>
    <row r="15" spans="2:9" x14ac:dyDescent="0.25">
      <c r="B15" s="57"/>
      <c r="C15" s="7" t="s">
        <v>7</v>
      </c>
      <c r="D15" s="11">
        <v>9018.7109999999993</v>
      </c>
      <c r="E15" s="11">
        <v>1213.598</v>
      </c>
      <c r="F15" s="11">
        <f t="shared" si="0"/>
        <v>0.13456446270426006</v>
      </c>
      <c r="G15" s="14">
        <f t="shared" si="2"/>
        <v>0.10979057259407282</v>
      </c>
    </row>
    <row r="16" spans="2:9" x14ac:dyDescent="0.25">
      <c r="B16" s="58"/>
      <c r="C16" s="8" t="s">
        <v>8</v>
      </c>
      <c r="D16" s="12">
        <v>12231.51</v>
      </c>
      <c r="E16" s="12">
        <v>4977.3379999999997</v>
      </c>
      <c r="F16" s="12">
        <f t="shared" si="0"/>
        <v>0.4069275175346298</v>
      </c>
      <c r="G16" s="15">
        <f t="shared" si="2"/>
        <v>0.33201043021737736</v>
      </c>
    </row>
  </sheetData>
  <mergeCells count="4">
    <mergeCell ref="B11:B16"/>
    <mergeCell ref="B5:B10"/>
    <mergeCell ref="B1:I1"/>
    <mergeCell ref="B2:C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7"/>
  <sheetViews>
    <sheetView workbookViewId="0"/>
  </sheetViews>
  <sheetFormatPr baseColWidth="10" defaultColWidth="11.42578125" defaultRowHeight="15" x14ac:dyDescent="0.25"/>
  <cols>
    <col min="1" max="1" width="11.42578125" style="3"/>
    <col min="2" max="2" width="18" style="3" customWidth="1"/>
    <col min="3" max="16384" width="11.42578125" style="3"/>
  </cols>
  <sheetData>
    <row r="1" spans="2:21" x14ac:dyDescent="0.25">
      <c r="B1" s="59" t="s">
        <v>37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2:2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21" ht="15" customHeight="1" x14ac:dyDescent="0.25">
      <c r="B3" s="16" t="s">
        <v>9</v>
      </c>
      <c r="C3" s="61" t="s">
        <v>25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 t="s">
        <v>26</v>
      </c>
      <c r="O3" s="61"/>
      <c r="P3" s="61"/>
      <c r="Q3" s="61"/>
      <c r="R3" s="61"/>
      <c r="S3" s="61"/>
      <c r="T3" s="61"/>
      <c r="U3" s="61"/>
    </row>
    <row r="4" spans="2:21" x14ac:dyDescent="0.25">
      <c r="B4" s="16" t="s">
        <v>24</v>
      </c>
      <c r="C4" s="17" t="s">
        <v>3</v>
      </c>
      <c r="D4" s="18" t="s">
        <v>4</v>
      </c>
      <c r="E4" s="18" t="s">
        <v>5</v>
      </c>
      <c r="F4" s="18" t="s">
        <v>30</v>
      </c>
      <c r="G4" s="18" t="s">
        <v>31</v>
      </c>
      <c r="H4" s="19" t="s">
        <v>32</v>
      </c>
      <c r="I4" s="17" t="s">
        <v>6</v>
      </c>
      <c r="J4" s="18" t="s">
        <v>7</v>
      </c>
      <c r="K4" s="18" t="s">
        <v>8</v>
      </c>
      <c r="L4" s="18" t="s">
        <v>27</v>
      </c>
      <c r="M4" s="19" t="s">
        <v>33</v>
      </c>
      <c r="N4" s="17" t="s">
        <v>3</v>
      </c>
      <c r="O4" s="18" t="s">
        <v>4</v>
      </c>
      <c r="P4" s="18" t="s">
        <v>5</v>
      </c>
      <c r="Q4" s="19" t="s">
        <v>30</v>
      </c>
      <c r="R4" s="17" t="s">
        <v>6</v>
      </c>
      <c r="S4" s="18" t="s">
        <v>7</v>
      </c>
      <c r="T4" s="18" t="s">
        <v>8</v>
      </c>
      <c r="U4" s="19" t="s">
        <v>27</v>
      </c>
    </row>
    <row r="5" spans="2:21" ht="15" customHeight="1" x14ac:dyDescent="0.25">
      <c r="B5" s="60" t="s">
        <v>28</v>
      </c>
      <c r="C5" s="20">
        <v>17</v>
      </c>
      <c r="D5" s="21">
        <v>40</v>
      </c>
      <c r="E5" s="21">
        <v>38</v>
      </c>
      <c r="F5" s="21">
        <v>31</v>
      </c>
      <c r="G5" s="21">
        <v>20</v>
      </c>
      <c r="H5" s="22">
        <v>48</v>
      </c>
      <c r="I5" s="20">
        <v>42</v>
      </c>
      <c r="J5" s="21">
        <v>47</v>
      </c>
      <c r="K5" s="21">
        <v>42</v>
      </c>
      <c r="L5" s="21">
        <v>50</v>
      </c>
      <c r="M5" s="22">
        <v>73</v>
      </c>
      <c r="N5" s="20">
        <v>39</v>
      </c>
      <c r="O5" s="21">
        <v>42</v>
      </c>
      <c r="P5" s="21">
        <v>57</v>
      </c>
      <c r="Q5" s="22">
        <v>74</v>
      </c>
      <c r="R5" s="20">
        <v>50</v>
      </c>
      <c r="S5" s="21">
        <v>60</v>
      </c>
      <c r="T5" s="21">
        <v>67</v>
      </c>
      <c r="U5" s="22">
        <v>79</v>
      </c>
    </row>
    <row r="6" spans="2:21" x14ac:dyDescent="0.25">
      <c r="B6" s="60"/>
      <c r="C6" s="23">
        <v>34</v>
      </c>
      <c r="D6" s="24">
        <v>35</v>
      </c>
      <c r="E6" s="24">
        <v>27</v>
      </c>
      <c r="F6" s="24">
        <v>33</v>
      </c>
      <c r="G6" s="24">
        <v>16</v>
      </c>
      <c r="H6" s="25">
        <v>36</v>
      </c>
      <c r="I6" s="23">
        <v>48</v>
      </c>
      <c r="J6" s="24">
        <v>48</v>
      </c>
      <c r="K6" s="24">
        <v>45</v>
      </c>
      <c r="L6" s="24">
        <v>45</v>
      </c>
      <c r="M6" s="25">
        <v>70</v>
      </c>
      <c r="N6" s="23">
        <v>42</v>
      </c>
      <c r="O6" s="24">
        <v>32</v>
      </c>
      <c r="P6" s="24">
        <v>66</v>
      </c>
      <c r="Q6" s="25">
        <v>68</v>
      </c>
      <c r="R6" s="23">
        <v>45</v>
      </c>
      <c r="S6" s="24">
        <v>70</v>
      </c>
      <c r="T6" s="24">
        <v>82</v>
      </c>
      <c r="U6" s="25">
        <v>77</v>
      </c>
    </row>
    <row r="7" spans="2:21" x14ac:dyDescent="0.25">
      <c r="B7" s="60"/>
      <c r="C7" s="23">
        <v>34</v>
      </c>
      <c r="D7" s="24">
        <v>32</v>
      </c>
      <c r="E7" s="24">
        <v>30</v>
      </c>
      <c r="F7" s="24">
        <v>23</v>
      </c>
      <c r="G7" s="24">
        <v>16</v>
      </c>
      <c r="H7" s="25">
        <v>25</v>
      </c>
      <c r="I7" s="23">
        <v>46</v>
      </c>
      <c r="J7" s="24">
        <v>58</v>
      </c>
      <c r="K7" s="24">
        <v>37</v>
      </c>
      <c r="L7" s="24">
        <v>50</v>
      </c>
      <c r="M7" s="25">
        <v>76</v>
      </c>
      <c r="N7" s="23">
        <v>57</v>
      </c>
      <c r="O7" s="24">
        <v>31</v>
      </c>
      <c r="P7" s="24">
        <v>70</v>
      </c>
      <c r="Q7" s="25">
        <v>69</v>
      </c>
      <c r="R7" s="23">
        <v>44</v>
      </c>
      <c r="S7" s="24">
        <v>72</v>
      </c>
      <c r="T7" s="24">
        <v>68</v>
      </c>
      <c r="U7" s="25">
        <v>89</v>
      </c>
    </row>
    <row r="8" spans="2:21" x14ac:dyDescent="0.25">
      <c r="B8" s="60"/>
      <c r="C8" s="23">
        <v>35</v>
      </c>
      <c r="D8" s="24">
        <v>40</v>
      </c>
      <c r="E8" s="24">
        <v>28</v>
      </c>
      <c r="F8" s="24">
        <v>32</v>
      </c>
      <c r="G8" s="24">
        <v>29</v>
      </c>
      <c r="H8" s="25">
        <v>36</v>
      </c>
      <c r="I8" s="23">
        <v>49</v>
      </c>
      <c r="J8" s="24">
        <v>46</v>
      </c>
      <c r="K8" s="24">
        <v>40</v>
      </c>
      <c r="L8" s="24">
        <v>51</v>
      </c>
      <c r="M8" s="25">
        <v>88</v>
      </c>
      <c r="N8" s="23">
        <v>45</v>
      </c>
      <c r="O8" s="24">
        <v>32</v>
      </c>
      <c r="P8" s="24">
        <v>50</v>
      </c>
      <c r="Q8" s="25">
        <v>63</v>
      </c>
      <c r="R8" s="23">
        <v>51</v>
      </c>
      <c r="S8" s="24">
        <v>60</v>
      </c>
      <c r="T8" s="24">
        <v>56</v>
      </c>
      <c r="U8" s="25">
        <v>95</v>
      </c>
    </row>
    <row r="9" spans="2:21" x14ac:dyDescent="0.25">
      <c r="B9" s="60"/>
      <c r="C9" s="23">
        <v>39</v>
      </c>
      <c r="D9" s="24">
        <v>27</v>
      </c>
      <c r="E9" s="24">
        <v>36</v>
      </c>
      <c r="F9" s="24">
        <v>24</v>
      </c>
      <c r="G9" s="24">
        <v>20</v>
      </c>
      <c r="H9" s="25">
        <v>33</v>
      </c>
      <c r="I9" s="23">
        <v>32</v>
      </c>
      <c r="J9" s="24">
        <v>51</v>
      </c>
      <c r="K9" s="24">
        <v>53</v>
      </c>
      <c r="L9" s="24">
        <v>37</v>
      </c>
      <c r="M9" s="25">
        <v>93</v>
      </c>
      <c r="N9" s="23">
        <v>50</v>
      </c>
      <c r="O9" s="24">
        <v>34</v>
      </c>
      <c r="P9" s="24">
        <v>74</v>
      </c>
      <c r="Q9" s="25">
        <v>70</v>
      </c>
      <c r="R9" s="23">
        <v>47</v>
      </c>
      <c r="S9" s="24">
        <v>61</v>
      </c>
      <c r="T9" s="24">
        <v>80</v>
      </c>
      <c r="U9" s="25">
        <v>76</v>
      </c>
    </row>
    <row r="10" spans="2:21" x14ac:dyDescent="0.25">
      <c r="B10" s="60"/>
      <c r="C10" s="23">
        <v>47</v>
      </c>
      <c r="D10" s="24">
        <v>28</v>
      </c>
      <c r="E10" s="24">
        <v>21</v>
      </c>
      <c r="F10" s="24">
        <v>28</v>
      </c>
      <c r="G10" s="24">
        <v>19</v>
      </c>
      <c r="H10" s="25">
        <v>38</v>
      </c>
      <c r="I10" s="23">
        <v>39</v>
      </c>
      <c r="J10" s="24">
        <v>41</v>
      </c>
      <c r="K10" s="24">
        <v>38</v>
      </c>
      <c r="L10" s="24">
        <v>59</v>
      </c>
      <c r="M10" s="25">
        <v>88</v>
      </c>
      <c r="N10" s="23">
        <v>53</v>
      </c>
      <c r="O10" s="24">
        <v>41</v>
      </c>
      <c r="P10" s="24">
        <v>46</v>
      </c>
      <c r="Q10" s="25">
        <v>48</v>
      </c>
      <c r="R10" s="23">
        <v>37</v>
      </c>
      <c r="S10" s="24">
        <v>53</v>
      </c>
      <c r="T10" s="24">
        <v>61</v>
      </c>
      <c r="U10" s="25">
        <v>89</v>
      </c>
    </row>
    <row r="11" spans="2:21" x14ac:dyDescent="0.25">
      <c r="B11" s="60"/>
      <c r="C11" s="23">
        <v>40</v>
      </c>
      <c r="D11" s="24">
        <v>24</v>
      </c>
      <c r="E11" s="24">
        <v>15</v>
      </c>
      <c r="F11" s="24">
        <v>29</v>
      </c>
      <c r="G11" s="24">
        <v>25</v>
      </c>
      <c r="H11" s="25">
        <v>32</v>
      </c>
      <c r="I11" s="23">
        <v>44</v>
      </c>
      <c r="J11" s="24">
        <v>42</v>
      </c>
      <c r="K11" s="24">
        <v>47</v>
      </c>
      <c r="L11" s="24">
        <v>45</v>
      </c>
      <c r="M11" s="25">
        <v>72</v>
      </c>
      <c r="N11" s="23">
        <v>60</v>
      </c>
      <c r="O11" s="24">
        <v>40</v>
      </c>
      <c r="P11" s="24">
        <v>75</v>
      </c>
      <c r="Q11" s="25">
        <v>70</v>
      </c>
      <c r="R11" s="23">
        <v>49</v>
      </c>
      <c r="S11" s="24">
        <v>50</v>
      </c>
      <c r="T11" s="24">
        <v>87</v>
      </c>
      <c r="U11" s="25">
        <v>71</v>
      </c>
    </row>
    <row r="12" spans="2:21" x14ac:dyDescent="0.25">
      <c r="B12" s="60"/>
      <c r="C12" s="23">
        <v>42</v>
      </c>
      <c r="D12" s="24">
        <v>41</v>
      </c>
      <c r="E12" s="24">
        <v>23</v>
      </c>
      <c r="F12" s="24">
        <v>30</v>
      </c>
      <c r="G12" s="24">
        <v>20</v>
      </c>
      <c r="H12" s="25">
        <v>37</v>
      </c>
      <c r="I12" s="23">
        <v>35</v>
      </c>
      <c r="J12" s="24">
        <v>52</v>
      </c>
      <c r="K12" s="24">
        <v>38</v>
      </c>
      <c r="L12" s="24">
        <v>43</v>
      </c>
      <c r="M12" s="25">
        <v>74</v>
      </c>
      <c r="N12" s="23">
        <v>48</v>
      </c>
      <c r="O12" s="24">
        <v>35</v>
      </c>
      <c r="P12" s="24">
        <v>65</v>
      </c>
      <c r="Q12" s="25">
        <v>57</v>
      </c>
      <c r="R12" s="23">
        <v>48</v>
      </c>
      <c r="S12" s="24">
        <v>54</v>
      </c>
      <c r="T12" s="24">
        <v>71</v>
      </c>
      <c r="U12" s="25">
        <v>78</v>
      </c>
    </row>
    <row r="13" spans="2:21" x14ac:dyDescent="0.25">
      <c r="B13" s="60"/>
      <c r="C13" s="23">
        <v>40</v>
      </c>
      <c r="D13" s="24">
        <v>24</v>
      </c>
      <c r="E13" s="24">
        <v>31</v>
      </c>
      <c r="F13" s="24">
        <v>34</v>
      </c>
      <c r="G13" s="24">
        <v>29</v>
      </c>
      <c r="H13" s="25">
        <v>38</v>
      </c>
      <c r="I13" s="23">
        <v>47</v>
      </c>
      <c r="J13" s="24">
        <v>53</v>
      </c>
      <c r="K13" s="24">
        <v>34</v>
      </c>
      <c r="L13" s="24">
        <v>47</v>
      </c>
      <c r="M13" s="25">
        <v>79</v>
      </c>
      <c r="N13" s="23">
        <v>51</v>
      </c>
      <c r="O13" s="24">
        <v>38</v>
      </c>
      <c r="P13" s="24">
        <v>58</v>
      </c>
      <c r="Q13" s="25">
        <v>71</v>
      </c>
      <c r="R13" s="23">
        <v>57</v>
      </c>
      <c r="S13" s="24">
        <v>60</v>
      </c>
      <c r="T13" s="24">
        <v>82</v>
      </c>
      <c r="U13" s="25">
        <v>78</v>
      </c>
    </row>
    <row r="14" spans="2:21" x14ac:dyDescent="0.25">
      <c r="B14" s="60"/>
      <c r="C14" s="23">
        <v>30</v>
      </c>
      <c r="D14" s="24">
        <v>27</v>
      </c>
      <c r="E14" s="24">
        <v>29</v>
      </c>
      <c r="F14" s="24">
        <v>37</v>
      </c>
      <c r="G14" s="24">
        <v>22</v>
      </c>
      <c r="H14" s="25">
        <v>45</v>
      </c>
      <c r="I14" s="23">
        <v>38</v>
      </c>
      <c r="J14" s="24">
        <v>44</v>
      </c>
      <c r="K14" s="24">
        <v>40</v>
      </c>
      <c r="L14" s="24">
        <v>37</v>
      </c>
      <c r="M14" s="25">
        <v>65</v>
      </c>
      <c r="N14" s="23">
        <v>46</v>
      </c>
      <c r="O14" s="24">
        <v>34</v>
      </c>
      <c r="P14" s="24">
        <v>53</v>
      </c>
      <c r="Q14" s="25">
        <v>50</v>
      </c>
      <c r="R14" s="23">
        <v>41</v>
      </c>
      <c r="S14" s="24">
        <v>54</v>
      </c>
      <c r="T14" s="24">
        <v>78</v>
      </c>
      <c r="U14" s="25">
        <v>71</v>
      </c>
    </row>
    <row r="15" spans="2:21" x14ac:dyDescent="0.25">
      <c r="B15" s="60"/>
      <c r="C15" s="23">
        <v>31</v>
      </c>
      <c r="D15" s="24">
        <v>31</v>
      </c>
      <c r="E15" s="24">
        <v>22</v>
      </c>
      <c r="F15" s="24">
        <v>34</v>
      </c>
      <c r="G15" s="24">
        <v>16</v>
      </c>
      <c r="H15" s="25">
        <v>33</v>
      </c>
      <c r="I15" s="23">
        <v>45</v>
      </c>
      <c r="J15" s="24">
        <v>49</v>
      </c>
      <c r="K15" s="24">
        <v>38</v>
      </c>
      <c r="L15" s="24">
        <v>53</v>
      </c>
      <c r="M15" s="25">
        <v>91</v>
      </c>
      <c r="N15" s="23">
        <v>53</v>
      </c>
      <c r="O15" s="24">
        <v>50</v>
      </c>
      <c r="P15" s="24">
        <v>60</v>
      </c>
      <c r="Q15" s="25">
        <v>70</v>
      </c>
      <c r="R15" s="23">
        <v>49</v>
      </c>
      <c r="S15" s="24">
        <v>54</v>
      </c>
      <c r="T15" s="24">
        <v>50</v>
      </c>
      <c r="U15" s="25">
        <v>64</v>
      </c>
    </row>
    <row r="16" spans="2:21" x14ac:dyDescent="0.25">
      <c r="B16" s="60"/>
      <c r="C16" s="23">
        <v>38</v>
      </c>
      <c r="D16" s="24">
        <v>23</v>
      </c>
      <c r="E16" s="24">
        <v>13</v>
      </c>
      <c r="F16" s="24">
        <v>31</v>
      </c>
      <c r="G16" s="24">
        <v>30</v>
      </c>
      <c r="H16" s="25">
        <v>58</v>
      </c>
      <c r="I16" s="23">
        <v>35</v>
      </c>
      <c r="J16" s="24">
        <v>38</v>
      </c>
      <c r="K16" s="24">
        <v>35</v>
      </c>
      <c r="L16" s="24">
        <v>49</v>
      </c>
      <c r="M16" s="25">
        <v>85</v>
      </c>
      <c r="N16" s="23">
        <v>42</v>
      </c>
      <c r="O16" s="24">
        <v>42</v>
      </c>
      <c r="P16" s="24">
        <v>61</v>
      </c>
      <c r="Q16" s="25">
        <v>50</v>
      </c>
      <c r="R16" s="23">
        <v>48</v>
      </c>
      <c r="S16" s="24">
        <v>50</v>
      </c>
      <c r="T16" s="24">
        <v>73</v>
      </c>
      <c r="U16" s="25">
        <v>74</v>
      </c>
    </row>
    <row r="17" spans="2:21" x14ac:dyDescent="0.25">
      <c r="B17" s="60"/>
      <c r="C17" s="23">
        <v>19</v>
      </c>
      <c r="D17" s="24">
        <v>37</v>
      </c>
      <c r="E17" s="24">
        <v>21</v>
      </c>
      <c r="F17" s="24">
        <v>37</v>
      </c>
      <c r="G17" s="24">
        <v>29</v>
      </c>
      <c r="H17" s="25">
        <v>38</v>
      </c>
      <c r="I17" s="23">
        <v>46</v>
      </c>
      <c r="J17" s="24">
        <v>42</v>
      </c>
      <c r="K17" s="24">
        <v>39</v>
      </c>
      <c r="L17" s="24">
        <v>45</v>
      </c>
      <c r="M17" s="25">
        <v>78</v>
      </c>
      <c r="N17" s="23">
        <v>59</v>
      </c>
      <c r="O17" s="24">
        <v>40</v>
      </c>
      <c r="P17" s="24">
        <v>53</v>
      </c>
      <c r="Q17" s="25">
        <v>63</v>
      </c>
      <c r="R17" s="23">
        <v>50</v>
      </c>
      <c r="S17" s="24">
        <v>54</v>
      </c>
      <c r="T17" s="24">
        <v>73</v>
      </c>
      <c r="U17" s="25">
        <v>83</v>
      </c>
    </row>
    <row r="18" spans="2:21" x14ac:dyDescent="0.25">
      <c r="B18" s="60"/>
      <c r="C18" s="23">
        <v>32</v>
      </c>
      <c r="D18" s="24">
        <v>36</v>
      </c>
      <c r="E18" s="24">
        <v>18</v>
      </c>
      <c r="F18" s="24">
        <v>41</v>
      </c>
      <c r="G18" s="24">
        <v>19</v>
      </c>
      <c r="H18" s="25">
        <v>30</v>
      </c>
      <c r="I18" s="23">
        <v>37</v>
      </c>
      <c r="J18" s="24">
        <v>58</v>
      </c>
      <c r="K18" s="24">
        <v>31</v>
      </c>
      <c r="L18" s="24">
        <v>49</v>
      </c>
      <c r="M18" s="25">
        <v>75</v>
      </c>
      <c r="N18" s="23">
        <v>56</v>
      </c>
      <c r="O18" s="24">
        <v>50</v>
      </c>
      <c r="P18" s="24">
        <v>49</v>
      </c>
      <c r="Q18" s="25">
        <v>59</v>
      </c>
      <c r="R18" s="23">
        <v>62</v>
      </c>
      <c r="S18" s="24">
        <v>50</v>
      </c>
      <c r="T18" s="24">
        <v>72</v>
      </c>
      <c r="U18" s="25">
        <v>88</v>
      </c>
    </row>
    <row r="19" spans="2:21" x14ac:dyDescent="0.25">
      <c r="B19" s="60"/>
      <c r="C19" s="23">
        <v>26</v>
      </c>
      <c r="D19" s="24">
        <v>28</v>
      </c>
      <c r="E19" s="24">
        <v>19</v>
      </c>
      <c r="F19" s="24">
        <v>34</v>
      </c>
      <c r="G19" s="24">
        <v>18</v>
      </c>
      <c r="H19" s="25">
        <v>53</v>
      </c>
      <c r="I19" s="23">
        <v>46</v>
      </c>
      <c r="J19" s="24">
        <v>53</v>
      </c>
      <c r="K19" s="24">
        <v>44</v>
      </c>
      <c r="L19" s="24">
        <v>54</v>
      </c>
      <c r="M19" s="25">
        <v>55</v>
      </c>
      <c r="N19" s="23">
        <v>45</v>
      </c>
      <c r="O19" s="24">
        <v>33</v>
      </c>
      <c r="P19" s="24">
        <v>52</v>
      </c>
      <c r="Q19" s="25">
        <v>52</v>
      </c>
      <c r="R19" s="23">
        <v>57</v>
      </c>
      <c r="S19" s="24">
        <v>39</v>
      </c>
      <c r="T19" s="24">
        <v>68</v>
      </c>
      <c r="U19" s="25">
        <v>82</v>
      </c>
    </row>
    <row r="20" spans="2:21" x14ac:dyDescent="0.25">
      <c r="B20" s="60"/>
      <c r="C20" s="23">
        <v>27</v>
      </c>
      <c r="D20" s="24">
        <v>21</v>
      </c>
      <c r="E20" s="24">
        <v>23</v>
      </c>
      <c r="F20" s="24">
        <v>27</v>
      </c>
      <c r="G20" s="24">
        <v>22</v>
      </c>
      <c r="H20" s="25">
        <v>46</v>
      </c>
      <c r="I20" s="23">
        <v>45</v>
      </c>
      <c r="J20" s="24">
        <v>41</v>
      </c>
      <c r="K20" s="24">
        <v>45</v>
      </c>
      <c r="L20" s="24">
        <v>68</v>
      </c>
      <c r="M20" s="25">
        <v>59</v>
      </c>
      <c r="N20" s="23">
        <v>39</v>
      </c>
      <c r="O20" s="24">
        <v>41</v>
      </c>
      <c r="P20" s="24">
        <v>56</v>
      </c>
      <c r="Q20" s="25">
        <v>65</v>
      </c>
      <c r="R20" s="23">
        <v>61</v>
      </c>
      <c r="S20" s="24">
        <v>49</v>
      </c>
      <c r="T20" s="24">
        <v>84</v>
      </c>
      <c r="U20" s="25">
        <v>74</v>
      </c>
    </row>
    <row r="21" spans="2:21" x14ac:dyDescent="0.25">
      <c r="B21" s="60"/>
      <c r="C21" s="23">
        <v>31</v>
      </c>
      <c r="D21" s="24">
        <v>37</v>
      </c>
      <c r="E21" s="24">
        <v>21</v>
      </c>
      <c r="F21" s="24">
        <v>30</v>
      </c>
      <c r="G21" s="24">
        <v>19</v>
      </c>
      <c r="H21" s="25">
        <v>37</v>
      </c>
      <c r="I21" s="23">
        <v>43</v>
      </c>
      <c r="J21" s="24">
        <v>45</v>
      </c>
      <c r="K21" s="24">
        <v>40</v>
      </c>
      <c r="L21" s="24">
        <v>62</v>
      </c>
      <c r="M21" s="25">
        <v>68</v>
      </c>
      <c r="N21" s="23">
        <v>48</v>
      </c>
      <c r="O21" s="24">
        <v>43</v>
      </c>
      <c r="P21" s="24">
        <v>60</v>
      </c>
      <c r="Q21" s="25">
        <v>61</v>
      </c>
      <c r="R21" s="23">
        <v>64</v>
      </c>
      <c r="S21" s="24">
        <v>40</v>
      </c>
      <c r="T21" s="24">
        <v>69</v>
      </c>
      <c r="U21" s="25">
        <v>84</v>
      </c>
    </row>
    <row r="22" spans="2:21" x14ac:dyDescent="0.25">
      <c r="B22" s="60"/>
      <c r="C22" s="23">
        <v>38</v>
      </c>
      <c r="D22" s="24">
        <v>29</v>
      </c>
      <c r="E22" s="24">
        <v>19</v>
      </c>
      <c r="F22" s="24">
        <v>26</v>
      </c>
      <c r="G22" s="24">
        <v>18</v>
      </c>
      <c r="H22" s="25">
        <v>43</v>
      </c>
      <c r="I22" s="23">
        <v>40</v>
      </c>
      <c r="J22" s="24">
        <v>50</v>
      </c>
      <c r="K22" s="24">
        <v>41</v>
      </c>
      <c r="L22" s="24">
        <v>71</v>
      </c>
      <c r="M22" s="25">
        <v>67</v>
      </c>
      <c r="N22" s="23">
        <v>66</v>
      </c>
      <c r="O22" s="24">
        <v>36</v>
      </c>
      <c r="P22" s="24">
        <v>56</v>
      </c>
      <c r="Q22" s="25">
        <v>60</v>
      </c>
      <c r="R22" s="23">
        <v>52</v>
      </c>
      <c r="S22" s="24">
        <v>47</v>
      </c>
      <c r="T22" s="24">
        <v>57</v>
      </c>
      <c r="U22" s="25">
        <v>61</v>
      </c>
    </row>
    <row r="23" spans="2:21" x14ac:dyDescent="0.25">
      <c r="B23" s="60"/>
      <c r="C23" s="23">
        <v>42</v>
      </c>
      <c r="D23" s="24">
        <v>40</v>
      </c>
      <c r="E23" s="24">
        <v>29</v>
      </c>
      <c r="F23" s="24">
        <v>30</v>
      </c>
      <c r="G23" s="24">
        <v>31</v>
      </c>
      <c r="H23" s="25">
        <v>44</v>
      </c>
      <c r="I23" s="23">
        <v>54</v>
      </c>
      <c r="J23" s="24">
        <v>49</v>
      </c>
      <c r="K23" s="24">
        <v>40</v>
      </c>
      <c r="L23" s="24">
        <v>58</v>
      </c>
      <c r="M23" s="25">
        <v>56</v>
      </c>
      <c r="N23" s="23">
        <v>47</v>
      </c>
      <c r="O23" s="24">
        <v>43</v>
      </c>
      <c r="P23" s="24">
        <v>69</v>
      </c>
      <c r="Q23" s="25">
        <v>47</v>
      </c>
      <c r="R23" s="23">
        <v>46</v>
      </c>
      <c r="S23" s="24">
        <v>41</v>
      </c>
      <c r="T23" s="24">
        <v>64</v>
      </c>
      <c r="U23" s="25">
        <v>68</v>
      </c>
    </row>
    <row r="24" spans="2:21" x14ac:dyDescent="0.25">
      <c r="B24" s="60"/>
      <c r="C24" s="23">
        <v>30</v>
      </c>
      <c r="D24" s="24">
        <v>28</v>
      </c>
      <c r="E24" s="24">
        <v>25</v>
      </c>
      <c r="F24" s="24">
        <v>28</v>
      </c>
      <c r="G24" s="24">
        <v>27</v>
      </c>
      <c r="H24" s="25">
        <v>42</v>
      </c>
      <c r="I24" s="23">
        <v>69</v>
      </c>
      <c r="J24" s="24">
        <v>58</v>
      </c>
      <c r="K24" s="24">
        <v>43</v>
      </c>
      <c r="L24" s="24">
        <v>61</v>
      </c>
      <c r="M24" s="25">
        <v>71</v>
      </c>
      <c r="N24" s="23">
        <v>44</v>
      </c>
      <c r="O24" s="24"/>
      <c r="P24" s="24">
        <v>54</v>
      </c>
      <c r="Q24" s="25">
        <v>41</v>
      </c>
      <c r="R24" s="23">
        <v>51</v>
      </c>
      <c r="S24" s="24">
        <v>56</v>
      </c>
      <c r="T24" s="24"/>
      <c r="U24" s="25">
        <v>109</v>
      </c>
    </row>
    <row r="25" spans="2:21" x14ac:dyDescent="0.25">
      <c r="B25" s="60"/>
      <c r="C25" s="23">
        <v>32</v>
      </c>
      <c r="D25" s="24">
        <v>28</v>
      </c>
      <c r="E25" s="24"/>
      <c r="F25" s="24"/>
      <c r="G25" s="24"/>
      <c r="H25" s="25">
        <v>42</v>
      </c>
      <c r="I25" s="23">
        <v>44</v>
      </c>
      <c r="J25" s="24">
        <v>48</v>
      </c>
      <c r="K25" s="24"/>
      <c r="L25" s="24"/>
      <c r="M25" s="25">
        <v>63</v>
      </c>
      <c r="N25" s="23"/>
      <c r="O25" s="24"/>
      <c r="P25" s="24"/>
      <c r="Q25" s="25">
        <v>47</v>
      </c>
      <c r="R25" s="23"/>
      <c r="S25" s="24">
        <v>52</v>
      </c>
      <c r="T25" s="24"/>
      <c r="U25" s="25"/>
    </row>
    <row r="26" spans="2:21" x14ac:dyDescent="0.25">
      <c r="B26" s="60"/>
      <c r="C26" s="23"/>
      <c r="D26" s="24"/>
      <c r="E26" s="24"/>
      <c r="F26" s="24"/>
      <c r="G26" s="24"/>
      <c r="H26" s="25"/>
      <c r="I26" s="23">
        <v>49</v>
      </c>
      <c r="J26" s="24">
        <v>67</v>
      </c>
      <c r="K26" s="24"/>
      <c r="L26" s="24"/>
      <c r="M26" s="25"/>
      <c r="N26" s="23"/>
      <c r="O26" s="24"/>
      <c r="P26" s="24"/>
      <c r="Q26" s="25"/>
      <c r="R26" s="23"/>
      <c r="S26" s="24"/>
      <c r="T26" s="24"/>
      <c r="U26" s="25"/>
    </row>
    <row r="27" spans="2:21" x14ac:dyDescent="0.25">
      <c r="B27" s="60"/>
      <c r="C27" s="23"/>
      <c r="D27" s="24"/>
      <c r="E27" s="24"/>
      <c r="F27" s="24"/>
      <c r="G27" s="24"/>
      <c r="H27" s="25"/>
      <c r="I27" s="23">
        <v>48</v>
      </c>
      <c r="J27" s="24">
        <v>51</v>
      </c>
      <c r="K27" s="24"/>
      <c r="L27" s="24"/>
      <c r="M27" s="25"/>
      <c r="N27" s="23"/>
      <c r="O27" s="24"/>
      <c r="P27" s="24"/>
      <c r="Q27" s="25"/>
      <c r="R27" s="23"/>
      <c r="S27" s="24"/>
      <c r="T27" s="24"/>
      <c r="U27" s="25"/>
    </row>
    <row r="28" spans="2:21" x14ac:dyDescent="0.25">
      <c r="B28" s="60"/>
      <c r="C28" s="23"/>
      <c r="D28" s="24"/>
      <c r="E28" s="24"/>
      <c r="F28" s="24"/>
      <c r="G28" s="24"/>
      <c r="H28" s="25"/>
      <c r="I28" s="23">
        <v>39</v>
      </c>
      <c r="J28" s="24">
        <v>55</v>
      </c>
      <c r="K28" s="24"/>
      <c r="L28" s="24"/>
      <c r="M28" s="25"/>
      <c r="N28" s="23"/>
      <c r="O28" s="24"/>
      <c r="P28" s="24"/>
      <c r="Q28" s="25"/>
      <c r="R28" s="23"/>
      <c r="S28" s="24"/>
      <c r="T28" s="24"/>
      <c r="U28" s="25"/>
    </row>
    <row r="29" spans="2:21" x14ac:dyDescent="0.25">
      <c r="B29" s="60"/>
      <c r="C29" s="26"/>
      <c r="D29" s="27"/>
      <c r="E29" s="27"/>
      <c r="F29" s="27"/>
      <c r="G29" s="27"/>
      <c r="H29" s="28"/>
      <c r="I29" s="26">
        <v>47</v>
      </c>
      <c r="J29" s="27">
        <v>56</v>
      </c>
      <c r="K29" s="27"/>
      <c r="L29" s="27"/>
      <c r="M29" s="28"/>
      <c r="N29" s="26"/>
      <c r="O29" s="27"/>
      <c r="P29" s="27"/>
      <c r="Q29" s="28"/>
      <c r="R29" s="26"/>
      <c r="S29" s="27"/>
      <c r="T29" s="27"/>
      <c r="U29" s="28"/>
    </row>
    <row r="30" spans="2:21" x14ac:dyDescent="0.25">
      <c r="B30" s="9" t="s">
        <v>29</v>
      </c>
      <c r="C30" s="29">
        <f>AVERAGE(C5:C29)</f>
        <v>33.523809523809526</v>
      </c>
      <c r="D30" s="30">
        <f t="shared" ref="D30:M30" si="0">AVERAGE(D5:D29)</f>
        <v>31.238095238095237</v>
      </c>
      <c r="E30" s="30">
        <f t="shared" si="0"/>
        <v>24.4</v>
      </c>
      <c r="F30" s="30">
        <f t="shared" si="0"/>
        <v>30.95</v>
      </c>
      <c r="G30" s="30">
        <f t="shared" si="0"/>
        <v>22.25</v>
      </c>
      <c r="H30" s="31">
        <f t="shared" si="0"/>
        <v>39.714285714285715</v>
      </c>
      <c r="I30" s="29">
        <f t="shared" si="0"/>
        <v>44.28</v>
      </c>
      <c r="J30" s="30">
        <f t="shared" si="0"/>
        <v>49.68</v>
      </c>
      <c r="K30" s="30">
        <f t="shared" si="0"/>
        <v>40.5</v>
      </c>
      <c r="L30" s="30">
        <f t="shared" si="0"/>
        <v>51.7</v>
      </c>
      <c r="M30" s="31">
        <f t="shared" si="0"/>
        <v>73.61904761904762</v>
      </c>
      <c r="N30" s="29">
        <f>AVERAGE(N5:N29)</f>
        <v>49.5</v>
      </c>
      <c r="O30" s="30">
        <f t="shared" ref="O30:Q30" si="1">AVERAGE(O5:O29)</f>
        <v>38.789473684210527</v>
      </c>
      <c r="P30" s="30">
        <f t="shared" si="1"/>
        <v>59.2</v>
      </c>
      <c r="Q30" s="31">
        <f t="shared" si="1"/>
        <v>59.761904761904759</v>
      </c>
      <c r="R30" s="29">
        <f>AVERAGE(R5:R29)</f>
        <v>50.45</v>
      </c>
      <c r="S30" s="30">
        <f t="shared" ref="S30:T30" si="2">AVERAGE(S5:S29)</f>
        <v>53.61904761904762</v>
      </c>
      <c r="T30" s="30">
        <f t="shared" si="2"/>
        <v>70.631578947368425</v>
      </c>
      <c r="U30" s="31">
        <f>AVERAGE(U5:U29)</f>
        <v>79.5</v>
      </c>
    </row>
    <row r="34" spans="2:21" x14ac:dyDescent="0.25">
      <c r="B34" s="16" t="s">
        <v>10</v>
      </c>
      <c r="C34" s="61" t="s">
        <v>25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 t="s">
        <v>26</v>
      </c>
      <c r="O34" s="61"/>
      <c r="P34" s="61"/>
      <c r="Q34" s="61"/>
      <c r="R34" s="61"/>
      <c r="S34" s="61"/>
      <c r="T34" s="61"/>
      <c r="U34" s="61"/>
    </row>
    <row r="35" spans="2:21" x14ac:dyDescent="0.25">
      <c r="B35" s="16" t="s">
        <v>24</v>
      </c>
      <c r="C35" s="17" t="s">
        <v>3</v>
      </c>
      <c r="D35" s="18" t="s">
        <v>4</v>
      </c>
      <c r="E35" s="18" t="s">
        <v>5</v>
      </c>
      <c r="F35" s="18" t="s">
        <v>30</v>
      </c>
      <c r="G35" s="18" t="s">
        <v>31</v>
      </c>
      <c r="H35" s="19" t="s">
        <v>32</v>
      </c>
      <c r="I35" s="17" t="s">
        <v>6</v>
      </c>
      <c r="J35" s="18" t="s">
        <v>7</v>
      </c>
      <c r="K35" s="18" t="s">
        <v>8</v>
      </c>
      <c r="L35" s="18" t="s">
        <v>27</v>
      </c>
      <c r="M35" s="19" t="s">
        <v>33</v>
      </c>
      <c r="N35" s="17" t="s">
        <v>3</v>
      </c>
      <c r="O35" s="18" t="s">
        <v>4</v>
      </c>
      <c r="P35" s="18" t="s">
        <v>5</v>
      </c>
      <c r="Q35" s="19" t="s">
        <v>30</v>
      </c>
      <c r="R35" s="17" t="s">
        <v>6</v>
      </c>
      <c r="S35" s="18" t="s">
        <v>7</v>
      </c>
      <c r="T35" s="18" t="s">
        <v>8</v>
      </c>
      <c r="U35" s="19" t="s">
        <v>27</v>
      </c>
    </row>
    <row r="36" spans="2:21" x14ac:dyDescent="0.25">
      <c r="B36" s="60" t="s">
        <v>28</v>
      </c>
      <c r="C36" s="20">
        <v>23</v>
      </c>
      <c r="D36" s="21">
        <v>22</v>
      </c>
      <c r="E36" s="21">
        <v>29</v>
      </c>
      <c r="F36" s="21">
        <v>32</v>
      </c>
      <c r="G36" s="21">
        <v>26</v>
      </c>
      <c r="H36" s="22">
        <v>38</v>
      </c>
      <c r="I36" s="20">
        <v>21</v>
      </c>
      <c r="J36" s="21">
        <v>42</v>
      </c>
      <c r="K36" s="21">
        <v>60</v>
      </c>
      <c r="L36" s="21">
        <v>68</v>
      </c>
      <c r="M36" s="22">
        <v>55</v>
      </c>
      <c r="N36" s="32">
        <v>62</v>
      </c>
      <c r="O36" s="33">
        <v>32</v>
      </c>
      <c r="P36" s="33">
        <v>83</v>
      </c>
      <c r="Q36" s="34">
        <v>38</v>
      </c>
      <c r="R36" s="20">
        <v>61</v>
      </c>
      <c r="S36" s="21">
        <v>77</v>
      </c>
      <c r="T36" s="21">
        <v>78</v>
      </c>
      <c r="U36" s="22">
        <v>98</v>
      </c>
    </row>
    <row r="37" spans="2:21" x14ac:dyDescent="0.25">
      <c r="B37" s="60"/>
      <c r="C37" s="23">
        <v>20</v>
      </c>
      <c r="D37" s="24">
        <v>24</v>
      </c>
      <c r="E37" s="24">
        <v>11</v>
      </c>
      <c r="F37" s="24">
        <v>30</v>
      </c>
      <c r="G37" s="24">
        <v>24</v>
      </c>
      <c r="H37" s="25">
        <v>28</v>
      </c>
      <c r="I37" s="23">
        <v>35</v>
      </c>
      <c r="J37" s="24">
        <v>36</v>
      </c>
      <c r="K37" s="24">
        <v>56</v>
      </c>
      <c r="L37" s="24">
        <v>51</v>
      </c>
      <c r="M37" s="25">
        <v>71</v>
      </c>
      <c r="N37" s="35">
        <v>56</v>
      </c>
      <c r="O37" s="36">
        <v>24</v>
      </c>
      <c r="P37" s="36">
        <v>60</v>
      </c>
      <c r="Q37" s="37">
        <v>43</v>
      </c>
      <c r="R37" s="23">
        <v>60</v>
      </c>
      <c r="S37" s="24">
        <v>75</v>
      </c>
      <c r="T37" s="24">
        <v>60</v>
      </c>
      <c r="U37" s="25">
        <v>81</v>
      </c>
    </row>
    <row r="38" spans="2:21" x14ac:dyDescent="0.25">
      <c r="B38" s="60"/>
      <c r="C38" s="23">
        <v>21</v>
      </c>
      <c r="D38" s="24">
        <v>20</v>
      </c>
      <c r="E38" s="24">
        <v>18</v>
      </c>
      <c r="F38" s="24">
        <v>19</v>
      </c>
      <c r="G38" s="24">
        <v>26</v>
      </c>
      <c r="H38" s="25">
        <v>44</v>
      </c>
      <c r="I38" s="23">
        <v>51</v>
      </c>
      <c r="J38" s="24">
        <v>28</v>
      </c>
      <c r="K38" s="24">
        <v>69</v>
      </c>
      <c r="L38" s="24">
        <v>45</v>
      </c>
      <c r="M38" s="25">
        <v>66</v>
      </c>
      <c r="N38" s="35">
        <v>57</v>
      </c>
      <c r="O38" s="36">
        <v>45</v>
      </c>
      <c r="P38" s="36">
        <v>53</v>
      </c>
      <c r="Q38" s="37">
        <v>50</v>
      </c>
      <c r="R38" s="23">
        <v>69</v>
      </c>
      <c r="S38" s="24">
        <v>63</v>
      </c>
      <c r="T38" s="24">
        <v>69</v>
      </c>
      <c r="U38" s="25">
        <v>91</v>
      </c>
    </row>
    <row r="39" spans="2:21" x14ac:dyDescent="0.25">
      <c r="B39" s="60"/>
      <c r="C39" s="23">
        <v>13</v>
      </c>
      <c r="D39" s="24">
        <v>29</v>
      </c>
      <c r="E39" s="24">
        <v>23</v>
      </c>
      <c r="F39" s="24">
        <v>22</v>
      </c>
      <c r="G39" s="24">
        <v>18</v>
      </c>
      <c r="H39" s="25">
        <v>27</v>
      </c>
      <c r="I39" s="23">
        <v>39</v>
      </c>
      <c r="J39" s="24">
        <v>47</v>
      </c>
      <c r="K39" s="24">
        <v>59</v>
      </c>
      <c r="L39" s="24">
        <v>42</v>
      </c>
      <c r="M39" s="25">
        <v>58</v>
      </c>
      <c r="N39" s="35">
        <v>36</v>
      </c>
      <c r="O39" s="36">
        <v>31</v>
      </c>
      <c r="P39" s="36">
        <v>48</v>
      </c>
      <c r="Q39" s="37">
        <v>59</v>
      </c>
      <c r="R39" s="23">
        <v>63</v>
      </c>
      <c r="S39" s="24">
        <v>81</v>
      </c>
      <c r="T39" s="24">
        <v>104</v>
      </c>
      <c r="U39" s="25">
        <v>72</v>
      </c>
    </row>
    <row r="40" spans="2:21" x14ac:dyDescent="0.25">
      <c r="B40" s="60"/>
      <c r="C40" s="23">
        <v>16</v>
      </c>
      <c r="D40" s="24">
        <v>18</v>
      </c>
      <c r="E40" s="24">
        <v>32</v>
      </c>
      <c r="F40" s="24">
        <v>26</v>
      </c>
      <c r="G40" s="24">
        <v>12</v>
      </c>
      <c r="H40" s="25">
        <v>45</v>
      </c>
      <c r="I40" s="23">
        <v>38</v>
      </c>
      <c r="J40" s="24">
        <v>25</v>
      </c>
      <c r="K40" s="24">
        <v>55</v>
      </c>
      <c r="L40" s="24">
        <v>50</v>
      </c>
      <c r="M40" s="25">
        <v>72</v>
      </c>
      <c r="N40" s="35">
        <v>56</v>
      </c>
      <c r="O40" s="36">
        <v>48</v>
      </c>
      <c r="P40" s="36">
        <v>45</v>
      </c>
      <c r="Q40" s="37">
        <v>47</v>
      </c>
      <c r="R40" s="23">
        <v>74</v>
      </c>
      <c r="S40" s="24">
        <v>68</v>
      </c>
      <c r="T40" s="24">
        <v>75</v>
      </c>
      <c r="U40" s="25">
        <v>81</v>
      </c>
    </row>
    <row r="41" spans="2:21" x14ac:dyDescent="0.25">
      <c r="B41" s="60"/>
      <c r="C41" s="23">
        <v>25</v>
      </c>
      <c r="D41" s="24">
        <v>31</v>
      </c>
      <c r="E41" s="24">
        <v>22</v>
      </c>
      <c r="F41" s="24">
        <v>25</v>
      </c>
      <c r="G41" s="24">
        <v>18</v>
      </c>
      <c r="H41" s="25">
        <v>30</v>
      </c>
      <c r="I41" s="23">
        <v>46</v>
      </c>
      <c r="J41" s="24">
        <v>41</v>
      </c>
      <c r="K41" s="24">
        <v>51</v>
      </c>
      <c r="L41" s="24">
        <v>55</v>
      </c>
      <c r="M41" s="25">
        <v>50</v>
      </c>
      <c r="N41" s="35">
        <v>53</v>
      </c>
      <c r="O41" s="36">
        <v>42</v>
      </c>
      <c r="P41" s="36">
        <v>43</v>
      </c>
      <c r="Q41" s="37">
        <v>78</v>
      </c>
      <c r="R41" s="23">
        <v>61</v>
      </c>
      <c r="S41" s="24">
        <v>87</v>
      </c>
      <c r="T41" s="24">
        <v>51</v>
      </c>
      <c r="U41" s="25">
        <v>83</v>
      </c>
    </row>
    <row r="42" spans="2:21" x14ac:dyDescent="0.25">
      <c r="B42" s="60"/>
      <c r="C42" s="23">
        <v>13</v>
      </c>
      <c r="D42" s="24">
        <v>17</v>
      </c>
      <c r="E42" s="24">
        <v>25</v>
      </c>
      <c r="F42" s="24">
        <v>22</v>
      </c>
      <c r="G42" s="24">
        <v>35</v>
      </c>
      <c r="H42" s="25">
        <v>47</v>
      </c>
      <c r="I42" s="23">
        <v>42</v>
      </c>
      <c r="J42" s="24">
        <v>28</v>
      </c>
      <c r="K42" s="24">
        <v>41</v>
      </c>
      <c r="L42" s="24">
        <v>67</v>
      </c>
      <c r="M42" s="25">
        <v>49</v>
      </c>
      <c r="N42" s="35">
        <v>57</v>
      </c>
      <c r="O42" s="36">
        <v>45</v>
      </c>
      <c r="P42" s="36">
        <v>39</v>
      </c>
      <c r="Q42" s="37">
        <v>60</v>
      </c>
      <c r="R42" s="23">
        <v>57</v>
      </c>
      <c r="S42" s="24">
        <v>58</v>
      </c>
      <c r="T42" s="24">
        <v>107</v>
      </c>
      <c r="U42" s="25">
        <v>89</v>
      </c>
    </row>
    <row r="43" spans="2:21" x14ac:dyDescent="0.25">
      <c r="B43" s="60"/>
      <c r="C43" s="23">
        <v>14</v>
      </c>
      <c r="D43" s="24">
        <v>19</v>
      </c>
      <c r="E43" s="24">
        <v>22</v>
      </c>
      <c r="F43" s="24">
        <v>35</v>
      </c>
      <c r="G43" s="24">
        <v>16</v>
      </c>
      <c r="H43" s="25">
        <v>27</v>
      </c>
      <c r="I43" s="23">
        <v>66</v>
      </c>
      <c r="J43" s="24">
        <v>45</v>
      </c>
      <c r="K43" s="24">
        <v>58</v>
      </c>
      <c r="L43" s="24">
        <v>68</v>
      </c>
      <c r="M43" s="25">
        <v>63</v>
      </c>
      <c r="N43" s="35">
        <v>46</v>
      </c>
      <c r="O43" s="36">
        <v>57</v>
      </c>
      <c r="P43" s="36">
        <v>20</v>
      </c>
      <c r="Q43" s="37">
        <v>73</v>
      </c>
      <c r="R43" s="23">
        <v>69</v>
      </c>
      <c r="S43" s="24">
        <v>84</v>
      </c>
      <c r="T43" s="24">
        <v>86</v>
      </c>
      <c r="U43" s="25">
        <v>68</v>
      </c>
    </row>
    <row r="44" spans="2:21" x14ac:dyDescent="0.25">
      <c r="B44" s="60"/>
      <c r="C44" s="23">
        <v>7</v>
      </c>
      <c r="D44" s="24">
        <v>22</v>
      </c>
      <c r="E44" s="24">
        <v>21</v>
      </c>
      <c r="F44" s="24">
        <v>22</v>
      </c>
      <c r="G44" s="24">
        <v>45</v>
      </c>
      <c r="H44" s="25">
        <v>19</v>
      </c>
      <c r="I44" s="23">
        <v>40</v>
      </c>
      <c r="J44" s="24">
        <v>39</v>
      </c>
      <c r="K44" s="24">
        <v>73</v>
      </c>
      <c r="L44" s="24">
        <v>58</v>
      </c>
      <c r="M44" s="25">
        <v>65</v>
      </c>
      <c r="N44" s="35">
        <v>43</v>
      </c>
      <c r="O44" s="36">
        <v>60</v>
      </c>
      <c r="P44" s="36">
        <v>60</v>
      </c>
      <c r="Q44" s="37">
        <v>71</v>
      </c>
      <c r="R44" s="23">
        <v>70</v>
      </c>
      <c r="S44" s="24">
        <v>68</v>
      </c>
      <c r="T44" s="24">
        <v>73</v>
      </c>
      <c r="U44" s="25">
        <v>64</v>
      </c>
    </row>
    <row r="45" spans="2:21" x14ac:dyDescent="0.25">
      <c r="B45" s="60"/>
      <c r="C45" s="23">
        <v>19</v>
      </c>
      <c r="D45" s="24">
        <v>24</v>
      </c>
      <c r="E45" s="24">
        <v>15</v>
      </c>
      <c r="F45" s="24">
        <v>28</v>
      </c>
      <c r="G45" s="24">
        <v>40</v>
      </c>
      <c r="H45" s="25">
        <v>23</v>
      </c>
      <c r="I45" s="23">
        <v>49</v>
      </c>
      <c r="J45" s="24">
        <v>35</v>
      </c>
      <c r="K45" s="24">
        <v>57</v>
      </c>
      <c r="L45" s="24">
        <v>69</v>
      </c>
      <c r="M45" s="25">
        <v>61</v>
      </c>
      <c r="N45" s="35">
        <v>40</v>
      </c>
      <c r="O45" s="36">
        <v>42</v>
      </c>
      <c r="P45" s="36">
        <v>69</v>
      </c>
      <c r="Q45" s="37">
        <v>63</v>
      </c>
      <c r="R45" s="23">
        <v>69</v>
      </c>
      <c r="S45" s="24">
        <v>61</v>
      </c>
      <c r="T45" s="24">
        <v>88</v>
      </c>
      <c r="U45" s="25">
        <v>68</v>
      </c>
    </row>
    <row r="46" spans="2:21" x14ac:dyDescent="0.25">
      <c r="B46" s="60"/>
      <c r="C46" s="23">
        <v>20</v>
      </c>
      <c r="D46" s="24">
        <v>25</v>
      </c>
      <c r="E46" s="24">
        <v>23</v>
      </c>
      <c r="F46" s="24">
        <v>25</v>
      </c>
      <c r="G46" s="24">
        <v>28</v>
      </c>
      <c r="H46" s="25">
        <v>58</v>
      </c>
      <c r="I46" s="23">
        <v>39</v>
      </c>
      <c r="J46" s="24">
        <v>54</v>
      </c>
      <c r="K46" s="24">
        <v>64</v>
      </c>
      <c r="L46" s="24">
        <v>66</v>
      </c>
      <c r="M46" s="25">
        <v>55</v>
      </c>
      <c r="N46" s="35">
        <v>53</v>
      </c>
      <c r="O46" s="36">
        <v>61</v>
      </c>
      <c r="P46" s="36">
        <v>40</v>
      </c>
      <c r="Q46" s="37">
        <v>61</v>
      </c>
      <c r="R46" s="23">
        <v>51</v>
      </c>
      <c r="S46" s="24">
        <v>87</v>
      </c>
      <c r="T46" s="24">
        <v>72</v>
      </c>
      <c r="U46" s="25">
        <v>64</v>
      </c>
    </row>
    <row r="47" spans="2:21" x14ac:dyDescent="0.25">
      <c r="B47" s="60"/>
      <c r="C47" s="23">
        <v>23</v>
      </c>
      <c r="D47" s="24">
        <v>30</v>
      </c>
      <c r="E47" s="24">
        <v>23</v>
      </c>
      <c r="F47" s="24">
        <v>26</v>
      </c>
      <c r="G47" s="24">
        <v>22</v>
      </c>
      <c r="H47" s="25">
        <v>27</v>
      </c>
      <c r="I47" s="23">
        <v>57</v>
      </c>
      <c r="J47" s="24">
        <v>50</v>
      </c>
      <c r="K47" s="24">
        <v>57</v>
      </c>
      <c r="L47" s="24">
        <v>70</v>
      </c>
      <c r="M47" s="25">
        <v>76</v>
      </c>
      <c r="N47" s="35">
        <v>46</v>
      </c>
      <c r="O47" s="36">
        <v>34</v>
      </c>
      <c r="P47" s="36">
        <v>50</v>
      </c>
      <c r="Q47" s="37">
        <v>64</v>
      </c>
      <c r="R47" s="23">
        <v>62</v>
      </c>
      <c r="S47" s="24">
        <v>86</v>
      </c>
      <c r="T47" s="24">
        <v>73</v>
      </c>
      <c r="U47" s="25">
        <v>70</v>
      </c>
    </row>
    <row r="48" spans="2:21" x14ac:dyDescent="0.25">
      <c r="B48" s="60"/>
      <c r="C48" s="23">
        <v>19</v>
      </c>
      <c r="D48" s="24">
        <v>27</v>
      </c>
      <c r="E48" s="24">
        <v>26</v>
      </c>
      <c r="F48" s="24">
        <v>29</v>
      </c>
      <c r="G48" s="24">
        <v>19</v>
      </c>
      <c r="H48" s="25">
        <v>13</v>
      </c>
      <c r="I48" s="23">
        <v>56</v>
      </c>
      <c r="J48" s="24">
        <v>41</v>
      </c>
      <c r="K48" s="24">
        <v>68</v>
      </c>
      <c r="L48" s="24">
        <v>53</v>
      </c>
      <c r="M48" s="25">
        <v>61</v>
      </c>
      <c r="N48" s="35">
        <v>60</v>
      </c>
      <c r="O48" s="36">
        <v>48</v>
      </c>
      <c r="P48" s="36">
        <v>45</v>
      </c>
      <c r="Q48" s="37">
        <v>60</v>
      </c>
      <c r="R48" s="23">
        <v>83</v>
      </c>
      <c r="S48" s="24">
        <v>93</v>
      </c>
      <c r="T48" s="24">
        <v>83</v>
      </c>
      <c r="U48" s="25">
        <v>80</v>
      </c>
    </row>
    <row r="49" spans="2:21" x14ac:dyDescent="0.25">
      <c r="B49" s="60"/>
      <c r="C49" s="23">
        <v>35</v>
      </c>
      <c r="D49" s="24">
        <v>28</v>
      </c>
      <c r="E49" s="24">
        <v>17</v>
      </c>
      <c r="F49" s="24">
        <v>31</v>
      </c>
      <c r="G49" s="24">
        <v>27</v>
      </c>
      <c r="H49" s="25">
        <v>19</v>
      </c>
      <c r="I49" s="23">
        <v>75</v>
      </c>
      <c r="J49" s="24">
        <v>42</v>
      </c>
      <c r="K49" s="24">
        <v>47</v>
      </c>
      <c r="L49" s="24">
        <v>60</v>
      </c>
      <c r="M49" s="25">
        <v>57</v>
      </c>
      <c r="N49" s="35">
        <v>45</v>
      </c>
      <c r="O49" s="36">
        <v>52</v>
      </c>
      <c r="P49" s="36">
        <v>53</v>
      </c>
      <c r="Q49" s="37">
        <v>55</v>
      </c>
      <c r="R49" s="23">
        <v>64</v>
      </c>
      <c r="S49" s="24">
        <v>70</v>
      </c>
      <c r="T49" s="24">
        <v>77</v>
      </c>
      <c r="U49" s="25">
        <v>84</v>
      </c>
    </row>
    <row r="50" spans="2:21" x14ac:dyDescent="0.25">
      <c r="B50" s="60"/>
      <c r="C50" s="23">
        <v>31</v>
      </c>
      <c r="D50" s="24">
        <v>29</v>
      </c>
      <c r="E50" s="24">
        <v>18</v>
      </c>
      <c r="F50" s="24">
        <v>35</v>
      </c>
      <c r="G50" s="24">
        <v>35</v>
      </c>
      <c r="H50" s="25">
        <v>35</v>
      </c>
      <c r="I50" s="23">
        <v>66</v>
      </c>
      <c r="J50" s="24">
        <v>42</v>
      </c>
      <c r="K50" s="24">
        <v>54</v>
      </c>
      <c r="L50" s="24">
        <v>95</v>
      </c>
      <c r="M50" s="25">
        <v>58</v>
      </c>
      <c r="N50" s="35">
        <v>56</v>
      </c>
      <c r="O50" s="36">
        <v>69</v>
      </c>
      <c r="P50" s="36">
        <v>45</v>
      </c>
      <c r="Q50" s="37">
        <v>61</v>
      </c>
      <c r="R50" s="23">
        <v>69</v>
      </c>
      <c r="S50" s="24">
        <v>79</v>
      </c>
      <c r="T50" s="24">
        <v>83</v>
      </c>
      <c r="U50" s="25">
        <v>84</v>
      </c>
    </row>
    <row r="51" spans="2:21" x14ac:dyDescent="0.25">
      <c r="B51" s="60"/>
      <c r="C51" s="23">
        <v>26</v>
      </c>
      <c r="D51" s="24">
        <v>20</v>
      </c>
      <c r="E51" s="24">
        <v>21</v>
      </c>
      <c r="F51" s="24">
        <v>30</v>
      </c>
      <c r="G51" s="24">
        <v>36</v>
      </c>
      <c r="H51" s="25">
        <v>31</v>
      </c>
      <c r="I51" s="23">
        <v>61</v>
      </c>
      <c r="J51" s="24">
        <v>43</v>
      </c>
      <c r="K51" s="24">
        <v>60</v>
      </c>
      <c r="L51" s="24">
        <v>70</v>
      </c>
      <c r="M51" s="25">
        <v>43</v>
      </c>
      <c r="N51" s="35">
        <v>41</v>
      </c>
      <c r="O51" s="36">
        <v>70</v>
      </c>
      <c r="P51" s="36">
        <v>56</v>
      </c>
      <c r="Q51" s="37">
        <v>60</v>
      </c>
      <c r="R51" s="23">
        <v>76</v>
      </c>
      <c r="S51" s="24">
        <v>59</v>
      </c>
      <c r="T51" s="24">
        <v>100</v>
      </c>
      <c r="U51" s="25">
        <v>78</v>
      </c>
    </row>
    <row r="52" spans="2:21" x14ac:dyDescent="0.25">
      <c r="B52" s="60"/>
      <c r="C52" s="23">
        <v>34</v>
      </c>
      <c r="D52" s="24">
        <v>10</v>
      </c>
      <c r="E52" s="24">
        <v>20</v>
      </c>
      <c r="F52" s="24">
        <v>21</v>
      </c>
      <c r="G52" s="24">
        <v>37</v>
      </c>
      <c r="H52" s="25">
        <v>24</v>
      </c>
      <c r="I52" s="23">
        <v>42</v>
      </c>
      <c r="J52" s="24">
        <v>30</v>
      </c>
      <c r="K52" s="24">
        <v>62</v>
      </c>
      <c r="L52" s="24">
        <v>51</v>
      </c>
      <c r="M52" s="25">
        <v>53</v>
      </c>
      <c r="N52" s="35">
        <v>45</v>
      </c>
      <c r="O52" s="36">
        <v>55</v>
      </c>
      <c r="P52" s="36">
        <v>54</v>
      </c>
      <c r="Q52" s="37"/>
      <c r="R52" s="23">
        <v>63</v>
      </c>
      <c r="S52" s="24">
        <v>62</v>
      </c>
      <c r="T52" s="24">
        <v>116</v>
      </c>
      <c r="U52" s="25">
        <v>83</v>
      </c>
    </row>
    <row r="53" spans="2:21" x14ac:dyDescent="0.25">
      <c r="B53" s="60"/>
      <c r="C53" s="23">
        <v>31</v>
      </c>
      <c r="D53" s="24">
        <v>18</v>
      </c>
      <c r="E53" s="24">
        <v>21</v>
      </c>
      <c r="F53" s="24">
        <v>31</v>
      </c>
      <c r="G53" s="24">
        <v>28</v>
      </c>
      <c r="H53" s="25">
        <v>41</v>
      </c>
      <c r="I53" s="23">
        <v>58</v>
      </c>
      <c r="J53" s="24">
        <v>40</v>
      </c>
      <c r="K53" s="24">
        <v>50</v>
      </c>
      <c r="L53" s="24">
        <v>46</v>
      </c>
      <c r="M53" s="25">
        <v>34</v>
      </c>
      <c r="N53" s="35">
        <v>33</v>
      </c>
      <c r="O53" s="36">
        <v>51</v>
      </c>
      <c r="P53" s="36">
        <v>59</v>
      </c>
      <c r="Q53" s="37"/>
      <c r="R53" s="23">
        <v>78</v>
      </c>
      <c r="S53" s="24">
        <v>68</v>
      </c>
      <c r="T53" s="24">
        <v>80</v>
      </c>
      <c r="U53" s="25"/>
    </row>
    <row r="54" spans="2:21" x14ac:dyDescent="0.25">
      <c r="B54" s="60"/>
      <c r="C54" s="23">
        <v>21</v>
      </c>
      <c r="D54" s="24">
        <v>22</v>
      </c>
      <c r="E54" s="24">
        <v>17</v>
      </c>
      <c r="F54" s="24">
        <v>29</v>
      </c>
      <c r="G54" s="24">
        <v>34</v>
      </c>
      <c r="H54" s="25">
        <v>29</v>
      </c>
      <c r="I54" s="23">
        <v>43</v>
      </c>
      <c r="J54" s="24">
        <v>35</v>
      </c>
      <c r="K54" s="24">
        <v>43</v>
      </c>
      <c r="L54" s="24">
        <v>92</v>
      </c>
      <c r="M54" s="25">
        <v>60</v>
      </c>
      <c r="N54" s="35">
        <v>30</v>
      </c>
      <c r="O54" s="36">
        <v>45</v>
      </c>
      <c r="P54" s="36">
        <v>47</v>
      </c>
      <c r="Q54" s="37"/>
      <c r="R54" s="23">
        <v>62</v>
      </c>
      <c r="S54" s="24">
        <v>63</v>
      </c>
      <c r="T54" s="24"/>
      <c r="U54" s="25"/>
    </row>
    <row r="55" spans="2:21" x14ac:dyDescent="0.25">
      <c r="B55" s="60"/>
      <c r="C55" s="23">
        <v>37</v>
      </c>
      <c r="D55" s="24">
        <v>18</v>
      </c>
      <c r="E55" s="24">
        <v>12</v>
      </c>
      <c r="F55" s="24">
        <v>36</v>
      </c>
      <c r="G55" s="24"/>
      <c r="H55" s="25"/>
      <c r="I55" s="23">
        <v>49</v>
      </c>
      <c r="J55" s="24">
        <v>32</v>
      </c>
      <c r="K55" s="24">
        <v>42</v>
      </c>
      <c r="L55" s="24"/>
      <c r="M55" s="25"/>
      <c r="N55" s="35">
        <v>47</v>
      </c>
      <c r="O55" s="36"/>
      <c r="P55" s="36">
        <v>52</v>
      </c>
      <c r="Q55" s="37"/>
      <c r="R55" s="23">
        <v>68</v>
      </c>
      <c r="S55" s="24"/>
      <c r="T55" s="24"/>
      <c r="U55" s="25"/>
    </row>
    <row r="56" spans="2:21" x14ac:dyDescent="0.25">
      <c r="B56" s="60"/>
      <c r="C56" s="26"/>
      <c r="D56" s="27"/>
      <c r="E56" s="27"/>
      <c r="F56" s="27"/>
      <c r="G56" s="27"/>
      <c r="H56" s="28"/>
      <c r="I56" s="26"/>
      <c r="J56" s="27"/>
      <c r="K56" s="27"/>
      <c r="L56" s="27"/>
      <c r="M56" s="28"/>
      <c r="N56" s="38">
        <v>42</v>
      </c>
      <c r="O56" s="39"/>
      <c r="P56" s="39"/>
      <c r="Q56" s="40"/>
      <c r="R56" s="26"/>
      <c r="S56" s="27"/>
      <c r="T56" s="27"/>
      <c r="U56" s="28"/>
    </row>
    <row r="57" spans="2:21" x14ac:dyDescent="0.25">
      <c r="B57" s="9" t="s">
        <v>29</v>
      </c>
      <c r="C57" s="29">
        <f t="shared" ref="C57:U57" si="3">AVERAGE(C36:C56)</f>
        <v>22.4</v>
      </c>
      <c r="D57" s="30">
        <f t="shared" si="3"/>
        <v>22.65</v>
      </c>
      <c r="E57" s="30">
        <f t="shared" si="3"/>
        <v>20.8</v>
      </c>
      <c r="F57" s="30">
        <f t="shared" si="3"/>
        <v>27.7</v>
      </c>
      <c r="G57" s="30">
        <f t="shared" si="3"/>
        <v>27.684210526315791</v>
      </c>
      <c r="H57" s="31">
        <f t="shared" si="3"/>
        <v>31.842105263157894</v>
      </c>
      <c r="I57" s="29">
        <f t="shared" si="3"/>
        <v>48.65</v>
      </c>
      <c r="J57" s="30">
        <f t="shared" si="3"/>
        <v>38.75</v>
      </c>
      <c r="K57" s="30">
        <f t="shared" si="3"/>
        <v>56.3</v>
      </c>
      <c r="L57" s="30">
        <f t="shared" si="3"/>
        <v>61.89473684210526</v>
      </c>
      <c r="M57" s="31">
        <f t="shared" si="3"/>
        <v>58.263157894736842</v>
      </c>
      <c r="N57" s="29">
        <f t="shared" si="3"/>
        <v>47.80952380952381</v>
      </c>
      <c r="O57" s="30">
        <f t="shared" si="3"/>
        <v>47.94736842105263</v>
      </c>
      <c r="P57" s="30">
        <f t="shared" si="3"/>
        <v>51.05</v>
      </c>
      <c r="Q57" s="31">
        <f t="shared" si="3"/>
        <v>58.9375</v>
      </c>
      <c r="R57" s="29">
        <f t="shared" si="3"/>
        <v>66.45</v>
      </c>
      <c r="S57" s="30">
        <f t="shared" si="3"/>
        <v>73.10526315789474</v>
      </c>
      <c r="T57" s="30">
        <f t="shared" si="3"/>
        <v>81.944444444444443</v>
      </c>
      <c r="U57" s="31">
        <f t="shared" si="3"/>
        <v>78.705882352941174</v>
      </c>
    </row>
  </sheetData>
  <mergeCells count="7">
    <mergeCell ref="B36:B56"/>
    <mergeCell ref="B1:N1"/>
    <mergeCell ref="C3:M3"/>
    <mergeCell ref="N3:U3"/>
    <mergeCell ref="B5:B29"/>
    <mergeCell ref="C34:M34"/>
    <mergeCell ref="N34:U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1"/>
  <sheetViews>
    <sheetView workbookViewId="0">
      <selection activeCell="I5" sqref="I5"/>
    </sheetView>
  </sheetViews>
  <sheetFormatPr baseColWidth="10" defaultColWidth="11.42578125" defaultRowHeight="15" x14ac:dyDescent="0.25"/>
  <cols>
    <col min="1" max="16384" width="11.42578125" style="3"/>
  </cols>
  <sheetData>
    <row r="1" spans="2:9" x14ac:dyDescent="0.25">
      <c r="B1" s="59" t="s">
        <v>38</v>
      </c>
      <c r="C1" s="59"/>
      <c r="D1" s="59"/>
      <c r="E1" s="59"/>
      <c r="F1" s="59"/>
      <c r="G1" s="59"/>
      <c r="H1" s="59"/>
      <c r="I1" s="59"/>
    </row>
    <row r="2" spans="2:9" x14ac:dyDescent="0.25">
      <c r="B2" s="63" t="s">
        <v>35</v>
      </c>
      <c r="C2" s="63"/>
      <c r="E2" s="62"/>
      <c r="F2" s="62"/>
      <c r="G2" s="62"/>
    </row>
    <row r="4" spans="2:9" x14ac:dyDescent="0.25">
      <c r="B4" s="5" t="s">
        <v>11</v>
      </c>
      <c r="C4" s="9" t="s">
        <v>24</v>
      </c>
      <c r="D4" s="9" t="s">
        <v>12</v>
      </c>
      <c r="E4" s="9" t="s">
        <v>13</v>
      </c>
      <c r="F4" s="9" t="s">
        <v>14</v>
      </c>
      <c r="G4" s="9" t="s">
        <v>15</v>
      </c>
    </row>
    <row r="5" spans="2:9" x14ac:dyDescent="0.25">
      <c r="B5" s="61" t="s">
        <v>9</v>
      </c>
      <c r="C5" s="6" t="s">
        <v>3</v>
      </c>
      <c r="D5" s="47">
        <v>8714.1460000000006</v>
      </c>
      <c r="E5" s="48">
        <v>19767.936000000002</v>
      </c>
      <c r="F5" s="48">
        <f>E5/D5</f>
        <v>2.2684880423164819</v>
      </c>
      <c r="G5" s="41">
        <f>F5/(AVERAGE($F$5:$F$7))</f>
        <v>0.99662638073449816</v>
      </c>
    </row>
    <row r="6" spans="2:9" x14ac:dyDescent="0.25">
      <c r="B6" s="61"/>
      <c r="C6" s="7" t="s">
        <v>4</v>
      </c>
      <c r="D6" s="49">
        <v>8723.0750000000007</v>
      </c>
      <c r="E6" s="50">
        <v>21533.936000000002</v>
      </c>
      <c r="F6" s="50">
        <f t="shared" ref="F6:F16" si="0">E6/D6</f>
        <v>2.4686175459915223</v>
      </c>
      <c r="G6" s="42">
        <f t="shared" ref="G6:G10" si="1">F6/(AVERAGE($F$5:$F$7))</f>
        <v>1.0845502926993029</v>
      </c>
    </row>
    <row r="7" spans="2:9" x14ac:dyDescent="0.25">
      <c r="B7" s="61"/>
      <c r="C7" s="8" t="s">
        <v>5</v>
      </c>
      <c r="D7" s="51">
        <v>10543.146000000001</v>
      </c>
      <c r="E7" s="52">
        <v>22049.885999999999</v>
      </c>
      <c r="F7" s="52">
        <f t="shared" si="0"/>
        <v>2.0913953007954169</v>
      </c>
      <c r="G7" s="43">
        <f t="shared" si="1"/>
        <v>0.91882332656619858</v>
      </c>
    </row>
    <row r="8" spans="2:9" x14ac:dyDescent="0.25">
      <c r="B8" s="61"/>
      <c r="C8" s="44" t="s">
        <v>6</v>
      </c>
      <c r="D8" s="48">
        <v>12280.924000000001</v>
      </c>
      <c r="E8" s="48">
        <v>13486.815000000001</v>
      </c>
      <c r="F8" s="48">
        <f t="shared" si="0"/>
        <v>1.0981922044302204</v>
      </c>
      <c r="G8" s="41">
        <f t="shared" si="1"/>
        <v>0.48247436249850695</v>
      </c>
    </row>
    <row r="9" spans="2:9" x14ac:dyDescent="0.25">
      <c r="B9" s="61"/>
      <c r="C9" s="45" t="s">
        <v>7</v>
      </c>
      <c r="D9" s="50">
        <v>11872.874</v>
      </c>
      <c r="E9" s="50">
        <v>15324.643</v>
      </c>
      <c r="F9" s="50">
        <f t="shared" si="0"/>
        <v>1.290727333584101</v>
      </c>
      <c r="G9" s="42">
        <f t="shared" si="1"/>
        <v>0.56706179930815215</v>
      </c>
    </row>
    <row r="10" spans="2:9" x14ac:dyDescent="0.25">
      <c r="B10" s="61"/>
      <c r="C10" s="46" t="s">
        <v>8</v>
      </c>
      <c r="D10" s="52">
        <v>11116.681</v>
      </c>
      <c r="E10" s="52">
        <v>12566.593000000001</v>
      </c>
      <c r="F10" s="52">
        <f t="shared" si="0"/>
        <v>1.1304266984003588</v>
      </c>
      <c r="G10" s="43">
        <f t="shared" si="1"/>
        <v>0.49663610655930507</v>
      </c>
    </row>
    <row r="11" spans="2:9" x14ac:dyDescent="0.25">
      <c r="B11" s="61" t="s">
        <v>10</v>
      </c>
      <c r="C11" s="44" t="s">
        <v>3</v>
      </c>
      <c r="D11" s="48">
        <v>16676.43</v>
      </c>
      <c r="E11" s="48">
        <v>24462.241000000002</v>
      </c>
      <c r="F11" s="48">
        <f t="shared" si="0"/>
        <v>1.4668751645286193</v>
      </c>
      <c r="G11" s="41">
        <f>F11/(AVERAGE($F$11:$F$13))</f>
        <v>1.048614342355938</v>
      </c>
    </row>
    <row r="12" spans="2:9" x14ac:dyDescent="0.25">
      <c r="B12" s="61"/>
      <c r="C12" s="45" t="s">
        <v>4</v>
      </c>
      <c r="D12" s="50">
        <v>15746.744000000001</v>
      </c>
      <c r="E12" s="50">
        <v>24568.999</v>
      </c>
      <c r="F12" s="50">
        <f t="shared" si="0"/>
        <v>1.5602589970345615</v>
      </c>
      <c r="G12" s="42">
        <f t="shared" ref="G12:G16" si="2">F12/(AVERAGE($F$11:$F$13))</f>
        <v>1.1153709611043121</v>
      </c>
    </row>
    <row r="13" spans="2:9" x14ac:dyDescent="0.25">
      <c r="B13" s="61"/>
      <c r="C13" s="46" t="s">
        <v>5</v>
      </c>
      <c r="D13" s="52">
        <v>17732.692999999999</v>
      </c>
      <c r="E13" s="52">
        <v>20737.956999999999</v>
      </c>
      <c r="F13" s="52">
        <f t="shared" si="0"/>
        <v>1.169475894044971</v>
      </c>
      <c r="G13" s="43">
        <f t="shared" si="2"/>
        <v>0.83601469653975014</v>
      </c>
    </row>
    <row r="14" spans="2:9" x14ac:dyDescent="0.25">
      <c r="B14" s="61"/>
      <c r="C14" s="44" t="s">
        <v>6</v>
      </c>
      <c r="D14" s="48">
        <v>19836.228999999999</v>
      </c>
      <c r="E14" s="48">
        <v>3984.761</v>
      </c>
      <c r="F14" s="48">
        <f t="shared" si="0"/>
        <v>0.20088299041113108</v>
      </c>
      <c r="G14" s="41">
        <f t="shared" si="2"/>
        <v>0.14360375713917989</v>
      </c>
    </row>
    <row r="15" spans="2:9" x14ac:dyDescent="0.25">
      <c r="B15" s="61"/>
      <c r="C15" s="45" t="s">
        <v>7</v>
      </c>
      <c r="D15" s="50">
        <v>17035.550999999999</v>
      </c>
      <c r="E15" s="50">
        <v>15460.472</v>
      </c>
      <c r="F15" s="50">
        <f t="shared" si="0"/>
        <v>0.9075416462901611</v>
      </c>
      <c r="G15" s="42">
        <f t="shared" si="2"/>
        <v>0.64876767266763224</v>
      </c>
    </row>
    <row r="16" spans="2:9" x14ac:dyDescent="0.25">
      <c r="B16" s="61"/>
      <c r="C16" s="46" t="s">
        <v>8</v>
      </c>
      <c r="D16" s="52">
        <v>19259.179</v>
      </c>
      <c r="E16" s="52">
        <v>9625.0159999999996</v>
      </c>
      <c r="F16" s="52">
        <f t="shared" si="0"/>
        <v>0.49976252881807681</v>
      </c>
      <c r="G16" s="43">
        <f t="shared" si="2"/>
        <v>0.35726159128143281</v>
      </c>
    </row>
    <row r="19" spans="2:13" x14ac:dyDescent="0.25">
      <c r="B19" s="5" t="s">
        <v>16</v>
      </c>
      <c r="C19" s="9" t="s">
        <v>24</v>
      </c>
      <c r="D19" s="9" t="s">
        <v>12</v>
      </c>
      <c r="E19" s="9" t="s">
        <v>17</v>
      </c>
      <c r="F19" s="9" t="s">
        <v>18</v>
      </c>
      <c r="G19" s="9" t="s">
        <v>19</v>
      </c>
      <c r="H19" s="9" t="s">
        <v>20</v>
      </c>
      <c r="I19" s="9" t="s">
        <v>21</v>
      </c>
      <c r="J19" s="9" t="s">
        <v>2</v>
      </c>
      <c r="K19" s="4"/>
      <c r="L19" s="9" t="s">
        <v>22</v>
      </c>
      <c r="M19" s="9" t="s">
        <v>23</v>
      </c>
    </row>
    <row r="20" spans="2:13" x14ac:dyDescent="0.25">
      <c r="B20" s="61" t="s">
        <v>9</v>
      </c>
      <c r="C20" s="44" t="s">
        <v>3</v>
      </c>
      <c r="D20" s="48">
        <v>10318.945</v>
      </c>
      <c r="E20" s="53">
        <v>7547.652</v>
      </c>
      <c r="F20" s="53">
        <v>559.50599999999997</v>
      </c>
      <c r="G20" s="48">
        <f>E20/D20</f>
        <v>0.73143640168641277</v>
      </c>
      <c r="H20" s="48">
        <f>F20/D20</f>
        <v>5.4221240640394922E-2</v>
      </c>
      <c r="I20" s="48">
        <f>H20/G20</f>
        <v>7.4129808846512782E-2</v>
      </c>
      <c r="J20" s="41">
        <f>I20/(AVERAGE($I$20:$I$22))</f>
        <v>1.0968541691803593</v>
      </c>
      <c r="K20" s="4"/>
      <c r="L20" s="48">
        <f t="shared" ref="L20:L31" si="3">G20+H20</f>
        <v>0.78565764232680768</v>
      </c>
      <c r="M20" s="13">
        <f>L20/(AVERAGE($L$20:$L$22))</f>
        <v>0.69075664538132675</v>
      </c>
    </row>
    <row r="21" spans="2:13" x14ac:dyDescent="0.25">
      <c r="B21" s="61"/>
      <c r="C21" s="45" t="s">
        <v>4</v>
      </c>
      <c r="D21" s="50">
        <v>10390.995000000001</v>
      </c>
      <c r="E21" s="54">
        <v>15105.572</v>
      </c>
      <c r="F21" s="54">
        <v>815.06200000000001</v>
      </c>
      <c r="G21" s="50">
        <f t="shared" ref="G21:G31" si="4">E21/D21</f>
        <v>1.4537175698766094</v>
      </c>
      <c r="H21" s="50">
        <f t="shared" ref="H21:H31" si="5">F21/D21</f>
        <v>7.8439263997336153E-2</v>
      </c>
      <c r="I21" s="50">
        <f t="shared" ref="I21:I31" si="6">H21/G21</f>
        <v>5.3957705143505987E-2</v>
      </c>
      <c r="J21" s="42">
        <f t="shared" ref="J21:J25" si="7">I21/(AVERAGE($I$20:$I$22))</f>
        <v>0.79837969053178237</v>
      </c>
      <c r="K21" s="4"/>
      <c r="L21" s="50">
        <f t="shared" si="3"/>
        <v>1.5321568338739455</v>
      </c>
      <c r="M21" s="14">
        <f t="shared" ref="M21:M24" si="8">L21/(AVERAGE($L$20:$L$22))</f>
        <v>1.3470848595457354</v>
      </c>
    </row>
    <row r="22" spans="2:13" x14ac:dyDescent="0.25">
      <c r="B22" s="61"/>
      <c r="C22" s="46" t="s">
        <v>5</v>
      </c>
      <c r="D22" s="52">
        <v>11926.823</v>
      </c>
      <c r="E22" s="55">
        <v>12145.258</v>
      </c>
      <c r="F22" s="55">
        <v>906.82</v>
      </c>
      <c r="G22" s="52">
        <f t="shared" si="4"/>
        <v>1.0183146006275099</v>
      </c>
      <c r="H22" s="52">
        <f t="shared" si="5"/>
        <v>7.6031982699835493E-2</v>
      </c>
      <c r="I22" s="52">
        <f t="shared" si="6"/>
        <v>7.4664531622135988E-2</v>
      </c>
      <c r="J22" s="43">
        <f t="shared" si="7"/>
        <v>1.1047661402878579</v>
      </c>
      <c r="K22" s="4"/>
      <c r="L22" s="52">
        <f t="shared" si="3"/>
        <v>1.0943465833273454</v>
      </c>
      <c r="M22" s="15">
        <f t="shared" si="8"/>
        <v>0.9621584950729376</v>
      </c>
    </row>
    <row r="23" spans="2:13" x14ac:dyDescent="0.25">
      <c r="B23" s="61"/>
      <c r="C23" s="44" t="s">
        <v>6</v>
      </c>
      <c r="D23" s="48">
        <v>14051.237999999999</v>
      </c>
      <c r="E23" s="53">
        <v>8505.9449999999997</v>
      </c>
      <c r="F23" s="53">
        <v>760.40599999999995</v>
      </c>
      <c r="G23" s="48">
        <f t="shared" si="4"/>
        <v>0.60535199816557095</v>
      </c>
      <c r="H23" s="48">
        <f t="shared" si="5"/>
        <v>5.4116655059148526E-2</v>
      </c>
      <c r="I23" s="48">
        <f t="shared" si="6"/>
        <v>8.9397004095370936E-2</v>
      </c>
      <c r="J23" s="41">
        <f t="shared" si="7"/>
        <v>1.3227536692731401</v>
      </c>
      <c r="K23" s="4"/>
      <c r="L23" s="48">
        <f t="shared" si="3"/>
        <v>0.65946865322471948</v>
      </c>
      <c r="M23" s="13">
        <f t="shared" si="8"/>
        <v>0.57981025079389759</v>
      </c>
    </row>
    <row r="24" spans="2:13" x14ac:dyDescent="0.25">
      <c r="B24" s="61"/>
      <c r="C24" s="45" t="s">
        <v>7</v>
      </c>
      <c r="D24" s="50">
        <v>10948.945</v>
      </c>
      <c r="E24" s="54">
        <v>8592.5300000000007</v>
      </c>
      <c r="F24" s="54">
        <v>980.64800000000002</v>
      </c>
      <c r="G24" s="50">
        <f t="shared" si="4"/>
        <v>0.78478154744589557</v>
      </c>
      <c r="H24" s="50">
        <f t="shared" si="5"/>
        <v>8.9565524349606296E-2</v>
      </c>
      <c r="I24" s="50">
        <f t="shared" si="6"/>
        <v>0.11412796929425909</v>
      </c>
      <c r="J24" s="42">
        <f t="shared" si="7"/>
        <v>1.6886828778917715</v>
      </c>
      <c r="K24" s="4"/>
      <c r="L24" s="50">
        <f t="shared" si="3"/>
        <v>0.87434707179550186</v>
      </c>
      <c r="M24" s="14">
        <f t="shared" si="8"/>
        <v>0.76873311945869038</v>
      </c>
    </row>
    <row r="25" spans="2:13" x14ac:dyDescent="0.25">
      <c r="B25" s="61"/>
      <c r="C25" s="46" t="s">
        <v>8</v>
      </c>
      <c r="D25" s="52">
        <v>11854.945</v>
      </c>
      <c r="E25" s="55">
        <v>8054.1670000000004</v>
      </c>
      <c r="F25" s="55">
        <v>1050.8910000000001</v>
      </c>
      <c r="G25" s="52">
        <f t="shared" si="4"/>
        <v>0.67939302965977488</v>
      </c>
      <c r="H25" s="52">
        <f t="shared" si="5"/>
        <v>8.8645792958128453E-2</v>
      </c>
      <c r="I25" s="52">
        <f t="shared" si="6"/>
        <v>0.13047792527768545</v>
      </c>
      <c r="J25" s="43">
        <f t="shared" si="7"/>
        <v>1.9306033369539051</v>
      </c>
      <c r="K25" s="4"/>
      <c r="L25" s="52">
        <f t="shared" si="3"/>
        <v>0.76803882261790335</v>
      </c>
      <c r="M25" s="15">
        <f>L25/(AVERAGE($L$20:$L$22))</f>
        <v>0.67526603453248746</v>
      </c>
    </row>
    <row r="26" spans="2:13" x14ac:dyDescent="0.25">
      <c r="B26" s="61" t="s">
        <v>10</v>
      </c>
      <c r="C26" s="44" t="s">
        <v>3</v>
      </c>
      <c r="D26" s="53">
        <v>16676.43</v>
      </c>
      <c r="E26" s="53">
        <v>21765.543000000001</v>
      </c>
      <c r="F26" s="53">
        <v>5315.0950000000003</v>
      </c>
      <c r="G26" s="48">
        <f t="shared" si="4"/>
        <v>1.3051680125782317</v>
      </c>
      <c r="H26" s="48">
        <f t="shared" si="5"/>
        <v>0.31871899441307283</v>
      </c>
      <c r="I26" s="48">
        <f t="shared" si="6"/>
        <v>0.24419767519698451</v>
      </c>
      <c r="J26" s="41">
        <f>I26/(AVERAGE($I$26:$I$28))</f>
        <v>1.0955186546432314</v>
      </c>
      <c r="K26" s="4"/>
      <c r="L26" s="48">
        <f t="shared" si="3"/>
        <v>1.6238870069913045</v>
      </c>
      <c r="M26" s="13">
        <f>L26/(AVERAGE($L$26:$L$28))</f>
        <v>1.0550908297697865</v>
      </c>
    </row>
    <row r="27" spans="2:13" x14ac:dyDescent="0.25">
      <c r="B27" s="61"/>
      <c r="C27" s="45" t="s">
        <v>4</v>
      </c>
      <c r="D27" s="54">
        <v>15746.744000000001</v>
      </c>
      <c r="E27" s="54">
        <v>26943.856</v>
      </c>
      <c r="F27" s="54">
        <v>4412.4889999999996</v>
      </c>
      <c r="G27" s="50">
        <f t="shared" si="4"/>
        <v>1.7110747466269851</v>
      </c>
      <c r="H27" s="50">
        <f t="shared" si="5"/>
        <v>0.28021596083609407</v>
      </c>
      <c r="I27" s="50">
        <f t="shared" si="6"/>
        <v>0.16376605486608894</v>
      </c>
      <c r="J27" s="42">
        <f t="shared" ref="J27:J31" si="9">I27/(AVERAGE($I$26:$I$28))</f>
        <v>0.73468663433591452</v>
      </c>
      <c r="K27" s="4"/>
      <c r="L27" s="50">
        <f t="shared" si="3"/>
        <v>1.9912907074630792</v>
      </c>
      <c r="M27" s="14">
        <f t="shared" ref="M27:M31" si="10">L27/(AVERAGE($L$26:$L$28))</f>
        <v>1.2938046525433746</v>
      </c>
    </row>
    <row r="28" spans="2:13" x14ac:dyDescent="0.25">
      <c r="B28" s="61"/>
      <c r="C28" s="46" t="s">
        <v>5</v>
      </c>
      <c r="D28" s="55">
        <v>17732.692999999999</v>
      </c>
      <c r="E28" s="55">
        <v>14094.865</v>
      </c>
      <c r="F28" s="55">
        <v>3675.2959999999998</v>
      </c>
      <c r="G28" s="52">
        <f t="shared" si="4"/>
        <v>0.79485191561146407</v>
      </c>
      <c r="H28" s="52">
        <f t="shared" si="5"/>
        <v>0.20726101782735426</v>
      </c>
      <c r="I28" s="52">
        <f t="shared" si="6"/>
        <v>0.26075425341072794</v>
      </c>
      <c r="J28" s="43">
        <f t="shared" si="9"/>
        <v>1.1697947110208542</v>
      </c>
      <c r="K28" s="4"/>
      <c r="L28" s="52">
        <f t="shared" si="3"/>
        <v>1.0021129334388184</v>
      </c>
      <c r="M28" s="15">
        <f t="shared" si="10"/>
        <v>0.65110451768683886</v>
      </c>
    </row>
    <row r="29" spans="2:13" x14ac:dyDescent="0.25">
      <c r="B29" s="61"/>
      <c r="C29" s="44" t="s">
        <v>6</v>
      </c>
      <c r="D29" s="53">
        <v>19836.228999999999</v>
      </c>
      <c r="E29" s="53">
        <v>12929.744000000001</v>
      </c>
      <c r="F29" s="53">
        <v>3552.5189999999998</v>
      </c>
      <c r="G29" s="48">
        <f t="shared" si="4"/>
        <v>0.65182469914014407</v>
      </c>
      <c r="H29" s="48">
        <f t="shared" si="5"/>
        <v>0.17909245754321548</v>
      </c>
      <c r="I29" s="48">
        <f t="shared" si="6"/>
        <v>0.27475555587179451</v>
      </c>
      <c r="J29" s="41">
        <f t="shared" si="9"/>
        <v>1.2326072993185417</v>
      </c>
      <c r="K29" s="4"/>
      <c r="L29" s="48">
        <f t="shared" si="3"/>
        <v>0.83091715668335953</v>
      </c>
      <c r="M29" s="13">
        <f t="shared" si="10"/>
        <v>0.53987319840640358</v>
      </c>
    </row>
    <row r="30" spans="2:13" x14ac:dyDescent="0.25">
      <c r="B30" s="61"/>
      <c r="C30" s="45" t="s">
        <v>7</v>
      </c>
      <c r="D30" s="54">
        <v>17035.550999999999</v>
      </c>
      <c r="E30" s="54">
        <v>9421.43</v>
      </c>
      <c r="F30" s="54">
        <v>2895.6190000000001</v>
      </c>
      <c r="G30" s="50">
        <f t="shared" si="4"/>
        <v>0.55304521702878884</v>
      </c>
      <c r="H30" s="50">
        <f t="shared" si="5"/>
        <v>0.16997507154303376</v>
      </c>
      <c r="I30" s="50">
        <f t="shared" si="6"/>
        <v>0.30734389577802945</v>
      </c>
      <c r="J30" s="42">
        <f t="shared" si="9"/>
        <v>1.3788049822503556</v>
      </c>
      <c r="K30" s="4"/>
      <c r="L30" s="50">
        <f t="shared" si="3"/>
        <v>0.72302028857182266</v>
      </c>
      <c r="M30" s="14">
        <f t="shared" si="10"/>
        <v>0.46976918524831801</v>
      </c>
    </row>
    <row r="31" spans="2:13" x14ac:dyDescent="0.25">
      <c r="B31" s="61"/>
      <c r="C31" s="46" t="s">
        <v>8</v>
      </c>
      <c r="D31" s="55">
        <v>19259.179</v>
      </c>
      <c r="E31" s="55">
        <v>7603.3590000000004</v>
      </c>
      <c r="F31" s="55">
        <v>2375.134</v>
      </c>
      <c r="G31" s="52">
        <f t="shared" si="4"/>
        <v>0.39479143944817174</v>
      </c>
      <c r="H31" s="52">
        <f t="shared" si="5"/>
        <v>0.12332477931691689</v>
      </c>
      <c r="I31" s="52">
        <f t="shared" si="6"/>
        <v>0.31237956803039285</v>
      </c>
      <c r="J31" s="43">
        <f t="shared" si="9"/>
        <v>1.4013959953985493</v>
      </c>
      <c r="K31" s="4"/>
      <c r="L31" s="52">
        <f t="shared" si="3"/>
        <v>0.51811621876508862</v>
      </c>
      <c r="M31" s="15">
        <f t="shared" si="10"/>
        <v>0.3366365201645885</v>
      </c>
    </row>
  </sheetData>
  <mergeCells count="6">
    <mergeCell ref="B26:B31"/>
    <mergeCell ref="B20:B25"/>
    <mergeCell ref="B11:B16"/>
    <mergeCell ref="B1:I1"/>
    <mergeCell ref="B5:B10"/>
    <mergeCell ref="B2:C2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Extended Data Fig. 2b</vt:lpstr>
      <vt:lpstr>Extended Data Fig. 2c</vt:lpstr>
      <vt:lpstr>Extended Data Fig. 2e</vt:lpstr>
    </vt:vector>
  </TitlesOfParts>
  <Company>Universidad de Oviedo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Álvaro F. Fernández</dc:creator>
  <cp:lastModifiedBy>Álvaro F. Fernández</cp:lastModifiedBy>
  <cp:lastPrinted>2018-03-29T15:34:39Z</cp:lastPrinted>
  <dcterms:created xsi:type="dcterms:W3CDTF">2018-03-26T02:35:30Z</dcterms:created>
  <dcterms:modified xsi:type="dcterms:W3CDTF">2018-04-01T23:17:04Z</dcterms:modified>
</cp:coreProperties>
</file>