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14385" yWindow="-15" windowWidth="14430" windowHeight="15240"/>
  </bookViews>
  <sheets>
    <sheet name="LepB In Vivo" sheetId="11" r:id="rId1"/>
  </sheets>
  <calcPr calcId="145621" concurrentCalc="0"/>
</workbook>
</file>

<file path=xl/calcChain.xml><?xml version="1.0" encoding="utf-8"?>
<calcChain xmlns="http://schemas.openxmlformats.org/spreadsheetml/2006/main">
  <c r="I7" i="11" l="1"/>
  <c r="I57" i="11"/>
  <c r="I52" i="11"/>
  <c r="I47" i="11"/>
  <c r="I42" i="11"/>
  <c r="I30" i="11"/>
  <c r="I26" i="11"/>
  <c r="I17" i="11"/>
  <c r="I12" i="11"/>
  <c r="I38" i="11"/>
  <c r="I34" i="11"/>
  <c r="I22" i="11"/>
  <c r="J42" i="11"/>
  <c r="K42" i="11"/>
  <c r="J57" i="11"/>
  <c r="K57" i="11"/>
  <c r="J52" i="11"/>
  <c r="K52" i="11"/>
  <c r="J47" i="11"/>
  <c r="K47" i="11"/>
  <c r="J34" i="11"/>
  <c r="K34" i="11"/>
  <c r="J30" i="11"/>
  <c r="K30" i="11"/>
  <c r="J26" i="11"/>
  <c r="K26" i="11"/>
  <c r="J22" i="11"/>
  <c r="K22" i="11"/>
  <c r="J17" i="11"/>
  <c r="K17" i="11"/>
  <c r="J12" i="11"/>
  <c r="K12" i="11"/>
  <c r="J7" i="11"/>
  <c r="K7" i="11"/>
</calcChain>
</file>

<file path=xl/sharedStrings.xml><?xml version="1.0" encoding="utf-8"?>
<sst xmlns="http://schemas.openxmlformats.org/spreadsheetml/2006/main" count="58" uniqueCount="34">
  <si>
    <t>post infection</t>
  </si>
  <si>
    <t>#</t>
  </si>
  <si>
    <t>Mouse</t>
  </si>
  <si>
    <t>Strain</t>
  </si>
  <si>
    <t>Standard Deviation</t>
  </si>
  <si>
    <t>Standard Error</t>
  </si>
  <si>
    <t>Compound</t>
  </si>
  <si>
    <t xml:space="preserve">Experiment </t>
  </si>
  <si>
    <t>number</t>
  </si>
  <si>
    <t>Control (pre-treatment)</t>
  </si>
  <si>
    <t>Control (Vehicle BID, SC 2h &amp; 11h)</t>
  </si>
  <si>
    <t>Hours</t>
  </si>
  <si>
    <t>Bacterial</t>
  </si>
  <si>
    <t>K. pneumoniae</t>
  </si>
  <si>
    <t>E. coli</t>
  </si>
  <si>
    <t>ATCC 25922</t>
  </si>
  <si>
    <t>ATCC 43816</t>
  </si>
  <si>
    <t>P. aeruginosa</t>
  </si>
  <si>
    <t>ATCC 27853</t>
  </si>
  <si>
    <t>na</t>
  </si>
  <si>
    <t>A. baumannii</t>
  </si>
  <si>
    <t>ATCC 17978</t>
  </si>
  <si>
    <t>Study 17-0112</t>
  </si>
  <si>
    <t>CD-1</t>
  </si>
  <si>
    <t>CFU/Lung</t>
  </si>
  <si>
    <t xml:space="preserve">Ciprofloxacin 80 mg/kg QD, SC 2h </t>
  </si>
  <si>
    <t>Ciprofloxacin 80 mg/kg QD, SC 2h</t>
  </si>
  <si>
    <t>Study 16-3781</t>
  </si>
  <si>
    <t>Mouse mortality</t>
  </si>
  <si>
    <t>Study 16-3746</t>
  </si>
  <si>
    <t>Study 17-0106</t>
  </si>
  <si>
    <t>Average CFU/lung</t>
  </si>
  <si>
    <t>Ciprofloxacin 150 mg/kg QD, SC 2h</t>
  </si>
  <si>
    <t>ED Figure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</si>
</sst>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E+00"/>
  </numFmts>
  <fonts count="5" x14ac:knownFonts="1">
    <font>
      <sz val="10"/>
      <name val="Arial"/>
    </font>
    <font>
      <sz val="12"/>
      <name val="Arial"/>
      <family val="2"/>
    </font>
    <font>
      <b/>
      <sz val="12"/>
      <name val="Arial"/>
      <family val="2"/>
    </font>
    <font>
      <b/>
      <i/>
      <sz val="12"/>
      <name val="Arial"/>
      <family val="2"/>
    </font>
    <font>
      <i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7" xfId="0" applyFont="1" applyBorder="1" applyAlignment="1">
      <alignment horizontal="center"/>
    </xf>
    <xf numFmtId="11" fontId="1" fillId="0" borderId="3" xfId="0" applyNumberFormat="1" applyFont="1" applyBorder="1" applyAlignment="1">
      <alignment horizontal="center"/>
    </xf>
    <xf numFmtId="11" fontId="1" fillId="0" borderId="4" xfId="0" applyNumberFormat="1" applyFont="1" applyBorder="1" applyAlignment="1">
      <alignment horizontal="center"/>
    </xf>
    <xf numFmtId="11" fontId="1" fillId="0" borderId="8" xfId="0" applyNumberFormat="1" applyFont="1" applyBorder="1" applyAlignment="1">
      <alignment horizontal="center"/>
    </xf>
    <xf numFmtId="11" fontId="1" fillId="0" borderId="5" xfId="0" applyNumberFormat="1" applyFont="1" applyBorder="1" applyAlignment="1">
      <alignment horizontal="center"/>
    </xf>
    <xf numFmtId="11" fontId="1" fillId="0" borderId="6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0" fontId="1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1" fillId="2" borderId="7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2" borderId="15" xfId="0" applyFont="1" applyFill="1" applyBorder="1" applyAlignment="1">
      <alignment horizontal="center" vertical="center"/>
    </xf>
    <xf numFmtId="0" fontId="1" fillId="0" borderId="18" xfId="0" applyFont="1" applyBorder="1" applyAlignment="1">
      <alignment horizontal="center"/>
    </xf>
    <xf numFmtId="0" fontId="1" fillId="0" borderId="9" xfId="0" applyFont="1" applyBorder="1" applyAlignment="1"/>
    <xf numFmtId="0" fontId="1" fillId="2" borderId="0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/>
    </xf>
    <xf numFmtId="0" fontId="1" fillId="2" borderId="1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4" fillId="2" borderId="14" xfId="0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11" fontId="1" fillId="3" borderId="8" xfId="0" applyNumberFormat="1" applyFont="1" applyFill="1" applyBorder="1" applyAlignment="1">
      <alignment horizontal="center"/>
    </xf>
    <xf numFmtId="11" fontId="1" fillId="0" borderId="6" xfId="0" applyNumberFormat="1" applyFont="1" applyFill="1" applyBorder="1" applyAlignment="1">
      <alignment horizontal="center"/>
    </xf>
    <xf numFmtId="11" fontId="1" fillId="0" borderId="4" xfId="0" applyNumberFormat="1" applyFont="1" applyFill="1" applyBorder="1" applyAlignment="1">
      <alignment horizontal="center"/>
    </xf>
    <xf numFmtId="11" fontId="1" fillId="0" borderId="3" xfId="0" applyNumberFormat="1" applyFont="1" applyFill="1" applyBorder="1" applyAlignment="1">
      <alignment horizontal="center"/>
    </xf>
    <xf numFmtId="11" fontId="1" fillId="0" borderId="5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164" fontId="1" fillId="0" borderId="2" xfId="0" applyNumberFormat="1" applyFont="1" applyBorder="1" applyAlignment="1">
      <alignment horizontal="center" vertical="center"/>
    </xf>
    <xf numFmtId="164" fontId="1" fillId="0" borderId="9" xfId="0" applyNumberFormat="1" applyFont="1" applyBorder="1" applyAlignment="1">
      <alignment horizontal="center" vertical="center"/>
    </xf>
    <xf numFmtId="164" fontId="1" fillId="0" borderId="14" xfId="0" applyNumberFormat="1" applyFont="1" applyBorder="1" applyAlignment="1">
      <alignment horizontal="center" vertical="center"/>
    </xf>
    <xf numFmtId="164" fontId="1" fillId="0" borderId="7" xfId="0" applyNumberFormat="1" applyFont="1" applyBorder="1" applyAlignment="1">
      <alignment horizontal="center" vertical="center"/>
    </xf>
    <xf numFmtId="164" fontId="1" fillId="0" borderId="15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61"/>
  <sheetViews>
    <sheetView tabSelected="1" zoomScale="80" zoomScaleNormal="80" workbookViewId="0">
      <selection activeCell="D37" sqref="D37"/>
    </sheetView>
  </sheetViews>
  <sheetFormatPr defaultColWidth="8.85546875" defaultRowHeight="15" x14ac:dyDescent="0.2"/>
  <cols>
    <col min="1" max="1" width="8.85546875" style="9"/>
    <col min="2" max="2" width="25.28515625" style="13" customWidth="1"/>
    <col min="3" max="3" width="25.28515625" style="12" customWidth="1"/>
    <col min="4" max="4" width="42.140625" style="13" bestFit="1" customWidth="1"/>
    <col min="5" max="5" width="7.42578125" style="12" bestFit="1" customWidth="1"/>
    <col min="6" max="6" width="7.7109375" style="12" customWidth="1"/>
    <col min="7" max="7" width="13.42578125" style="12" customWidth="1"/>
    <col min="8" max="8" width="29.85546875" style="12" bestFit="1" customWidth="1"/>
    <col min="9" max="11" width="12.85546875" style="12" customWidth="1"/>
    <col min="12" max="16384" width="8.85546875" style="9"/>
  </cols>
  <sheetData>
    <row r="2" spans="2:11" ht="15.75" x14ac:dyDescent="0.25">
      <c r="B2" s="10"/>
      <c r="C2" s="11"/>
      <c r="D2" s="10"/>
      <c r="E2" s="10"/>
      <c r="F2" s="10"/>
    </row>
    <row r="4" spans="2:11" ht="15.75" thickBot="1" x14ac:dyDescent="0.25"/>
    <row r="5" spans="2:11" ht="14.1" customHeight="1" thickBot="1" x14ac:dyDescent="0.25">
      <c r="B5" s="14" t="s">
        <v>7</v>
      </c>
      <c r="C5" s="15" t="s">
        <v>12</v>
      </c>
      <c r="D5" s="51" t="s">
        <v>6</v>
      </c>
      <c r="E5" s="53" t="s">
        <v>2</v>
      </c>
      <c r="F5" s="54"/>
      <c r="G5" s="14" t="s">
        <v>11</v>
      </c>
      <c r="H5" s="51" t="s">
        <v>24</v>
      </c>
      <c r="I5" s="55" t="s">
        <v>31</v>
      </c>
      <c r="J5" s="55" t="s">
        <v>4</v>
      </c>
      <c r="K5" s="55" t="s">
        <v>5</v>
      </c>
    </row>
    <row r="6" spans="2:11" ht="15.75" thickBot="1" x14ac:dyDescent="0.25">
      <c r="B6" s="8" t="s">
        <v>8</v>
      </c>
      <c r="C6" s="8" t="s">
        <v>3</v>
      </c>
      <c r="D6" s="52"/>
      <c r="E6" s="16" t="s">
        <v>3</v>
      </c>
      <c r="F6" s="14" t="s">
        <v>1</v>
      </c>
      <c r="G6" s="1" t="s">
        <v>0</v>
      </c>
      <c r="H6" s="52"/>
      <c r="I6" s="56"/>
      <c r="J6" s="56"/>
      <c r="K6" s="56"/>
    </row>
    <row r="7" spans="2:11" x14ac:dyDescent="0.2">
      <c r="B7" s="14"/>
      <c r="C7" s="14"/>
      <c r="D7" s="17"/>
      <c r="E7" s="16"/>
      <c r="F7" s="18">
        <v>1</v>
      </c>
      <c r="G7" s="19">
        <v>2</v>
      </c>
      <c r="H7" s="2">
        <v>110000</v>
      </c>
      <c r="I7" s="59">
        <f>AVERAGE(H7:H11)</f>
        <v>138600</v>
      </c>
      <c r="J7" s="57">
        <f>STDEV(H7:H11)</f>
        <v>21090.282122342509</v>
      </c>
      <c r="K7" s="57">
        <f>J7/(5^0.5)</f>
        <v>9431.8608980412773</v>
      </c>
    </row>
    <row r="8" spans="2:11" x14ac:dyDescent="0.2">
      <c r="B8" s="20"/>
      <c r="C8" s="20"/>
      <c r="D8" s="21"/>
      <c r="E8" s="22"/>
      <c r="F8" s="23">
        <v>2</v>
      </c>
      <c r="G8" s="24">
        <v>2</v>
      </c>
      <c r="H8" s="3">
        <v>123000</v>
      </c>
      <c r="I8" s="60"/>
      <c r="J8" s="58"/>
      <c r="K8" s="58"/>
    </row>
    <row r="9" spans="2:11" x14ac:dyDescent="0.2">
      <c r="B9" s="20"/>
      <c r="C9" s="20"/>
      <c r="D9" s="25" t="s">
        <v>9</v>
      </c>
      <c r="E9" s="22" t="s">
        <v>23</v>
      </c>
      <c r="F9" s="23">
        <v>3</v>
      </c>
      <c r="G9" s="26">
        <v>2</v>
      </c>
      <c r="H9" s="3">
        <v>160000</v>
      </c>
      <c r="I9" s="60"/>
      <c r="J9" s="58"/>
      <c r="K9" s="58"/>
    </row>
    <row r="10" spans="2:11" x14ac:dyDescent="0.2">
      <c r="B10" s="20"/>
      <c r="C10" s="20"/>
      <c r="D10" s="21"/>
      <c r="E10" s="22"/>
      <c r="F10" s="23">
        <v>4</v>
      </c>
      <c r="G10" s="26">
        <v>2</v>
      </c>
      <c r="H10" s="3">
        <v>150000</v>
      </c>
      <c r="I10" s="60"/>
      <c r="J10" s="58"/>
      <c r="K10" s="58"/>
    </row>
    <row r="11" spans="2:11" ht="15.75" thickBot="1" x14ac:dyDescent="0.25">
      <c r="B11" s="20"/>
      <c r="C11" s="20"/>
      <c r="D11" s="27"/>
      <c r="E11" s="22"/>
      <c r="F11" s="42">
        <v>5</v>
      </c>
      <c r="G11" s="28">
        <v>2</v>
      </c>
      <c r="H11" s="5">
        <v>150000</v>
      </c>
      <c r="I11" s="61"/>
      <c r="J11" s="62"/>
      <c r="K11" s="62"/>
    </row>
    <row r="12" spans="2:11" x14ac:dyDescent="0.2">
      <c r="B12" s="29"/>
      <c r="C12" s="8"/>
      <c r="D12" s="30"/>
      <c r="E12" s="14"/>
      <c r="F12" s="43">
        <v>6</v>
      </c>
      <c r="G12" s="19">
        <v>20</v>
      </c>
      <c r="H12" s="6">
        <v>400000000</v>
      </c>
      <c r="I12" s="59">
        <f>AVERAGE(H12:H16)</f>
        <v>879400000</v>
      </c>
      <c r="J12" s="57">
        <f>STDEV(H12:H16)</f>
        <v>370022702.0062418</v>
      </c>
      <c r="K12" s="57">
        <f>J12/(5^0.5)</f>
        <v>165479182.98082089</v>
      </c>
    </row>
    <row r="13" spans="2:11" ht="15.75" x14ac:dyDescent="0.2">
      <c r="B13" s="31"/>
      <c r="C13" s="31"/>
      <c r="D13" s="30"/>
      <c r="E13" s="8"/>
      <c r="F13" s="23">
        <v>7</v>
      </c>
      <c r="G13" s="32">
        <v>20</v>
      </c>
      <c r="H13" s="3">
        <v>1100000000</v>
      </c>
      <c r="I13" s="60"/>
      <c r="J13" s="58"/>
      <c r="K13" s="58"/>
    </row>
    <row r="14" spans="2:11" ht="15.75" x14ac:dyDescent="0.2">
      <c r="B14" s="31"/>
      <c r="C14" s="8"/>
      <c r="D14" s="25" t="s">
        <v>10</v>
      </c>
      <c r="E14" s="22" t="s">
        <v>23</v>
      </c>
      <c r="F14" s="23">
        <v>8</v>
      </c>
      <c r="G14" s="32">
        <v>20</v>
      </c>
      <c r="H14" s="3">
        <v>1230000000</v>
      </c>
      <c r="I14" s="60"/>
      <c r="J14" s="58"/>
      <c r="K14" s="58"/>
    </row>
    <row r="15" spans="2:11" ht="15.75" x14ac:dyDescent="0.2">
      <c r="B15" s="31" t="s">
        <v>22</v>
      </c>
      <c r="C15" s="20" t="s">
        <v>14</v>
      </c>
      <c r="D15" s="30"/>
      <c r="E15" s="8"/>
      <c r="F15" s="23">
        <v>9</v>
      </c>
      <c r="G15" s="32">
        <v>20</v>
      </c>
      <c r="H15" s="3">
        <v>1100000000</v>
      </c>
      <c r="I15" s="60"/>
      <c r="J15" s="58"/>
      <c r="K15" s="58"/>
    </row>
    <row r="16" spans="2:11" ht="15.75" thickBot="1" x14ac:dyDescent="0.25">
      <c r="B16" s="7" t="s">
        <v>33</v>
      </c>
      <c r="C16" s="8" t="s">
        <v>15</v>
      </c>
      <c r="D16" s="33"/>
      <c r="E16" s="34"/>
      <c r="F16" s="42">
        <v>10</v>
      </c>
      <c r="G16" s="28">
        <v>20</v>
      </c>
      <c r="H16" s="4">
        <v>567000000</v>
      </c>
      <c r="I16" s="61"/>
      <c r="J16" s="62"/>
      <c r="K16" s="62"/>
    </row>
    <row r="17" spans="2:11" x14ac:dyDescent="0.2">
      <c r="B17" s="8"/>
      <c r="C17" s="8"/>
      <c r="D17" s="35"/>
      <c r="E17" s="36"/>
      <c r="F17" s="43">
        <v>16</v>
      </c>
      <c r="G17" s="19">
        <v>20</v>
      </c>
      <c r="H17" s="48">
        <v>333.33333333333326</v>
      </c>
      <c r="I17" s="59">
        <f>AVERAGE(H17:H21)</f>
        <v>333.33333333333326</v>
      </c>
      <c r="J17" s="57">
        <f>STDEV(H17:H21)</f>
        <v>0</v>
      </c>
      <c r="K17" s="57">
        <f>J17/(5^0.5)</f>
        <v>0</v>
      </c>
    </row>
    <row r="18" spans="2:11" x14ac:dyDescent="0.2">
      <c r="B18" s="8"/>
      <c r="C18" s="8"/>
      <c r="D18" s="21"/>
      <c r="E18" s="36"/>
      <c r="F18" s="23">
        <v>17</v>
      </c>
      <c r="G18" s="32">
        <v>20</v>
      </c>
      <c r="H18" s="47">
        <v>333.33333333333326</v>
      </c>
      <c r="I18" s="60"/>
      <c r="J18" s="58"/>
      <c r="K18" s="58"/>
    </row>
    <row r="19" spans="2:11" x14ac:dyDescent="0.2">
      <c r="B19" s="20"/>
      <c r="C19" s="20"/>
      <c r="D19" s="25" t="s">
        <v>25</v>
      </c>
      <c r="E19" s="22" t="s">
        <v>23</v>
      </c>
      <c r="F19" s="23">
        <v>18</v>
      </c>
      <c r="G19" s="32">
        <v>20</v>
      </c>
      <c r="H19" s="47">
        <v>333.33333333333326</v>
      </c>
      <c r="I19" s="60"/>
      <c r="J19" s="58"/>
      <c r="K19" s="58"/>
    </row>
    <row r="20" spans="2:11" x14ac:dyDescent="0.2">
      <c r="B20" s="20"/>
      <c r="C20" s="20"/>
      <c r="D20" s="21"/>
      <c r="E20" s="36"/>
      <c r="F20" s="23">
        <v>19</v>
      </c>
      <c r="G20" s="32">
        <v>20</v>
      </c>
      <c r="H20" s="47">
        <v>333.33333333333326</v>
      </c>
      <c r="I20" s="60"/>
      <c r="J20" s="58"/>
      <c r="K20" s="58"/>
    </row>
    <row r="21" spans="2:11" ht="15.75" thickBot="1" x14ac:dyDescent="0.25">
      <c r="B21" s="34"/>
      <c r="C21" s="34"/>
      <c r="D21" s="21"/>
      <c r="E21" s="37"/>
      <c r="F21" s="42">
        <v>20</v>
      </c>
      <c r="G21" s="28">
        <v>20</v>
      </c>
      <c r="H21" s="49">
        <v>333.33333333333326</v>
      </c>
      <c r="I21" s="61"/>
      <c r="J21" s="62"/>
      <c r="K21" s="62"/>
    </row>
    <row r="22" spans="2:11" x14ac:dyDescent="0.2">
      <c r="B22" s="8"/>
      <c r="C22" s="14"/>
      <c r="D22" s="38"/>
      <c r="E22" s="16"/>
      <c r="F22" s="43">
        <v>21</v>
      </c>
      <c r="G22" s="19">
        <v>2</v>
      </c>
      <c r="H22" s="6">
        <v>600000</v>
      </c>
      <c r="I22" s="59">
        <f>AVERAGE(H22:H25)</f>
        <v>766750</v>
      </c>
      <c r="J22" s="57">
        <f>STDEV(H22:H25)</f>
        <v>158581.99771726929</v>
      </c>
      <c r="K22" s="57">
        <f>J22/(4^0.5)</f>
        <v>79290.998858634644</v>
      </c>
    </row>
    <row r="23" spans="2:11" x14ac:dyDescent="0.2">
      <c r="B23" s="20"/>
      <c r="C23" s="20"/>
      <c r="D23" s="39"/>
      <c r="E23" s="22"/>
      <c r="F23" s="23">
        <v>22</v>
      </c>
      <c r="G23" s="24">
        <v>2</v>
      </c>
      <c r="H23" s="3">
        <v>667000</v>
      </c>
      <c r="I23" s="60"/>
      <c r="J23" s="58"/>
      <c r="K23" s="58"/>
    </row>
    <row r="24" spans="2:11" x14ac:dyDescent="0.2">
      <c r="B24" s="20"/>
      <c r="C24" s="20"/>
      <c r="D24" s="40" t="s">
        <v>9</v>
      </c>
      <c r="E24" s="22" t="s">
        <v>23</v>
      </c>
      <c r="F24" s="23">
        <v>23</v>
      </c>
      <c r="G24" s="26">
        <v>2</v>
      </c>
      <c r="H24" s="3">
        <v>933000</v>
      </c>
      <c r="I24" s="60"/>
      <c r="J24" s="58"/>
      <c r="K24" s="58"/>
    </row>
    <row r="25" spans="2:11" ht="15.75" thickBot="1" x14ac:dyDescent="0.25">
      <c r="B25" s="20"/>
      <c r="C25" s="20"/>
      <c r="D25" s="41"/>
      <c r="E25" s="22"/>
      <c r="F25" s="42">
        <v>24</v>
      </c>
      <c r="G25" s="26">
        <v>2</v>
      </c>
      <c r="H25" s="3">
        <v>867000</v>
      </c>
      <c r="I25" s="60"/>
      <c r="J25" s="58"/>
      <c r="K25" s="58"/>
    </row>
    <row r="26" spans="2:11" x14ac:dyDescent="0.2">
      <c r="B26" s="29"/>
      <c r="C26" s="8"/>
      <c r="D26" s="30"/>
      <c r="E26" s="14"/>
      <c r="F26" s="43">
        <v>25</v>
      </c>
      <c r="G26" s="19">
        <v>20</v>
      </c>
      <c r="H26" s="2">
        <v>7000000000</v>
      </c>
      <c r="I26" s="59">
        <f>AVERAGE(H26:H29)</f>
        <v>6335000000</v>
      </c>
      <c r="J26" s="57">
        <f>STDEV(H26:H29)</f>
        <v>1866270791.3554966</v>
      </c>
      <c r="K26" s="57">
        <f>J26/(4^0.5)</f>
        <v>933135395.67774832</v>
      </c>
    </row>
    <row r="27" spans="2:11" ht="15.75" x14ac:dyDescent="0.2">
      <c r="B27" s="31"/>
      <c r="C27" s="31"/>
      <c r="D27" s="30"/>
      <c r="E27" s="8"/>
      <c r="F27" s="23">
        <v>26</v>
      </c>
      <c r="G27" s="32">
        <v>20</v>
      </c>
      <c r="H27" s="3">
        <v>4670000000</v>
      </c>
      <c r="I27" s="60"/>
      <c r="J27" s="58"/>
      <c r="K27" s="58"/>
    </row>
    <row r="28" spans="2:11" ht="15.75" x14ac:dyDescent="0.2">
      <c r="B28" s="31" t="s">
        <v>27</v>
      </c>
      <c r="C28" s="20" t="s">
        <v>13</v>
      </c>
      <c r="D28" s="25" t="s">
        <v>10</v>
      </c>
      <c r="E28" s="22" t="s">
        <v>23</v>
      </c>
      <c r="F28" s="23">
        <v>27</v>
      </c>
      <c r="G28" s="32">
        <v>20</v>
      </c>
      <c r="H28" s="3">
        <v>5000000000</v>
      </c>
      <c r="I28" s="60"/>
      <c r="J28" s="58"/>
      <c r="K28" s="58"/>
    </row>
    <row r="29" spans="2:11" ht="15.75" thickBot="1" x14ac:dyDescent="0.25">
      <c r="B29" s="7" t="s">
        <v>33</v>
      </c>
      <c r="C29" s="8" t="s">
        <v>16</v>
      </c>
      <c r="D29" s="30"/>
      <c r="E29" s="34"/>
      <c r="F29" s="42">
        <v>28</v>
      </c>
      <c r="G29" s="32">
        <v>20</v>
      </c>
      <c r="H29" s="3">
        <v>8670000000</v>
      </c>
      <c r="I29" s="60"/>
      <c r="J29" s="58"/>
      <c r="K29" s="58"/>
    </row>
    <row r="30" spans="2:11" x14ac:dyDescent="0.2">
      <c r="B30" s="8"/>
      <c r="C30" s="8"/>
      <c r="D30" s="35"/>
      <c r="E30" s="36"/>
      <c r="F30" s="43">
        <v>33</v>
      </c>
      <c r="G30" s="19">
        <v>20</v>
      </c>
      <c r="H30" s="46">
        <v>13333.333333333336</v>
      </c>
      <c r="I30" s="59">
        <f>AVERAGE(H30:H33)</f>
        <v>44166.666666666664</v>
      </c>
      <c r="J30" s="57">
        <f>STDEV(H30:H33)</f>
        <v>61739.29656823715</v>
      </c>
      <c r="K30" s="57">
        <f>J30/(4^0.5)</f>
        <v>30869.648284118575</v>
      </c>
    </row>
    <row r="31" spans="2:11" x14ac:dyDescent="0.2">
      <c r="B31" s="8"/>
      <c r="C31" s="8"/>
      <c r="D31" s="21"/>
      <c r="E31" s="36"/>
      <c r="F31" s="23">
        <v>34</v>
      </c>
      <c r="G31" s="32">
        <v>20</v>
      </c>
      <c r="H31" s="47">
        <v>17000</v>
      </c>
      <c r="I31" s="60"/>
      <c r="J31" s="58"/>
      <c r="K31" s="58"/>
    </row>
    <row r="32" spans="2:11" x14ac:dyDescent="0.2">
      <c r="B32" s="20"/>
      <c r="C32" s="20"/>
      <c r="D32" s="25" t="s">
        <v>26</v>
      </c>
      <c r="E32" s="22" t="s">
        <v>23</v>
      </c>
      <c r="F32" s="23">
        <v>35</v>
      </c>
      <c r="G32" s="32">
        <v>20</v>
      </c>
      <c r="H32" s="47">
        <v>136666.66666666666</v>
      </c>
      <c r="I32" s="60"/>
      <c r="J32" s="58"/>
      <c r="K32" s="58"/>
    </row>
    <row r="33" spans="2:11" ht="16.5" thickBot="1" x14ac:dyDescent="0.25">
      <c r="B33" s="50"/>
      <c r="C33" s="20"/>
      <c r="D33" s="21"/>
      <c r="E33" s="36"/>
      <c r="F33" s="23">
        <v>36</v>
      </c>
      <c r="G33" s="32">
        <v>20</v>
      </c>
      <c r="H33" s="47">
        <v>9666.6666666666661</v>
      </c>
      <c r="I33" s="60"/>
      <c r="J33" s="58"/>
      <c r="K33" s="58"/>
    </row>
    <row r="34" spans="2:11" x14ac:dyDescent="0.2">
      <c r="B34" s="8"/>
      <c r="C34" s="14"/>
      <c r="D34" s="38"/>
      <c r="E34" s="16"/>
      <c r="F34" s="23">
        <v>37</v>
      </c>
      <c r="G34" s="19">
        <v>2</v>
      </c>
      <c r="H34" s="2">
        <v>1000000</v>
      </c>
      <c r="I34" s="59">
        <f>AVERAGE(H34:H37)</f>
        <v>949250</v>
      </c>
      <c r="J34" s="57">
        <f>STDEV(H34:H37)</f>
        <v>233442.8909462298</v>
      </c>
      <c r="K34" s="57">
        <f>J34/(4^0.5)</f>
        <v>116721.4454731149</v>
      </c>
    </row>
    <row r="35" spans="2:11" x14ac:dyDescent="0.2">
      <c r="B35" s="20"/>
      <c r="C35" s="20"/>
      <c r="D35" s="39"/>
      <c r="E35" s="22"/>
      <c r="F35" s="23">
        <v>38</v>
      </c>
      <c r="G35" s="24">
        <v>2</v>
      </c>
      <c r="H35" s="3">
        <v>667000</v>
      </c>
      <c r="I35" s="60"/>
      <c r="J35" s="58"/>
      <c r="K35" s="58"/>
    </row>
    <row r="36" spans="2:11" x14ac:dyDescent="0.2">
      <c r="B36" s="20"/>
      <c r="C36" s="20"/>
      <c r="D36" s="40" t="s">
        <v>9</v>
      </c>
      <c r="E36" s="22" t="s">
        <v>23</v>
      </c>
      <c r="F36" s="23">
        <v>39</v>
      </c>
      <c r="G36" s="26">
        <v>2</v>
      </c>
      <c r="H36" s="3">
        <v>1230000</v>
      </c>
      <c r="I36" s="60"/>
      <c r="J36" s="58"/>
      <c r="K36" s="58"/>
    </row>
    <row r="37" spans="2:11" ht="15.75" thickBot="1" x14ac:dyDescent="0.25">
      <c r="B37" s="20"/>
      <c r="C37" s="20"/>
      <c r="D37" s="41"/>
      <c r="E37" s="22"/>
      <c r="F37" s="23">
        <v>40</v>
      </c>
      <c r="G37" s="26">
        <v>2</v>
      </c>
      <c r="H37" s="5">
        <v>900000</v>
      </c>
      <c r="I37" s="60"/>
      <c r="J37" s="58"/>
      <c r="K37" s="58"/>
    </row>
    <row r="38" spans="2:11" x14ac:dyDescent="0.2">
      <c r="B38" s="29"/>
      <c r="C38" s="8"/>
      <c r="D38" s="30"/>
      <c r="E38" s="14"/>
      <c r="F38" s="23">
        <v>41</v>
      </c>
      <c r="G38" s="19">
        <v>20</v>
      </c>
      <c r="H38" s="6">
        <v>7000000000</v>
      </c>
      <c r="I38" s="59">
        <f>AVERAGE(H38:H41)</f>
        <v>13000000000</v>
      </c>
      <c r="J38" s="57" t="s">
        <v>19</v>
      </c>
      <c r="K38" s="57" t="s">
        <v>19</v>
      </c>
    </row>
    <row r="39" spans="2:11" ht="15.75" x14ac:dyDescent="0.2">
      <c r="B39" s="31"/>
      <c r="C39" s="31"/>
      <c r="D39" s="30"/>
      <c r="E39" s="8"/>
      <c r="F39" s="23">
        <v>42</v>
      </c>
      <c r="G39" s="32">
        <v>20</v>
      </c>
      <c r="H39" s="3">
        <v>19000000000</v>
      </c>
      <c r="I39" s="60"/>
      <c r="J39" s="58"/>
      <c r="K39" s="58"/>
    </row>
    <row r="40" spans="2:11" ht="15.75" x14ac:dyDescent="0.2">
      <c r="B40" s="31" t="s">
        <v>29</v>
      </c>
      <c r="C40" s="20" t="s">
        <v>17</v>
      </c>
      <c r="D40" s="25" t="s">
        <v>10</v>
      </c>
      <c r="E40" s="22" t="s">
        <v>23</v>
      </c>
      <c r="F40" s="23">
        <v>43</v>
      </c>
      <c r="G40" s="32">
        <v>20</v>
      </c>
      <c r="H40" s="3" t="s">
        <v>28</v>
      </c>
      <c r="I40" s="60"/>
      <c r="J40" s="58"/>
      <c r="K40" s="58"/>
    </row>
    <row r="41" spans="2:11" ht="15.75" thickBot="1" x14ac:dyDescent="0.25">
      <c r="B41" s="7" t="s">
        <v>33</v>
      </c>
      <c r="C41" s="8" t="s">
        <v>18</v>
      </c>
      <c r="D41" s="30"/>
      <c r="E41" s="34"/>
      <c r="F41" s="42">
        <v>44</v>
      </c>
      <c r="G41" s="32">
        <v>20</v>
      </c>
      <c r="H41" s="3" t="s">
        <v>28</v>
      </c>
      <c r="I41" s="60"/>
      <c r="J41" s="58"/>
      <c r="K41" s="58"/>
    </row>
    <row r="42" spans="2:11" x14ac:dyDescent="0.2">
      <c r="B42" s="8"/>
      <c r="C42" s="8"/>
      <c r="D42" s="35"/>
      <c r="E42" s="36"/>
      <c r="F42" s="23">
        <v>50</v>
      </c>
      <c r="G42" s="19">
        <v>20</v>
      </c>
      <c r="H42" s="48">
        <v>333</v>
      </c>
      <c r="I42" s="59">
        <f>AVERAGE(H42:H45)</f>
        <v>333</v>
      </c>
      <c r="J42" s="57">
        <f>STDEV(H42:H46)</f>
        <v>0</v>
      </c>
      <c r="K42" s="57">
        <f>J42/(4^0.5)</f>
        <v>0</v>
      </c>
    </row>
    <row r="43" spans="2:11" x14ac:dyDescent="0.2">
      <c r="B43" s="8"/>
      <c r="C43" s="8"/>
      <c r="D43" s="21"/>
      <c r="E43" s="36"/>
      <c r="F43" s="23">
        <v>51</v>
      </c>
      <c r="G43" s="32">
        <v>20</v>
      </c>
      <c r="H43" s="47">
        <v>333</v>
      </c>
      <c r="I43" s="60"/>
      <c r="J43" s="58"/>
      <c r="K43" s="58"/>
    </row>
    <row r="44" spans="2:11" x14ac:dyDescent="0.2">
      <c r="B44" s="20"/>
      <c r="C44" s="20"/>
      <c r="D44" s="25" t="s">
        <v>26</v>
      </c>
      <c r="E44" s="22" t="s">
        <v>23</v>
      </c>
      <c r="F44" s="23">
        <v>52</v>
      </c>
      <c r="G44" s="32">
        <v>20</v>
      </c>
      <c r="H44" s="47">
        <v>333</v>
      </c>
      <c r="I44" s="60"/>
      <c r="J44" s="58"/>
      <c r="K44" s="58"/>
    </row>
    <row r="45" spans="2:11" x14ac:dyDescent="0.2">
      <c r="B45" s="20"/>
      <c r="C45" s="20"/>
      <c r="D45" s="21"/>
      <c r="E45" s="36"/>
      <c r="F45" s="23">
        <v>53</v>
      </c>
      <c r="G45" s="32">
        <v>20</v>
      </c>
      <c r="H45" s="47">
        <v>333</v>
      </c>
      <c r="I45" s="60"/>
      <c r="J45" s="58"/>
      <c r="K45" s="58"/>
    </row>
    <row r="46" spans="2:11" ht="15.75" thickBot="1" x14ac:dyDescent="0.25">
      <c r="B46" s="34"/>
      <c r="C46" s="34"/>
      <c r="D46" s="21"/>
      <c r="E46" s="37"/>
      <c r="F46" s="42">
        <v>54</v>
      </c>
      <c r="G46" s="44"/>
      <c r="H46" s="45"/>
      <c r="I46" s="61"/>
      <c r="J46" s="62"/>
      <c r="K46" s="62"/>
    </row>
    <row r="47" spans="2:11" x14ac:dyDescent="0.2">
      <c r="B47" s="8"/>
      <c r="C47" s="14"/>
      <c r="D47" s="17"/>
      <c r="E47" s="16"/>
      <c r="F47" s="43">
        <v>55</v>
      </c>
      <c r="G47" s="19">
        <v>2</v>
      </c>
      <c r="H47" s="2">
        <v>1180000</v>
      </c>
      <c r="I47" s="59">
        <f>AVERAGE(H47:H51)</f>
        <v>1334000</v>
      </c>
      <c r="J47" s="57">
        <f>STDEV(H47:H51)</f>
        <v>197053.29228409252</v>
      </c>
      <c r="K47" s="57">
        <f>J47/(5^0.5)</f>
        <v>88124.911347473128</v>
      </c>
    </row>
    <row r="48" spans="2:11" x14ac:dyDescent="0.2">
      <c r="B48" s="20"/>
      <c r="C48" s="20"/>
      <c r="D48" s="21"/>
      <c r="E48" s="22"/>
      <c r="F48" s="23">
        <v>56</v>
      </c>
      <c r="G48" s="24">
        <v>2</v>
      </c>
      <c r="H48" s="3">
        <v>1530000</v>
      </c>
      <c r="I48" s="60"/>
      <c r="J48" s="58"/>
      <c r="K48" s="58"/>
    </row>
    <row r="49" spans="2:11" x14ac:dyDescent="0.2">
      <c r="B49" s="20"/>
      <c r="C49" s="20"/>
      <c r="D49" s="40" t="s">
        <v>9</v>
      </c>
      <c r="E49" s="22" t="s">
        <v>23</v>
      </c>
      <c r="F49" s="23">
        <v>57</v>
      </c>
      <c r="G49" s="26">
        <v>2</v>
      </c>
      <c r="H49" s="3">
        <v>1530000</v>
      </c>
      <c r="I49" s="60"/>
      <c r="J49" s="58"/>
      <c r="K49" s="58"/>
    </row>
    <row r="50" spans="2:11" x14ac:dyDescent="0.2">
      <c r="B50" s="20"/>
      <c r="C50" s="20"/>
      <c r="D50" s="21"/>
      <c r="E50" s="22"/>
      <c r="F50" s="23">
        <v>58</v>
      </c>
      <c r="G50" s="26">
        <v>2</v>
      </c>
      <c r="H50" s="3">
        <v>1330000</v>
      </c>
      <c r="I50" s="60"/>
      <c r="J50" s="58"/>
      <c r="K50" s="58"/>
    </row>
    <row r="51" spans="2:11" ht="15.75" thickBot="1" x14ac:dyDescent="0.25">
      <c r="B51" s="20"/>
      <c r="C51" s="20"/>
      <c r="D51" s="27"/>
      <c r="E51" s="22"/>
      <c r="F51" s="23">
        <v>59</v>
      </c>
      <c r="G51" s="28">
        <v>2</v>
      </c>
      <c r="H51" s="5">
        <v>1100000</v>
      </c>
      <c r="I51" s="61"/>
      <c r="J51" s="62"/>
      <c r="K51" s="62"/>
    </row>
    <row r="52" spans="2:11" x14ac:dyDescent="0.2">
      <c r="B52" s="29"/>
      <c r="C52" s="8"/>
      <c r="D52" s="30"/>
      <c r="E52" s="14"/>
      <c r="F52" s="23">
        <v>60</v>
      </c>
      <c r="G52" s="19">
        <v>20</v>
      </c>
      <c r="H52" s="2">
        <v>125000000</v>
      </c>
      <c r="I52" s="59">
        <f>AVERAGE(H52:H56)</f>
        <v>95100000</v>
      </c>
      <c r="J52" s="57">
        <f>STDEV(H52:H56)</f>
        <v>45249861.878242239</v>
      </c>
      <c r="K52" s="57">
        <f>J52/(5^0.5)</f>
        <v>20236353.42644519</v>
      </c>
    </row>
    <row r="53" spans="2:11" ht="15.75" x14ac:dyDescent="0.2">
      <c r="B53" s="31"/>
      <c r="C53" s="31"/>
      <c r="D53" s="30"/>
      <c r="E53" s="8"/>
      <c r="F53" s="23">
        <v>61</v>
      </c>
      <c r="G53" s="32">
        <v>20</v>
      </c>
      <c r="H53" s="3">
        <v>135000000</v>
      </c>
      <c r="I53" s="60"/>
      <c r="J53" s="58"/>
      <c r="K53" s="58"/>
    </row>
    <row r="54" spans="2:11" ht="15.75" x14ac:dyDescent="0.2">
      <c r="B54" s="31" t="s">
        <v>30</v>
      </c>
      <c r="C54" s="20" t="s">
        <v>20</v>
      </c>
      <c r="D54" s="25" t="s">
        <v>10</v>
      </c>
      <c r="E54" s="22" t="s">
        <v>23</v>
      </c>
      <c r="F54" s="23">
        <v>62</v>
      </c>
      <c r="G54" s="32">
        <v>20</v>
      </c>
      <c r="H54" s="3">
        <v>37500000</v>
      </c>
      <c r="I54" s="60"/>
      <c r="J54" s="58"/>
      <c r="K54" s="58"/>
    </row>
    <row r="55" spans="2:11" x14ac:dyDescent="0.2">
      <c r="B55" s="7" t="s">
        <v>33</v>
      </c>
      <c r="C55" s="8" t="s">
        <v>21</v>
      </c>
      <c r="D55" s="30"/>
      <c r="E55" s="8"/>
      <c r="F55" s="23">
        <v>63</v>
      </c>
      <c r="G55" s="32">
        <v>20</v>
      </c>
      <c r="H55" s="3">
        <v>55000000</v>
      </c>
      <c r="I55" s="60"/>
      <c r="J55" s="58"/>
      <c r="K55" s="58"/>
    </row>
    <row r="56" spans="2:11" ht="15.75" thickBot="1" x14ac:dyDescent="0.25">
      <c r="B56" s="29"/>
      <c r="C56" s="8"/>
      <c r="D56" s="33"/>
      <c r="E56" s="34"/>
      <c r="F56" s="23">
        <v>64</v>
      </c>
      <c r="G56" s="28">
        <v>20</v>
      </c>
      <c r="H56" s="5">
        <v>123000000</v>
      </c>
      <c r="I56" s="61"/>
      <c r="J56" s="62"/>
      <c r="K56" s="62"/>
    </row>
    <row r="57" spans="2:11" x14ac:dyDescent="0.2">
      <c r="B57" s="8"/>
      <c r="C57" s="8"/>
      <c r="D57" s="35"/>
      <c r="E57" s="36"/>
      <c r="F57" s="23">
        <v>70</v>
      </c>
      <c r="G57" s="19">
        <v>20</v>
      </c>
      <c r="H57" s="48">
        <v>12500</v>
      </c>
      <c r="I57" s="59">
        <f>AVERAGE(H57:H61)</f>
        <v>9050</v>
      </c>
      <c r="J57" s="57">
        <f>STDEV(H57:H61)</f>
        <v>3379.1640978206428</v>
      </c>
      <c r="K57" s="57">
        <f>J57/(5^0.5)</f>
        <v>1511.2081259707411</v>
      </c>
    </row>
    <row r="58" spans="2:11" x14ac:dyDescent="0.2">
      <c r="B58" s="8"/>
      <c r="C58" s="8"/>
      <c r="D58" s="21"/>
      <c r="E58" s="36"/>
      <c r="F58" s="23">
        <v>71</v>
      </c>
      <c r="G58" s="32">
        <v>20</v>
      </c>
      <c r="H58" s="47">
        <v>9750</v>
      </c>
      <c r="I58" s="60"/>
      <c r="J58" s="58"/>
      <c r="K58" s="58"/>
    </row>
    <row r="59" spans="2:11" x14ac:dyDescent="0.2">
      <c r="B59" s="20"/>
      <c r="C59" s="20"/>
      <c r="D59" s="25" t="s">
        <v>32</v>
      </c>
      <c r="E59" s="22" t="s">
        <v>23</v>
      </c>
      <c r="F59" s="23">
        <v>72</v>
      </c>
      <c r="G59" s="32">
        <v>20</v>
      </c>
      <c r="H59" s="47">
        <v>11750</v>
      </c>
      <c r="I59" s="60"/>
      <c r="J59" s="58"/>
      <c r="K59" s="58"/>
    </row>
    <row r="60" spans="2:11" x14ac:dyDescent="0.2">
      <c r="B60" s="20"/>
      <c r="C60" s="20"/>
      <c r="D60" s="21"/>
      <c r="E60" s="36"/>
      <c r="F60" s="23">
        <v>73</v>
      </c>
      <c r="G60" s="32">
        <v>20</v>
      </c>
      <c r="H60" s="47">
        <v>6750</v>
      </c>
      <c r="I60" s="60"/>
      <c r="J60" s="58"/>
      <c r="K60" s="58"/>
    </row>
    <row r="61" spans="2:11" ht="15.75" thickBot="1" x14ac:dyDescent="0.25">
      <c r="B61" s="34"/>
      <c r="C61" s="34"/>
      <c r="D61" s="27"/>
      <c r="E61" s="37"/>
      <c r="F61" s="23">
        <v>74</v>
      </c>
      <c r="G61" s="28">
        <v>20</v>
      </c>
      <c r="H61" s="49">
        <v>4500</v>
      </c>
      <c r="I61" s="61"/>
      <c r="J61" s="62"/>
      <c r="K61" s="62"/>
    </row>
  </sheetData>
  <mergeCells count="42">
    <mergeCell ref="I42:I46"/>
    <mergeCell ref="J42:J46"/>
    <mergeCell ref="K42:K46"/>
    <mergeCell ref="I57:I61"/>
    <mergeCell ref="J57:J61"/>
    <mergeCell ref="K57:K61"/>
    <mergeCell ref="I47:I51"/>
    <mergeCell ref="J47:J51"/>
    <mergeCell ref="I17:I21"/>
    <mergeCell ref="J17:J21"/>
    <mergeCell ref="K17:K21"/>
    <mergeCell ref="I22:I25"/>
    <mergeCell ref="J22:J25"/>
    <mergeCell ref="K22:K25"/>
    <mergeCell ref="I26:I29"/>
    <mergeCell ref="J26:J29"/>
    <mergeCell ref="J38:J41"/>
    <mergeCell ref="K38:K41"/>
    <mergeCell ref="J30:J33"/>
    <mergeCell ref="K30:K33"/>
    <mergeCell ref="K47:K51"/>
    <mergeCell ref="I52:I56"/>
    <mergeCell ref="J52:J56"/>
    <mergeCell ref="K52:K56"/>
    <mergeCell ref="I34:I37"/>
    <mergeCell ref="J34:J37"/>
    <mergeCell ref="K34:K37"/>
    <mergeCell ref="I38:I41"/>
    <mergeCell ref="H5:H6"/>
    <mergeCell ref="I7:I11"/>
    <mergeCell ref="J7:J11"/>
    <mergeCell ref="K7:K11"/>
    <mergeCell ref="I12:I16"/>
    <mergeCell ref="J12:J16"/>
    <mergeCell ref="K12:K16"/>
    <mergeCell ref="I30:I33"/>
    <mergeCell ref="K26:K29"/>
    <mergeCell ref="D5:D6"/>
    <mergeCell ref="E5:F5"/>
    <mergeCell ref="I5:I6"/>
    <mergeCell ref="J5:J6"/>
    <mergeCell ref="K5:K6"/>
  </mergeCells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LepB In Vivo</vt:lpstr>
    </vt:vector>
  </TitlesOfParts>
  <Company>University of Dundee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lstojanovski</dc:creator>
  <cp:lastModifiedBy>Heise, Chris {GMBG~South San Francisco}</cp:lastModifiedBy>
  <cp:lastPrinted>2010-05-14T09:41:47Z</cp:lastPrinted>
  <dcterms:created xsi:type="dcterms:W3CDTF">2009-08-21T12:34:08Z</dcterms:created>
  <dcterms:modified xsi:type="dcterms:W3CDTF">2018-06-22T15:29:59Z</dcterms:modified>
</cp:coreProperties>
</file>