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Panel b" sheetId="1" r:id="rId1"/>
    <sheet name="Panel c" sheetId="2" r:id="rId2"/>
    <sheet name="Panel 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" i="3" l="1"/>
  <c r="N13" i="3"/>
  <c r="O12" i="3"/>
  <c r="N12" i="3"/>
  <c r="I13" i="3"/>
  <c r="H13" i="3"/>
  <c r="I12" i="3"/>
  <c r="H12" i="3"/>
  <c r="D13" i="3"/>
  <c r="C13" i="3"/>
  <c r="D12" i="3"/>
  <c r="C12" i="3"/>
  <c r="D7" i="3" l="1"/>
  <c r="C7" i="3"/>
</calcChain>
</file>

<file path=xl/sharedStrings.xml><?xml version="1.0" encoding="utf-8"?>
<sst xmlns="http://schemas.openxmlformats.org/spreadsheetml/2006/main" count="88" uniqueCount="43">
  <si>
    <t>Time after AO (min)</t>
  </si>
  <si>
    <t>MN</t>
  </si>
  <si>
    <t>PN</t>
  </si>
  <si>
    <t>Mean</t>
  </si>
  <si>
    <t>SD</t>
  </si>
  <si>
    <t>N</t>
  </si>
  <si>
    <t>SMC2</t>
  </si>
  <si>
    <t>Nup133</t>
  </si>
  <si>
    <t>For source data distribution</t>
  </si>
  <si>
    <t>Control PN</t>
  </si>
  <si>
    <t>Control MN</t>
  </si>
  <si>
    <t>SMC2 KD PN</t>
  </si>
  <si>
    <t>SMC2 KD MN</t>
  </si>
  <si>
    <t>SMC2 level</t>
  </si>
  <si>
    <t>mAb414 MN:PN</t>
  </si>
  <si>
    <t>Control</t>
  </si>
  <si>
    <t>SMC2 KD</t>
  </si>
  <si>
    <t>MN IST1 Negative</t>
  </si>
  <si>
    <t>MN CHMP4B Positive</t>
  </si>
  <si>
    <t>MN CHMP4B Negative</t>
  </si>
  <si>
    <t>PN CHMP4B Negative</t>
  </si>
  <si>
    <t>PN CHMP4B Positive</t>
  </si>
  <si>
    <t>total N</t>
  </si>
  <si>
    <t>Cell number</t>
  </si>
  <si>
    <t>PN IST1 Negative</t>
  </si>
  <si>
    <t>MN IST1 Positive</t>
  </si>
  <si>
    <t>PN IST1 Positive</t>
  </si>
  <si>
    <t>total</t>
  </si>
  <si>
    <t>percentage labeled for MN</t>
  </si>
  <si>
    <t>PN CHMP2A Negative</t>
  </si>
  <si>
    <t>PN CHMP2A Positive</t>
  </si>
  <si>
    <t>MN CHMP2A Positive</t>
  </si>
  <si>
    <t>MN CHMP2A Negative</t>
  </si>
  <si>
    <t>Ext Fig. 5b</t>
  </si>
  <si>
    <t>Ext Fig. 5c</t>
  </si>
  <si>
    <t>Ext Fig. 5e</t>
  </si>
  <si>
    <t>CHMP4B recruitment</t>
  </si>
  <si>
    <t>CHMP2A recruitment</t>
  </si>
  <si>
    <t>IST1 recruitment</t>
  </si>
  <si>
    <t>% labeled for MN</t>
  </si>
  <si>
    <t>For ED Fig.5b top</t>
  </si>
  <si>
    <t>For ED Fig.5b bottom</t>
  </si>
  <si>
    <t>Note: Nup133 data in ED  Fig. 4c and ED Fig. 5b were from the same collections of data but categoried and normalized differently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</si>
</sst>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64" fontId="0" fillId="2" borderId="0" xfId="0" applyNumberFormat="1" applyFill="1"/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7"/>
  <sheetViews>
    <sheetView tabSelected="1" zoomScale="70" zoomScaleNormal="70" workbookViewId="0">
      <selection activeCell="Q6" sqref="Q6"/>
    </sheetView>
  </sheetViews>
  <sheetFormatPr defaultRowHeight="15" x14ac:dyDescent="0.25"/>
  <cols>
    <col min="1" max="1" width="10.140625" customWidth="1"/>
    <col min="3" max="3" width="23" customWidth="1"/>
    <col min="14" max="14" width="19" customWidth="1"/>
    <col min="19" max="19" width="25" customWidth="1"/>
    <col min="23" max="23" width="9.140625" customWidth="1"/>
    <col min="31" max="40" width="11.7109375" customWidth="1"/>
  </cols>
  <sheetData>
    <row r="1" spans="1:42" x14ac:dyDescent="0.25">
      <c r="A1" s="5" t="s">
        <v>33</v>
      </c>
    </row>
    <row r="2" spans="1:42" x14ac:dyDescent="0.25">
      <c r="C2" s="5" t="s">
        <v>7</v>
      </c>
      <c r="D2" s="12" t="s">
        <v>42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5" t="s">
        <v>6</v>
      </c>
      <c r="V2" s="10"/>
      <c r="W2" s="11"/>
      <c r="X2" s="11"/>
      <c r="Y2" s="11"/>
      <c r="Z2" s="11"/>
      <c r="AA2" s="11"/>
      <c r="AB2" s="11"/>
      <c r="AP2" s="5"/>
    </row>
    <row r="3" spans="1:42" x14ac:dyDescent="0.25">
      <c r="V3" s="1"/>
      <c r="W3" s="1"/>
      <c r="X3" s="1"/>
      <c r="Y3" s="1"/>
      <c r="Z3" s="1"/>
      <c r="AA3" s="1"/>
      <c r="AB3" s="1"/>
    </row>
    <row r="4" spans="1:42" x14ac:dyDescent="0.25">
      <c r="C4" s="10" t="s">
        <v>0</v>
      </c>
      <c r="D4" s="10" t="s">
        <v>1</v>
      </c>
      <c r="E4" s="10"/>
      <c r="F4" s="10"/>
      <c r="G4" s="10" t="s">
        <v>2</v>
      </c>
      <c r="H4" s="10"/>
      <c r="I4" s="10"/>
      <c r="U4" s="10" t="s">
        <v>0</v>
      </c>
      <c r="V4" s="11" t="s">
        <v>1</v>
      </c>
      <c r="W4" s="11"/>
      <c r="X4" s="11"/>
      <c r="Y4" s="11" t="s">
        <v>2</v>
      </c>
      <c r="Z4" s="11"/>
      <c r="AA4" s="11"/>
    </row>
    <row r="5" spans="1:42" x14ac:dyDescent="0.25">
      <c r="C5" s="1"/>
      <c r="D5" s="1" t="s">
        <v>3</v>
      </c>
      <c r="E5" s="1" t="s">
        <v>4</v>
      </c>
      <c r="F5" s="1" t="s">
        <v>5</v>
      </c>
      <c r="G5" s="1" t="s">
        <v>3</v>
      </c>
      <c r="H5" s="1" t="s">
        <v>4</v>
      </c>
      <c r="I5" s="1" t="s">
        <v>5</v>
      </c>
      <c r="U5" s="1"/>
      <c r="V5" s="1" t="s">
        <v>3</v>
      </c>
      <c r="W5" s="1" t="s">
        <v>4</v>
      </c>
      <c r="X5" s="1" t="s">
        <v>5</v>
      </c>
      <c r="Y5" s="1" t="s">
        <v>3</v>
      </c>
      <c r="Z5" s="1" t="s">
        <v>4</v>
      </c>
      <c r="AA5" s="1" t="s">
        <v>5</v>
      </c>
    </row>
    <row r="6" spans="1:42" x14ac:dyDescent="0.25">
      <c r="C6" s="1">
        <v>0</v>
      </c>
      <c r="D6" s="1">
        <v>27.98161</v>
      </c>
      <c r="E6" s="1">
        <v>13.948740000000001</v>
      </c>
      <c r="F6" s="1">
        <v>31</v>
      </c>
      <c r="G6" s="1">
        <v>27.98161</v>
      </c>
      <c r="H6" s="1">
        <v>13.948740000000001</v>
      </c>
      <c r="I6" s="1">
        <v>31</v>
      </c>
      <c r="U6" s="1">
        <v>0</v>
      </c>
      <c r="V6" s="1">
        <v>1956.577</v>
      </c>
      <c r="W6" s="1">
        <v>339.1644</v>
      </c>
      <c r="X6" s="1">
        <v>52</v>
      </c>
      <c r="Y6" s="1">
        <v>1968.3234054054053</v>
      </c>
      <c r="Z6" s="1">
        <v>339.1644</v>
      </c>
      <c r="AA6" s="1">
        <v>52</v>
      </c>
    </row>
    <row r="7" spans="1:42" x14ac:dyDescent="0.25">
      <c r="C7" s="1">
        <v>2</v>
      </c>
      <c r="D7" s="1">
        <v>8.1822142860000007</v>
      </c>
      <c r="E7" s="1">
        <v>8.3461681799999994</v>
      </c>
      <c r="F7" s="1">
        <v>28</v>
      </c>
      <c r="G7" s="1">
        <v>47.881535710000001</v>
      </c>
      <c r="H7" s="1">
        <v>22.346141899999999</v>
      </c>
      <c r="I7" s="1">
        <v>28</v>
      </c>
      <c r="U7" s="1">
        <v>2</v>
      </c>
      <c r="V7" s="1">
        <v>1813</v>
      </c>
      <c r="W7" s="1">
        <v>428.6</v>
      </c>
      <c r="X7" s="1">
        <v>37</v>
      </c>
      <c r="Y7" s="1">
        <v>1959</v>
      </c>
      <c r="Z7" s="1">
        <v>280</v>
      </c>
      <c r="AA7" s="1">
        <v>37</v>
      </c>
    </row>
    <row r="8" spans="1:42" x14ac:dyDescent="0.25">
      <c r="C8" s="1">
        <v>4</v>
      </c>
      <c r="D8" s="1">
        <v>6.892919</v>
      </c>
      <c r="E8" s="1">
        <v>11.719749999999999</v>
      </c>
      <c r="F8" s="1">
        <v>37</v>
      </c>
      <c r="G8" s="1">
        <v>122.2264</v>
      </c>
      <c r="H8" s="1">
        <v>78.869979999999998</v>
      </c>
      <c r="I8" s="1">
        <v>37</v>
      </c>
      <c r="U8" s="1">
        <v>4</v>
      </c>
      <c r="V8" s="1">
        <v>2199</v>
      </c>
      <c r="W8" s="1">
        <v>540.6</v>
      </c>
      <c r="X8" s="1">
        <v>35</v>
      </c>
      <c r="Y8">
        <v>1894</v>
      </c>
      <c r="Z8" s="1">
        <v>414</v>
      </c>
      <c r="AA8" s="1">
        <v>47</v>
      </c>
    </row>
    <row r="9" spans="1:42" x14ac:dyDescent="0.25">
      <c r="C9" s="1">
        <v>6</v>
      </c>
      <c r="D9" s="1">
        <v>8.9653639999999992</v>
      </c>
      <c r="E9" s="1">
        <v>12.208500000000001</v>
      </c>
      <c r="F9" s="1">
        <v>22</v>
      </c>
      <c r="G9" s="1">
        <v>210.08750000000001</v>
      </c>
      <c r="H9" s="1">
        <v>120.6748</v>
      </c>
      <c r="I9" s="1">
        <v>22</v>
      </c>
      <c r="U9" s="1">
        <v>6</v>
      </c>
      <c r="V9" s="1">
        <v>1842</v>
      </c>
      <c r="W9" s="1">
        <v>485.9</v>
      </c>
      <c r="X9" s="1">
        <v>44</v>
      </c>
      <c r="Y9" s="1">
        <v>1592</v>
      </c>
      <c r="Z9" s="1">
        <v>408</v>
      </c>
      <c r="AA9" s="1">
        <v>55</v>
      </c>
    </row>
    <row r="10" spans="1:42" x14ac:dyDescent="0.25">
      <c r="C10" s="1">
        <v>8</v>
      </c>
      <c r="D10" s="1">
        <v>22.795349999999999</v>
      </c>
      <c r="E10" s="1">
        <v>52.935169999999999</v>
      </c>
      <c r="F10" s="1">
        <v>23</v>
      </c>
      <c r="G10" s="1">
        <v>349.12630000000001</v>
      </c>
      <c r="H10" s="1">
        <v>173.18889999999999</v>
      </c>
      <c r="I10" s="1">
        <v>23</v>
      </c>
      <c r="U10" s="1">
        <v>8</v>
      </c>
      <c r="V10" s="1">
        <v>1714</v>
      </c>
      <c r="W10" s="1">
        <v>593.79999999999995</v>
      </c>
      <c r="X10" s="1">
        <v>35</v>
      </c>
      <c r="Y10" s="1">
        <v>1350</v>
      </c>
      <c r="Z10" s="1">
        <v>333</v>
      </c>
      <c r="AA10" s="1">
        <v>40</v>
      </c>
    </row>
    <row r="11" spans="1:42" x14ac:dyDescent="0.25">
      <c r="C11" s="1">
        <v>10</v>
      </c>
      <c r="D11" s="1">
        <v>29.783000000000001</v>
      </c>
      <c r="E11" s="1">
        <v>39.067900000000002</v>
      </c>
      <c r="F11" s="1">
        <v>25</v>
      </c>
      <c r="G11" s="1">
        <v>589.10879999999997</v>
      </c>
      <c r="H11" s="1">
        <v>194.9496</v>
      </c>
      <c r="I11" s="1">
        <v>25</v>
      </c>
      <c r="U11" s="1">
        <v>10</v>
      </c>
      <c r="V11" s="1">
        <v>1237</v>
      </c>
      <c r="W11" s="1">
        <v>379.9</v>
      </c>
      <c r="X11" s="1">
        <v>36</v>
      </c>
      <c r="Y11" s="1">
        <v>1060</v>
      </c>
      <c r="Z11" s="1">
        <v>273</v>
      </c>
      <c r="AA11" s="1">
        <v>48</v>
      </c>
    </row>
    <row r="12" spans="1:42" x14ac:dyDescent="0.25">
      <c r="C12" s="1">
        <v>12</v>
      </c>
      <c r="D12" s="1">
        <v>37.152149999999999</v>
      </c>
      <c r="E12" s="1">
        <v>44.010509999999996</v>
      </c>
      <c r="F12" s="1">
        <v>26</v>
      </c>
      <c r="G12" s="1">
        <v>590.39520000000005</v>
      </c>
      <c r="H12" s="1">
        <v>92.100160000000002</v>
      </c>
      <c r="I12" s="1">
        <v>26</v>
      </c>
      <c r="U12" s="1">
        <v>12</v>
      </c>
      <c r="V12" s="1">
        <v>1129</v>
      </c>
      <c r="W12" s="1">
        <v>443</v>
      </c>
      <c r="X12" s="1">
        <v>32</v>
      </c>
      <c r="Y12" s="1">
        <v>799.2</v>
      </c>
      <c r="Z12" s="1">
        <v>354.8</v>
      </c>
      <c r="AA12" s="1">
        <v>38</v>
      </c>
    </row>
    <row r="13" spans="1:42" x14ac:dyDescent="0.25">
      <c r="C13" s="1">
        <v>16</v>
      </c>
      <c r="D13" s="1">
        <v>40.935040000000001</v>
      </c>
      <c r="E13" s="1">
        <v>31.40841</v>
      </c>
      <c r="F13" s="1">
        <v>28</v>
      </c>
      <c r="G13" s="1">
        <v>490.48079999999999</v>
      </c>
      <c r="H13" s="1">
        <v>101.42829999999999</v>
      </c>
      <c r="I13" s="1">
        <v>28</v>
      </c>
      <c r="U13" s="1">
        <v>16</v>
      </c>
      <c r="V13" s="1">
        <v>1032</v>
      </c>
      <c r="W13" s="1">
        <v>327.39999999999998</v>
      </c>
      <c r="X13" s="1">
        <v>46</v>
      </c>
      <c r="Y13" s="1">
        <v>482.8</v>
      </c>
      <c r="Z13" s="1">
        <v>105.3</v>
      </c>
      <c r="AA13" s="1">
        <v>46</v>
      </c>
    </row>
    <row r="14" spans="1:42" x14ac:dyDescent="0.25">
      <c r="C14" s="1">
        <v>25</v>
      </c>
      <c r="D14" s="1">
        <v>15.38735</v>
      </c>
      <c r="E14" s="1">
        <v>18.799060000000001</v>
      </c>
      <c r="F14" s="1">
        <v>34</v>
      </c>
      <c r="G14" s="1">
        <v>486.77800000000002</v>
      </c>
      <c r="H14" s="1">
        <v>114.7779</v>
      </c>
      <c r="I14" s="1">
        <v>34</v>
      </c>
      <c r="U14" s="1">
        <v>25</v>
      </c>
      <c r="V14" s="1">
        <v>953.4</v>
      </c>
      <c r="W14" s="1">
        <v>462</v>
      </c>
      <c r="X14" s="1">
        <v>41</v>
      </c>
      <c r="Y14" s="1">
        <v>342.3</v>
      </c>
      <c r="Z14" s="1">
        <v>119.5</v>
      </c>
      <c r="AA14" s="1">
        <v>41</v>
      </c>
    </row>
    <row r="18" spans="3:56" x14ac:dyDescent="0.25">
      <c r="AE18" t="s">
        <v>8</v>
      </c>
      <c r="AF18" s="1"/>
      <c r="AG18" s="1"/>
      <c r="AH18" s="1"/>
      <c r="AI18" s="1"/>
      <c r="AJ18" s="1"/>
      <c r="AK18" s="1"/>
      <c r="AS18" t="s">
        <v>8</v>
      </c>
      <c r="AT18" s="1"/>
      <c r="AU18" s="1"/>
      <c r="AV18" s="1"/>
      <c r="AW18" s="1"/>
      <c r="AX18" s="1"/>
      <c r="AY18" s="1"/>
    </row>
    <row r="19" spans="3:56" x14ac:dyDescent="0.25">
      <c r="C19" t="s">
        <v>8</v>
      </c>
      <c r="D19" s="1"/>
      <c r="E19" s="1"/>
      <c r="F19" s="1"/>
      <c r="G19" s="6" t="s">
        <v>1</v>
      </c>
      <c r="H19" s="1"/>
      <c r="I19" s="1"/>
      <c r="Q19" t="s">
        <v>8</v>
      </c>
      <c r="R19" s="1"/>
      <c r="S19" s="1"/>
      <c r="T19" s="6" t="s">
        <v>2</v>
      </c>
      <c r="U19" s="1"/>
      <c r="V19" s="1"/>
      <c r="W19" s="1"/>
      <c r="AE19" t="s">
        <v>41</v>
      </c>
      <c r="AF19" s="1"/>
      <c r="AG19" s="1"/>
      <c r="AH19" s="1"/>
      <c r="AI19" s="6" t="s">
        <v>1</v>
      </c>
      <c r="AJ19" s="1"/>
      <c r="AK19" s="1"/>
      <c r="AS19" t="s">
        <v>41</v>
      </c>
      <c r="AT19" s="1"/>
      <c r="AU19" s="1"/>
      <c r="AV19" s="6" t="s">
        <v>2</v>
      </c>
      <c r="AW19" s="1"/>
      <c r="AX19" s="1"/>
      <c r="AY19" s="1"/>
    </row>
    <row r="20" spans="3:56" x14ac:dyDescent="0.25">
      <c r="C20" t="s">
        <v>40</v>
      </c>
      <c r="D20" s="1"/>
      <c r="E20" s="1"/>
      <c r="F20" s="1"/>
      <c r="G20" s="1"/>
      <c r="H20" s="1"/>
      <c r="I20" s="1"/>
      <c r="Q20" t="s">
        <v>40</v>
      </c>
      <c r="R20" s="1"/>
      <c r="S20" s="1"/>
      <c r="T20" s="1"/>
      <c r="U20" s="1"/>
      <c r="V20" s="1"/>
      <c r="W20" s="1"/>
      <c r="AE20" s="5" t="s">
        <v>6</v>
      </c>
      <c r="AF20" s="1"/>
      <c r="AG20" s="1"/>
      <c r="AH20" s="1"/>
      <c r="AI20" s="1"/>
      <c r="AJ20" s="1"/>
      <c r="AK20" s="1"/>
      <c r="AS20" s="5" t="s">
        <v>6</v>
      </c>
      <c r="AT20" s="1"/>
      <c r="AU20" s="1"/>
      <c r="AV20" s="1"/>
      <c r="AW20" s="1"/>
      <c r="AX20" s="1"/>
      <c r="AY20" s="1"/>
    </row>
    <row r="21" spans="3:56" x14ac:dyDescent="0.25">
      <c r="C21" s="5" t="s">
        <v>7</v>
      </c>
      <c r="D21" s="1"/>
      <c r="E21" s="1"/>
      <c r="F21" s="1"/>
      <c r="G21" s="1"/>
      <c r="H21" s="1"/>
      <c r="I21" s="1"/>
      <c r="Q21" s="5" t="s">
        <v>7</v>
      </c>
      <c r="R21" s="1"/>
      <c r="S21" s="1"/>
      <c r="T21" s="1"/>
      <c r="U21" s="1"/>
      <c r="V21" s="1"/>
      <c r="W21" s="1"/>
      <c r="AF21" s="2" t="s">
        <v>0</v>
      </c>
      <c r="AG21" s="1"/>
      <c r="AH21" s="1">
        <v>0</v>
      </c>
      <c r="AI21" s="1">
        <v>2</v>
      </c>
      <c r="AJ21" s="1">
        <v>4</v>
      </c>
      <c r="AK21" s="1">
        <v>6</v>
      </c>
      <c r="AL21" s="1">
        <v>8</v>
      </c>
      <c r="AM21" s="1">
        <v>10</v>
      </c>
      <c r="AN21" s="1">
        <v>12</v>
      </c>
      <c r="AO21" s="1">
        <v>16</v>
      </c>
      <c r="AP21" s="1">
        <v>25</v>
      </c>
      <c r="AT21" s="10" t="s">
        <v>0</v>
      </c>
      <c r="AU21" s="1"/>
      <c r="AV21" s="1">
        <v>0</v>
      </c>
      <c r="AW21" s="1">
        <v>2</v>
      </c>
      <c r="AX21" s="1">
        <v>4</v>
      </c>
      <c r="AY21" s="1">
        <v>6</v>
      </c>
      <c r="AZ21" s="1">
        <v>8</v>
      </c>
      <c r="BA21" s="1">
        <v>10</v>
      </c>
      <c r="BB21" s="1">
        <v>12</v>
      </c>
      <c r="BC21" s="1">
        <v>16</v>
      </c>
      <c r="BD21" s="1">
        <v>25</v>
      </c>
    </row>
    <row r="22" spans="3:56" x14ac:dyDescent="0.25">
      <c r="D22" s="3" t="s">
        <v>0</v>
      </c>
      <c r="E22" s="1"/>
      <c r="F22" s="1">
        <v>0</v>
      </c>
      <c r="G22" s="1">
        <v>2</v>
      </c>
      <c r="H22" s="1">
        <v>4</v>
      </c>
      <c r="I22" s="1">
        <v>6</v>
      </c>
      <c r="J22" s="1">
        <v>8</v>
      </c>
      <c r="K22" s="1">
        <v>10</v>
      </c>
      <c r="L22" s="1">
        <v>12</v>
      </c>
      <c r="M22" s="1">
        <v>16</v>
      </c>
      <c r="N22" s="1">
        <v>25</v>
      </c>
      <c r="R22" s="3" t="s">
        <v>0</v>
      </c>
      <c r="S22" s="1"/>
      <c r="T22" s="1">
        <v>0</v>
      </c>
      <c r="U22" s="1">
        <v>2</v>
      </c>
      <c r="V22" s="1">
        <v>4</v>
      </c>
      <c r="W22" s="1">
        <v>6</v>
      </c>
      <c r="X22" s="1">
        <v>8</v>
      </c>
      <c r="Y22" s="1">
        <v>10</v>
      </c>
      <c r="Z22" s="1">
        <v>12</v>
      </c>
      <c r="AA22" s="1">
        <v>16</v>
      </c>
      <c r="AB22" s="1">
        <v>25</v>
      </c>
      <c r="AH22">
        <v>1566.9</v>
      </c>
      <c r="AI22">
        <v>1692.4</v>
      </c>
      <c r="AJ22">
        <v>3848.5</v>
      </c>
      <c r="AK22">
        <v>1459.1</v>
      </c>
      <c r="AL22">
        <v>2776.1</v>
      </c>
      <c r="AM22">
        <v>866.1</v>
      </c>
      <c r="AN22">
        <v>1462.4</v>
      </c>
      <c r="AO22">
        <v>831</v>
      </c>
      <c r="AP22">
        <v>1113</v>
      </c>
      <c r="AV22">
        <v>1566.9</v>
      </c>
      <c r="AW22" s="4">
        <v>1463.3</v>
      </c>
      <c r="AX22" s="4">
        <v>632</v>
      </c>
      <c r="AY22" s="4">
        <v>741</v>
      </c>
      <c r="AZ22" s="4">
        <v>699.5</v>
      </c>
      <c r="BA22" s="4">
        <v>374.4</v>
      </c>
      <c r="BB22" s="4">
        <v>927.2</v>
      </c>
      <c r="BC22" s="4">
        <v>402.7</v>
      </c>
      <c r="BD22" s="4">
        <v>352.5</v>
      </c>
    </row>
    <row r="23" spans="3:56" x14ac:dyDescent="0.25">
      <c r="F23">
        <v>32.02600000000001</v>
      </c>
      <c r="G23">
        <v>5.75</v>
      </c>
      <c r="H23">
        <v>0</v>
      </c>
      <c r="I23">
        <v>12.169000000000011</v>
      </c>
      <c r="J23">
        <v>0</v>
      </c>
      <c r="K23">
        <v>111.065</v>
      </c>
      <c r="L23">
        <v>8.6370000000000005</v>
      </c>
      <c r="M23">
        <v>0</v>
      </c>
      <c r="N23">
        <v>10.867204965000006</v>
      </c>
      <c r="T23">
        <v>32.02600000000001</v>
      </c>
      <c r="U23">
        <v>45.635999999999967</v>
      </c>
      <c r="V23">
        <v>173.99</v>
      </c>
      <c r="W23">
        <v>203.22299999999998</v>
      </c>
      <c r="X23">
        <v>418.03799999999995</v>
      </c>
      <c r="Y23">
        <v>429.65300000000002</v>
      </c>
      <c r="Z23">
        <v>499.02899999999994</v>
      </c>
      <c r="AA23">
        <v>519.077</v>
      </c>
      <c r="AB23">
        <v>250.90785204000005</v>
      </c>
      <c r="AH23">
        <v>1788.7</v>
      </c>
      <c r="AI23">
        <v>2259.5</v>
      </c>
      <c r="AJ23">
        <v>2162.5</v>
      </c>
      <c r="AK23">
        <v>1206.4000000000001</v>
      </c>
      <c r="AL23">
        <v>2662.3</v>
      </c>
      <c r="AM23">
        <v>989.6</v>
      </c>
      <c r="AN23">
        <v>1340.1</v>
      </c>
      <c r="AO23">
        <v>1115</v>
      </c>
      <c r="AP23">
        <v>834</v>
      </c>
      <c r="AV23">
        <v>1788.7</v>
      </c>
      <c r="AW23" s="4">
        <v>1609.4</v>
      </c>
      <c r="AX23" s="4">
        <v>1020.2</v>
      </c>
      <c r="AY23" s="4">
        <v>797.3</v>
      </c>
      <c r="AZ23" s="4">
        <v>711</v>
      </c>
      <c r="BA23" s="4">
        <v>445.9</v>
      </c>
      <c r="BB23" s="4">
        <v>1188.2</v>
      </c>
      <c r="BC23" s="4">
        <v>539.9</v>
      </c>
      <c r="BD23" s="4">
        <v>545.79999999999995</v>
      </c>
    </row>
    <row r="24" spans="3:56" x14ac:dyDescent="0.25">
      <c r="F24">
        <v>53.281000000000006</v>
      </c>
      <c r="G24">
        <v>14.578000000000003</v>
      </c>
      <c r="H24">
        <v>0</v>
      </c>
      <c r="I24">
        <v>2.0500000000000114</v>
      </c>
      <c r="J24">
        <v>34.586999999999989</v>
      </c>
      <c r="K24">
        <v>0</v>
      </c>
      <c r="L24">
        <v>25.657000000000011</v>
      </c>
      <c r="M24">
        <v>21.405999999999949</v>
      </c>
      <c r="N24">
        <v>0</v>
      </c>
      <c r="T24">
        <v>53.281000000000006</v>
      </c>
      <c r="U24">
        <v>25.281000000000034</v>
      </c>
      <c r="V24">
        <v>160.92099999999999</v>
      </c>
      <c r="W24">
        <v>249.11499999999998</v>
      </c>
      <c r="X24">
        <v>627.30899999999997</v>
      </c>
      <c r="Y24">
        <v>654.94100000000003</v>
      </c>
      <c r="Z24">
        <v>550.95900000000006</v>
      </c>
      <c r="AA24">
        <v>565.20999999999992</v>
      </c>
      <c r="AB24">
        <v>327.95351844000004</v>
      </c>
      <c r="AH24">
        <v>2087.4</v>
      </c>
      <c r="AI24">
        <v>2045.6</v>
      </c>
      <c r="AJ24">
        <v>2003.3</v>
      </c>
      <c r="AK24">
        <v>819.2</v>
      </c>
      <c r="AL24">
        <v>1423.9</v>
      </c>
      <c r="AM24">
        <v>1604.5</v>
      </c>
      <c r="AN24">
        <v>432.4</v>
      </c>
      <c r="AO24">
        <v>1443.5</v>
      </c>
      <c r="AP24">
        <v>505.4</v>
      </c>
      <c r="AV24">
        <v>2087.4</v>
      </c>
      <c r="AW24" s="4">
        <v>1656.2</v>
      </c>
      <c r="AX24" s="4">
        <v>1161.0999999999999</v>
      </c>
      <c r="AY24" s="4">
        <v>829.6</v>
      </c>
      <c r="AZ24" s="4">
        <v>752.3</v>
      </c>
      <c r="BA24" s="4">
        <v>676.6</v>
      </c>
      <c r="BB24" s="4">
        <v>616.6</v>
      </c>
      <c r="BC24" s="4">
        <v>495.3</v>
      </c>
      <c r="BD24" s="4">
        <v>68.7</v>
      </c>
    </row>
    <row r="25" spans="3:56" x14ac:dyDescent="0.25">
      <c r="F25">
        <v>13.640999999999991</v>
      </c>
      <c r="G25">
        <v>9.6019999999999754</v>
      </c>
      <c r="H25">
        <v>0</v>
      </c>
      <c r="I25">
        <v>20.888000000000034</v>
      </c>
      <c r="J25">
        <v>0</v>
      </c>
      <c r="K25">
        <v>0</v>
      </c>
      <c r="L25">
        <v>91.71599999999998</v>
      </c>
      <c r="M25">
        <v>0</v>
      </c>
      <c r="N25">
        <v>6.2177437129999911</v>
      </c>
      <c r="T25">
        <v>13.640999999999991</v>
      </c>
      <c r="U25">
        <v>32.35499999999999</v>
      </c>
      <c r="V25">
        <v>216.00300000000004</v>
      </c>
      <c r="W25">
        <v>186.14100000000002</v>
      </c>
      <c r="X25">
        <v>559.41699999999992</v>
      </c>
      <c r="Y25">
        <v>853.89200000000005</v>
      </c>
      <c r="Z25">
        <v>648.35399999999993</v>
      </c>
      <c r="AA25">
        <v>475.23299999999995</v>
      </c>
      <c r="AB25">
        <v>373.38612771999999</v>
      </c>
      <c r="AH25">
        <v>1601.9</v>
      </c>
      <c r="AI25">
        <v>1855</v>
      </c>
      <c r="AJ25">
        <v>1836.2</v>
      </c>
      <c r="AK25">
        <v>1710.9</v>
      </c>
      <c r="AL25">
        <v>866.1</v>
      </c>
      <c r="AM25">
        <v>1427</v>
      </c>
      <c r="AN25">
        <v>725.3</v>
      </c>
      <c r="AO25">
        <v>1196.7</v>
      </c>
      <c r="AP25">
        <v>1725.5</v>
      </c>
      <c r="AV25">
        <v>1601.9</v>
      </c>
      <c r="AW25" s="4">
        <v>1722.6</v>
      </c>
      <c r="AX25" s="4">
        <v>1208.8</v>
      </c>
      <c r="AY25" s="4">
        <v>876.9</v>
      </c>
      <c r="AZ25" s="4">
        <v>831.7</v>
      </c>
      <c r="BA25" s="4">
        <v>681.6</v>
      </c>
      <c r="BB25" s="4">
        <v>1353.1</v>
      </c>
      <c r="BC25" s="4">
        <v>625.1</v>
      </c>
      <c r="BD25" s="4">
        <v>247.9</v>
      </c>
    </row>
    <row r="26" spans="3:56" x14ac:dyDescent="0.25">
      <c r="F26">
        <v>30.61699999999999</v>
      </c>
      <c r="G26">
        <v>12.060000000000002</v>
      </c>
      <c r="H26">
        <v>13.169000000000011</v>
      </c>
      <c r="I26">
        <v>17.077999999999975</v>
      </c>
      <c r="J26">
        <v>1.3799999999999955</v>
      </c>
      <c r="K26">
        <v>20.12299999999999</v>
      </c>
      <c r="L26">
        <v>13.784999999999997</v>
      </c>
      <c r="M26">
        <v>56.368000000000023</v>
      </c>
      <c r="N26">
        <v>10.877241378000001</v>
      </c>
      <c r="T26">
        <v>30.61699999999999</v>
      </c>
      <c r="U26">
        <v>26.569999999999993</v>
      </c>
      <c r="V26">
        <v>59.588000000000022</v>
      </c>
      <c r="W26">
        <v>518.2360000000001</v>
      </c>
      <c r="X26">
        <v>611.18000000000006</v>
      </c>
      <c r="Y26">
        <v>684.346</v>
      </c>
      <c r="Z26">
        <v>476.41999999999996</v>
      </c>
      <c r="AA26">
        <v>540.83100000000002</v>
      </c>
      <c r="AB26">
        <v>558.00774679999995</v>
      </c>
      <c r="AH26">
        <v>1517.1</v>
      </c>
      <c r="AI26">
        <v>2312.1999999999998</v>
      </c>
      <c r="AJ26">
        <v>2302.5</v>
      </c>
      <c r="AK26">
        <v>2279.6999999999998</v>
      </c>
      <c r="AL26">
        <v>1657.6</v>
      </c>
      <c r="AM26">
        <v>1653.6</v>
      </c>
      <c r="AN26">
        <v>921.9</v>
      </c>
      <c r="AO26">
        <v>1326.5</v>
      </c>
      <c r="AP26">
        <v>1308.4000000000001</v>
      </c>
      <c r="AV26">
        <v>1517.1</v>
      </c>
      <c r="AW26" s="4">
        <v>1738.8</v>
      </c>
      <c r="AX26" s="4">
        <v>1321.8</v>
      </c>
      <c r="AY26" s="4">
        <v>919.4</v>
      </c>
      <c r="AZ26" s="4">
        <v>881.3</v>
      </c>
      <c r="BA26" s="4">
        <v>693.4</v>
      </c>
      <c r="BB26" s="4">
        <v>754.9</v>
      </c>
      <c r="BC26" s="4">
        <v>638.9</v>
      </c>
      <c r="BD26" s="4">
        <v>278.10000000000002</v>
      </c>
    </row>
    <row r="27" spans="3:56" x14ac:dyDescent="0.25">
      <c r="F27">
        <v>29.917000000000002</v>
      </c>
      <c r="G27">
        <v>0</v>
      </c>
      <c r="H27">
        <v>10.401999999999987</v>
      </c>
      <c r="I27">
        <v>26.620999999999981</v>
      </c>
      <c r="J27">
        <v>6.9039999999999964</v>
      </c>
      <c r="K27">
        <v>0</v>
      </c>
      <c r="L27">
        <v>7.8810000000000002</v>
      </c>
      <c r="M27">
        <v>88.619</v>
      </c>
      <c r="N27">
        <v>11.111796067000011</v>
      </c>
      <c r="T27">
        <v>29.917000000000002</v>
      </c>
      <c r="U27">
        <v>68.006000000000029</v>
      </c>
      <c r="V27">
        <v>153.31899999999999</v>
      </c>
      <c r="W27">
        <v>187.00200000000001</v>
      </c>
      <c r="X27">
        <v>547.94000000000005</v>
      </c>
      <c r="Y27">
        <v>624.62400000000002</v>
      </c>
      <c r="Z27">
        <v>560.71799999999996</v>
      </c>
      <c r="AA27">
        <v>519.17100000000005</v>
      </c>
      <c r="AB27">
        <v>699.70629904000009</v>
      </c>
      <c r="AH27">
        <v>1618.2</v>
      </c>
      <c r="AI27">
        <v>1220.5</v>
      </c>
      <c r="AJ27">
        <v>2221.1</v>
      </c>
      <c r="AK27">
        <v>1679.2</v>
      </c>
      <c r="AL27">
        <v>1007.4</v>
      </c>
      <c r="AM27">
        <v>1809.4</v>
      </c>
      <c r="AN27">
        <v>924.8</v>
      </c>
      <c r="AO27">
        <v>1395.8</v>
      </c>
      <c r="AP27">
        <v>776.3</v>
      </c>
      <c r="AV27">
        <v>1618.2</v>
      </c>
      <c r="AW27" s="4">
        <v>1758.7</v>
      </c>
      <c r="AX27" s="4">
        <v>1373.7</v>
      </c>
      <c r="AY27" s="4">
        <v>1076.5</v>
      </c>
      <c r="AZ27" s="4">
        <v>955.5</v>
      </c>
      <c r="BA27" s="4">
        <v>710.2</v>
      </c>
      <c r="BB27" s="4">
        <v>755.5</v>
      </c>
      <c r="BC27" s="4">
        <v>547.9</v>
      </c>
      <c r="BD27" s="4">
        <v>258.3</v>
      </c>
    </row>
    <row r="28" spans="3:56" x14ac:dyDescent="0.25">
      <c r="F28">
        <v>24.730000000000018</v>
      </c>
      <c r="G28">
        <v>18.862000000000023</v>
      </c>
      <c r="H28">
        <v>17.870999999999981</v>
      </c>
      <c r="I28">
        <v>12.948000000000008</v>
      </c>
      <c r="J28">
        <v>3.695999999999998</v>
      </c>
      <c r="K28">
        <v>90.29200000000003</v>
      </c>
      <c r="L28">
        <v>0</v>
      </c>
      <c r="M28">
        <v>43.524000000000001</v>
      </c>
      <c r="N28">
        <v>48.639059431</v>
      </c>
      <c r="T28">
        <v>24.730000000000018</v>
      </c>
      <c r="U28">
        <v>105.09000000000003</v>
      </c>
      <c r="V28">
        <v>161.18599999999998</v>
      </c>
      <c r="W28">
        <v>219.52900000000002</v>
      </c>
      <c r="X28">
        <v>510.50399999999991</v>
      </c>
      <c r="Y28">
        <v>808.78399999999988</v>
      </c>
      <c r="Z28">
        <v>575.32400000000007</v>
      </c>
      <c r="AA28">
        <v>496.00800000000004</v>
      </c>
      <c r="AB28">
        <v>435.75442836000002</v>
      </c>
      <c r="AH28">
        <v>1370.8999999999999</v>
      </c>
      <c r="AI28">
        <v>1659.8</v>
      </c>
      <c r="AJ28">
        <v>2341.3000000000002</v>
      </c>
      <c r="AK28">
        <v>1312.9</v>
      </c>
      <c r="AL28">
        <v>1237.7</v>
      </c>
      <c r="AM28">
        <v>1337.8</v>
      </c>
      <c r="AN28">
        <v>845.3</v>
      </c>
      <c r="AO28">
        <v>734</v>
      </c>
      <c r="AP28">
        <v>213.8</v>
      </c>
      <c r="AV28">
        <v>1370.8999999999999</v>
      </c>
      <c r="AW28" s="4">
        <v>1811.6</v>
      </c>
      <c r="AX28" s="4">
        <v>1490.9</v>
      </c>
      <c r="AY28" s="4">
        <v>1100.5</v>
      </c>
      <c r="AZ28" s="4">
        <v>979.1</v>
      </c>
      <c r="BA28" s="4">
        <v>716.9</v>
      </c>
      <c r="BB28" s="4">
        <v>727.7</v>
      </c>
      <c r="BC28" s="4">
        <v>468.5</v>
      </c>
      <c r="BD28" s="4">
        <v>220.9</v>
      </c>
    </row>
    <row r="29" spans="3:56" x14ac:dyDescent="0.25">
      <c r="F29">
        <v>27.560000000000031</v>
      </c>
      <c r="G29">
        <v>0</v>
      </c>
      <c r="H29">
        <v>6.5489999999999782</v>
      </c>
      <c r="I29">
        <v>41.375</v>
      </c>
      <c r="J29">
        <v>4.5129999999999768</v>
      </c>
      <c r="K29">
        <v>26.288999999999987</v>
      </c>
      <c r="L29">
        <v>13.509999999999991</v>
      </c>
      <c r="M29">
        <v>39.392999999999972</v>
      </c>
      <c r="N29">
        <v>0</v>
      </c>
      <c r="T29">
        <v>27.560000000000031</v>
      </c>
      <c r="U29">
        <v>56.375</v>
      </c>
      <c r="V29">
        <v>196.41700000000003</v>
      </c>
      <c r="W29">
        <v>464.96100000000007</v>
      </c>
      <c r="X29">
        <v>510.10199999999998</v>
      </c>
      <c r="Y29">
        <v>653.99</v>
      </c>
      <c r="Z29">
        <v>674.45799999999997</v>
      </c>
      <c r="AA29">
        <v>552.05400000000009</v>
      </c>
      <c r="AB29">
        <v>336.09049315999994</v>
      </c>
      <c r="AH29">
        <v>1824.4999999999998</v>
      </c>
      <c r="AI29">
        <v>1443</v>
      </c>
      <c r="AJ29">
        <v>2252.4</v>
      </c>
      <c r="AK29">
        <v>1622</v>
      </c>
      <c r="AL29">
        <v>1143.5</v>
      </c>
      <c r="AM29">
        <v>1517.8</v>
      </c>
      <c r="AN29">
        <v>1305</v>
      </c>
      <c r="AO29">
        <v>955.8</v>
      </c>
      <c r="AP29">
        <v>1158.3</v>
      </c>
      <c r="AV29">
        <v>1824.4999999999998</v>
      </c>
      <c r="AW29" s="4">
        <v>1822.8</v>
      </c>
      <c r="AX29" s="4">
        <v>1492.4</v>
      </c>
      <c r="AY29" s="4">
        <v>1147.7</v>
      </c>
      <c r="AZ29" s="4">
        <v>1044</v>
      </c>
      <c r="BA29" s="4">
        <v>722</v>
      </c>
      <c r="BB29" s="4">
        <v>875.5</v>
      </c>
      <c r="BC29" s="4">
        <v>414.3</v>
      </c>
      <c r="BD29" s="4">
        <v>240</v>
      </c>
    </row>
    <row r="30" spans="3:56" x14ac:dyDescent="0.25">
      <c r="F30">
        <v>18.72</v>
      </c>
      <c r="G30">
        <v>-2.4130000000000109</v>
      </c>
      <c r="H30">
        <v>1.664999999999992</v>
      </c>
      <c r="I30">
        <v>2.8369999999999891</v>
      </c>
      <c r="J30">
        <v>103.88999999999999</v>
      </c>
      <c r="K30">
        <v>0.24699999999998568</v>
      </c>
      <c r="L30">
        <v>38.658999999999992</v>
      </c>
      <c r="M30">
        <v>95.853000000000009</v>
      </c>
      <c r="N30">
        <v>17.347754010999996</v>
      </c>
      <c r="T30">
        <v>18.72</v>
      </c>
      <c r="U30">
        <v>33.421999999999969</v>
      </c>
      <c r="V30">
        <v>144.83199999999997</v>
      </c>
      <c r="W30">
        <v>163.85700000000003</v>
      </c>
      <c r="X30">
        <v>506.97200000000004</v>
      </c>
      <c r="Y30">
        <v>650.97199999999998</v>
      </c>
      <c r="Z30">
        <v>520.36999999999989</v>
      </c>
      <c r="AA30">
        <v>579.05100000000004</v>
      </c>
      <c r="AB30">
        <v>296.83326648000002</v>
      </c>
      <c r="AH30">
        <v>1891.3</v>
      </c>
      <c r="AI30">
        <v>1297.9000000000001</v>
      </c>
      <c r="AJ30">
        <v>2405.1999999999998</v>
      </c>
      <c r="AK30">
        <v>1927.9</v>
      </c>
      <c r="AL30">
        <v>1448.3</v>
      </c>
      <c r="AM30">
        <v>1374</v>
      </c>
      <c r="AN30">
        <v>1502</v>
      </c>
      <c r="AO30">
        <v>1392.2</v>
      </c>
      <c r="AP30">
        <v>634</v>
      </c>
      <c r="AV30">
        <v>1891.3</v>
      </c>
      <c r="AW30" s="4">
        <v>1830.6</v>
      </c>
      <c r="AX30" s="4">
        <v>1568.9</v>
      </c>
      <c r="AY30" s="4">
        <v>1150.133</v>
      </c>
      <c r="AZ30" s="4">
        <v>1061.933</v>
      </c>
      <c r="BA30" s="4">
        <v>766.6</v>
      </c>
      <c r="BB30" s="4">
        <v>754.9</v>
      </c>
      <c r="BC30" s="4">
        <v>714</v>
      </c>
      <c r="BD30" s="4">
        <v>244.5</v>
      </c>
    </row>
    <row r="31" spans="3:56" x14ac:dyDescent="0.25">
      <c r="F31">
        <v>24.116000000000014</v>
      </c>
      <c r="G31">
        <v>24.156000000000034</v>
      </c>
      <c r="H31">
        <v>13.155999999999977</v>
      </c>
      <c r="I31">
        <v>1.3969999999999914</v>
      </c>
      <c r="J31">
        <v>0</v>
      </c>
      <c r="K31">
        <v>0</v>
      </c>
      <c r="L31">
        <v>9.7870000000000061</v>
      </c>
      <c r="M31">
        <v>72.901999999999987</v>
      </c>
      <c r="N31">
        <v>23.055499256000001</v>
      </c>
      <c r="T31">
        <v>24.116000000000014</v>
      </c>
      <c r="U31">
        <v>62.450000000000017</v>
      </c>
      <c r="V31">
        <v>134.578</v>
      </c>
      <c r="W31">
        <v>145.20599999999996</v>
      </c>
      <c r="X31">
        <v>331.38600000000002</v>
      </c>
      <c r="Y31">
        <v>587.04100000000005</v>
      </c>
      <c r="Z31">
        <v>385.11700000000002</v>
      </c>
      <c r="AA31">
        <v>504.52600000000001</v>
      </c>
      <c r="AB31">
        <v>525.83448487999988</v>
      </c>
      <c r="AH31">
        <v>1436.9</v>
      </c>
      <c r="AI31">
        <v>1896.2</v>
      </c>
      <c r="AJ31">
        <v>2459.4</v>
      </c>
      <c r="AK31">
        <v>1511.5</v>
      </c>
      <c r="AL31">
        <v>913.6</v>
      </c>
      <c r="AM31">
        <v>1215.2</v>
      </c>
      <c r="AN31">
        <v>575.1</v>
      </c>
      <c r="AO31">
        <v>1397.4</v>
      </c>
      <c r="AP31">
        <v>1396.8</v>
      </c>
      <c r="AV31">
        <v>1436.9</v>
      </c>
      <c r="AW31" s="4">
        <v>1836.8</v>
      </c>
      <c r="AX31" s="4">
        <v>1576.7</v>
      </c>
      <c r="AY31" s="4">
        <v>1154.5329999999999</v>
      </c>
      <c r="AZ31" s="4">
        <v>1122.2</v>
      </c>
      <c r="BA31" s="4">
        <v>789.4</v>
      </c>
      <c r="BB31" s="4">
        <v>759.8</v>
      </c>
      <c r="BC31" s="4">
        <v>721.8</v>
      </c>
      <c r="BD31" s="4">
        <v>274.3</v>
      </c>
    </row>
    <row r="32" spans="3:56" x14ac:dyDescent="0.25">
      <c r="F32">
        <v>27.365000000000009</v>
      </c>
      <c r="G32">
        <v>6.75</v>
      </c>
      <c r="H32">
        <v>0</v>
      </c>
      <c r="I32">
        <v>24.141999999999996</v>
      </c>
      <c r="J32">
        <v>14.032999999999987</v>
      </c>
      <c r="K32">
        <v>19.249000000000024</v>
      </c>
      <c r="L32">
        <v>214.70099999999996</v>
      </c>
      <c r="M32">
        <v>42.065000000000026</v>
      </c>
      <c r="N32">
        <v>1.4879911569999948</v>
      </c>
      <c r="T32">
        <v>27.365000000000009</v>
      </c>
      <c r="U32">
        <v>27.711000000000013</v>
      </c>
      <c r="V32">
        <v>255.63699999999994</v>
      </c>
      <c r="W32">
        <v>209.43599999999998</v>
      </c>
      <c r="X32">
        <v>582.80000000000007</v>
      </c>
      <c r="Y32">
        <v>823.3660000000001</v>
      </c>
      <c r="Z32">
        <v>634.28300000000002</v>
      </c>
      <c r="AA32">
        <v>598.46</v>
      </c>
      <c r="AB32">
        <v>572.33235860000002</v>
      </c>
      <c r="AH32">
        <v>1834.2999999999997</v>
      </c>
      <c r="AI32">
        <v>2248.1</v>
      </c>
      <c r="AJ32">
        <v>2096.6</v>
      </c>
      <c r="AK32">
        <v>2144.1</v>
      </c>
      <c r="AL32">
        <v>1537.8</v>
      </c>
      <c r="AM32">
        <v>726.6</v>
      </c>
      <c r="AN32">
        <v>1233.5999999999999</v>
      </c>
      <c r="AO32">
        <v>924.4</v>
      </c>
      <c r="AP32">
        <v>1292.0999999999999</v>
      </c>
      <c r="AV32">
        <v>1834.2999999999997</v>
      </c>
      <c r="AW32" s="4">
        <v>1853.7</v>
      </c>
      <c r="AX32" s="4">
        <v>1630</v>
      </c>
      <c r="AY32" s="4">
        <v>1191.5999999999999</v>
      </c>
      <c r="AZ32" s="4">
        <v>1134.9000000000001</v>
      </c>
      <c r="BA32" s="4">
        <v>851.1</v>
      </c>
      <c r="BB32" s="4">
        <v>1126</v>
      </c>
      <c r="BC32" s="4">
        <v>679.5</v>
      </c>
      <c r="BD32" s="4">
        <v>143.80000000000001</v>
      </c>
    </row>
    <row r="33" spans="6:56" x14ac:dyDescent="0.25">
      <c r="F33">
        <v>20.03</v>
      </c>
      <c r="G33">
        <v>5.5390000000000157</v>
      </c>
      <c r="H33">
        <v>4.4279999999999973</v>
      </c>
      <c r="I33">
        <v>0</v>
      </c>
      <c r="J33">
        <v>10.306000000000012</v>
      </c>
      <c r="K33">
        <v>4.7110000000000127</v>
      </c>
      <c r="L33">
        <v>68.824000000000012</v>
      </c>
      <c r="M33">
        <v>28.321000000000026</v>
      </c>
      <c r="N33">
        <v>4.3461385480000025</v>
      </c>
      <c r="T33">
        <v>20.03</v>
      </c>
      <c r="U33">
        <v>51.848000000000013</v>
      </c>
      <c r="V33">
        <v>186.98400000000004</v>
      </c>
      <c r="W33">
        <v>154.22899999999998</v>
      </c>
      <c r="X33">
        <v>319.91300000000001</v>
      </c>
      <c r="Y33">
        <v>842.93899999999996</v>
      </c>
      <c r="Z33">
        <v>661.01099999999997</v>
      </c>
      <c r="AA33">
        <v>611.97499999999991</v>
      </c>
      <c r="AB33">
        <v>422.18259175999998</v>
      </c>
      <c r="AH33">
        <v>1563.1</v>
      </c>
      <c r="AI33">
        <v>2270.8000000000002</v>
      </c>
      <c r="AJ33">
        <v>3368.8</v>
      </c>
      <c r="AK33">
        <v>2330</v>
      </c>
      <c r="AL33">
        <v>1462.3</v>
      </c>
      <c r="AM33">
        <v>1159.5</v>
      </c>
      <c r="AN33">
        <v>1012.9</v>
      </c>
      <c r="AO33">
        <v>1378.9</v>
      </c>
      <c r="AP33">
        <v>1037.0999999999999</v>
      </c>
      <c r="AV33">
        <v>1563.1</v>
      </c>
      <c r="AW33" s="4">
        <v>1854.9</v>
      </c>
      <c r="AX33" s="4">
        <v>1756.6</v>
      </c>
      <c r="AY33" s="4">
        <v>1224.5</v>
      </c>
      <c r="AZ33" s="4">
        <v>1225.9000000000001</v>
      </c>
      <c r="BA33" s="4">
        <v>876.4</v>
      </c>
      <c r="BB33" s="4">
        <v>876.9</v>
      </c>
      <c r="BC33" s="4">
        <v>572.5</v>
      </c>
      <c r="BD33" s="4">
        <v>216.8</v>
      </c>
    </row>
    <row r="34" spans="6:56" x14ac:dyDescent="0.25">
      <c r="F34">
        <v>24.750999999999976</v>
      </c>
      <c r="G34">
        <v>9.6049999999999898</v>
      </c>
      <c r="H34">
        <v>18.812999999999988</v>
      </c>
      <c r="I34">
        <v>-9.3859999999999673</v>
      </c>
      <c r="J34">
        <v>22.798999999999978</v>
      </c>
      <c r="K34">
        <v>32.54800000000003</v>
      </c>
      <c r="L34">
        <v>29.085999999999984</v>
      </c>
      <c r="M34">
        <v>36.694999999999993</v>
      </c>
      <c r="N34">
        <v>0</v>
      </c>
      <c r="T34">
        <v>24.750999999999976</v>
      </c>
      <c r="U34">
        <v>36.238</v>
      </c>
      <c r="V34">
        <v>193.00999999999996</v>
      </c>
      <c r="W34">
        <v>435.13200000000006</v>
      </c>
      <c r="X34">
        <v>284.60199999999998</v>
      </c>
      <c r="Y34">
        <v>623.24300000000005</v>
      </c>
      <c r="Z34">
        <v>657.94500000000005</v>
      </c>
      <c r="AA34">
        <v>450.14799999999997</v>
      </c>
      <c r="AB34">
        <v>473.95689443999999</v>
      </c>
      <c r="AH34">
        <v>1671.5</v>
      </c>
      <c r="AI34">
        <v>1860.2</v>
      </c>
      <c r="AJ34">
        <v>2200.6</v>
      </c>
      <c r="AK34">
        <v>1612.4</v>
      </c>
      <c r="AL34">
        <v>1197.7</v>
      </c>
      <c r="AM34">
        <v>1089.9000000000001</v>
      </c>
      <c r="AN34">
        <v>1328.7</v>
      </c>
      <c r="AO34">
        <v>549.6</v>
      </c>
      <c r="AP34">
        <v>1075</v>
      </c>
      <c r="AV34">
        <v>1671.5</v>
      </c>
      <c r="AW34" s="4">
        <v>1862.7</v>
      </c>
      <c r="AX34" s="4">
        <v>1766.2</v>
      </c>
      <c r="AY34" s="4">
        <v>1259.4000000000001</v>
      </c>
      <c r="AZ34" s="4">
        <v>1244</v>
      </c>
      <c r="BA34" s="4">
        <v>890</v>
      </c>
      <c r="BB34" s="4">
        <v>897.1</v>
      </c>
      <c r="BC34" s="4">
        <v>365.2</v>
      </c>
      <c r="BD34" s="4">
        <v>301.60000000000002</v>
      </c>
    </row>
    <row r="35" spans="6:56" x14ac:dyDescent="0.25">
      <c r="F35">
        <v>33.578000000000003</v>
      </c>
      <c r="G35">
        <v>9.3340000000000032</v>
      </c>
      <c r="H35">
        <v>24.968999999999966</v>
      </c>
      <c r="I35">
        <v>25.031000000000006</v>
      </c>
      <c r="J35">
        <v>4.1169999999999902</v>
      </c>
      <c r="K35">
        <v>18.206999999999994</v>
      </c>
      <c r="L35">
        <v>7.7409999999999854</v>
      </c>
      <c r="M35">
        <v>10.548999999999978</v>
      </c>
      <c r="N35">
        <v>22.642891165999998</v>
      </c>
      <c r="T35">
        <v>33.578000000000003</v>
      </c>
      <c r="U35">
        <v>35.603999999999985</v>
      </c>
      <c r="V35">
        <v>151.87999999999997</v>
      </c>
      <c r="W35">
        <v>140.75299999999999</v>
      </c>
      <c r="X35">
        <v>257.80799999999999</v>
      </c>
      <c r="Y35">
        <v>563.92199999999991</v>
      </c>
      <c r="Z35">
        <v>666.64700000000005</v>
      </c>
      <c r="AA35">
        <v>494.09099999999995</v>
      </c>
      <c r="AB35">
        <v>439.3712506</v>
      </c>
      <c r="AH35">
        <v>1434.8</v>
      </c>
      <c r="AI35">
        <v>2309.1</v>
      </c>
      <c r="AJ35">
        <v>2474</v>
      </c>
      <c r="AK35">
        <v>1874.9</v>
      </c>
      <c r="AL35">
        <v>877.2</v>
      </c>
      <c r="AM35">
        <v>1120.5999999999999</v>
      </c>
      <c r="AN35">
        <v>428.7</v>
      </c>
      <c r="AO35">
        <v>976.8</v>
      </c>
      <c r="AP35">
        <v>1015.6</v>
      </c>
      <c r="AV35">
        <v>1434.8</v>
      </c>
      <c r="AW35" s="4">
        <v>1873.8</v>
      </c>
      <c r="AX35" s="4">
        <v>1796.9</v>
      </c>
      <c r="AY35" s="4">
        <v>1269.5</v>
      </c>
      <c r="AZ35" s="4">
        <v>1244.8</v>
      </c>
      <c r="BA35" s="4">
        <v>926.3</v>
      </c>
      <c r="BB35" s="4">
        <v>664.6</v>
      </c>
      <c r="BC35" s="4">
        <v>293.5</v>
      </c>
      <c r="BD35" s="4">
        <v>289.60000000000002</v>
      </c>
    </row>
    <row r="36" spans="6:56" x14ac:dyDescent="0.25">
      <c r="F36">
        <v>33.143000000000001</v>
      </c>
      <c r="G36">
        <v>7.3010000000000161</v>
      </c>
      <c r="H36">
        <v>8.8700000000000045</v>
      </c>
      <c r="I36">
        <v>2.2659999999999627</v>
      </c>
      <c r="J36">
        <v>4.2520000000000095</v>
      </c>
      <c r="K36">
        <v>5.9910000000000139</v>
      </c>
      <c r="L36">
        <v>85.061000000000035</v>
      </c>
      <c r="M36">
        <v>58.40900000000002</v>
      </c>
      <c r="N36">
        <v>0</v>
      </c>
      <c r="T36">
        <v>33.143000000000001</v>
      </c>
      <c r="U36">
        <v>35.603999999999985</v>
      </c>
      <c r="V36">
        <v>51.790999999999997</v>
      </c>
      <c r="W36">
        <v>229.21999999999997</v>
      </c>
      <c r="X36">
        <v>241.381</v>
      </c>
      <c r="Y36">
        <v>347.62600000000003</v>
      </c>
      <c r="Z36">
        <v>687.40100000000007</v>
      </c>
      <c r="AA36">
        <v>458.31000000000006</v>
      </c>
      <c r="AB36">
        <v>445.87750416</v>
      </c>
      <c r="AH36">
        <v>2459.1000000000004</v>
      </c>
      <c r="AI36">
        <v>1911</v>
      </c>
      <c r="AJ36">
        <v>2474</v>
      </c>
      <c r="AK36">
        <v>2518.1999999999998</v>
      </c>
      <c r="AL36">
        <v>1614</v>
      </c>
      <c r="AM36">
        <v>1044.7</v>
      </c>
      <c r="AN36">
        <v>785.5</v>
      </c>
      <c r="AO36">
        <v>965.2</v>
      </c>
      <c r="AP36">
        <v>824.7</v>
      </c>
      <c r="AV36">
        <v>2459.1000000000004</v>
      </c>
      <c r="AW36" s="4">
        <v>1909.2</v>
      </c>
      <c r="AX36" s="4">
        <v>1800.8</v>
      </c>
      <c r="AY36" s="4">
        <v>1291</v>
      </c>
      <c r="AZ36" s="4">
        <v>1269.5999999999999</v>
      </c>
      <c r="BA36" s="4">
        <v>938.7</v>
      </c>
      <c r="BB36" s="4">
        <v>1267.5999999999999</v>
      </c>
      <c r="BC36" s="4">
        <v>509.3</v>
      </c>
      <c r="BD36" s="4">
        <v>297.5</v>
      </c>
    </row>
    <row r="37" spans="6:56" x14ac:dyDescent="0.25">
      <c r="F37">
        <v>33.455000000000013</v>
      </c>
      <c r="G37">
        <v>9.8010000000000161</v>
      </c>
      <c r="H37">
        <v>40.561000000000007</v>
      </c>
      <c r="I37">
        <v>0.52400000000000091</v>
      </c>
      <c r="J37">
        <v>3.2259999999999991</v>
      </c>
      <c r="K37">
        <v>2.6779999999999973</v>
      </c>
      <c r="L37">
        <v>32.471000000000032</v>
      </c>
      <c r="M37">
        <v>20.644000000000005</v>
      </c>
      <c r="N37">
        <v>8.2815276010000094</v>
      </c>
      <c r="T37">
        <v>33.455000000000013</v>
      </c>
      <c r="U37">
        <v>37.619</v>
      </c>
      <c r="V37">
        <v>341.42900000000009</v>
      </c>
      <c r="W37">
        <v>278.60500000000002</v>
      </c>
      <c r="X37">
        <v>170.958</v>
      </c>
      <c r="Y37">
        <v>446.72400000000005</v>
      </c>
      <c r="Z37">
        <v>649.197</v>
      </c>
      <c r="AA37">
        <v>460.79899999999998</v>
      </c>
      <c r="AB37">
        <v>630.94203516000005</v>
      </c>
      <c r="AH37">
        <v>1440.7</v>
      </c>
      <c r="AI37">
        <v>2892.7</v>
      </c>
      <c r="AJ37">
        <v>3239.8</v>
      </c>
      <c r="AK37">
        <v>913.2</v>
      </c>
      <c r="AL37">
        <v>1536.9</v>
      </c>
      <c r="AM37">
        <v>1228.2</v>
      </c>
      <c r="AN37">
        <v>437.1</v>
      </c>
      <c r="AO37">
        <v>424.2</v>
      </c>
      <c r="AP37">
        <v>1139.5</v>
      </c>
      <c r="AV37">
        <v>1440.7</v>
      </c>
      <c r="AW37" s="4">
        <v>1929.8</v>
      </c>
      <c r="AX37" s="4">
        <v>1818.2</v>
      </c>
      <c r="AY37" s="4">
        <v>1308.5</v>
      </c>
      <c r="AZ37" s="4">
        <v>1272.3</v>
      </c>
      <c r="BA37" s="4">
        <v>967.2</v>
      </c>
      <c r="BB37" s="4">
        <v>1121.2</v>
      </c>
      <c r="BC37" s="4">
        <v>483.9</v>
      </c>
      <c r="BD37" s="4">
        <v>343</v>
      </c>
    </row>
    <row r="38" spans="6:56" x14ac:dyDescent="0.25">
      <c r="F38">
        <v>18.968000000000018</v>
      </c>
      <c r="G38">
        <v>-3.7930000000000064</v>
      </c>
      <c r="H38">
        <v>15.539000000000016</v>
      </c>
      <c r="I38">
        <v>0</v>
      </c>
      <c r="J38">
        <v>17.525000000000006</v>
      </c>
      <c r="K38">
        <v>3.5579999999999927</v>
      </c>
      <c r="L38">
        <v>16.158999999999992</v>
      </c>
      <c r="M38">
        <v>31.095999999999975</v>
      </c>
      <c r="N38">
        <v>26.641100729999987</v>
      </c>
      <c r="T38">
        <v>18.968000000000018</v>
      </c>
      <c r="U38">
        <v>52.501999999999981</v>
      </c>
      <c r="V38">
        <v>304.85200000000009</v>
      </c>
      <c r="W38">
        <v>203.75999999999996</v>
      </c>
      <c r="X38">
        <v>158.29099999999997</v>
      </c>
      <c r="Y38">
        <v>646.44200000000001</v>
      </c>
      <c r="Z38">
        <v>650.50099999999998</v>
      </c>
      <c r="AA38">
        <v>277.61800000000005</v>
      </c>
      <c r="AB38">
        <v>672.45758744</v>
      </c>
      <c r="AH38">
        <v>1662.8999999999999</v>
      </c>
      <c r="AI38">
        <v>2322.8000000000002</v>
      </c>
      <c r="AJ38">
        <v>2177.9</v>
      </c>
      <c r="AK38">
        <v>2407</v>
      </c>
      <c r="AL38">
        <v>2452</v>
      </c>
      <c r="AM38">
        <v>1252.0999999999999</v>
      </c>
      <c r="AN38">
        <v>891</v>
      </c>
      <c r="AO38">
        <v>688.4</v>
      </c>
      <c r="AP38">
        <v>1139.5</v>
      </c>
      <c r="AV38">
        <v>1662.8999999999999</v>
      </c>
      <c r="AW38" s="4">
        <v>1959.2329999999999</v>
      </c>
      <c r="AX38" s="4">
        <v>1835.1</v>
      </c>
      <c r="AY38" s="4">
        <v>1362.8</v>
      </c>
      <c r="AZ38" s="4">
        <v>1276.6669999999999</v>
      </c>
      <c r="BA38" s="4">
        <v>980</v>
      </c>
      <c r="BB38" s="4">
        <v>946.9</v>
      </c>
      <c r="BC38" s="4">
        <v>411.2</v>
      </c>
      <c r="BD38" s="4">
        <v>368.4</v>
      </c>
    </row>
    <row r="39" spans="6:56" x14ac:dyDescent="0.25">
      <c r="F39">
        <v>28.289999999999992</v>
      </c>
      <c r="G39">
        <v>-0.14499999999998181</v>
      </c>
      <c r="H39">
        <v>-3.4800000000000182</v>
      </c>
      <c r="I39">
        <v>0</v>
      </c>
      <c r="J39">
        <v>8.3480000000000132</v>
      </c>
      <c r="K39">
        <v>108.03</v>
      </c>
      <c r="L39">
        <v>-0.51099999999999568</v>
      </c>
      <c r="M39">
        <v>29.681999999999988</v>
      </c>
      <c r="N39">
        <v>7.6224698139999898</v>
      </c>
      <c r="T39">
        <v>28.289999999999992</v>
      </c>
      <c r="U39">
        <v>51.116000000000014</v>
      </c>
      <c r="V39">
        <v>123.71499999999997</v>
      </c>
      <c r="W39">
        <v>71.926999999999964</v>
      </c>
      <c r="X39">
        <v>259.291</v>
      </c>
      <c r="Y39">
        <v>889.60200000000009</v>
      </c>
      <c r="Z39">
        <v>635.97600000000011</v>
      </c>
      <c r="AA39">
        <v>545.76199999999994</v>
      </c>
      <c r="AB39">
        <v>418.28479179999994</v>
      </c>
      <c r="AH39">
        <v>1875</v>
      </c>
      <c r="AI39">
        <v>1683.9</v>
      </c>
      <c r="AJ39">
        <v>1704.7</v>
      </c>
      <c r="AK39">
        <v>2393.5</v>
      </c>
      <c r="AL39">
        <v>1632</v>
      </c>
      <c r="AM39">
        <v>807</v>
      </c>
      <c r="AN39">
        <v>959.9</v>
      </c>
      <c r="AO39">
        <v>996.2</v>
      </c>
      <c r="AP39">
        <v>913.7</v>
      </c>
      <c r="AV39">
        <v>1875</v>
      </c>
      <c r="AW39" s="4">
        <v>1976.4</v>
      </c>
      <c r="AX39" s="4">
        <v>1847.7</v>
      </c>
      <c r="AY39" s="4">
        <v>1370.7</v>
      </c>
      <c r="AZ39" s="4">
        <v>1292.9000000000001</v>
      </c>
      <c r="BA39" s="4">
        <v>999.13329999999996</v>
      </c>
      <c r="BB39" s="4">
        <v>997.2</v>
      </c>
      <c r="BC39" s="4">
        <v>556.29999999999995</v>
      </c>
      <c r="BD39" s="4">
        <v>514.79999999999995</v>
      </c>
    </row>
    <row r="40" spans="6:56" x14ac:dyDescent="0.25">
      <c r="F40">
        <v>25.877999999999986</v>
      </c>
      <c r="G40">
        <v>6.7199999999999989</v>
      </c>
      <c r="H40">
        <v>-13.084000000000003</v>
      </c>
      <c r="I40">
        <v>0</v>
      </c>
      <c r="J40">
        <v>14.122000000000014</v>
      </c>
      <c r="K40">
        <v>129.42599999999996</v>
      </c>
      <c r="L40">
        <v>42.041999999999973</v>
      </c>
      <c r="M40">
        <v>8.796999999999997</v>
      </c>
      <c r="N40">
        <v>33.646517003999989</v>
      </c>
      <c r="T40">
        <v>25.877999999999986</v>
      </c>
      <c r="U40">
        <v>58.631000000000029</v>
      </c>
      <c r="V40">
        <v>123.29199999999997</v>
      </c>
      <c r="W40">
        <v>118.60799999999995</v>
      </c>
      <c r="X40">
        <v>134.16699999999997</v>
      </c>
      <c r="Y40">
        <v>746.94500000000005</v>
      </c>
      <c r="Z40">
        <v>578.07100000000003</v>
      </c>
      <c r="AA40">
        <v>263.41499999999996</v>
      </c>
      <c r="AB40">
        <v>546.59007271999997</v>
      </c>
      <c r="AH40">
        <v>2221.6</v>
      </c>
      <c r="AI40">
        <v>1604.9</v>
      </c>
      <c r="AJ40">
        <v>2599.9</v>
      </c>
      <c r="AK40">
        <v>1910.2</v>
      </c>
      <c r="AL40">
        <v>2373.1</v>
      </c>
      <c r="AM40">
        <v>793.9</v>
      </c>
      <c r="AN40">
        <v>1060.3</v>
      </c>
      <c r="AO40">
        <v>1207.0999999999999</v>
      </c>
      <c r="AP40">
        <v>859.9</v>
      </c>
      <c r="AV40">
        <v>2221.6</v>
      </c>
      <c r="AW40" s="4">
        <v>1980.3</v>
      </c>
      <c r="AX40" s="4">
        <v>1871.6</v>
      </c>
      <c r="AY40" s="4">
        <v>1387</v>
      </c>
      <c r="AZ40" s="4">
        <v>1297.2</v>
      </c>
      <c r="BA40" s="4">
        <v>1000.4</v>
      </c>
      <c r="BB40" s="4">
        <v>636</v>
      </c>
      <c r="BC40" s="4">
        <v>523.29999999999995</v>
      </c>
      <c r="BD40" s="4">
        <v>231.5</v>
      </c>
    </row>
    <row r="41" spans="6:56" x14ac:dyDescent="0.25">
      <c r="F41">
        <v>31.338999999999999</v>
      </c>
      <c r="G41">
        <v>8.4619999999999891</v>
      </c>
      <c r="H41">
        <v>-14.228999999999985</v>
      </c>
      <c r="I41">
        <v>4.8149999999999977</v>
      </c>
      <c r="J41">
        <v>3.2150000000000034</v>
      </c>
      <c r="K41">
        <v>64.680000000000007</v>
      </c>
      <c r="L41">
        <v>24.699000000000041</v>
      </c>
      <c r="M41">
        <v>85.412999999999982</v>
      </c>
      <c r="N41">
        <v>22.801615178999995</v>
      </c>
      <c r="T41">
        <v>31.338999999999999</v>
      </c>
      <c r="U41">
        <v>96.72799999999998</v>
      </c>
      <c r="V41">
        <v>143.57900000000001</v>
      </c>
      <c r="W41">
        <v>170.346</v>
      </c>
      <c r="X41">
        <v>105.90200000000002</v>
      </c>
      <c r="Y41">
        <v>444.03200000000004</v>
      </c>
      <c r="Z41">
        <v>511.43900000000008</v>
      </c>
      <c r="AA41">
        <v>540.83100000000002</v>
      </c>
      <c r="AB41">
        <v>645.72531463999997</v>
      </c>
      <c r="AH41">
        <v>2213.5</v>
      </c>
      <c r="AI41">
        <v>1594.2</v>
      </c>
      <c r="AJ41">
        <v>1604.2</v>
      </c>
      <c r="AK41">
        <v>886.6</v>
      </c>
      <c r="AL41">
        <v>2510.6</v>
      </c>
      <c r="AM41">
        <v>1299.3</v>
      </c>
      <c r="AN41">
        <v>604.1</v>
      </c>
      <c r="AO41">
        <v>1117</v>
      </c>
      <c r="AP41">
        <v>667</v>
      </c>
      <c r="AV41">
        <v>2213.5</v>
      </c>
      <c r="AW41" s="4">
        <v>2011.7</v>
      </c>
      <c r="AX41" s="4">
        <v>1876</v>
      </c>
      <c r="AY41" s="4">
        <v>1492.5</v>
      </c>
      <c r="AZ41" s="4">
        <v>1305.7329999999999</v>
      </c>
      <c r="BA41" s="4">
        <v>1016.5</v>
      </c>
      <c r="BB41" s="4">
        <v>649.20000000000005</v>
      </c>
      <c r="BC41" s="4">
        <v>514.79999999999995</v>
      </c>
      <c r="BD41" s="4">
        <v>276.5</v>
      </c>
    </row>
    <row r="42" spans="6:56" x14ac:dyDescent="0.25">
      <c r="F42">
        <v>31.740999999999985</v>
      </c>
      <c r="G42">
        <v>24.229000000000013</v>
      </c>
      <c r="H42">
        <v>-9.7789999999999964</v>
      </c>
      <c r="I42">
        <v>0</v>
      </c>
      <c r="J42">
        <v>11.747999999999999</v>
      </c>
      <c r="K42">
        <v>1.078000000000003</v>
      </c>
      <c r="L42">
        <v>20.966999999999985</v>
      </c>
      <c r="M42">
        <v>106.32099999999997</v>
      </c>
      <c r="N42">
        <v>0</v>
      </c>
      <c r="T42">
        <v>31.740999999999985</v>
      </c>
      <c r="U42">
        <v>103.51500000000001</v>
      </c>
      <c r="V42">
        <v>120.36699999999996</v>
      </c>
      <c r="W42">
        <v>121.26799999999997</v>
      </c>
      <c r="X42">
        <v>304.39699999999999</v>
      </c>
      <c r="Y42">
        <v>298.548</v>
      </c>
      <c r="Z42">
        <v>588.154</v>
      </c>
      <c r="AA42">
        <v>552.05400000000009</v>
      </c>
      <c r="AB42">
        <v>538.64304243999993</v>
      </c>
      <c r="AH42">
        <v>2153</v>
      </c>
      <c r="AI42">
        <v>2138.8000000000002</v>
      </c>
      <c r="AJ42">
        <v>2154.5</v>
      </c>
      <c r="AK42">
        <v>1943.6</v>
      </c>
      <c r="AL42">
        <v>1954.9</v>
      </c>
      <c r="AM42">
        <v>1681.2</v>
      </c>
      <c r="AN42">
        <v>1448.8</v>
      </c>
      <c r="AO42">
        <v>1089.5999999999999</v>
      </c>
      <c r="AP42">
        <v>1102.5</v>
      </c>
      <c r="AV42">
        <v>2153</v>
      </c>
      <c r="AW42" s="4">
        <v>2024.4</v>
      </c>
      <c r="AX42" s="4">
        <v>1881.6</v>
      </c>
      <c r="AY42" s="4">
        <v>1504.8</v>
      </c>
      <c r="AZ42" s="4">
        <v>1326.4</v>
      </c>
      <c r="BA42" s="4">
        <v>1020.5</v>
      </c>
      <c r="BB42" s="4">
        <v>288.83330000000001</v>
      </c>
      <c r="BC42" s="4">
        <v>344.3</v>
      </c>
      <c r="BD42" s="4">
        <v>326.7</v>
      </c>
    </row>
    <row r="43" spans="6:56" x14ac:dyDescent="0.25">
      <c r="F43">
        <v>38.402000000000015</v>
      </c>
      <c r="G43">
        <v>19.170000000000016</v>
      </c>
      <c r="H43">
        <v>17.069999999999993</v>
      </c>
      <c r="I43">
        <v>3.4270000000000209</v>
      </c>
      <c r="J43">
        <v>244.62099999999998</v>
      </c>
      <c r="K43">
        <v>30.105000000000018</v>
      </c>
      <c r="L43">
        <v>77.670999999999992</v>
      </c>
      <c r="M43">
        <v>4.1529999999999916</v>
      </c>
      <c r="N43">
        <v>0</v>
      </c>
      <c r="T43">
        <v>38.402000000000015</v>
      </c>
      <c r="U43">
        <v>35.492000000000019</v>
      </c>
      <c r="V43">
        <v>117.74799999999996</v>
      </c>
      <c r="W43">
        <v>80.944000000000017</v>
      </c>
      <c r="X43">
        <v>288.74099999999999</v>
      </c>
      <c r="Y43">
        <v>669.19599999999991</v>
      </c>
      <c r="Z43">
        <v>447.27699999999999</v>
      </c>
      <c r="AA43">
        <v>504.52600000000001</v>
      </c>
      <c r="AB43">
        <v>327.95351844000004</v>
      </c>
      <c r="AH43">
        <v>1476.5</v>
      </c>
      <c r="AI43">
        <v>2672.9</v>
      </c>
      <c r="AJ43">
        <v>2811.9</v>
      </c>
      <c r="AK43">
        <v>1668.4</v>
      </c>
      <c r="AL43">
        <v>2232.1</v>
      </c>
      <c r="AM43">
        <v>762.9</v>
      </c>
      <c r="AN43">
        <v>1639.633</v>
      </c>
      <c r="AO43">
        <v>423.5</v>
      </c>
      <c r="AP43">
        <v>1082.5</v>
      </c>
      <c r="AV43">
        <v>1476.5</v>
      </c>
      <c r="AW43" s="4">
        <v>2100.1</v>
      </c>
      <c r="AX43" s="4">
        <v>1900.2</v>
      </c>
      <c r="AY43" s="4">
        <v>1511</v>
      </c>
      <c r="AZ43" s="4">
        <v>1444.8</v>
      </c>
      <c r="BA43" s="4">
        <v>1055.5</v>
      </c>
      <c r="BB43" s="4">
        <v>1268.2670000000001</v>
      </c>
      <c r="BC43" s="4">
        <v>542.29999999999995</v>
      </c>
      <c r="BD43" s="4">
        <v>403.6</v>
      </c>
    </row>
    <row r="44" spans="6:56" x14ac:dyDescent="0.25">
      <c r="F44">
        <v>45.572000000000003</v>
      </c>
      <c r="G44">
        <v>-6.5910000000000082</v>
      </c>
      <c r="H44">
        <v>-6.4499999999999886</v>
      </c>
      <c r="I44">
        <v>9.0560000000000116</v>
      </c>
      <c r="J44">
        <v>1.4850000000000136</v>
      </c>
      <c r="K44">
        <v>12.613</v>
      </c>
      <c r="L44">
        <v>27.947999999999979</v>
      </c>
      <c r="M44">
        <v>80.775000000000006</v>
      </c>
      <c r="N44">
        <v>0</v>
      </c>
      <c r="T44">
        <v>45.572000000000003</v>
      </c>
      <c r="U44">
        <v>22.842999999999989</v>
      </c>
      <c r="V44">
        <v>111.92000000000002</v>
      </c>
      <c r="W44">
        <v>70.426000000000016</v>
      </c>
      <c r="X44">
        <v>174.23599999999999</v>
      </c>
      <c r="Y44">
        <v>563.57300000000009</v>
      </c>
      <c r="Z44">
        <v>791.66599999999994</v>
      </c>
      <c r="AA44">
        <v>598.46</v>
      </c>
      <c r="AB44">
        <v>546.88330492</v>
      </c>
      <c r="AH44">
        <v>2284.6</v>
      </c>
      <c r="AI44">
        <v>1020.1</v>
      </c>
      <c r="AJ44">
        <v>1660.5</v>
      </c>
      <c r="AK44">
        <v>1604.2</v>
      </c>
      <c r="AL44">
        <v>1332</v>
      </c>
      <c r="AM44">
        <v>1533.5</v>
      </c>
      <c r="AN44">
        <v>1890.867</v>
      </c>
      <c r="AO44">
        <v>648.4</v>
      </c>
      <c r="AP44">
        <v>1528.8</v>
      </c>
      <c r="AV44">
        <v>2284.6</v>
      </c>
      <c r="AW44" s="4">
        <v>2133.4</v>
      </c>
      <c r="AX44" s="4">
        <v>1907.6</v>
      </c>
      <c r="AY44" s="4">
        <v>1557.5</v>
      </c>
      <c r="AZ44" s="4">
        <v>1464.5</v>
      </c>
      <c r="BA44" s="4">
        <v>1061.3</v>
      </c>
      <c r="BB44" s="4">
        <v>906.9</v>
      </c>
      <c r="BC44" s="4">
        <v>474.9</v>
      </c>
      <c r="BD44" s="4">
        <v>288.60000000000002</v>
      </c>
    </row>
    <row r="45" spans="6:56" x14ac:dyDescent="0.25">
      <c r="F45">
        <v>45.873000000000019</v>
      </c>
      <c r="G45">
        <v>2.964999999999975</v>
      </c>
      <c r="H45">
        <v>9.585000000000008</v>
      </c>
      <c r="J45">
        <v>9.525999999999982</v>
      </c>
      <c r="K45">
        <v>11.475999999999999</v>
      </c>
      <c r="L45">
        <v>36.470999999999975</v>
      </c>
      <c r="M45">
        <v>18.652999999999992</v>
      </c>
      <c r="N45">
        <v>17.366339960999998</v>
      </c>
      <c r="T45">
        <v>45.873000000000019</v>
      </c>
      <c r="U45">
        <v>34.783999999999992</v>
      </c>
      <c r="V45">
        <v>84.972000000000008</v>
      </c>
      <c r="X45">
        <v>124.16900000000001</v>
      </c>
      <c r="Y45">
        <v>470.82400000000007</v>
      </c>
      <c r="Z45">
        <v>654.67200000000003</v>
      </c>
      <c r="AA45">
        <v>277.61800000000005</v>
      </c>
      <c r="AB45">
        <v>697.76396395999996</v>
      </c>
      <c r="AH45">
        <v>2325.3000000000002</v>
      </c>
      <c r="AI45">
        <v>1614.8</v>
      </c>
      <c r="AJ45">
        <v>1967.9</v>
      </c>
      <c r="AK45">
        <v>2937.1</v>
      </c>
      <c r="AL45">
        <v>977</v>
      </c>
      <c r="AM45">
        <v>1338.8</v>
      </c>
      <c r="AN45">
        <v>1220.6669999999999</v>
      </c>
      <c r="AO45">
        <v>1263.5999999999999</v>
      </c>
      <c r="AP45">
        <v>317.89999999999998</v>
      </c>
      <c r="AV45">
        <v>2325.3000000000002</v>
      </c>
      <c r="AW45" s="4">
        <v>2151.4</v>
      </c>
      <c r="AX45" s="4">
        <v>1908.067</v>
      </c>
      <c r="AY45" s="4">
        <v>1558.8</v>
      </c>
      <c r="AZ45" s="4">
        <v>1465.6</v>
      </c>
      <c r="BA45" s="4">
        <v>1097.5</v>
      </c>
      <c r="BB45" s="4">
        <v>2037.0329999999999</v>
      </c>
      <c r="BC45" s="4">
        <v>409.1</v>
      </c>
      <c r="BD45" s="4">
        <v>405.8</v>
      </c>
    </row>
    <row r="46" spans="6:56" x14ac:dyDescent="0.25">
      <c r="F46">
        <v>-20.918000000000006</v>
      </c>
      <c r="G46">
        <v>7.1289999999999907</v>
      </c>
      <c r="H46">
        <v>14.817000000000007</v>
      </c>
      <c r="K46">
        <v>15.683999999999997</v>
      </c>
      <c r="L46">
        <v>31.646999999999991</v>
      </c>
      <c r="M46">
        <v>67.038000000000039</v>
      </c>
      <c r="N46">
        <v>2.0570929459999969</v>
      </c>
      <c r="T46">
        <v>-20.918000000000006</v>
      </c>
      <c r="U46">
        <v>31.709000000000003</v>
      </c>
      <c r="V46">
        <v>135.64500000000001</v>
      </c>
      <c r="Y46">
        <v>196.916</v>
      </c>
      <c r="Z46">
        <v>626.06500000000005</v>
      </c>
      <c r="AA46">
        <v>505.51900000000001</v>
      </c>
      <c r="AB46">
        <v>314.19523867999993</v>
      </c>
      <c r="AH46">
        <v>2067.8000000000002</v>
      </c>
      <c r="AI46">
        <v>1641.6</v>
      </c>
      <c r="AJ46">
        <v>2051.3000000000002</v>
      </c>
      <c r="AK46">
        <v>2834.2</v>
      </c>
      <c r="AL46">
        <v>1240.8</v>
      </c>
      <c r="AM46">
        <v>1622.9</v>
      </c>
      <c r="AN46">
        <v>1926.7329999999999</v>
      </c>
      <c r="AO46">
        <v>916.2</v>
      </c>
      <c r="AP46">
        <v>744.9</v>
      </c>
      <c r="AV46">
        <v>2067.8000000000002</v>
      </c>
      <c r="AW46" s="4">
        <v>2162.6999999999998</v>
      </c>
      <c r="AX46" s="4">
        <v>1915.0329999999999</v>
      </c>
      <c r="AY46" s="4">
        <v>1595.2</v>
      </c>
      <c r="AZ46" s="4">
        <v>1470.1</v>
      </c>
      <c r="BA46" s="4">
        <v>1111.0999999999999</v>
      </c>
      <c r="BB46" s="4">
        <v>635.46669999999995</v>
      </c>
      <c r="BC46" s="4">
        <v>335.4</v>
      </c>
      <c r="BD46" s="4">
        <v>319</v>
      </c>
    </row>
    <row r="47" spans="6:56" x14ac:dyDescent="0.25">
      <c r="F47">
        <v>37.201000000000022</v>
      </c>
      <c r="G47">
        <v>-2.9790000000000134</v>
      </c>
      <c r="H47">
        <v>8.9320000000000164</v>
      </c>
      <c r="K47">
        <v>36.525000000000006</v>
      </c>
      <c r="L47">
        <v>16.611000000000018</v>
      </c>
      <c r="M47">
        <v>11.290999999999997</v>
      </c>
      <c r="N47">
        <v>22.60386067100001</v>
      </c>
      <c r="T47">
        <v>37.201000000000022</v>
      </c>
      <c r="U47">
        <v>41.014999999999986</v>
      </c>
      <c r="V47">
        <v>134.43800000000002</v>
      </c>
      <c r="Y47">
        <v>205.58</v>
      </c>
      <c r="Z47">
        <v>576.33000000000004</v>
      </c>
      <c r="AA47">
        <v>472.00200000000001</v>
      </c>
      <c r="AB47">
        <v>655.93592244000001</v>
      </c>
      <c r="AH47">
        <v>2140.5</v>
      </c>
      <c r="AI47">
        <v>1370.9</v>
      </c>
      <c r="AJ47">
        <v>1664.7</v>
      </c>
      <c r="AK47">
        <v>2185.1</v>
      </c>
      <c r="AL47">
        <v>1095.3</v>
      </c>
      <c r="AM47">
        <v>1154.5</v>
      </c>
      <c r="AN47">
        <v>1750.6669999999999</v>
      </c>
      <c r="AO47">
        <v>1675</v>
      </c>
      <c r="AP47">
        <v>915.2</v>
      </c>
      <c r="AV47">
        <v>2140.5</v>
      </c>
      <c r="AW47" s="4">
        <v>2227.6999999999998</v>
      </c>
      <c r="AX47" s="4">
        <v>1932</v>
      </c>
      <c r="AY47" s="4">
        <v>1598.8</v>
      </c>
      <c r="AZ47" s="4">
        <v>1550.8</v>
      </c>
      <c r="BA47" s="4">
        <v>1128.3</v>
      </c>
      <c r="BB47" s="4">
        <v>635.46669999999995</v>
      </c>
      <c r="BC47" s="4">
        <v>518.9</v>
      </c>
      <c r="BD47" s="4">
        <v>618.20000000000005</v>
      </c>
    </row>
    <row r="48" spans="6:56" x14ac:dyDescent="0.25">
      <c r="F48">
        <v>11.956000000000017</v>
      </c>
      <c r="G48">
        <v>13.694999999999993</v>
      </c>
      <c r="H48">
        <v>22.480999999999995</v>
      </c>
      <c r="L48">
        <v>24.73599999999999</v>
      </c>
      <c r="M48">
        <v>1.967000000000013</v>
      </c>
      <c r="N48">
        <v>0</v>
      </c>
      <c r="T48">
        <v>11.956000000000017</v>
      </c>
      <c r="U48">
        <v>51.285999999999973</v>
      </c>
      <c r="V48">
        <v>123.90700000000001</v>
      </c>
      <c r="Z48">
        <v>442.89</v>
      </c>
      <c r="AA48">
        <v>266.73399999999992</v>
      </c>
      <c r="AB48">
        <v>379.36018672000006</v>
      </c>
      <c r="AH48">
        <v>2083.9</v>
      </c>
      <c r="AI48">
        <v>1620.5</v>
      </c>
      <c r="AJ48">
        <v>1976.3</v>
      </c>
      <c r="AK48">
        <v>2187.6</v>
      </c>
      <c r="AL48">
        <v>1584.8</v>
      </c>
      <c r="AM48">
        <v>778.5</v>
      </c>
      <c r="AN48">
        <v>1199.067</v>
      </c>
      <c r="AO48">
        <v>987.1</v>
      </c>
      <c r="AP48">
        <v>495.9</v>
      </c>
      <c r="AV48">
        <v>2083.9</v>
      </c>
      <c r="AW48" s="4">
        <v>2294.5</v>
      </c>
      <c r="AX48" s="4">
        <v>1940.133</v>
      </c>
      <c r="AY48" s="4">
        <v>1598.8</v>
      </c>
      <c r="AZ48" s="4">
        <v>1559.3</v>
      </c>
      <c r="BA48" s="4">
        <v>1138.9000000000001</v>
      </c>
      <c r="BB48" s="4">
        <v>738.16669999999999</v>
      </c>
      <c r="BC48" s="4">
        <v>355.6</v>
      </c>
      <c r="BD48" s="4">
        <v>429.1</v>
      </c>
    </row>
    <row r="49" spans="6:56" x14ac:dyDescent="0.25">
      <c r="F49">
        <v>57.651999999999987</v>
      </c>
      <c r="G49">
        <v>21.977000000000004</v>
      </c>
      <c r="H49">
        <v>33.78</v>
      </c>
      <c r="M49">
        <v>58.777000000000015</v>
      </c>
      <c r="N49">
        <v>35.926641350000011</v>
      </c>
      <c r="T49">
        <v>57.651999999999987</v>
      </c>
      <c r="U49">
        <v>48.664000000000016</v>
      </c>
      <c r="V49">
        <v>69.160000000000025</v>
      </c>
      <c r="AA49">
        <v>598.46</v>
      </c>
      <c r="AB49">
        <v>630.94203516000005</v>
      </c>
      <c r="AH49">
        <v>1810.6</v>
      </c>
      <c r="AI49">
        <v>2303.3000000000002</v>
      </c>
      <c r="AJ49">
        <v>1580.3</v>
      </c>
      <c r="AK49">
        <v>1450.8</v>
      </c>
      <c r="AL49">
        <v>1493.8</v>
      </c>
      <c r="AM49">
        <v>2190.6999999999998</v>
      </c>
      <c r="AN49">
        <v>1834.133</v>
      </c>
      <c r="AO49">
        <v>1482.6</v>
      </c>
      <c r="AP49">
        <v>1212.5</v>
      </c>
      <c r="AV49">
        <v>1810.6</v>
      </c>
      <c r="AW49" s="4">
        <v>2303.1</v>
      </c>
      <c r="AX49" s="4">
        <v>1965.5</v>
      </c>
      <c r="AY49" s="4">
        <v>1602.4</v>
      </c>
      <c r="AZ49" s="4">
        <v>1568.1</v>
      </c>
      <c r="BA49" s="4">
        <v>1139.5</v>
      </c>
      <c r="BB49" s="4">
        <v>902.3</v>
      </c>
      <c r="BC49" s="4">
        <v>632.9</v>
      </c>
      <c r="BD49" s="4">
        <v>439.7</v>
      </c>
    </row>
    <row r="50" spans="6:56" x14ac:dyDescent="0.25">
      <c r="F50">
        <v>20.262999999999977</v>
      </c>
      <c r="G50">
        <v>7.3379999999999939</v>
      </c>
      <c r="H50">
        <v>0</v>
      </c>
      <c r="M50">
        <v>27.47</v>
      </c>
      <c r="N50">
        <v>10.58283992999999</v>
      </c>
      <c r="T50">
        <v>20.262999999999977</v>
      </c>
      <c r="U50">
        <v>32.588999999999999</v>
      </c>
      <c r="V50">
        <v>12.181000000000012</v>
      </c>
      <c r="AA50">
        <v>505.51900000000001</v>
      </c>
      <c r="AB50">
        <v>378.41746707999999</v>
      </c>
      <c r="AH50">
        <v>2048.1</v>
      </c>
      <c r="AI50">
        <v>1711.7</v>
      </c>
      <c r="AJ50">
        <v>1853.5</v>
      </c>
      <c r="AK50">
        <v>2115</v>
      </c>
      <c r="AL50">
        <v>2190.3670000000002</v>
      </c>
      <c r="AM50">
        <v>889.4</v>
      </c>
      <c r="AN50">
        <v>1332.867</v>
      </c>
      <c r="AO50">
        <v>943.3</v>
      </c>
      <c r="AP50">
        <v>829.4</v>
      </c>
      <c r="AV50">
        <v>2048.1</v>
      </c>
      <c r="AW50" s="4">
        <v>2306.8000000000002</v>
      </c>
      <c r="AX50" s="4">
        <v>1992.433</v>
      </c>
      <c r="AY50" s="4">
        <v>1639.4</v>
      </c>
      <c r="AZ50" s="4">
        <v>1586.067</v>
      </c>
      <c r="BA50" s="4">
        <v>1158.5999999999999</v>
      </c>
      <c r="BB50" s="4">
        <v>902.33330000000001</v>
      </c>
      <c r="BC50" s="4">
        <v>404.8</v>
      </c>
      <c r="BD50" s="4">
        <v>439.9</v>
      </c>
    </row>
    <row r="51" spans="6:56" x14ac:dyDescent="0.25">
      <c r="F51">
        <v>29.734000000000009</v>
      </c>
      <c r="H51">
        <v>4.4979999999999905</v>
      </c>
      <c r="N51">
        <v>21.541859488</v>
      </c>
      <c r="T51">
        <v>29.734000000000009</v>
      </c>
      <c r="V51">
        <v>33.325999999999993</v>
      </c>
      <c r="AB51">
        <v>530.42466295999998</v>
      </c>
      <c r="AH51">
        <v>1612.1</v>
      </c>
      <c r="AI51">
        <v>1922.9</v>
      </c>
      <c r="AJ51">
        <v>1548.6</v>
      </c>
      <c r="AK51">
        <v>1519.6</v>
      </c>
      <c r="AL51">
        <v>2542.6329999999998</v>
      </c>
      <c r="AM51">
        <v>842.7</v>
      </c>
      <c r="AN51">
        <v>1531.4</v>
      </c>
      <c r="AO51">
        <v>1008.5</v>
      </c>
      <c r="AP51">
        <v>2572.9</v>
      </c>
      <c r="AV51">
        <v>1612.1</v>
      </c>
      <c r="AW51" s="4">
        <v>2379.1</v>
      </c>
      <c r="AX51" s="4">
        <v>2031.4</v>
      </c>
      <c r="AY51" s="4">
        <v>1709.2</v>
      </c>
      <c r="AZ51" s="4">
        <v>1592.4</v>
      </c>
      <c r="BA51" s="4">
        <v>1173.5999999999999</v>
      </c>
      <c r="BB51" s="4">
        <v>278.60000000000002</v>
      </c>
      <c r="BC51" s="4">
        <v>379.6</v>
      </c>
      <c r="BD51" s="4">
        <v>271.8</v>
      </c>
    </row>
    <row r="52" spans="6:56" x14ac:dyDescent="0.25">
      <c r="F52">
        <v>16.63300000000001</v>
      </c>
      <c r="H52">
        <v>0.39600000000001501</v>
      </c>
      <c r="N52">
        <v>0</v>
      </c>
      <c r="T52">
        <v>16.63300000000001</v>
      </c>
      <c r="V52">
        <v>59.62299999999999</v>
      </c>
      <c r="AB52">
        <v>327.22087560000006</v>
      </c>
      <c r="AH52">
        <v>1963.3</v>
      </c>
      <c r="AI52">
        <v>1862.1</v>
      </c>
      <c r="AJ52">
        <v>1579.7</v>
      </c>
      <c r="AK52">
        <v>1217</v>
      </c>
      <c r="AL52">
        <v>2866.4670000000001</v>
      </c>
      <c r="AM52">
        <v>932.5</v>
      </c>
      <c r="AN52">
        <v>466.86669999999998</v>
      </c>
      <c r="AO52">
        <v>1678.5</v>
      </c>
      <c r="AP52">
        <v>601.5</v>
      </c>
      <c r="AV52">
        <v>1963.3</v>
      </c>
      <c r="AW52" s="4">
        <v>2425.1</v>
      </c>
      <c r="AX52" s="4">
        <v>2033</v>
      </c>
      <c r="AY52" s="4">
        <v>1716</v>
      </c>
      <c r="AZ52" s="4">
        <v>1595.7</v>
      </c>
      <c r="BA52" s="4">
        <v>1178.0999999999999</v>
      </c>
      <c r="BB52" s="4">
        <v>946.03330000000005</v>
      </c>
      <c r="BC52" s="4">
        <v>443.5</v>
      </c>
      <c r="BD52" s="4">
        <v>467.6</v>
      </c>
    </row>
    <row r="53" spans="6:56" x14ac:dyDescent="0.25">
      <c r="F53">
        <v>21.915999999999997</v>
      </c>
      <c r="H53">
        <v>0</v>
      </c>
      <c r="N53">
        <v>42.987443754999994</v>
      </c>
      <c r="T53">
        <v>21.915999999999997</v>
      </c>
      <c r="V53">
        <v>59.228999999999985</v>
      </c>
      <c r="AB53">
        <v>546.88330492</v>
      </c>
      <c r="AH53">
        <v>2038.605</v>
      </c>
      <c r="AI53">
        <v>1726.6</v>
      </c>
      <c r="AJ53">
        <v>2326.1</v>
      </c>
      <c r="AK53">
        <v>1801.6</v>
      </c>
      <c r="AL53">
        <v>1738.567</v>
      </c>
      <c r="AM53">
        <v>1699.7</v>
      </c>
      <c r="AN53">
        <v>1094.5329999999999</v>
      </c>
      <c r="AO53">
        <v>1011.6</v>
      </c>
      <c r="AP53">
        <v>122.3</v>
      </c>
      <c r="AV53">
        <v>2038.605</v>
      </c>
      <c r="AW53" s="4">
        <v>2446.3000000000002</v>
      </c>
      <c r="AX53" s="4">
        <v>2040.6</v>
      </c>
      <c r="AY53" s="4">
        <v>1723.4</v>
      </c>
      <c r="AZ53" s="4">
        <v>1600.633</v>
      </c>
      <c r="BA53" s="4">
        <v>1184.7670000000001</v>
      </c>
      <c r="BB53" s="4">
        <v>234.1</v>
      </c>
      <c r="BC53" s="4">
        <v>343.2</v>
      </c>
      <c r="BD53" s="4">
        <v>598.5</v>
      </c>
    </row>
    <row r="54" spans="6:56" x14ac:dyDescent="0.25">
      <c r="H54">
        <v>3.0180000000000007</v>
      </c>
      <c r="N54">
        <v>16.251554680000012</v>
      </c>
      <c r="V54">
        <v>11.35499999999999</v>
      </c>
      <c r="AB54">
        <v>631.99241916000005</v>
      </c>
      <c r="AH54">
        <v>2126.3290000000002</v>
      </c>
      <c r="AI54">
        <v>1089.8</v>
      </c>
      <c r="AJ54">
        <v>2188.5</v>
      </c>
      <c r="AK54">
        <v>2341.1</v>
      </c>
      <c r="AL54">
        <v>2172.1999999999998</v>
      </c>
      <c r="AM54">
        <v>851.4</v>
      </c>
      <c r="AO54">
        <v>1458.8</v>
      </c>
      <c r="AP54">
        <v>453.8</v>
      </c>
      <c r="AV54">
        <v>2126.3290000000002</v>
      </c>
      <c r="AW54" s="4">
        <v>2450.1999999999998</v>
      </c>
      <c r="AX54" s="4">
        <v>2046.2</v>
      </c>
      <c r="AY54" s="4">
        <v>1732.7</v>
      </c>
      <c r="AZ54" s="4">
        <v>1622.433</v>
      </c>
      <c r="BA54" s="4">
        <v>1190.3</v>
      </c>
      <c r="BB54" s="4">
        <v>256.10000000000002</v>
      </c>
      <c r="BC54" s="4">
        <v>422</v>
      </c>
      <c r="BD54" s="4">
        <v>515.1</v>
      </c>
    </row>
    <row r="55" spans="6:56" x14ac:dyDescent="0.25">
      <c r="H55">
        <v>1.4300000000000068</v>
      </c>
      <c r="N55">
        <v>14.626770930999998</v>
      </c>
      <c r="V55">
        <v>24.501999999999981</v>
      </c>
      <c r="AB55">
        <v>424.75865851999998</v>
      </c>
      <c r="AH55">
        <v>2159.4490000000001</v>
      </c>
      <c r="AI55">
        <v>1232.3</v>
      </c>
      <c r="AJ55">
        <v>2612.6</v>
      </c>
      <c r="AK55">
        <v>2345.4</v>
      </c>
      <c r="AL55">
        <v>1812.433</v>
      </c>
      <c r="AM55">
        <v>2044.7</v>
      </c>
      <c r="AO55">
        <v>1004.5</v>
      </c>
      <c r="AP55">
        <v>1832.3</v>
      </c>
      <c r="AV55">
        <v>2159.4490000000001</v>
      </c>
      <c r="AW55" s="4">
        <v>2305.7330000000002</v>
      </c>
      <c r="AX55" s="4">
        <v>2053</v>
      </c>
      <c r="AY55" s="4">
        <v>1746.4</v>
      </c>
      <c r="AZ55" s="4">
        <v>1631.2</v>
      </c>
      <c r="BA55" s="4">
        <v>1206.2</v>
      </c>
      <c r="BB55" s="4">
        <v>535.4</v>
      </c>
      <c r="BC55" s="4">
        <v>403.7</v>
      </c>
      <c r="BD55" s="4">
        <v>393.6</v>
      </c>
    </row>
    <row r="56" spans="6:56" x14ac:dyDescent="0.25">
      <c r="H56">
        <v>0</v>
      </c>
      <c r="N56">
        <v>83.639005313999988</v>
      </c>
      <c r="V56">
        <v>41.052000000000021</v>
      </c>
      <c r="AB56">
        <v>546.88330492</v>
      </c>
      <c r="AH56">
        <v>2493.0390000000002</v>
      </c>
      <c r="AI56">
        <v>1755.5</v>
      </c>
      <c r="AJ56">
        <v>1221.9000000000001</v>
      </c>
      <c r="AK56">
        <v>1691.9</v>
      </c>
      <c r="AL56">
        <v>2434.6</v>
      </c>
      <c r="AM56">
        <v>1013.7</v>
      </c>
      <c r="AO56">
        <v>1051.5999999999999</v>
      </c>
      <c r="AP56">
        <v>885.8</v>
      </c>
      <c r="AV56">
        <v>2493.0390000000002</v>
      </c>
      <c r="AW56" s="4">
        <v>1673.6</v>
      </c>
      <c r="AX56" s="4">
        <v>2077.5329999999999</v>
      </c>
      <c r="AY56" s="4">
        <v>1750.4</v>
      </c>
      <c r="AZ56" s="4">
        <v>1696.7</v>
      </c>
      <c r="BA56" s="4">
        <v>1219.8</v>
      </c>
      <c r="BB56" s="4">
        <v>322.89999999999998</v>
      </c>
      <c r="BC56" s="4">
        <v>424.7</v>
      </c>
      <c r="BD56" s="4">
        <v>417.8</v>
      </c>
    </row>
    <row r="57" spans="6:56" x14ac:dyDescent="0.25">
      <c r="H57">
        <v>4.7630000000000052</v>
      </c>
      <c r="V57">
        <v>31.318999999999988</v>
      </c>
      <c r="AH57">
        <v>2202.0610000000001</v>
      </c>
      <c r="AI57">
        <v>1595.1</v>
      </c>
      <c r="AK57">
        <v>1210.3</v>
      </c>
      <c r="AM57">
        <v>894.3</v>
      </c>
      <c r="AO57">
        <v>901.4</v>
      </c>
      <c r="AP57">
        <v>1236.5</v>
      </c>
      <c r="AV57">
        <v>2202.0610000000001</v>
      </c>
      <c r="AW57" s="4">
        <v>1612.7</v>
      </c>
      <c r="AX57" s="4">
        <v>2081</v>
      </c>
      <c r="AY57" s="4">
        <v>1756.4</v>
      </c>
      <c r="AZ57" s="4">
        <v>1709.4</v>
      </c>
      <c r="BA57" s="4">
        <v>1234.0329999999999</v>
      </c>
      <c r="BB57" s="4">
        <v>388.8</v>
      </c>
      <c r="BC57" s="4">
        <v>502.2</v>
      </c>
      <c r="BD57" s="4">
        <v>254.4</v>
      </c>
    </row>
    <row r="58" spans="6:56" x14ac:dyDescent="0.25">
      <c r="H58">
        <v>2.2849999999999966</v>
      </c>
      <c r="V58">
        <v>38.671999999999997</v>
      </c>
      <c r="AH58">
        <v>1744.85</v>
      </c>
      <c r="AI58">
        <v>1412.3</v>
      </c>
      <c r="AK58">
        <v>2381.5</v>
      </c>
      <c r="AO58">
        <v>531</v>
      </c>
      <c r="AP58">
        <v>602</v>
      </c>
      <c r="AV58">
        <v>1744.85</v>
      </c>
      <c r="AW58" s="4">
        <v>1368.6</v>
      </c>
      <c r="AX58" s="4">
        <v>2114.5</v>
      </c>
      <c r="AY58" s="4">
        <v>1779.7</v>
      </c>
      <c r="AZ58" s="4">
        <v>1753.9</v>
      </c>
      <c r="BA58" s="4">
        <v>1245.5999999999999</v>
      </c>
      <c r="BB58" s="4">
        <v>574.9</v>
      </c>
      <c r="BC58" s="4">
        <v>325.8</v>
      </c>
      <c r="BD58" s="4">
        <v>362.3</v>
      </c>
    </row>
    <row r="59" spans="6:56" x14ac:dyDescent="0.25">
      <c r="H59">
        <v>3.0129999999999768</v>
      </c>
      <c r="V59">
        <v>35.95799999999997</v>
      </c>
      <c r="AH59">
        <v>1839.7470000000001</v>
      </c>
      <c r="AK59">
        <v>1681.4</v>
      </c>
      <c r="AO59">
        <v>888.9</v>
      </c>
      <c r="AP59">
        <v>1226.4000000000001</v>
      </c>
      <c r="AV59">
        <v>1839.7470000000001</v>
      </c>
      <c r="AW59" s="4"/>
      <c r="AX59" s="4">
        <v>2280.6</v>
      </c>
      <c r="AY59" s="4">
        <v>1821.8</v>
      </c>
      <c r="AZ59" s="4">
        <v>1800.7</v>
      </c>
      <c r="BA59" s="4">
        <v>1286.5</v>
      </c>
      <c r="BB59" s="4">
        <v>620.20000000000005</v>
      </c>
      <c r="BC59" s="4">
        <v>394.7</v>
      </c>
      <c r="BD59" s="4">
        <v>381.2</v>
      </c>
    </row>
    <row r="60" spans="6:56" x14ac:dyDescent="0.25">
      <c r="AH60">
        <v>2331.183</v>
      </c>
      <c r="AK60">
        <v>1803.3</v>
      </c>
      <c r="AO60">
        <v>1139</v>
      </c>
      <c r="AP60">
        <v>558.4</v>
      </c>
      <c r="AV60">
        <v>2331.183</v>
      </c>
      <c r="AW60" s="4"/>
      <c r="AX60" s="4">
        <v>2335.6</v>
      </c>
      <c r="AY60" s="4">
        <v>1823.5</v>
      </c>
      <c r="AZ60" s="4">
        <v>1825.4</v>
      </c>
      <c r="BA60" s="4">
        <v>1288.7</v>
      </c>
      <c r="BB60" s="4"/>
      <c r="BC60" s="4">
        <v>525.4</v>
      </c>
      <c r="BD60" s="4">
        <v>243.3</v>
      </c>
    </row>
    <row r="61" spans="6:56" x14ac:dyDescent="0.25">
      <c r="AH61">
        <v>2072.7629999999999</v>
      </c>
      <c r="AK61">
        <v>2185.8000000000002</v>
      </c>
      <c r="AO61">
        <v>1272.3</v>
      </c>
      <c r="AP61">
        <v>438.4</v>
      </c>
      <c r="AV61">
        <v>2072.7629999999999</v>
      </c>
      <c r="AW61" s="4"/>
      <c r="AX61" s="4">
        <v>2368.6</v>
      </c>
      <c r="AY61" s="4">
        <v>1843.4</v>
      </c>
      <c r="AZ61" s="4">
        <v>2123.4</v>
      </c>
      <c r="BA61" s="4">
        <v>1300</v>
      </c>
      <c r="BB61" s="4"/>
      <c r="BC61" s="4">
        <v>532.6</v>
      </c>
      <c r="BD61" s="4">
        <v>487.7</v>
      </c>
    </row>
    <row r="62" spans="6:56" x14ac:dyDescent="0.25">
      <c r="AH62">
        <v>2093.3229999999999</v>
      </c>
      <c r="AK62">
        <v>1891.7</v>
      </c>
      <c r="AO62">
        <v>856.2</v>
      </c>
      <c r="AP62">
        <v>701.8</v>
      </c>
      <c r="AV62">
        <v>2093.3229999999999</v>
      </c>
      <c r="AW62" s="4"/>
      <c r="AX62" s="4">
        <v>2386.3000000000002</v>
      </c>
      <c r="AY62" s="4">
        <v>1859.1</v>
      </c>
      <c r="AZ62" s="4"/>
      <c r="BA62" s="4">
        <v>1316.3330000000001</v>
      </c>
      <c r="BB62" s="4"/>
      <c r="BC62" s="4">
        <v>536.70000000000005</v>
      </c>
      <c r="BD62" s="4">
        <v>255</v>
      </c>
    </row>
    <row r="63" spans="6:56" x14ac:dyDescent="0.25">
      <c r="AH63">
        <v>2237.8339999999998</v>
      </c>
      <c r="AK63">
        <v>1977.9</v>
      </c>
      <c r="AO63">
        <v>428</v>
      </c>
      <c r="AV63">
        <v>2237.8339999999998</v>
      </c>
      <c r="AW63" s="4"/>
      <c r="AX63" s="4">
        <v>2477.3000000000002</v>
      </c>
      <c r="AY63" s="4">
        <v>1870.1</v>
      </c>
      <c r="AZ63" s="4"/>
      <c r="BA63" s="4">
        <v>1318.5</v>
      </c>
      <c r="BB63" s="4"/>
      <c r="BC63" s="4">
        <v>497.4</v>
      </c>
      <c r="BD63" s="4"/>
    </row>
    <row r="64" spans="6:56" x14ac:dyDescent="0.25">
      <c r="AH64">
        <v>1796.2139999999999</v>
      </c>
      <c r="AK64">
        <v>1811.2</v>
      </c>
      <c r="AO64">
        <v>1276.4000000000001</v>
      </c>
      <c r="AV64">
        <v>1796.2139999999999</v>
      </c>
      <c r="AW64" s="4"/>
      <c r="AX64" s="4">
        <v>2479.6</v>
      </c>
      <c r="AY64" s="4">
        <v>1935.5</v>
      </c>
      <c r="AZ64" s="4"/>
      <c r="BA64" s="4">
        <v>1338.7</v>
      </c>
      <c r="BB64" s="4"/>
      <c r="BC64" s="4">
        <v>513.9</v>
      </c>
      <c r="BD64" s="4"/>
    </row>
    <row r="65" spans="20:56" x14ac:dyDescent="0.25">
      <c r="AH65">
        <v>1942.5029999999999</v>
      </c>
      <c r="AK65">
        <v>1763.2</v>
      </c>
      <c r="AO65">
        <v>668.1</v>
      </c>
      <c r="AV65">
        <v>1942.5029999999999</v>
      </c>
      <c r="AW65" s="4"/>
      <c r="AX65" s="4">
        <v>2486</v>
      </c>
      <c r="AY65" s="4">
        <v>1947.2</v>
      </c>
      <c r="AZ65" s="4"/>
      <c r="BA65" s="4">
        <v>1349.3</v>
      </c>
      <c r="BB65" s="4"/>
      <c r="BC65" s="4">
        <v>426.9</v>
      </c>
      <c r="BD65" s="4"/>
    </row>
    <row r="66" spans="20:56" x14ac:dyDescent="0.25">
      <c r="AH66">
        <v>2521.7139999999999</v>
      </c>
      <c r="AO66">
        <v>1329.9</v>
      </c>
      <c r="AV66">
        <v>2521.7139999999999</v>
      </c>
      <c r="AW66" s="4"/>
      <c r="AX66" s="4">
        <v>2490.4</v>
      </c>
      <c r="AY66" s="4">
        <v>1952</v>
      </c>
      <c r="AZ66" s="4"/>
      <c r="BA66" s="4">
        <v>1432</v>
      </c>
      <c r="BB66" s="4"/>
      <c r="BC66" s="4">
        <v>634</v>
      </c>
      <c r="BD66" s="4"/>
    </row>
    <row r="67" spans="20:56" x14ac:dyDescent="0.25">
      <c r="AH67">
        <v>1669.1179999999999</v>
      </c>
      <c r="AO67">
        <v>530.1</v>
      </c>
      <c r="AV67">
        <v>1669.1179999999999</v>
      </c>
      <c r="AW67" s="4"/>
      <c r="AX67" s="4">
        <v>2491.1999999999998</v>
      </c>
      <c r="AY67" s="4">
        <v>1984.8</v>
      </c>
      <c r="AZ67" s="4"/>
      <c r="BA67" s="4">
        <v>1526.3</v>
      </c>
      <c r="BB67" s="4"/>
      <c r="BC67" s="4">
        <v>405.6</v>
      </c>
      <c r="BD67" s="4"/>
    </row>
    <row r="68" spans="20:56" x14ac:dyDescent="0.25">
      <c r="AH68">
        <v>2495.7730000000001</v>
      </c>
      <c r="AV68">
        <v>2495.7730000000001</v>
      </c>
      <c r="AW68" s="4"/>
      <c r="AX68" s="4">
        <v>2568.6999999999998</v>
      </c>
      <c r="AY68" s="4">
        <v>2006.1</v>
      </c>
      <c r="AZ68" s="4"/>
      <c r="BA68" s="4">
        <v>1571.8</v>
      </c>
      <c r="BB68" s="4"/>
      <c r="BC68" s="4"/>
      <c r="BD68" s="4"/>
    </row>
    <row r="69" spans="20:56" x14ac:dyDescent="0.25">
      <c r="AH69">
        <v>1731.6320000000001</v>
      </c>
      <c r="AV69">
        <v>1731.6320000000001</v>
      </c>
      <c r="AW69" s="4"/>
      <c r="AX69" s="4"/>
      <c r="AY69" s="4">
        <v>2031.8</v>
      </c>
      <c r="AZ69" s="4"/>
      <c r="BA69" s="4">
        <v>1596</v>
      </c>
      <c r="BB69" s="4"/>
      <c r="BC69" s="4"/>
      <c r="BD69" s="4"/>
    </row>
    <row r="70" spans="20:56" x14ac:dyDescent="0.25">
      <c r="AH70">
        <v>2193.5929999999998</v>
      </c>
      <c r="AV70">
        <v>2193.5929999999998</v>
      </c>
      <c r="AW70" s="4"/>
      <c r="AX70" s="4"/>
      <c r="AY70" s="4">
        <v>2042.1</v>
      </c>
      <c r="AZ70" s="4"/>
      <c r="BA70" s="4"/>
      <c r="BB70" s="4"/>
      <c r="BC70" s="4"/>
      <c r="BD70" s="4"/>
    </row>
    <row r="71" spans="20:56" x14ac:dyDescent="0.25">
      <c r="AH71">
        <v>1851.3309999999999</v>
      </c>
      <c r="AV71">
        <v>1851.3309999999999</v>
      </c>
      <c r="AW71" s="4"/>
      <c r="AX71" s="4"/>
      <c r="AY71" s="4">
        <v>2109.1999999999998</v>
      </c>
      <c r="AZ71" s="4"/>
      <c r="BA71" s="4"/>
      <c r="BB71" s="4"/>
      <c r="BC71" s="4"/>
      <c r="BD71" s="4"/>
    </row>
    <row r="72" spans="20:56" x14ac:dyDescent="0.25">
      <c r="AH72">
        <v>2941.05</v>
      </c>
      <c r="AV72">
        <v>2941.05</v>
      </c>
      <c r="AW72" s="4"/>
      <c r="AX72" s="4"/>
      <c r="AY72" s="4">
        <v>2126.3000000000002</v>
      </c>
      <c r="AZ72" s="4"/>
      <c r="BA72" s="4"/>
      <c r="BB72" s="4"/>
      <c r="BC72" s="4"/>
      <c r="BD72" s="4"/>
    </row>
    <row r="73" spans="20:56" x14ac:dyDescent="0.25">
      <c r="AH73">
        <v>2213.8809999999999</v>
      </c>
      <c r="AV73">
        <v>2213.8809999999999</v>
      </c>
      <c r="AW73" s="4"/>
      <c r="AX73" s="4"/>
      <c r="AY73" s="4">
        <v>2241.4</v>
      </c>
      <c r="AZ73" s="4"/>
      <c r="BA73" s="4"/>
      <c r="BB73" s="4"/>
      <c r="BC73" s="4"/>
      <c r="BD73" s="4"/>
    </row>
    <row r="74" spans="20:56" x14ac:dyDescent="0.25">
      <c r="AW74" s="4"/>
      <c r="AX74" s="4"/>
      <c r="AY74" s="4">
        <v>2256.5</v>
      </c>
      <c r="AZ74" s="4"/>
      <c r="BA74" s="4"/>
      <c r="BB74" s="4"/>
      <c r="BC74" s="4"/>
      <c r="BD74" s="4"/>
    </row>
    <row r="75" spans="20:56" x14ac:dyDescent="0.25">
      <c r="T75" s="4"/>
      <c r="U75" s="4"/>
      <c r="V75" s="4"/>
      <c r="W75" s="4"/>
      <c r="X75" s="4"/>
      <c r="Y75" s="4"/>
      <c r="Z75" s="4"/>
      <c r="AA75" s="4"/>
      <c r="AW75" s="4"/>
      <c r="AX75" s="4"/>
      <c r="AY75" s="4">
        <v>2281.6999999999998</v>
      </c>
      <c r="AZ75" s="4"/>
      <c r="BA75" s="4"/>
      <c r="BB75" s="4"/>
      <c r="BC75" s="4"/>
      <c r="BD75" s="4"/>
    </row>
    <row r="76" spans="20:56" x14ac:dyDescent="0.25">
      <c r="T76" s="4"/>
      <c r="U76" s="4"/>
      <c r="V76" s="4"/>
      <c r="W76" s="4"/>
      <c r="X76" s="4"/>
      <c r="Y76" s="4"/>
      <c r="Z76" s="4"/>
      <c r="AA76" s="4"/>
      <c r="AW76" s="4"/>
      <c r="AX76" s="4"/>
      <c r="AY76" s="4">
        <v>2405.6</v>
      </c>
      <c r="AZ76" s="4"/>
      <c r="BA76" s="4"/>
      <c r="BB76" s="4"/>
      <c r="BC76" s="4"/>
      <c r="BD76" s="4"/>
    </row>
    <row r="77" spans="20:56" x14ac:dyDescent="0.25">
      <c r="T77" s="4"/>
      <c r="U77" s="4"/>
      <c r="V77" s="4"/>
      <c r="W77" s="4"/>
      <c r="X77" s="4"/>
      <c r="Y77" s="4"/>
      <c r="Z77" s="4"/>
      <c r="AA77" s="4"/>
      <c r="AW77" s="4"/>
      <c r="AX77" s="4"/>
      <c r="AY77" s="4"/>
      <c r="AZ77" s="4"/>
      <c r="BA77" s="4"/>
      <c r="BB77" s="4"/>
      <c r="BC77" s="4"/>
      <c r="BD77" s="4"/>
    </row>
  </sheetData>
  <mergeCells count="5">
    <mergeCell ref="W2:Y2"/>
    <mergeCell ref="Z2:AB2"/>
    <mergeCell ref="V4:X4"/>
    <mergeCell ref="Y4:AA4"/>
    <mergeCell ref="D2:S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workbookViewId="0"/>
  </sheetViews>
  <sheetFormatPr defaultRowHeight="15" x14ac:dyDescent="0.25"/>
  <cols>
    <col min="1" max="1" width="11.140625" customWidth="1"/>
    <col min="3" max="3" width="11.42578125" customWidth="1"/>
    <col min="4" max="4" width="12.28515625" customWidth="1"/>
    <col min="5" max="5" width="13" customWidth="1"/>
    <col min="6" max="6" width="12.28515625" customWidth="1"/>
  </cols>
  <sheetData>
    <row r="1" spans="1:12" x14ac:dyDescent="0.25">
      <c r="A1" s="5" t="s">
        <v>34</v>
      </c>
    </row>
    <row r="2" spans="1:12" x14ac:dyDescent="0.25">
      <c r="B2" s="5" t="s">
        <v>13</v>
      </c>
      <c r="J2" s="5" t="s">
        <v>14</v>
      </c>
    </row>
    <row r="3" spans="1:12" x14ac:dyDescent="0.25">
      <c r="C3" s="7" t="s">
        <v>9</v>
      </c>
      <c r="D3" s="7" t="s">
        <v>10</v>
      </c>
      <c r="E3" s="7" t="s">
        <v>11</v>
      </c>
      <c r="F3" s="7" t="s">
        <v>12</v>
      </c>
      <c r="G3" s="5"/>
      <c r="H3" s="5"/>
      <c r="I3" s="5"/>
      <c r="J3" s="5"/>
      <c r="K3" s="7" t="s">
        <v>15</v>
      </c>
      <c r="L3" s="7" t="s">
        <v>16</v>
      </c>
    </row>
    <row r="4" spans="1:12" x14ac:dyDescent="0.25">
      <c r="C4" s="1">
        <v>1998.58</v>
      </c>
      <c r="D4" s="1">
        <v>3300.0169999999998</v>
      </c>
      <c r="E4" s="1">
        <v>407.37700000000001</v>
      </c>
      <c r="F4" s="1">
        <v>544.553</v>
      </c>
      <c r="K4" s="1">
        <v>4.0307000000000003E-2</v>
      </c>
      <c r="L4" s="1">
        <v>0.12376</v>
      </c>
    </row>
    <row r="5" spans="1:12" x14ac:dyDescent="0.25">
      <c r="C5" s="1">
        <v>2827.4830000000002</v>
      </c>
      <c r="D5" s="1">
        <v>3520.55</v>
      </c>
      <c r="E5" s="1">
        <v>407.15600000000001</v>
      </c>
      <c r="F5" s="1">
        <v>465.96</v>
      </c>
      <c r="K5" s="1">
        <v>0.12748100000000001</v>
      </c>
      <c r="L5" s="1">
        <v>4.9901000000000001E-2</v>
      </c>
    </row>
    <row r="6" spans="1:12" x14ac:dyDescent="0.25">
      <c r="C6" s="1">
        <v>1252.319</v>
      </c>
      <c r="D6" s="1">
        <v>1977.8869999999999</v>
      </c>
      <c r="E6" s="1">
        <v>406.28199999999998</v>
      </c>
      <c r="F6" s="1">
        <v>606.33799999999997</v>
      </c>
      <c r="K6" s="1">
        <v>3.1774999999999998E-2</v>
      </c>
      <c r="L6" s="1">
        <v>3.0526000000000001E-2</v>
      </c>
    </row>
    <row r="7" spans="1:12" x14ac:dyDescent="0.25">
      <c r="C7" s="1">
        <v>1191.8320000000001</v>
      </c>
      <c r="D7" s="1">
        <v>2713.1990000000001</v>
      </c>
      <c r="E7" s="1">
        <v>396.65800000000002</v>
      </c>
      <c r="F7" s="1">
        <v>434.15300000000002</v>
      </c>
      <c r="K7" s="1">
        <v>0</v>
      </c>
      <c r="L7" s="1">
        <v>4.5981000000000001E-2</v>
      </c>
    </row>
    <row r="8" spans="1:12" x14ac:dyDescent="0.25">
      <c r="C8" s="1">
        <v>2298.7449999999999</v>
      </c>
      <c r="D8" s="1">
        <v>3186.777</v>
      </c>
      <c r="E8" s="1">
        <v>297.57299999999998</v>
      </c>
      <c r="F8" s="1">
        <v>318.87</v>
      </c>
      <c r="K8" s="1">
        <v>9.7136E-2</v>
      </c>
      <c r="L8" s="1">
        <v>4.8776E-2</v>
      </c>
    </row>
    <row r="9" spans="1:12" x14ac:dyDescent="0.25">
      <c r="C9" s="1">
        <v>2451.6109999999999</v>
      </c>
      <c r="D9" s="1">
        <v>2990.9</v>
      </c>
      <c r="E9" s="1">
        <v>297.37299999999999</v>
      </c>
      <c r="F9" s="1">
        <v>243.40700000000001</v>
      </c>
      <c r="K9" s="1">
        <v>0.137409</v>
      </c>
      <c r="L9" s="1">
        <v>0.17083899999999999</v>
      </c>
    </row>
    <row r="10" spans="1:12" x14ac:dyDescent="0.25">
      <c r="C10" s="1">
        <v>1252.106</v>
      </c>
      <c r="D10" s="1">
        <v>1558.9069999999999</v>
      </c>
      <c r="E10" s="1">
        <v>195.66900000000001</v>
      </c>
      <c r="F10" s="1">
        <v>116.01</v>
      </c>
      <c r="K10" s="1">
        <v>0</v>
      </c>
      <c r="L10" s="1">
        <v>0.380888</v>
      </c>
    </row>
    <row r="11" spans="1:12" x14ac:dyDescent="0.25">
      <c r="C11" s="1">
        <v>1364.4179999999999</v>
      </c>
      <c r="D11" s="1">
        <v>2952.3150000000001</v>
      </c>
      <c r="E11" s="1">
        <v>216.59399999999999</v>
      </c>
      <c r="F11" s="1">
        <v>123.85299999999999</v>
      </c>
      <c r="K11" s="1">
        <v>2.9728000000000001E-2</v>
      </c>
      <c r="L11" s="1">
        <v>0.27100600000000002</v>
      </c>
    </row>
    <row r="12" spans="1:12" x14ac:dyDescent="0.25">
      <c r="C12" s="1">
        <v>1487.4839999999999</v>
      </c>
      <c r="D12" s="1">
        <v>1876.8689999999999</v>
      </c>
      <c r="E12" s="1">
        <v>352.61399999999998</v>
      </c>
      <c r="F12" s="1">
        <v>405.649</v>
      </c>
      <c r="K12" s="1">
        <v>0.214229</v>
      </c>
      <c r="L12" s="1">
        <v>8.4601999999999997E-2</v>
      </c>
    </row>
    <row r="13" spans="1:12" x14ac:dyDescent="0.25">
      <c r="C13" s="1">
        <v>2816.61</v>
      </c>
      <c r="D13" s="1">
        <v>3147.288</v>
      </c>
      <c r="E13" s="1">
        <v>332.30399999999997</v>
      </c>
      <c r="F13" s="1">
        <v>532.49199999999996</v>
      </c>
      <c r="K13" s="1">
        <v>0.134412</v>
      </c>
      <c r="L13" s="1">
        <v>0</v>
      </c>
    </row>
    <row r="14" spans="1:12" x14ac:dyDescent="0.25">
      <c r="C14" s="1">
        <v>1546.3209999999999</v>
      </c>
      <c r="D14" s="1">
        <v>2835.116</v>
      </c>
      <c r="E14" s="1">
        <v>232.48400000000001</v>
      </c>
      <c r="F14" s="1">
        <v>628.60599999999999</v>
      </c>
      <c r="K14" s="1">
        <v>1.6976999999999999E-2</v>
      </c>
      <c r="L14" s="1">
        <v>0.19778200000000001</v>
      </c>
    </row>
    <row r="15" spans="1:12" x14ac:dyDescent="0.25">
      <c r="C15" s="1">
        <v>1889.018</v>
      </c>
      <c r="D15" s="1">
        <v>3119.7910000000002</v>
      </c>
      <c r="E15" s="1">
        <v>232.48400000000001</v>
      </c>
      <c r="F15" s="1">
        <v>332.58</v>
      </c>
      <c r="K15" s="1">
        <v>2.5777999999999999E-2</v>
      </c>
      <c r="L15" s="1">
        <v>1.6638E-2</v>
      </c>
    </row>
    <row r="16" spans="1:12" x14ac:dyDescent="0.25">
      <c r="C16" s="1">
        <v>689.67600000000004</v>
      </c>
      <c r="D16" s="1">
        <v>1000.894</v>
      </c>
      <c r="E16" s="1">
        <v>103.991</v>
      </c>
      <c r="F16" s="1">
        <v>247.89</v>
      </c>
      <c r="K16" s="1">
        <v>0</v>
      </c>
      <c r="L16" s="1">
        <v>3.1243E-2</v>
      </c>
    </row>
    <row r="17" spans="3:12" x14ac:dyDescent="0.25">
      <c r="C17" s="1">
        <v>2036.9829999999999</v>
      </c>
      <c r="D17" s="1">
        <v>2497.491</v>
      </c>
      <c r="E17" s="1">
        <v>272.40499999999997</v>
      </c>
      <c r="F17" s="1">
        <v>183.48</v>
      </c>
      <c r="K17" s="1">
        <v>9.0764999999999998E-2</v>
      </c>
      <c r="L17" s="1">
        <v>7.6465000000000005E-2</v>
      </c>
    </row>
    <row r="18" spans="3:12" x14ac:dyDescent="0.25">
      <c r="C18" s="1">
        <v>2453.4830000000002</v>
      </c>
      <c r="D18" s="1">
        <v>3010.857</v>
      </c>
      <c r="E18" s="1">
        <v>268.03399999999999</v>
      </c>
      <c r="F18" s="1">
        <v>259.82600000000002</v>
      </c>
      <c r="K18" s="1">
        <v>0.30496099999999998</v>
      </c>
      <c r="L18" s="1">
        <v>3.6568999999999997E-2</v>
      </c>
    </row>
    <row r="19" spans="3:12" x14ac:dyDescent="0.25">
      <c r="C19" s="1">
        <v>2464.6379999999999</v>
      </c>
      <c r="D19" s="1">
        <v>3470.777</v>
      </c>
      <c r="E19" s="1">
        <v>341.78399999999999</v>
      </c>
      <c r="F19" s="1">
        <v>343.78300000000002</v>
      </c>
      <c r="K19" s="1">
        <v>0.13122800000000001</v>
      </c>
      <c r="L19" s="1">
        <v>0.16200600000000001</v>
      </c>
    </row>
    <row r="20" spans="3:12" x14ac:dyDescent="0.25">
      <c r="C20" s="1">
        <v>1562.056</v>
      </c>
      <c r="D20" s="1">
        <v>2689.3670000000002</v>
      </c>
      <c r="E20" s="1">
        <v>423.26100000000002</v>
      </c>
      <c r="F20" s="1">
        <v>499.53800000000001</v>
      </c>
      <c r="K20" s="1">
        <v>0.131804</v>
      </c>
      <c r="L20" s="1">
        <v>7.9492999999999994E-2</v>
      </c>
    </row>
    <row r="21" spans="3:12" x14ac:dyDescent="0.25">
      <c r="C21" s="1">
        <v>2957.915</v>
      </c>
      <c r="D21" s="1">
        <v>5587.1229999999996</v>
      </c>
      <c r="E21" s="1">
        <v>525.47</v>
      </c>
      <c r="F21" s="1">
        <v>524.60199999999998</v>
      </c>
      <c r="K21" s="1">
        <v>2.6218999999999999E-2</v>
      </c>
      <c r="L21" s="1">
        <v>2.8417999999999999E-2</v>
      </c>
    </row>
    <row r="22" spans="3:12" x14ac:dyDescent="0.25">
      <c r="C22" s="1">
        <v>789.01400000000001</v>
      </c>
      <c r="D22" s="1">
        <v>1210.9860000000001</v>
      </c>
      <c r="E22" s="1">
        <v>520.34400000000005</v>
      </c>
      <c r="F22" s="1">
        <v>701.1</v>
      </c>
      <c r="K22" s="1">
        <v>3.6489000000000001E-2</v>
      </c>
      <c r="L22" s="1">
        <v>4.1542999999999997E-2</v>
      </c>
    </row>
    <row r="23" spans="3:12" x14ac:dyDescent="0.25">
      <c r="C23" s="1">
        <v>789.03200000000004</v>
      </c>
      <c r="D23" s="1">
        <v>1524.865</v>
      </c>
      <c r="E23" s="1">
        <v>447.72800000000001</v>
      </c>
      <c r="F23" s="1">
        <v>612.16300000000001</v>
      </c>
      <c r="K23" s="1">
        <v>0.284082</v>
      </c>
      <c r="L23" s="1">
        <v>0.18132799999999999</v>
      </c>
    </row>
    <row r="24" spans="3:12" x14ac:dyDescent="0.25">
      <c r="C24" s="1">
        <v>1178.309</v>
      </c>
      <c r="D24" s="1">
        <v>1727.03</v>
      </c>
      <c r="E24" s="1">
        <v>460.44</v>
      </c>
      <c r="F24" s="1">
        <v>509.03</v>
      </c>
      <c r="K24" s="1">
        <v>0.10917399999999999</v>
      </c>
      <c r="L24" s="1">
        <v>7.2104000000000001E-2</v>
      </c>
    </row>
    <row r="25" spans="3:12" x14ac:dyDescent="0.25">
      <c r="C25" s="1">
        <v>679.73299999999995</v>
      </c>
      <c r="D25" s="1">
        <v>1586.3420000000001</v>
      </c>
      <c r="E25" s="1">
        <v>460.012</v>
      </c>
      <c r="F25" s="1">
        <v>614.11300000000006</v>
      </c>
      <c r="K25" s="1">
        <v>9.7531000000000007E-2</v>
      </c>
      <c r="L25" s="1">
        <v>7.2935E-2</v>
      </c>
    </row>
    <row r="26" spans="3:12" x14ac:dyDescent="0.25">
      <c r="C26" s="1">
        <v>717.43499999999995</v>
      </c>
      <c r="D26" s="1">
        <v>1122.7729999999999</v>
      </c>
      <c r="E26" s="1">
        <v>287.673</v>
      </c>
      <c r="F26" s="1">
        <v>800.154</v>
      </c>
      <c r="K26" s="1">
        <v>0.31558900000000001</v>
      </c>
      <c r="L26" s="1">
        <v>2.2256999999999999E-2</v>
      </c>
    </row>
    <row r="27" spans="3:12" x14ac:dyDescent="0.25">
      <c r="C27" s="1">
        <v>2097.0540000000001</v>
      </c>
      <c r="D27" s="1">
        <v>2549.634</v>
      </c>
      <c r="E27" s="1">
        <v>287.45800000000003</v>
      </c>
      <c r="F27" s="1">
        <v>578.14</v>
      </c>
      <c r="K27" s="1">
        <v>0.14394100000000001</v>
      </c>
      <c r="L27" s="1">
        <v>0</v>
      </c>
    </row>
    <row r="28" spans="3:12" x14ac:dyDescent="0.25">
      <c r="C28" s="1">
        <v>3202.9169999999999</v>
      </c>
      <c r="D28" s="1">
        <v>6518.1239999999998</v>
      </c>
      <c r="E28" s="1">
        <v>789.53399999999999</v>
      </c>
      <c r="F28" s="1">
        <v>1033.3119999999999</v>
      </c>
      <c r="K28" s="1">
        <v>0.12658800000000001</v>
      </c>
      <c r="L28" s="1">
        <v>0.27384799999999998</v>
      </c>
    </row>
    <row r="29" spans="3:12" x14ac:dyDescent="0.25">
      <c r="C29" s="1">
        <v>3031.8110000000001</v>
      </c>
      <c r="D29" s="1">
        <v>4660.7759999999998</v>
      </c>
      <c r="E29" s="1">
        <v>612.83699999999999</v>
      </c>
      <c r="F29" s="1">
        <v>791.92</v>
      </c>
      <c r="K29" s="1">
        <v>0.26345499999999999</v>
      </c>
      <c r="L29" s="1">
        <v>7.1668999999999997E-2</v>
      </c>
    </row>
    <row r="30" spans="3:12" x14ac:dyDescent="0.25">
      <c r="C30" s="1">
        <v>1082.635</v>
      </c>
      <c r="D30" s="1">
        <v>2481.3359999999998</v>
      </c>
      <c r="E30" s="1">
        <v>598.47699999999998</v>
      </c>
      <c r="F30" s="1">
        <v>1156.2260000000001</v>
      </c>
      <c r="K30" s="1">
        <v>1.4919E-2</v>
      </c>
      <c r="L30" s="1">
        <v>4.3173999999999997E-2</v>
      </c>
    </row>
    <row r="31" spans="3:12" x14ac:dyDescent="0.25">
      <c r="C31" s="1">
        <v>1759.3810000000001</v>
      </c>
      <c r="D31" s="1">
        <v>1875.117</v>
      </c>
      <c r="E31" s="1">
        <v>67.656000000000006</v>
      </c>
      <c r="F31" s="1">
        <v>178.74600000000001</v>
      </c>
      <c r="K31" s="1">
        <v>4.2987999999999998E-2</v>
      </c>
      <c r="L31" s="1">
        <v>0.28606799999999999</v>
      </c>
    </row>
    <row r="32" spans="3:12" x14ac:dyDescent="0.25">
      <c r="C32" s="1">
        <v>2230.5650000000001</v>
      </c>
      <c r="D32" s="1">
        <v>2464.3150000000001</v>
      </c>
      <c r="E32" s="1">
        <v>778.95600000000002</v>
      </c>
      <c r="F32" s="1">
        <v>824.27700000000004</v>
      </c>
      <c r="K32" s="1">
        <v>0.12389500000000001</v>
      </c>
      <c r="L32" s="1">
        <v>0.24452099999999999</v>
      </c>
    </row>
    <row r="33" spans="3:12" x14ac:dyDescent="0.25">
      <c r="C33" s="1">
        <v>2170.2080000000001</v>
      </c>
      <c r="D33" s="1">
        <v>2802.5880000000002</v>
      </c>
      <c r="E33" s="1">
        <v>178.215</v>
      </c>
      <c r="F33" s="1">
        <v>124.88200000000001</v>
      </c>
      <c r="K33" s="1">
        <v>0.170686</v>
      </c>
      <c r="L33" s="1">
        <v>0</v>
      </c>
    </row>
    <row r="34" spans="3:12" x14ac:dyDescent="0.25">
      <c r="C34" s="1">
        <v>823.72699999999998</v>
      </c>
      <c r="D34" s="1">
        <v>1969.604</v>
      </c>
      <c r="E34" s="1">
        <v>199.40299999999999</v>
      </c>
      <c r="F34" s="1">
        <v>47.646000000000001</v>
      </c>
      <c r="K34" s="1">
        <v>8.8446999999999998E-2</v>
      </c>
      <c r="L34" s="1">
        <v>4.9629E-2</v>
      </c>
    </row>
    <row r="35" spans="3:12" x14ac:dyDescent="0.25">
      <c r="C35" s="1">
        <v>496.95499999999998</v>
      </c>
      <c r="D35" s="1">
        <v>785.45899999999995</v>
      </c>
      <c r="E35" s="1">
        <v>161.28700000000001</v>
      </c>
      <c r="F35" s="1">
        <v>84.033000000000001</v>
      </c>
      <c r="K35" s="1">
        <v>0.168072</v>
      </c>
      <c r="L35" s="1">
        <v>2.5773000000000001E-2</v>
      </c>
    </row>
    <row r="36" spans="3:12" x14ac:dyDescent="0.25">
      <c r="C36" s="1">
        <v>1503.5640000000001</v>
      </c>
      <c r="D36" s="1">
        <v>2642.6379999999999</v>
      </c>
      <c r="E36" s="1">
        <v>495.10700000000003</v>
      </c>
      <c r="F36" s="1">
        <v>1019.838</v>
      </c>
      <c r="K36" s="1">
        <v>4.2291000000000002E-2</v>
      </c>
      <c r="L36" s="1">
        <v>4.1609E-2</v>
      </c>
    </row>
    <row r="37" spans="3:12" x14ac:dyDescent="0.25">
      <c r="C37" s="1">
        <v>2150.529</v>
      </c>
      <c r="D37" s="1">
        <v>3152.8130000000001</v>
      </c>
      <c r="E37" s="1">
        <v>334.13099999999997</v>
      </c>
      <c r="F37" s="1">
        <v>433.83199999999999</v>
      </c>
      <c r="K37" s="1">
        <v>0.15115100000000001</v>
      </c>
      <c r="L37" s="1">
        <v>0.208895</v>
      </c>
    </row>
    <row r="38" spans="3:12" x14ac:dyDescent="0.25">
      <c r="C38" s="1">
        <v>1693.528</v>
      </c>
      <c r="D38" s="1">
        <v>2764.8879999999999</v>
      </c>
      <c r="E38" s="1">
        <v>448.084</v>
      </c>
      <c r="F38" s="1">
        <v>471.04500000000002</v>
      </c>
      <c r="K38" s="1">
        <v>0.124019</v>
      </c>
      <c r="L38" s="1">
        <v>8.2296999999999995E-2</v>
      </c>
    </row>
    <row r="39" spans="3:12" x14ac:dyDescent="0.25">
      <c r="C39" s="1">
        <v>1958.1</v>
      </c>
      <c r="D39" s="1">
        <v>4533.0709999999999</v>
      </c>
      <c r="E39" s="1">
        <v>484.37599999999998</v>
      </c>
      <c r="F39" s="1">
        <v>621.048</v>
      </c>
      <c r="K39" s="1"/>
      <c r="L39" s="1">
        <v>4.8751999999999997E-2</v>
      </c>
    </row>
    <row r="40" spans="3:12" x14ac:dyDescent="0.25">
      <c r="C40" s="1">
        <v>2219.4850000000001</v>
      </c>
      <c r="D40" s="1">
        <v>2642.1289999999999</v>
      </c>
      <c r="E40" s="1">
        <v>359.95</v>
      </c>
      <c r="F40" s="1">
        <v>197.13</v>
      </c>
      <c r="K40" s="1"/>
      <c r="L40" s="1">
        <v>0.25408700000000001</v>
      </c>
    </row>
    <row r="41" spans="3:12" x14ac:dyDescent="0.25">
      <c r="C41" s="1">
        <v>1986.74</v>
      </c>
      <c r="D41" s="1">
        <v>3254.692</v>
      </c>
      <c r="E41" s="1">
        <v>388.04300000000001</v>
      </c>
      <c r="F41" s="1">
        <v>514.99199999999996</v>
      </c>
      <c r="K41" s="1"/>
      <c r="L41" s="1">
        <v>1.7061E-2</v>
      </c>
    </row>
    <row r="42" spans="3:12" x14ac:dyDescent="0.25">
      <c r="C42" s="1">
        <v>2136.3009999999999</v>
      </c>
      <c r="D42" s="1">
        <v>3171.1970000000001</v>
      </c>
      <c r="E42" s="1">
        <v>496.73599999999999</v>
      </c>
      <c r="F42" s="1">
        <v>421.11500000000001</v>
      </c>
      <c r="K42" s="1"/>
      <c r="L42" s="1">
        <v>0.82133900000000004</v>
      </c>
    </row>
    <row r="43" spans="3:12" x14ac:dyDescent="0.25">
      <c r="C43" s="1">
        <v>2609.8919999999998</v>
      </c>
      <c r="D43" s="1">
        <v>2995.567</v>
      </c>
      <c r="E43" s="1">
        <v>540.44200000000001</v>
      </c>
      <c r="F43" s="1">
        <v>525.005</v>
      </c>
      <c r="K43" s="1"/>
      <c r="L43" s="1">
        <v>2.3535E-2</v>
      </c>
    </row>
    <row r="44" spans="3:12" x14ac:dyDescent="0.25">
      <c r="C44" s="1">
        <v>2273.0369999999998</v>
      </c>
      <c r="D44" s="1">
        <v>4882.3130000000001</v>
      </c>
      <c r="E44" s="1">
        <v>594.10299999999995</v>
      </c>
      <c r="F44" s="1">
        <v>741.78300000000002</v>
      </c>
      <c r="K44" s="1"/>
      <c r="L44" s="1">
        <v>0.181279</v>
      </c>
    </row>
    <row r="45" spans="3:12" x14ac:dyDescent="0.25">
      <c r="C45" s="1">
        <v>3022.8409999999999</v>
      </c>
      <c r="D45" s="1">
        <v>4336.6459999999997</v>
      </c>
      <c r="E45" s="1">
        <v>665.00199999999995</v>
      </c>
      <c r="F45" s="1">
        <v>757.03700000000003</v>
      </c>
      <c r="K45" s="1"/>
      <c r="L45" s="1">
        <v>0.18551100000000001</v>
      </c>
    </row>
    <row r="46" spans="3:12" x14ac:dyDescent="0.25">
      <c r="C46" s="1">
        <v>1905.963</v>
      </c>
      <c r="D46" s="1">
        <v>1795.241</v>
      </c>
      <c r="E46" s="1">
        <v>473.07799999999997</v>
      </c>
      <c r="F46" s="1">
        <v>389.73500000000001</v>
      </c>
      <c r="K46" s="1"/>
      <c r="L46" s="1">
        <v>0.22891900000000001</v>
      </c>
    </row>
    <row r="47" spans="3:12" x14ac:dyDescent="0.25">
      <c r="C47" s="1">
        <v>1138.7360000000001</v>
      </c>
      <c r="D47" s="1">
        <v>3123.7890000000002</v>
      </c>
      <c r="E47" s="1">
        <v>305.71499999999997</v>
      </c>
      <c r="F47" s="1">
        <v>547.35</v>
      </c>
      <c r="K47" s="1"/>
      <c r="L47" s="1">
        <v>2.7192999999999998E-2</v>
      </c>
    </row>
    <row r="48" spans="3:12" x14ac:dyDescent="0.25">
      <c r="C48" s="1">
        <v>465.77499999999998</v>
      </c>
      <c r="D48" s="1">
        <v>1313.0989999999999</v>
      </c>
      <c r="E48" s="1">
        <v>621.50099999999998</v>
      </c>
      <c r="F48" s="1">
        <v>769.50300000000004</v>
      </c>
      <c r="K48" s="1"/>
      <c r="L48" s="1">
        <v>0.26428800000000002</v>
      </c>
    </row>
    <row r="49" spans="3:6" x14ac:dyDescent="0.25">
      <c r="C49" s="1">
        <v>2129.2269999999999</v>
      </c>
      <c r="D49" s="1">
        <v>3217.3069999999998</v>
      </c>
      <c r="E49" s="1">
        <v>408.803</v>
      </c>
      <c r="F49" s="1">
        <v>242.12200000000001</v>
      </c>
    </row>
    <row r="50" spans="3:6" x14ac:dyDescent="0.25">
      <c r="C50" s="1">
        <v>1217.5609999999999</v>
      </c>
      <c r="D50" s="1">
        <v>2092.491</v>
      </c>
      <c r="E50" s="1">
        <v>559.09100000000001</v>
      </c>
      <c r="F50" s="1">
        <v>659.12099999999998</v>
      </c>
    </row>
    <row r="51" spans="3:6" x14ac:dyDescent="0.25">
      <c r="C51" s="1">
        <v>1810.39</v>
      </c>
      <c r="D51" s="1">
        <v>2166.3180000000002</v>
      </c>
      <c r="E51" s="1">
        <v>464.24299999999999</v>
      </c>
      <c r="F51" s="1">
        <v>621.19899999999996</v>
      </c>
    </row>
    <row r="52" spans="3:6" x14ac:dyDescent="0.25">
      <c r="C52" s="1">
        <v>2132.2739999999999</v>
      </c>
      <c r="D52" s="1">
        <v>2961.8310000000001</v>
      </c>
      <c r="E52" s="1">
        <v>477.73599999999999</v>
      </c>
      <c r="F52" s="1">
        <v>287.70299999999997</v>
      </c>
    </row>
    <row r="53" spans="3:6" x14ac:dyDescent="0.25">
      <c r="C53" s="1">
        <v>488.565</v>
      </c>
      <c r="D53" s="1">
        <v>636</v>
      </c>
      <c r="E53" s="1">
        <v>651.17999999999995</v>
      </c>
      <c r="F53" s="1">
        <v>725.23900000000003</v>
      </c>
    </row>
    <row r="54" spans="3:6" x14ac:dyDescent="0.25">
      <c r="C54" s="1">
        <v>2420.1489999999999</v>
      </c>
      <c r="D54" s="1">
        <v>4377.1769999999997</v>
      </c>
      <c r="E54" s="1">
        <v>244.08699999999999</v>
      </c>
      <c r="F54" s="1">
        <v>334.35399999999998</v>
      </c>
    </row>
    <row r="55" spans="3:6" x14ac:dyDescent="0.25">
      <c r="C55" s="1">
        <v>2432.183</v>
      </c>
      <c r="D55" s="1">
        <v>2552.5390000000002</v>
      </c>
      <c r="E55" s="1">
        <v>244.06700000000001</v>
      </c>
      <c r="F55" s="1">
        <v>297.69299999999998</v>
      </c>
    </row>
    <row r="56" spans="3:6" x14ac:dyDescent="0.25">
      <c r="C56" s="1">
        <v>2303.69</v>
      </c>
      <c r="D56" s="1">
        <v>3818.8330000000001</v>
      </c>
      <c r="E56" s="1">
        <v>328.267</v>
      </c>
      <c r="F56" s="1">
        <v>252.99799999999999</v>
      </c>
    </row>
    <row r="57" spans="3:6" x14ac:dyDescent="0.25">
      <c r="C57" s="1">
        <v>1090.6849999999999</v>
      </c>
      <c r="D57" s="1">
        <v>1688.566</v>
      </c>
      <c r="E57" s="1">
        <v>289.84500000000003</v>
      </c>
      <c r="F57" s="1">
        <v>197.27</v>
      </c>
    </row>
    <row r="58" spans="3:6" x14ac:dyDescent="0.25">
      <c r="C58" s="1">
        <v>3126.54</v>
      </c>
      <c r="D58" s="1">
        <v>4167.567</v>
      </c>
      <c r="E58" s="1">
        <v>369.89600000000002</v>
      </c>
      <c r="F58" s="1">
        <v>364.07499999999999</v>
      </c>
    </row>
    <row r="59" spans="3:6" x14ac:dyDescent="0.25">
      <c r="C59" s="1">
        <v>930.03399999999999</v>
      </c>
      <c r="D59" s="1">
        <v>2029.664</v>
      </c>
      <c r="E59" s="1">
        <v>276.64400000000001</v>
      </c>
      <c r="F59" s="1">
        <v>431.96699999999998</v>
      </c>
    </row>
    <row r="60" spans="3:6" x14ac:dyDescent="0.25">
      <c r="C60" s="1">
        <v>1084.2349999999999</v>
      </c>
      <c r="D60" s="1">
        <v>1869.454</v>
      </c>
      <c r="E60" s="1">
        <v>438.26100000000002</v>
      </c>
      <c r="F60" s="1">
        <v>992.87</v>
      </c>
    </row>
    <row r="61" spans="3:6" x14ac:dyDescent="0.25">
      <c r="C61" s="1">
        <v>1044.1030000000001</v>
      </c>
      <c r="D61" s="1">
        <v>1973.0319999999999</v>
      </c>
      <c r="E61" s="1">
        <v>461.221</v>
      </c>
      <c r="F61" s="1">
        <v>566.27800000000002</v>
      </c>
    </row>
    <row r="62" spans="3:6" x14ac:dyDescent="0.25">
      <c r="C62" s="1"/>
      <c r="D62" s="1"/>
      <c r="E62" s="1">
        <v>605.88400000000001</v>
      </c>
      <c r="F62" s="1">
        <v>838.01099999999997</v>
      </c>
    </row>
    <row r="63" spans="3:6" x14ac:dyDescent="0.25">
      <c r="C63" s="1"/>
      <c r="D63" s="1"/>
      <c r="E63" s="1">
        <v>673.80200000000002</v>
      </c>
      <c r="F63" s="1">
        <v>1011.601</v>
      </c>
    </row>
    <row r="64" spans="3:6" x14ac:dyDescent="0.25">
      <c r="C64" s="1"/>
      <c r="D64" s="1"/>
      <c r="E64" s="1">
        <v>446.98899999999998</v>
      </c>
      <c r="F64" s="1">
        <v>620.93799999999999</v>
      </c>
    </row>
    <row r="65" spans="3:6" x14ac:dyDescent="0.25">
      <c r="C65" s="1"/>
      <c r="D65" s="1"/>
      <c r="E65" s="1">
        <v>443.98200000000003</v>
      </c>
      <c r="F65" s="1">
        <v>518.24300000000005</v>
      </c>
    </row>
    <row r="66" spans="3:6" x14ac:dyDescent="0.25">
      <c r="C66" s="1"/>
      <c r="D66" s="1"/>
      <c r="E66" s="1">
        <v>33.130000000000003</v>
      </c>
      <c r="F66" s="1">
        <v>330.178</v>
      </c>
    </row>
    <row r="67" spans="3:6" x14ac:dyDescent="0.25">
      <c r="C67" s="1"/>
      <c r="D67" s="1"/>
      <c r="E67" s="1">
        <v>494.99200000000002</v>
      </c>
      <c r="F67" s="1">
        <v>262.154</v>
      </c>
    </row>
    <row r="68" spans="3:6" x14ac:dyDescent="0.25">
      <c r="C68" s="1"/>
      <c r="D68" s="1"/>
      <c r="E68" s="1">
        <v>452.88400000000001</v>
      </c>
      <c r="F68" s="1">
        <v>585.96600000000001</v>
      </c>
    </row>
    <row r="69" spans="3:6" x14ac:dyDescent="0.25">
      <c r="C69" s="1"/>
      <c r="D69" s="1"/>
      <c r="E69" s="1">
        <v>261.78899999999999</v>
      </c>
      <c r="F69" s="1">
        <v>187.02799999999999</v>
      </c>
    </row>
    <row r="70" spans="3:6" x14ac:dyDescent="0.25">
      <c r="C70" s="1"/>
      <c r="D70" s="1"/>
      <c r="E70" s="1">
        <v>363.00799999999998</v>
      </c>
      <c r="F70" s="1">
        <v>305.51100000000002</v>
      </c>
    </row>
    <row r="71" spans="3:6" x14ac:dyDescent="0.25">
      <c r="C71" s="1"/>
      <c r="D71" s="1"/>
      <c r="E71" s="1">
        <v>210.065</v>
      </c>
      <c r="F71" s="1">
        <v>164.99600000000001</v>
      </c>
    </row>
    <row r="72" spans="3:6" x14ac:dyDescent="0.25">
      <c r="C72" s="1"/>
      <c r="D72" s="1"/>
      <c r="E72" s="1">
        <v>321.67500000000001</v>
      </c>
      <c r="F72" s="1">
        <v>500.33600000000001</v>
      </c>
    </row>
    <row r="73" spans="3:6" x14ac:dyDescent="0.25">
      <c r="C73" s="1"/>
      <c r="D73" s="1"/>
      <c r="E73" s="1">
        <v>266.95100000000002</v>
      </c>
      <c r="F73" s="1">
        <v>232.18700000000001</v>
      </c>
    </row>
    <row r="74" spans="3:6" x14ac:dyDescent="0.25">
      <c r="C74" s="1"/>
      <c r="D74" s="1"/>
      <c r="E74" s="1">
        <v>263.8</v>
      </c>
      <c r="F74" s="1">
        <v>326.30599999999998</v>
      </c>
    </row>
    <row r="75" spans="3:6" x14ac:dyDescent="0.25">
      <c r="C75" s="1"/>
      <c r="D75" s="1"/>
      <c r="E75" s="1">
        <v>298.99700000000001</v>
      </c>
      <c r="F75" s="1">
        <v>367.66399999999999</v>
      </c>
    </row>
    <row r="76" spans="3:6" x14ac:dyDescent="0.25">
      <c r="C76" s="1"/>
      <c r="D76" s="1"/>
      <c r="E76" s="1">
        <v>299.012</v>
      </c>
      <c r="F76" s="1">
        <v>598.59500000000003</v>
      </c>
    </row>
    <row r="77" spans="3:6" x14ac:dyDescent="0.25">
      <c r="C77" s="1"/>
      <c r="D77" s="1"/>
      <c r="E77" s="1">
        <v>343.61500000000001</v>
      </c>
      <c r="F77" s="1">
        <v>381.75599999999997</v>
      </c>
    </row>
    <row r="78" spans="3:6" x14ac:dyDescent="0.25">
      <c r="C78" s="1"/>
      <c r="D78" s="1"/>
      <c r="E78" s="1">
        <v>314.55599999999998</v>
      </c>
      <c r="F78" s="1">
        <v>394.01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="80" zoomScaleNormal="80" workbookViewId="0">
      <selection activeCell="H20" sqref="H20"/>
    </sheetView>
  </sheetViews>
  <sheetFormatPr defaultRowHeight="15" x14ac:dyDescent="0.25"/>
  <cols>
    <col min="1" max="1" width="10.85546875" customWidth="1"/>
    <col min="2" max="2" width="23.28515625" customWidth="1"/>
    <col min="3" max="3" width="20.7109375" customWidth="1"/>
    <col min="4" max="4" width="18.28515625" customWidth="1"/>
    <col min="7" max="7" width="19.140625" customWidth="1"/>
    <col min="8" max="8" width="18.5703125" customWidth="1"/>
    <col min="9" max="9" width="17.140625" customWidth="1"/>
    <col min="13" max="13" width="20.5703125" customWidth="1"/>
    <col min="14" max="14" width="18" customWidth="1"/>
    <col min="15" max="15" width="16.140625" customWidth="1"/>
  </cols>
  <sheetData>
    <row r="1" spans="1:15" x14ac:dyDescent="0.25">
      <c r="A1" s="5" t="s">
        <v>35</v>
      </c>
    </row>
    <row r="2" spans="1:15" x14ac:dyDescent="0.25">
      <c r="B2" s="5" t="s">
        <v>36</v>
      </c>
      <c r="G2" s="5" t="s">
        <v>37</v>
      </c>
      <c r="M2" s="5" t="s">
        <v>38</v>
      </c>
    </row>
    <row r="4" spans="1:15" x14ac:dyDescent="0.25">
      <c r="B4" t="s">
        <v>23</v>
      </c>
      <c r="C4" t="s">
        <v>21</v>
      </c>
      <c r="D4" t="s">
        <v>20</v>
      </c>
      <c r="G4" t="s">
        <v>23</v>
      </c>
      <c r="H4" t="s">
        <v>30</v>
      </c>
      <c r="I4" t="s">
        <v>29</v>
      </c>
      <c r="M4" t="s">
        <v>23</v>
      </c>
      <c r="N4" t="s">
        <v>26</v>
      </c>
      <c r="O4" t="s">
        <v>24</v>
      </c>
    </row>
    <row r="5" spans="1:15" x14ac:dyDescent="0.25">
      <c r="B5" t="s">
        <v>18</v>
      </c>
      <c r="C5">
        <v>40</v>
      </c>
      <c r="D5">
        <v>15</v>
      </c>
      <c r="G5" t="s">
        <v>31</v>
      </c>
      <c r="H5">
        <v>43</v>
      </c>
      <c r="I5">
        <v>9</v>
      </c>
      <c r="M5" t="s">
        <v>25</v>
      </c>
      <c r="N5">
        <v>54</v>
      </c>
      <c r="O5">
        <v>10</v>
      </c>
    </row>
    <row r="6" spans="1:15" x14ac:dyDescent="0.25">
      <c r="B6" t="s">
        <v>19</v>
      </c>
      <c r="C6">
        <v>4</v>
      </c>
      <c r="D6">
        <v>63</v>
      </c>
      <c r="G6" t="s">
        <v>32</v>
      </c>
      <c r="H6">
        <v>2</v>
      </c>
      <c r="I6">
        <v>22</v>
      </c>
      <c r="M6" t="s">
        <v>17</v>
      </c>
      <c r="N6">
        <v>13</v>
      </c>
      <c r="O6">
        <v>27</v>
      </c>
    </row>
    <row r="7" spans="1:15" x14ac:dyDescent="0.25">
      <c r="B7" t="s">
        <v>22</v>
      </c>
      <c r="C7">
        <f>SUM(C5:C6)</f>
        <v>44</v>
      </c>
      <c r="D7">
        <f>SUM(D5:D6)</f>
        <v>78</v>
      </c>
      <c r="G7" t="s">
        <v>22</v>
      </c>
      <c r="H7">
        <v>45</v>
      </c>
      <c r="I7">
        <v>31</v>
      </c>
      <c r="M7" t="s">
        <v>27</v>
      </c>
      <c r="N7">
        <v>67</v>
      </c>
      <c r="O7">
        <v>37</v>
      </c>
    </row>
    <row r="11" spans="1:15" x14ac:dyDescent="0.25">
      <c r="B11" t="s">
        <v>39</v>
      </c>
      <c r="C11" t="s">
        <v>21</v>
      </c>
      <c r="D11" t="s">
        <v>20</v>
      </c>
      <c r="G11" t="s">
        <v>28</v>
      </c>
      <c r="H11" t="s">
        <v>30</v>
      </c>
      <c r="I11" t="s">
        <v>29</v>
      </c>
      <c r="M11" t="s">
        <v>28</v>
      </c>
      <c r="N11" t="s">
        <v>21</v>
      </c>
      <c r="O11" t="s">
        <v>20</v>
      </c>
    </row>
    <row r="12" spans="1:15" x14ac:dyDescent="0.25">
      <c r="B12" t="s">
        <v>18</v>
      </c>
      <c r="C12" s="8">
        <f>40/44*100</f>
        <v>90.909090909090907</v>
      </c>
      <c r="D12" s="8">
        <f>15/78*100</f>
        <v>19.230769230769234</v>
      </c>
      <c r="E12" s="9"/>
      <c r="F12" s="9"/>
      <c r="G12" s="9" t="s">
        <v>31</v>
      </c>
      <c r="H12" s="8">
        <f>43/45*100</f>
        <v>95.555555555555557</v>
      </c>
      <c r="I12" s="8">
        <f>9/31*100</f>
        <v>29.032258064516132</v>
      </c>
      <c r="J12" s="9"/>
      <c r="K12" s="9"/>
      <c r="L12" s="9"/>
      <c r="M12" s="9" t="s">
        <v>18</v>
      </c>
      <c r="N12" s="8">
        <f>54/67*100</f>
        <v>80.597014925373131</v>
      </c>
      <c r="O12" s="8">
        <f>10/37*100</f>
        <v>27.027027027027028</v>
      </c>
    </row>
    <row r="13" spans="1:15" x14ac:dyDescent="0.25">
      <c r="B13" t="s">
        <v>19</v>
      </c>
      <c r="C13" s="9">
        <f>4/44*100</f>
        <v>9.0909090909090917</v>
      </c>
      <c r="D13" s="9">
        <f>63/78*100</f>
        <v>80.769230769230774</v>
      </c>
      <c r="E13" s="9"/>
      <c r="F13" s="9"/>
      <c r="G13" s="9" t="s">
        <v>32</v>
      </c>
      <c r="H13" s="9">
        <f>2/45*100</f>
        <v>4.4444444444444446</v>
      </c>
      <c r="I13" s="9">
        <f>22/31*100</f>
        <v>70.967741935483872</v>
      </c>
      <c r="J13" s="9"/>
      <c r="K13" s="9"/>
      <c r="L13" s="9"/>
      <c r="M13" s="9" t="s">
        <v>19</v>
      </c>
      <c r="N13" s="9">
        <f>13/67*100</f>
        <v>19.402985074626866</v>
      </c>
      <c r="O13" s="9">
        <f>27/37*100</f>
        <v>72.972972972972968</v>
      </c>
    </row>
    <row r="15" spans="1:15" x14ac:dyDescent="0.25">
      <c r="H1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b</vt:lpstr>
      <vt:lpstr>Panel c</vt:lpstr>
      <vt:lpstr>Panel 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2018-07-26T20:10:41Z</dcterms:modified>
</cp:coreProperties>
</file>