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ssrv06\pedia\BAKER\SHARED\1. Manuscripts\1. SnCs Tau\  FINAL\3. Raw data\"/>
    </mc:Choice>
  </mc:AlternateContent>
  <bookViews>
    <workbookView xWindow="900" yWindow="435" windowWidth="27900" windowHeight="17565"/>
  </bookViews>
  <sheets>
    <sheet name="ED Fig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 s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F16" i="1" s="1"/>
  <c r="F17" i="1" s="1"/>
  <c r="E7" i="1"/>
  <c r="D7" i="1"/>
  <c r="C7" i="1"/>
  <c r="B7" i="1"/>
  <c r="G6" i="1"/>
  <c r="G15" i="1" s="1"/>
  <c r="F6" i="1"/>
  <c r="F15" i="1" s="1"/>
  <c r="E6" i="1"/>
  <c r="E16" i="1" s="1"/>
  <c r="E17" i="1" s="1"/>
  <c r="D6" i="1"/>
  <c r="D16" i="1" s="1"/>
  <c r="D17" i="1" s="1"/>
  <c r="C6" i="1"/>
  <c r="C15" i="1" s="1"/>
  <c r="B6" i="1"/>
  <c r="B15" i="1" s="1"/>
  <c r="D15" i="1" l="1"/>
  <c r="B16" i="1"/>
  <c r="B17" i="1" s="1"/>
  <c r="C16" i="1"/>
  <c r="C17" i="1" s="1"/>
  <c r="E15" i="1"/>
</calcChain>
</file>

<file path=xl/sharedStrings.xml><?xml version="1.0" encoding="utf-8"?>
<sst xmlns="http://schemas.openxmlformats.org/spreadsheetml/2006/main" count="26" uniqueCount="18">
  <si>
    <t>Novel object recognition</t>
  </si>
  <si>
    <t># of investigations</t>
  </si>
  <si>
    <t>Training</t>
  </si>
  <si>
    <t>Testing</t>
  </si>
  <si>
    <t>ATTAC –AP</t>
  </si>
  <si>
    <t>PS19;ATTAC –AP</t>
  </si>
  <si>
    <t>PS19;ATTAC +AP</t>
  </si>
  <si>
    <t>Average</t>
  </si>
  <si>
    <t>SD</t>
  </si>
  <si>
    <t>SEM</t>
  </si>
  <si>
    <t>Extended Data Figure 10</t>
  </si>
  <si>
    <t>ATTAC –AP vs. PS19;ATTAC –AP</t>
  </si>
  <si>
    <t>ATTAC –AP vs. PS19;ATTAC +AP</t>
  </si>
  <si>
    <t>&gt;0.9999</t>
  </si>
  <si>
    <t>PS19;ATTAC –AP vs. PS19;ATTAC +AP</t>
  </si>
  <si>
    <t>&lt;0.0001</t>
  </si>
  <si>
    <t>Tukey Multiple Comparison Tests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</si>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</sst>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:XFD14"/>
    </sheetView>
  </sheetViews>
  <sheetFormatPr defaultColWidth="10.875" defaultRowHeight="15" x14ac:dyDescent="0.2"/>
  <cols>
    <col min="1" max="1" width="38.375" style="6" bestFit="1" customWidth="1"/>
    <col min="2" max="2" width="17.625" style="5" customWidth="1"/>
    <col min="3" max="7" width="17.625" style="6" customWidth="1"/>
    <col min="8" max="16384" width="10.875" style="6"/>
  </cols>
  <sheetData>
    <row r="1" spans="1:7" ht="15.75" x14ac:dyDescent="0.25">
      <c r="A1" s="4" t="s">
        <v>10</v>
      </c>
    </row>
    <row r="2" spans="1:7" ht="15.75" x14ac:dyDescent="0.25">
      <c r="A2" s="4"/>
    </row>
    <row r="3" spans="1:7" ht="15.75" x14ac:dyDescent="0.25">
      <c r="A3" s="7" t="s">
        <v>0</v>
      </c>
    </row>
    <row r="4" spans="1:7" ht="15.75" x14ac:dyDescent="0.25">
      <c r="A4" s="4" t="s">
        <v>1</v>
      </c>
      <c r="B4" s="9" t="s">
        <v>2</v>
      </c>
      <c r="C4" s="9"/>
      <c r="D4" s="9"/>
      <c r="E4" s="9" t="s">
        <v>3</v>
      </c>
      <c r="F4" s="9"/>
      <c r="G4" s="9"/>
    </row>
    <row r="5" spans="1:7" s="8" customFormat="1" ht="15.95" x14ac:dyDescent="0.2">
      <c r="B5" s="8" t="s">
        <v>4</v>
      </c>
      <c r="C5" s="8" t="s">
        <v>5</v>
      </c>
      <c r="D5" s="8" t="s">
        <v>6</v>
      </c>
      <c r="E5" s="8" t="s">
        <v>4</v>
      </c>
      <c r="F5" s="8" t="s">
        <v>5</v>
      </c>
      <c r="G5" s="8" t="s">
        <v>6</v>
      </c>
    </row>
    <row r="6" spans="1:7" ht="15.95" x14ac:dyDescent="0.2">
      <c r="B6" s="5">
        <f>18/15</f>
        <v>1.2</v>
      </c>
      <c r="C6" s="6">
        <f>6/12</f>
        <v>0.5</v>
      </c>
      <c r="D6" s="6">
        <f>8/13</f>
        <v>0.61538461538461542</v>
      </c>
      <c r="E6" s="6">
        <f>22/8</f>
        <v>2.75</v>
      </c>
      <c r="F6" s="6">
        <f>13/19</f>
        <v>0.68421052631578949</v>
      </c>
      <c r="G6" s="6">
        <f>14/6</f>
        <v>2.3333333333333335</v>
      </c>
    </row>
    <row r="7" spans="1:7" ht="15.95" x14ac:dyDescent="0.2">
      <c r="B7" s="5">
        <f>6/11</f>
        <v>0.54545454545454541</v>
      </c>
      <c r="C7" s="6">
        <f>15/11</f>
        <v>1.3636363636363635</v>
      </c>
      <c r="D7" s="6">
        <f>11/9</f>
        <v>1.2222222222222223</v>
      </c>
      <c r="E7" s="6">
        <f>14/9</f>
        <v>1.5555555555555556</v>
      </c>
      <c r="F7" s="6">
        <f>12/9</f>
        <v>1.3333333333333333</v>
      </c>
      <c r="G7" s="6">
        <f>11/4</f>
        <v>2.75</v>
      </c>
    </row>
    <row r="8" spans="1:7" ht="15.95" x14ac:dyDescent="0.2">
      <c r="B8" s="5">
        <f>14/21</f>
        <v>0.66666666666666663</v>
      </c>
      <c r="C8" s="6">
        <f>23/10</f>
        <v>2.2999999999999998</v>
      </c>
      <c r="D8" s="6">
        <f>15/10</f>
        <v>1.5</v>
      </c>
      <c r="E8" s="6">
        <f>23/10</f>
        <v>2.2999999999999998</v>
      </c>
      <c r="F8" s="6">
        <f>14/12</f>
        <v>1.1666666666666667</v>
      </c>
      <c r="G8" s="6">
        <f>23/11</f>
        <v>2.0909090909090908</v>
      </c>
    </row>
    <row r="9" spans="1:7" ht="15.95" x14ac:dyDescent="0.2">
      <c r="B9" s="5">
        <f>22/15</f>
        <v>1.4666666666666666</v>
      </c>
      <c r="C9" s="6">
        <f>14/19</f>
        <v>0.73684210526315785</v>
      </c>
      <c r="D9" s="6">
        <f>7/18</f>
        <v>0.3888888888888889</v>
      </c>
      <c r="E9" s="6">
        <f>14/6</f>
        <v>2.3333333333333335</v>
      </c>
      <c r="F9" s="6">
        <f>24/22</f>
        <v>1.0909090909090908</v>
      </c>
      <c r="G9" s="6">
        <f>24/13</f>
        <v>1.8461538461538463</v>
      </c>
    </row>
    <row r="10" spans="1:7" ht="15.95" x14ac:dyDescent="0.2">
      <c r="B10" s="5">
        <f>3/11</f>
        <v>0.27272727272727271</v>
      </c>
      <c r="C10" s="6">
        <f>7/18</f>
        <v>0.3888888888888889</v>
      </c>
      <c r="D10" s="6">
        <f>6/9</f>
        <v>0.66666666666666663</v>
      </c>
      <c r="E10" s="6">
        <f>25/10</f>
        <v>2.5</v>
      </c>
      <c r="F10" s="6">
        <f>15/18</f>
        <v>0.83333333333333337</v>
      </c>
      <c r="G10" s="6">
        <f>17/5</f>
        <v>3.4</v>
      </c>
    </row>
    <row r="11" spans="1:7" ht="15.95" x14ac:dyDescent="0.2">
      <c r="B11" s="5">
        <f>14/9</f>
        <v>1.5555555555555556</v>
      </c>
      <c r="C11" s="6">
        <f>6/15</f>
        <v>0.4</v>
      </c>
      <c r="D11" s="6">
        <f>15/11</f>
        <v>1.3636363636363635</v>
      </c>
      <c r="E11" s="6">
        <f>27/15</f>
        <v>1.8</v>
      </c>
      <c r="F11" s="6">
        <f>20/10</f>
        <v>2</v>
      </c>
      <c r="G11" s="6">
        <f>21/10</f>
        <v>2.1</v>
      </c>
    </row>
    <row r="12" spans="1:7" ht="15.95" x14ac:dyDescent="0.2">
      <c r="B12" s="5">
        <f>11/10</f>
        <v>1.1000000000000001</v>
      </c>
      <c r="C12" s="6">
        <f>12/8</f>
        <v>1.5</v>
      </c>
      <c r="D12" s="6">
        <f>16/13</f>
        <v>1.2307692307692308</v>
      </c>
      <c r="E12" s="6">
        <f>19/11</f>
        <v>1.7272727272727273</v>
      </c>
      <c r="F12" s="6">
        <f>13/17</f>
        <v>0.76470588235294112</v>
      </c>
      <c r="G12" s="6">
        <f>17/6</f>
        <v>2.8333333333333335</v>
      </c>
    </row>
    <row r="13" spans="1:7" ht="15.95" x14ac:dyDescent="0.2">
      <c r="B13" s="5">
        <f>19/20</f>
        <v>0.95</v>
      </c>
      <c r="C13" s="6">
        <f>19/11</f>
        <v>1.7272727272727273</v>
      </c>
      <c r="D13" s="6">
        <f>13/25</f>
        <v>0.52</v>
      </c>
      <c r="E13" s="6">
        <f>22/9</f>
        <v>2.4444444444444446</v>
      </c>
      <c r="F13" s="6">
        <f>13/15</f>
        <v>0.8666666666666667</v>
      </c>
      <c r="G13" s="6">
        <f>15/9</f>
        <v>1.6666666666666667</v>
      </c>
    </row>
    <row r="14" spans="1:7" ht="15.95" x14ac:dyDescent="0.2"/>
    <row r="15" spans="1:7" ht="15.95" x14ac:dyDescent="0.2">
      <c r="A15" s="6" t="s">
        <v>7</v>
      </c>
      <c r="B15" s="5">
        <f>AVERAGE(B6:B13)</f>
        <v>0.96963383838383843</v>
      </c>
      <c r="C15" s="6">
        <f t="shared" ref="C15:G15" si="0">AVERAGE(C6:C13)</f>
        <v>1.1145800106326422</v>
      </c>
      <c r="D15" s="6">
        <f t="shared" si="0"/>
        <v>0.93844599844599852</v>
      </c>
      <c r="E15" s="6">
        <f t="shared" si="0"/>
        <v>2.1763257575757575</v>
      </c>
      <c r="F15" s="6">
        <f t="shared" si="0"/>
        <v>1.0924781874472276</v>
      </c>
      <c r="G15" s="6">
        <f t="shared" si="0"/>
        <v>2.377549533799534</v>
      </c>
    </row>
    <row r="16" spans="1:7" ht="15.95" x14ac:dyDescent="0.2">
      <c r="A16" s="6" t="s">
        <v>8</v>
      </c>
      <c r="B16" s="5">
        <f>STDEV(B6:B13)</f>
        <v>0.45010970474029749</v>
      </c>
      <c r="C16" s="6">
        <f t="shared" ref="C16:G16" si="1">STDEV(C6:C13)</f>
        <v>0.71202299940647573</v>
      </c>
      <c r="D16" s="6">
        <f t="shared" si="1"/>
        <v>0.43382917858412057</v>
      </c>
      <c r="E16" s="6">
        <f t="shared" si="1"/>
        <v>0.42666929691642791</v>
      </c>
      <c r="F16" s="6">
        <f t="shared" si="1"/>
        <v>0.42751399300661591</v>
      </c>
      <c r="G16" s="6">
        <f t="shared" si="1"/>
        <v>0.5782671854961986</v>
      </c>
    </row>
    <row r="17" spans="1:7" ht="15.95" x14ac:dyDescent="0.2">
      <c r="A17" s="6" t="s">
        <v>9</v>
      </c>
      <c r="B17" s="5">
        <f t="shared" ref="B17:G17" si="2">B16/(SQRT(8))</f>
        <v>0.1591378122498695</v>
      </c>
      <c r="C17" s="6">
        <f t="shared" si="2"/>
        <v>0.25173814562055202</v>
      </c>
      <c r="D17" s="6">
        <f t="shared" si="2"/>
        <v>0.15338177702671069</v>
      </c>
      <c r="E17" s="6">
        <f t="shared" si="2"/>
        <v>0.15085037658685133</v>
      </c>
      <c r="F17" s="6">
        <f t="shared" si="2"/>
        <v>0.15114902175355818</v>
      </c>
      <c r="G17" s="6">
        <f t="shared" si="2"/>
        <v>0.20444832410101058</v>
      </c>
    </row>
    <row r="20" spans="1:7" ht="15.75" x14ac:dyDescent="0.25">
      <c r="A20" s="4" t="s">
        <v>16</v>
      </c>
      <c r="B20" s="5" t="s">
        <v>17</v>
      </c>
    </row>
    <row r="21" spans="1:7" ht="15.75" x14ac:dyDescent="0.25">
      <c r="A21" s="3" t="s">
        <v>2</v>
      </c>
      <c r="B21" s="2"/>
      <c r="C21" s="1"/>
      <c r="D21" s="1"/>
      <c r="E21" s="1"/>
      <c r="F21" s="1"/>
    </row>
    <row r="22" spans="1:7" ht="15.95" x14ac:dyDescent="0.2">
      <c r="A22" s="2" t="s">
        <v>11</v>
      </c>
      <c r="B22" s="2">
        <v>0.61970000000000003</v>
      </c>
    </row>
    <row r="23" spans="1:7" ht="15.95" x14ac:dyDescent="0.2">
      <c r="A23" s="2" t="s">
        <v>12</v>
      </c>
      <c r="B23" s="2" t="s">
        <v>13</v>
      </c>
    </row>
    <row r="24" spans="1:7" ht="15.95" x14ac:dyDescent="0.2">
      <c r="A24" s="2" t="s">
        <v>14</v>
      </c>
      <c r="B24" s="2">
        <v>0.62439999999999996</v>
      </c>
    </row>
    <row r="25" spans="1:7" ht="15.75" x14ac:dyDescent="0.25">
      <c r="A25" s="3" t="s">
        <v>3</v>
      </c>
      <c r="B25" s="2"/>
    </row>
    <row r="26" spans="1:7" ht="15.95" x14ac:dyDescent="0.2">
      <c r="A26" s="2" t="s">
        <v>11</v>
      </c>
      <c r="B26" s="2">
        <v>6.9999999999999999E-4</v>
      </c>
    </row>
    <row r="27" spans="1:7" ht="15.95" x14ac:dyDescent="0.2">
      <c r="A27" s="2" t="s">
        <v>12</v>
      </c>
      <c r="B27" s="2">
        <v>0.73929999999999996</v>
      </c>
    </row>
    <row r="28" spans="1:7" ht="15.95" x14ac:dyDescent="0.2">
      <c r="A28" s="2" t="s">
        <v>14</v>
      </c>
      <c r="B28" s="2" t="s">
        <v>15</v>
      </c>
    </row>
  </sheetData>
  <mergeCells count="2">
    <mergeCell ref="B4:D4"/>
    <mergeCell ref="E4:G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Tyler</cp:lastModifiedBy>
  <dcterms:created xsi:type="dcterms:W3CDTF">2018-07-19T21:55:37Z</dcterms:created>
  <dcterms:modified xsi:type="dcterms:W3CDTF">2018-08-14T05:38:32Z</dcterms:modified>
</cp:coreProperties>
</file>