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queryTables/queryTable2.xml" ContentType="application/vnd.openxmlformats-officedocument.spreadsheetml.queryTable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6.xml" ContentType="application/vnd.ms-office.chartcolorstyle+xml"/>
  <Override PartName="/xl/charts/style6.xml" ContentType="application/vnd.ms-office.chartstyle+xml"/>
  <Override PartName="/xl/charts/colors7.xml" ContentType="application/vnd.ms-office.chartcolorstyle+xml"/>
  <Override PartName="/xl/charts/style7.xml" ContentType="application/vnd.ms-office.chartstyle+xml"/>
  <Override PartName="/xl/charts/colors8.xml" ContentType="application/vnd.ms-office.chartcolorstyle+xml"/>
  <Override PartName="/xl/charts/style8.xml" ContentType="application/vnd.ms-office.chartstyle+xml"/>
  <Override PartName="/xl/charts/colors9.xml" ContentType="application/vnd.ms-office.chartcolorstyle+xml"/>
  <Override PartName="/xl/charts/style9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4385" windowHeight="3510"/>
  </bookViews>
  <sheets>
    <sheet name="SI Fig 1A" sheetId="14" r:id="rId1"/>
    <sheet name="SI Fig 1B" sheetId="13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results_soil_lpj_1" localSheetId="1">'SI Fig 1B'!$A$2:$I$8</definedName>
    <definedName name="results_veg_lpj" localSheetId="0">'SI Fig 1A'!$A$1:$J$8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4" i="14" l="1"/>
  <c r="G53" i="14"/>
  <c r="G52" i="14"/>
  <c r="G51" i="14"/>
  <c r="G50" i="14"/>
  <c r="G49" i="14"/>
  <c r="G48" i="14"/>
  <c r="K26" i="14"/>
  <c r="I26" i="14"/>
  <c r="G26" i="14"/>
  <c r="B26" i="14"/>
  <c r="E35" i="14" s="1"/>
  <c r="K25" i="14"/>
  <c r="I25" i="14"/>
  <c r="G25" i="14"/>
  <c r="K24" i="14"/>
  <c r="I24" i="14"/>
  <c r="G24" i="14"/>
  <c r="K23" i="14"/>
  <c r="I23" i="14"/>
  <c r="G23" i="14"/>
  <c r="K22" i="14"/>
  <c r="I22" i="14"/>
  <c r="G22" i="14"/>
  <c r="K21" i="14"/>
  <c r="I21" i="14"/>
  <c r="G21" i="14"/>
  <c r="B21" i="14"/>
  <c r="E30" i="14" s="1"/>
  <c r="K20" i="14"/>
  <c r="I20" i="14"/>
  <c r="G20" i="14"/>
  <c r="C16" i="14"/>
  <c r="B25" i="14" s="1"/>
  <c r="C15" i="14"/>
  <c r="B24" i="14" s="1"/>
  <c r="C14" i="14"/>
  <c r="B23" i="14" s="1"/>
  <c r="C13" i="14"/>
  <c r="B22" i="14" s="1"/>
  <c r="C11" i="14"/>
  <c r="B20" i="14" s="1"/>
  <c r="H25" i="13"/>
  <c r="C25" i="13"/>
  <c r="H24" i="13"/>
  <c r="C24" i="13"/>
  <c r="H23" i="13"/>
  <c r="C23" i="13"/>
  <c r="H22" i="13"/>
  <c r="H21" i="13"/>
  <c r="H20" i="13"/>
  <c r="C20" i="13"/>
  <c r="C12" i="13"/>
  <c r="C22" i="13" s="1"/>
  <c r="C11" i="13"/>
  <c r="C21" i="13" s="1"/>
  <c r="C10" i="13"/>
  <c r="F35" i="14" l="1"/>
  <c r="F30" i="14"/>
  <c r="E32" i="14"/>
  <c r="D32" i="14"/>
  <c r="F32" i="14"/>
  <c r="C32" i="14"/>
  <c r="E33" i="14"/>
  <c r="D33" i="14"/>
  <c r="F33" i="14"/>
  <c r="C33" i="14"/>
  <c r="E31" i="14"/>
  <c r="F31" i="14"/>
  <c r="D31" i="14"/>
  <c r="C31" i="14"/>
  <c r="E29" i="14"/>
  <c r="F29" i="14"/>
  <c r="D29" i="14"/>
  <c r="C29" i="14"/>
  <c r="E34" i="14"/>
  <c r="F34" i="14"/>
  <c r="D34" i="14"/>
  <c r="C34" i="14"/>
  <c r="C30" i="14"/>
  <c r="C35" i="14"/>
  <c r="D30" i="14"/>
  <c r="D35" i="14"/>
  <c r="C37" i="14" l="1"/>
  <c r="F37" i="14"/>
  <c r="D37" i="14"/>
  <c r="E37" i="14"/>
</calcChain>
</file>

<file path=xl/connections.xml><?xml version="1.0" encoding="utf-8"?>
<connections xmlns="http://schemas.openxmlformats.org/spreadsheetml/2006/main">
  <connection id="1" name="results_soil_lpj1" type="6" refreshedVersion="0" background="1" saveData="1">
    <textPr fileType="mac" sourceFile="/Users/tim/Work/Publications/in_progress/C_benefits/DGVM_validation/results_soil_lpj.csv" decimal="," thousands="." tab="0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name="results_veg_lpj1" type="6" refreshedVersion="0" background="1" saveData="1">
    <textPr fileType="mac" sourceFile="/Users/tim/Work/Publications/in_progress/C_benefits/DGVM_validation/results_veg_lpj.csv" decimal="," thousands="." tab="0" semicolon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<sst xmlns="http://schemas.openxmlformats.org/spreadsheetml/2006/main" count="115" uniqueCount="44">
  <si>
    <t>Biome</t>
  </si>
  <si>
    <t>UNEP</t>
  </si>
  <si>
    <t>Malhi</t>
  </si>
  <si>
    <t>Jobbagy</t>
  </si>
  <si>
    <t>lpj</t>
  </si>
  <si>
    <t>hybrid</t>
  </si>
  <si>
    <t>jedi</t>
  </si>
  <si>
    <t>sdgvm</t>
  </si>
  <si>
    <t>Trop. Rainfor.</t>
  </si>
  <si>
    <t>90 - 200</t>
  </si>
  <si>
    <t>Temp. Decid. For.</t>
  </si>
  <si>
    <t>60 - 128</t>
  </si>
  <si>
    <t>Bor. Evergr. For.</t>
  </si>
  <si>
    <t>116 - 343</t>
  </si>
  <si>
    <t>Tropical Savannas</t>
  </si>
  <si>
    <t>&lt; 174</t>
  </si>
  <si>
    <t>Temperate Savannas</t>
  </si>
  <si>
    <t>Tundra</t>
  </si>
  <si>
    <t>Reference</t>
  </si>
  <si>
    <t>LPJmL</t>
  </si>
  <si>
    <t>HYBRID</t>
  </si>
  <si>
    <t>JEDI</t>
  </si>
  <si>
    <t>SDGVM</t>
  </si>
  <si>
    <t>Mean DGVM</t>
  </si>
  <si>
    <t>Area</t>
  </si>
  <si>
    <t>Tropical Rainforest</t>
  </si>
  <si>
    <t>Temperate Deciduous Forest</t>
  </si>
  <si>
    <t>Boreal Evergreen Forest</t>
  </si>
  <si>
    <t>Deviation</t>
  </si>
  <si>
    <t>Original data</t>
  </si>
  <si>
    <t>Average values</t>
  </si>
  <si>
    <t>Data for plot using average estimates for biomes from the literature</t>
  </si>
  <si>
    <t>IPCC</t>
  </si>
  <si>
    <t>Saugier</t>
  </si>
  <si>
    <t>170-250</t>
  </si>
  <si>
    <t>Trop. Seas./Decid. For.</t>
  </si>
  <si>
    <t>90-192</t>
  </si>
  <si>
    <t>60-100</t>
  </si>
  <si>
    <t>9 - 80</t>
  </si>
  <si>
    <t>1 - 7</t>
  </si>
  <si>
    <t>40</t>
  </si>
  <si>
    <t>weight</t>
  </si>
  <si>
    <t>weighted average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</si>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</sst>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1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" fontId="0" fillId="0" borderId="0" xfId="0" applyNumberFormat="1"/>
    <xf numFmtId="0" fontId="1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F7F7F"/>
      <color rgb="FFD09E00"/>
      <color rgb="FF83BC5C"/>
      <color rgb="FFED8137"/>
      <color rgb="FFF19B61"/>
      <color rgb="FF93C571"/>
      <color rgb="FFF19E65"/>
      <color rgb="FFE267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connections" Target="connection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 Fig 1A'!$B$19</c:f>
              <c:strCache>
                <c:ptCount val="1"/>
                <c:pt idx="0">
                  <c:v>Reference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'SI Fig 1A'!$A$20:$A$26</c:f>
              <c:strCache>
                <c:ptCount val="7"/>
                <c:pt idx="0">
                  <c:v>Trop. Rainfor.</c:v>
                </c:pt>
                <c:pt idx="1">
                  <c:v>Trop. Seas./Decid. For.</c:v>
                </c:pt>
                <c:pt idx="2">
                  <c:v>Temp. Decid. For.</c:v>
                </c:pt>
                <c:pt idx="3">
                  <c:v>Bor. Evergr. For.</c:v>
                </c:pt>
                <c:pt idx="4">
                  <c:v>Tropical Savannas</c:v>
                </c:pt>
                <c:pt idx="5">
                  <c:v>Temperate Savannas</c:v>
                </c:pt>
                <c:pt idx="6">
                  <c:v>Tundra</c:v>
                </c:pt>
              </c:strCache>
            </c:strRef>
          </c:cat>
          <c:val>
            <c:numRef>
              <c:f>'SI Fig 1A'!$B$20:$B$26</c:f>
              <c:numCache>
                <c:formatCode>General</c:formatCode>
                <c:ptCount val="7"/>
                <c:pt idx="0">
                  <c:v>179.5</c:v>
                </c:pt>
                <c:pt idx="1">
                  <c:v>105</c:v>
                </c:pt>
                <c:pt idx="2">
                  <c:v>105.25</c:v>
                </c:pt>
                <c:pt idx="3">
                  <c:v>54.75</c:v>
                </c:pt>
                <c:pt idx="4">
                  <c:v>36.75</c:v>
                </c:pt>
                <c:pt idx="5">
                  <c:v>4</c:v>
                </c:pt>
                <c:pt idx="6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AF3-46B9-BBCD-B8F46A96B736}"/>
            </c:ext>
          </c:extLst>
        </c:ser>
        <c:ser>
          <c:idx val="1"/>
          <c:order val="1"/>
          <c:tx>
            <c:strRef>
              <c:f>'SI Fig 1A'!$C$19</c:f>
              <c:strCache>
                <c:ptCount val="1"/>
                <c:pt idx="0">
                  <c:v>LPJmL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'SI Fig 1A'!$A$20:$A$26</c:f>
              <c:strCache>
                <c:ptCount val="7"/>
                <c:pt idx="0">
                  <c:v>Trop. Rainfor.</c:v>
                </c:pt>
                <c:pt idx="1">
                  <c:v>Trop. Seas./Decid. For.</c:v>
                </c:pt>
                <c:pt idx="2">
                  <c:v>Temp. Decid. For.</c:v>
                </c:pt>
                <c:pt idx="3">
                  <c:v>Bor. Evergr. For.</c:v>
                </c:pt>
                <c:pt idx="4">
                  <c:v>Tropical Savannas</c:v>
                </c:pt>
                <c:pt idx="5">
                  <c:v>Temperate Savannas</c:v>
                </c:pt>
                <c:pt idx="6">
                  <c:v>Tundra</c:v>
                </c:pt>
              </c:strCache>
            </c:strRef>
          </c:cat>
          <c:val>
            <c:numRef>
              <c:f>'SI Fig 1A'!$C$20:$C$26</c:f>
              <c:numCache>
                <c:formatCode>General</c:formatCode>
                <c:ptCount val="7"/>
                <c:pt idx="0">
                  <c:v>175</c:v>
                </c:pt>
                <c:pt idx="1">
                  <c:v>105</c:v>
                </c:pt>
                <c:pt idx="2">
                  <c:v>69</c:v>
                </c:pt>
                <c:pt idx="3">
                  <c:v>85</c:v>
                </c:pt>
                <c:pt idx="4">
                  <c:v>48</c:v>
                </c:pt>
                <c:pt idx="5">
                  <c:v>7</c:v>
                </c:pt>
                <c:pt idx="6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AF3-46B9-BBCD-B8F46A96B736}"/>
            </c:ext>
          </c:extLst>
        </c:ser>
        <c:ser>
          <c:idx val="2"/>
          <c:order val="2"/>
          <c:tx>
            <c:strRef>
              <c:f>'SI Fig 1A'!$D$19</c:f>
              <c:strCache>
                <c:ptCount val="1"/>
                <c:pt idx="0">
                  <c:v>HYBRID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'SI Fig 1A'!$A$20:$A$26</c:f>
              <c:strCache>
                <c:ptCount val="7"/>
                <c:pt idx="0">
                  <c:v>Trop. Rainfor.</c:v>
                </c:pt>
                <c:pt idx="1">
                  <c:v>Trop. Seas./Decid. For.</c:v>
                </c:pt>
                <c:pt idx="2">
                  <c:v>Temp. Decid. For.</c:v>
                </c:pt>
                <c:pt idx="3">
                  <c:v>Bor. Evergr. For.</c:v>
                </c:pt>
                <c:pt idx="4">
                  <c:v>Tropical Savannas</c:v>
                </c:pt>
                <c:pt idx="5">
                  <c:v>Temperate Savannas</c:v>
                </c:pt>
                <c:pt idx="6">
                  <c:v>Tundra</c:v>
                </c:pt>
              </c:strCache>
            </c:strRef>
          </c:cat>
          <c:val>
            <c:numRef>
              <c:f>'SI Fig 1A'!$D$20:$D$26</c:f>
              <c:numCache>
                <c:formatCode>General</c:formatCode>
                <c:ptCount val="7"/>
                <c:pt idx="0">
                  <c:v>60</c:v>
                </c:pt>
                <c:pt idx="1">
                  <c:v>20</c:v>
                </c:pt>
                <c:pt idx="2">
                  <c:v>155</c:v>
                </c:pt>
                <c:pt idx="3">
                  <c:v>89</c:v>
                </c:pt>
                <c:pt idx="4">
                  <c:v>8</c:v>
                </c:pt>
                <c:pt idx="5">
                  <c:v>24</c:v>
                </c:pt>
                <c:pt idx="6">
                  <c:v>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AF3-46B9-BBCD-B8F46A96B736}"/>
            </c:ext>
          </c:extLst>
        </c:ser>
        <c:ser>
          <c:idx val="3"/>
          <c:order val="3"/>
          <c:tx>
            <c:strRef>
              <c:f>'SI Fig 1A'!$E$19</c:f>
              <c:strCache>
                <c:ptCount val="1"/>
                <c:pt idx="0">
                  <c:v>JEDI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'SI Fig 1A'!$A$20:$A$26</c:f>
              <c:strCache>
                <c:ptCount val="7"/>
                <c:pt idx="0">
                  <c:v>Trop. Rainfor.</c:v>
                </c:pt>
                <c:pt idx="1">
                  <c:v>Trop. Seas./Decid. For.</c:v>
                </c:pt>
                <c:pt idx="2">
                  <c:v>Temp. Decid. For.</c:v>
                </c:pt>
                <c:pt idx="3">
                  <c:v>Bor. Evergr. For.</c:v>
                </c:pt>
                <c:pt idx="4">
                  <c:v>Tropical Savannas</c:v>
                </c:pt>
                <c:pt idx="5">
                  <c:v>Temperate Savannas</c:v>
                </c:pt>
                <c:pt idx="6">
                  <c:v>Tundra</c:v>
                </c:pt>
              </c:strCache>
            </c:strRef>
          </c:cat>
          <c:val>
            <c:numRef>
              <c:f>'SI Fig 1A'!$E$20:$E$26</c:f>
              <c:numCache>
                <c:formatCode>General</c:formatCode>
                <c:ptCount val="7"/>
                <c:pt idx="0">
                  <c:v>99</c:v>
                </c:pt>
                <c:pt idx="1">
                  <c:v>93</c:v>
                </c:pt>
                <c:pt idx="2">
                  <c:v>35</c:v>
                </c:pt>
                <c:pt idx="3">
                  <c:v>21</c:v>
                </c:pt>
                <c:pt idx="4">
                  <c:v>73</c:v>
                </c:pt>
                <c:pt idx="5">
                  <c:v>43</c:v>
                </c:pt>
                <c:pt idx="6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AF3-46B9-BBCD-B8F46A96B736}"/>
            </c:ext>
          </c:extLst>
        </c:ser>
        <c:ser>
          <c:idx val="4"/>
          <c:order val="4"/>
          <c:tx>
            <c:strRef>
              <c:f>'SI Fig 1A'!$F$19</c:f>
              <c:strCache>
                <c:ptCount val="1"/>
                <c:pt idx="0">
                  <c:v>SDGVM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'SI Fig 1A'!$A$20:$A$26</c:f>
              <c:strCache>
                <c:ptCount val="7"/>
                <c:pt idx="0">
                  <c:v>Trop. Rainfor.</c:v>
                </c:pt>
                <c:pt idx="1">
                  <c:v>Trop. Seas./Decid. For.</c:v>
                </c:pt>
                <c:pt idx="2">
                  <c:v>Temp. Decid. For.</c:v>
                </c:pt>
                <c:pt idx="3">
                  <c:v>Bor. Evergr. For.</c:v>
                </c:pt>
                <c:pt idx="4">
                  <c:v>Tropical Savannas</c:v>
                </c:pt>
                <c:pt idx="5">
                  <c:v>Temperate Savannas</c:v>
                </c:pt>
                <c:pt idx="6">
                  <c:v>Tundra</c:v>
                </c:pt>
              </c:strCache>
            </c:strRef>
          </c:cat>
          <c:val>
            <c:numRef>
              <c:f>'SI Fig 1A'!$F$20:$F$26</c:f>
              <c:numCache>
                <c:formatCode>General</c:formatCode>
                <c:ptCount val="7"/>
                <c:pt idx="0">
                  <c:v>81</c:v>
                </c:pt>
                <c:pt idx="1">
                  <c:v>29</c:v>
                </c:pt>
                <c:pt idx="2">
                  <c:v>28</c:v>
                </c:pt>
                <c:pt idx="3">
                  <c:v>53</c:v>
                </c:pt>
                <c:pt idx="4">
                  <c:v>19</c:v>
                </c:pt>
                <c:pt idx="5">
                  <c:v>12</c:v>
                </c:pt>
                <c:pt idx="6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AF3-46B9-BBCD-B8F46A96B736}"/>
            </c:ext>
          </c:extLst>
        </c:ser>
        <c:ser>
          <c:idx val="5"/>
          <c:order val="5"/>
          <c:tx>
            <c:strRef>
              <c:f>'SI Fig 1A'!$G$19</c:f>
              <c:strCache>
                <c:ptCount val="1"/>
                <c:pt idx="0">
                  <c:v>Mean DGVM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'SI Fig 1A'!$A$20:$A$26</c:f>
              <c:strCache>
                <c:ptCount val="7"/>
                <c:pt idx="0">
                  <c:v>Trop. Rainfor.</c:v>
                </c:pt>
                <c:pt idx="1">
                  <c:v>Trop. Seas./Decid. For.</c:v>
                </c:pt>
                <c:pt idx="2">
                  <c:v>Temp. Decid. For.</c:v>
                </c:pt>
                <c:pt idx="3">
                  <c:v>Bor. Evergr. For.</c:v>
                </c:pt>
                <c:pt idx="4">
                  <c:v>Tropical Savannas</c:v>
                </c:pt>
                <c:pt idx="5">
                  <c:v>Temperate Savannas</c:v>
                </c:pt>
                <c:pt idx="6">
                  <c:v>Tundra</c:v>
                </c:pt>
              </c:strCache>
            </c:strRef>
          </c:cat>
          <c:val>
            <c:numRef>
              <c:f>'SI Fig 1A'!$G$20:$G$26</c:f>
              <c:numCache>
                <c:formatCode>0</c:formatCode>
                <c:ptCount val="7"/>
                <c:pt idx="0">
                  <c:v>103.75</c:v>
                </c:pt>
                <c:pt idx="1">
                  <c:v>61.75</c:v>
                </c:pt>
                <c:pt idx="2">
                  <c:v>71.75</c:v>
                </c:pt>
                <c:pt idx="3">
                  <c:v>62</c:v>
                </c:pt>
                <c:pt idx="4">
                  <c:v>37</c:v>
                </c:pt>
                <c:pt idx="5">
                  <c:v>21.5</c:v>
                </c:pt>
                <c:pt idx="6">
                  <c:v>12.5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ABA-46D2-A919-BDAA02597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3463296"/>
        <c:axId val="183465088"/>
      </c:barChart>
      <c:catAx>
        <c:axId val="183463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465088"/>
        <c:crosses val="autoZero"/>
        <c:auto val="1"/>
        <c:lblAlgn val="ctr"/>
        <c:lblOffset val="100"/>
        <c:noMultiLvlLbl val="0"/>
      </c:catAx>
      <c:valAx>
        <c:axId val="183465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800" b="0" i="0" baseline="0">
                    <a:effectLst/>
                  </a:rPr>
                  <a:t>Carbon storage [tC/ha]</a:t>
                </a:r>
                <a:endParaRPr lang="de-DE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463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 Fig 1A'!$B$19</c:f>
              <c:strCache>
                <c:ptCount val="1"/>
                <c:pt idx="0">
                  <c:v>Reference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'SI Fig 1A'!$A$20:$A$26</c:f>
              <c:strCache>
                <c:ptCount val="7"/>
                <c:pt idx="0">
                  <c:v>Trop. Rainfor.</c:v>
                </c:pt>
                <c:pt idx="1">
                  <c:v>Trop. Seas./Decid. For.</c:v>
                </c:pt>
                <c:pt idx="2">
                  <c:v>Temp. Decid. For.</c:v>
                </c:pt>
                <c:pt idx="3">
                  <c:v>Bor. Evergr. For.</c:v>
                </c:pt>
                <c:pt idx="4">
                  <c:v>Tropical Savannas</c:v>
                </c:pt>
                <c:pt idx="5">
                  <c:v>Temperate Savannas</c:v>
                </c:pt>
                <c:pt idx="6">
                  <c:v>Tundra</c:v>
                </c:pt>
              </c:strCache>
            </c:strRef>
          </c:cat>
          <c:val>
            <c:numRef>
              <c:f>'SI Fig 1A'!$B$20:$B$26</c:f>
              <c:numCache>
                <c:formatCode>General</c:formatCode>
                <c:ptCount val="7"/>
                <c:pt idx="0">
                  <c:v>179.5</c:v>
                </c:pt>
                <c:pt idx="1">
                  <c:v>105</c:v>
                </c:pt>
                <c:pt idx="2">
                  <c:v>105.25</c:v>
                </c:pt>
                <c:pt idx="3">
                  <c:v>54.75</c:v>
                </c:pt>
                <c:pt idx="4">
                  <c:v>36.75</c:v>
                </c:pt>
                <c:pt idx="5">
                  <c:v>4</c:v>
                </c:pt>
                <c:pt idx="6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AF3-46B9-BBCD-B8F46A96B736}"/>
            </c:ext>
          </c:extLst>
        </c:ser>
        <c:ser>
          <c:idx val="1"/>
          <c:order val="1"/>
          <c:tx>
            <c:strRef>
              <c:f>'SI Fig 1A'!$C$19</c:f>
              <c:strCache>
                <c:ptCount val="1"/>
                <c:pt idx="0">
                  <c:v>LPJmL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'SI Fig 1A'!$A$20:$A$26</c:f>
              <c:strCache>
                <c:ptCount val="7"/>
                <c:pt idx="0">
                  <c:v>Trop. Rainfor.</c:v>
                </c:pt>
                <c:pt idx="1">
                  <c:v>Trop. Seas./Decid. For.</c:v>
                </c:pt>
                <c:pt idx="2">
                  <c:v>Temp. Decid. For.</c:v>
                </c:pt>
                <c:pt idx="3">
                  <c:v>Bor. Evergr. For.</c:v>
                </c:pt>
                <c:pt idx="4">
                  <c:v>Tropical Savannas</c:v>
                </c:pt>
                <c:pt idx="5">
                  <c:v>Temperate Savannas</c:v>
                </c:pt>
                <c:pt idx="6">
                  <c:v>Tundra</c:v>
                </c:pt>
              </c:strCache>
            </c:strRef>
          </c:cat>
          <c:val>
            <c:numRef>
              <c:f>'SI Fig 1A'!$C$20:$C$26</c:f>
              <c:numCache>
                <c:formatCode>General</c:formatCode>
                <c:ptCount val="7"/>
                <c:pt idx="0">
                  <c:v>175</c:v>
                </c:pt>
                <c:pt idx="1">
                  <c:v>105</c:v>
                </c:pt>
                <c:pt idx="2">
                  <c:v>69</c:v>
                </c:pt>
                <c:pt idx="3">
                  <c:v>85</c:v>
                </c:pt>
                <c:pt idx="4">
                  <c:v>48</c:v>
                </c:pt>
                <c:pt idx="5">
                  <c:v>7</c:v>
                </c:pt>
                <c:pt idx="6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AF3-46B9-BBCD-B8F46A96B736}"/>
            </c:ext>
          </c:extLst>
        </c:ser>
        <c:ser>
          <c:idx val="2"/>
          <c:order val="2"/>
          <c:tx>
            <c:strRef>
              <c:f>'SI Fig 1A'!$D$19</c:f>
              <c:strCache>
                <c:ptCount val="1"/>
                <c:pt idx="0">
                  <c:v>HYBRID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'SI Fig 1A'!$A$20:$A$26</c:f>
              <c:strCache>
                <c:ptCount val="7"/>
                <c:pt idx="0">
                  <c:v>Trop. Rainfor.</c:v>
                </c:pt>
                <c:pt idx="1">
                  <c:v>Trop. Seas./Decid. For.</c:v>
                </c:pt>
                <c:pt idx="2">
                  <c:v>Temp. Decid. For.</c:v>
                </c:pt>
                <c:pt idx="3">
                  <c:v>Bor. Evergr. For.</c:v>
                </c:pt>
                <c:pt idx="4">
                  <c:v>Tropical Savannas</c:v>
                </c:pt>
                <c:pt idx="5">
                  <c:v>Temperate Savannas</c:v>
                </c:pt>
                <c:pt idx="6">
                  <c:v>Tundra</c:v>
                </c:pt>
              </c:strCache>
            </c:strRef>
          </c:cat>
          <c:val>
            <c:numRef>
              <c:f>'SI Fig 1A'!$D$20:$D$26</c:f>
              <c:numCache>
                <c:formatCode>General</c:formatCode>
                <c:ptCount val="7"/>
                <c:pt idx="0">
                  <c:v>60</c:v>
                </c:pt>
                <c:pt idx="1">
                  <c:v>20</c:v>
                </c:pt>
                <c:pt idx="2">
                  <c:v>155</c:v>
                </c:pt>
                <c:pt idx="3">
                  <c:v>89</c:v>
                </c:pt>
                <c:pt idx="4">
                  <c:v>8</c:v>
                </c:pt>
                <c:pt idx="5">
                  <c:v>24</c:v>
                </c:pt>
                <c:pt idx="6">
                  <c:v>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AF3-46B9-BBCD-B8F46A96B736}"/>
            </c:ext>
          </c:extLst>
        </c:ser>
        <c:ser>
          <c:idx val="3"/>
          <c:order val="3"/>
          <c:tx>
            <c:strRef>
              <c:f>'SI Fig 1A'!$E$19</c:f>
              <c:strCache>
                <c:ptCount val="1"/>
                <c:pt idx="0">
                  <c:v>JEDI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'SI Fig 1A'!$A$20:$A$26</c:f>
              <c:strCache>
                <c:ptCount val="7"/>
                <c:pt idx="0">
                  <c:v>Trop. Rainfor.</c:v>
                </c:pt>
                <c:pt idx="1">
                  <c:v>Trop. Seas./Decid. For.</c:v>
                </c:pt>
                <c:pt idx="2">
                  <c:v>Temp. Decid. For.</c:v>
                </c:pt>
                <c:pt idx="3">
                  <c:v>Bor. Evergr. For.</c:v>
                </c:pt>
                <c:pt idx="4">
                  <c:v>Tropical Savannas</c:v>
                </c:pt>
                <c:pt idx="5">
                  <c:v>Temperate Savannas</c:v>
                </c:pt>
                <c:pt idx="6">
                  <c:v>Tundra</c:v>
                </c:pt>
              </c:strCache>
            </c:strRef>
          </c:cat>
          <c:val>
            <c:numRef>
              <c:f>'SI Fig 1A'!$E$20:$E$26</c:f>
              <c:numCache>
                <c:formatCode>General</c:formatCode>
                <c:ptCount val="7"/>
                <c:pt idx="0">
                  <c:v>99</c:v>
                </c:pt>
                <c:pt idx="1">
                  <c:v>93</c:v>
                </c:pt>
                <c:pt idx="2">
                  <c:v>35</c:v>
                </c:pt>
                <c:pt idx="3">
                  <c:v>21</c:v>
                </c:pt>
                <c:pt idx="4">
                  <c:v>73</c:v>
                </c:pt>
                <c:pt idx="5">
                  <c:v>43</c:v>
                </c:pt>
                <c:pt idx="6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AF3-46B9-BBCD-B8F46A96B736}"/>
            </c:ext>
          </c:extLst>
        </c:ser>
        <c:ser>
          <c:idx val="4"/>
          <c:order val="4"/>
          <c:tx>
            <c:strRef>
              <c:f>'SI Fig 1A'!$F$19</c:f>
              <c:strCache>
                <c:ptCount val="1"/>
                <c:pt idx="0">
                  <c:v>SDGVM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'SI Fig 1A'!$A$20:$A$26</c:f>
              <c:strCache>
                <c:ptCount val="7"/>
                <c:pt idx="0">
                  <c:v>Trop. Rainfor.</c:v>
                </c:pt>
                <c:pt idx="1">
                  <c:v>Trop. Seas./Decid. For.</c:v>
                </c:pt>
                <c:pt idx="2">
                  <c:v>Temp. Decid. For.</c:v>
                </c:pt>
                <c:pt idx="3">
                  <c:v>Bor. Evergr. For.</c:v>
                </c:pt>
                <c:pt idx="4">
                  <c:v>Tropical Savannas</c:v>
                </c:pt>
                <c:pt idx="5">
                  <c:v>Temperate Savannas</c:v>
                </c:pt>
                <c:pt idx="6">
                  <c:v>Tundra</c:v>
                </c:pt>
              </c:strCache>
            </c:strRef>
          </c:cat>
          <c:val>
            <c:numRef>
              <c:f>'SI Fig 1A'!$F$20:$F$26</c:f>
              <c:numCache>
                <c:formatCode>General</c:formatCode>
                <c:ptCount val="7"/>
                <c:pt idx="0">
                  <c:v>81</c:v>
                </c:pt>
                <c:pt idx="1">
                  <c:v>29</c:v>
                </c:pt>
                <c:pt idx="2">
                  <c:v>28</c:v>
                </c:pt>
                <c:pt idx="3">
                  <c:v>53</c:v>
                </c:pt>
                <c:pt idx="4">
                  <c:v>19</c:v>
                </c:pt>
                <c:pt idx="5">
                  <c:v>12</c:v>
                </c:pt>
                <c:pt idx="6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AF3-46B9-BBCD-B8F46A96B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3380224"/>
        <c:axId val="183398400"/>
      </c:barChart>
      <c:catAx>
        <c:axId val="18338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398400"/>
        <c:crosses val="autoZero"/>
        <c:auto val="1"/>
        <c:lblAlgn val="ctr"/>
        <c:lblOffset val="100"/>
        <c:noMultiLvlLbl val="0"/>
      </c:catAx>
      <c:valAx>
        <c:axId val="183398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800" b="0" i="0" baseline="0">
                    <a:effectLst/>
                  </a:rPr>
                  <a:t>Carbon storage [tC/ha]</a:t>
                </a:r>
                <a:endParaRPr lang="de-DE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380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 Fig 1B'!$C$19</c:f>
              <c:strCache>
                <c:ptCount val="1"/>
                <c:pt idx="0">
                  <c:v>Reference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'SI Fig 1B'!$B$20:$B$25</c:f>
              <c:strCache>
                <c:ptCount val="6"/>
                <c:pt idx="0">
                  <c:v>Tropical Rainforest</c:v>
                </c:pt>
                <c:pt idx="1">
                  <c:v>Temperate Deciduous Forest</c:v>
                </c:pt>
                <c:pt idx="2">
                  <c:v>Boreal Evergreen Forest</c:v>
                </c:pt>
                <c:pt idx="3">
                  <c:v>Tropical Savannas</c:v>
                </c:pt>
                <c:pt idx="4">
                  <c:v>Temperate Savannas</c:v>
                </c:pt>
                <c:pt idx="5">
                  <c:v>Tundra</c:v>
                </c:pt>
              </c:strCache>
            </c:strRef>
          </c:cat>
          <c:val>
            <c:numRef>
              <c:f>'SI Fig 1B'!$C$20:$C$25</c:f>
              <c:numCache>
                <c:formatCode>0</c:formatCode>
                <c:ptCount val="6"/>
                <c:pt idx="0">
                  <c:v>151.33333333333334</c:v>
                </c:pt>
                <c:pt idx="1">
                  <c:v>121.33333333333333</c:v>
                </c:pt>
                <c:pt idx="2">
                  <c:v>221.83333333333334</c:v>
                </c:pt>
                <c:pt idx="3">
                  <c:v>132</c:v>
                </c:pt>
                <c:pt idx="4">
                  <c:v>125</c:v>
                </c:pt>
                <c:pt idx="5">
                  <c:v>180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ABA-4D73-9328-9C2E2C42F107}"/>
            </c:ext>
          </c:extLst>
        </c:ser>
        <c:ser>
          <c:idx val="1"/>
          <c:order val="1"/>
          <c:tx>
            <c:strRef>
              <c:f>'SI Fig 1B'!$D$19</c:f>
              <c:strCache>
                <c:ptCount val="1"/>
                <c:pt idx="0">
                  <c:v>LPJmL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'SI Fig 1B'!$B$20:$B$25</c:f>
              <c:strCache>
                <c:ptCount val="6"/>
                <c:pt idx="0">
                  <c:v>Tropical Rainforest</c:v>
                </c:pt>
                <c:pt idx="1">
                  <c:v>Temperate Deciduous Forest</c:v>
                </c:pt>
                <c:pt idx="2">
                  <c:v>Boreal Evergreen Forest</c:v>
                </c:pt>
                <c:pt idx="3">
                  <c:v>Tropical Savannas</c:v>
                </c:pt>
                <c:pt idx="4">
                  <c:v>Temperate Savannas</c:v>
                </c:pt>
                <c:pt idx="5">
                  <c:v>Tundra</c:v>
                </c:pt>
              </c:strCache>
            </c:strRef>
          </c:cat>
          <c:val>
            <c:numRef>
              <c:f>'SI Fig 1B'!$D$20:$D$25</c:f>
              <c:numCache>
                <c:formatCode>General</c:formatCode>
                <c:ptCount val="6"/>
                <c:pt idx="0">
                  <c:v>112</c:v>
                </c:pt>
                <c:pt idx="1">
                  <c:v>97</c:v>
                </c:pt>
                <c:pt idx="2">
                  <c:v>224</c:v>
                </c:pt>
                <c:pt idx="3">
                  <c:v>72</c:v>
                </c:pt>
                <c:pt idx="4">
                  <c:v>108</c:v>
                </c:pt>
                <c:pt idx="5">
                  <c:v>187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ABA-4D73-9328-9C2E2C42F107}"/>
            </c:ext>
          </c:extLst>
        </c:ser>
        <c:ser>
          <c:idx val="2"/>
          <c:order val="2"/>
          <c:tx>
            <c:strRef>
              <c:f>'SI Fig 1B'!$E$19</c:f>
              <c:strCache>
                <c:ptCount val="1"/>
                <c:pt idx="0">
                  <c:v>HYBRID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'SI Fig 1B'!$B$20:$B$25</c:f>
              <c:strCache>
                <c:ptCount val="6"/>
                <c:pt idx="0">
                  <c:v>Tropical Rainforest</c:v>
                </c:pt>
                <c:pt idx="1">
                  <c:v>Temperate Deciduous Forest</c:v>
                </c:pt>
                <c:pt idx="2">
                  <c:v>Boreal Evergreen Forest</c:v>
                </c:pt>
                <c:pt idx="3">
                  <c:v>Tropical Savannas</c:v>
                </c:pt>
                <c:pt idx="4">
                  <c:v>Temperate Savannas</c:v>
                </c:pt>
                <c:pt idx="5">
                  <c:v>Tundra</c:v>
                </c:pt>
              </c:strCache>
            </c:strRef>
          </c:cat>
          <c:val>
            <c:numRef>
              <c:f>'SI Fig 1B'!$E$20:$E$25</c:f>
              <c:numCache>
                <c:formatCode>General</c:formatCode>
                <c:ptCount val="6"/>
                <c:pt idx="0">
                  <c:v>7</c:v>
                </c:pt>
                <c:pt idx="1">
                  <c:v>49</c:v>
                </c:pt>
                <c:pt idx="2">
                  <c:v>180</c:v>
                </c:pt>
                <c:pt idx="3">
                  <c:v>5</c:v>
                </c:pt>
                <c:pt idx="4">
                  <c:v>65</c:v>
                </c:pt>
                <c:pt idx="5">
                  <c:v>290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ABA-4D73-9328-9C2E2C42F107}"/>
            </c:ext>
          </c:extLst>
        </c:ser>
        <c:ser>
          <c:idx val="3"/>
          <c:order val="3"/>
          <c:tx>
            <c:strRef>
              <c:f>'SI Fig 1B'!$F$19</c:f>
              <c:strCache>
                <c:ptCount val="1"/>
                <c:pt idx="0">
                  <c:v>JEDI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'SI Fig 1B'!$B$20:$B$25</c:f>
              <c:strCache>
                <c:ptCount val="6"/>
                <c:pt idx="0">
                  <c:v>Tropical Rainforest</c:v>
                </c:pt>
                <c:pt idx="1">
                  <c:v>Temperate Deciduous Forest</c:v>
                </c:pt>
                <c:pt idx="2">
                  <c:v>Boreal Evergreen Forest</c:v>
                </c:pt>
                <c:pt idx="3">
                  <c:v>Tropical Savannas</c:v>
                </c:pt>
                <c:pt idx="4">
                  <c:v>Temperate Savannas</c:v>
                </c:pt>
                <c:pt idx="5">
                  <c:v>Tundra</c:v>
                </c:pt>
              </c:strCache>
            </c:strRef>
          </c:cat>
          <c:val>
            <c:numRef>
              <c:f>'SI Fig 1B'!$F$20:$F$25</c:f>
              <c:numCache>
                <c:formatCode>General</c:formatCode>
                <c:ptCount val="6"/>
                <c:pt idx="0">
                  <c:v>155</c:v>
                </c:pt>
                <c:pt idx="1">
                  <c:v>184</c:v>
                </c:pt>
                <c:pt idx="2">
                  <c:v>131</c:v>
                </c:pt>
                <c:pt idx="3">
                  <c:v>115</c:v>
                </c:pt>
                <c:pt idx="4">
                  <c:v>146</c:v>
                </c:pt>
                <c:pt idx="5">
                  <c:v>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ABA-4D73-9328-9C2E2C42F107}"/>
            </c:ext>
          </c:extLst>
        </c:ser>
        <c:ser>
          <c:idx val="4"/>
          <c:order val="4"/>
          <c:tx>
            <c:strRef>
              <c:f>'SI Fig 1B'!$G$19</c:f>
              <c:strCache>
                <c:ptCount val="1"/>
                <c:pt idx="0">
                  <c:v>SDGVM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'SI Fig 1B'!$B$20:$B$25</c:f>
              <c:strCache>
                <c:ptCount val="6"/>
                <c:pt idx="0">
                  <c:v>Tropical Rainforest</c:v>
                </c:pt>
                <c:pt idx="1">
                  <c:v>Temperate Deciduous Forest</c:v>
                </c:pt>
                <c:pt idx="2">
                  <c:v>Boreal Evergreen Forest</c:v>
                </c:pt>
                <c:pt idx="3">
                  <c:v>Tropical Savannas</c:v>
                </c:pt>
                <c:pt idx="4">
                  <c:v>Temperate Savannas</c:v>
                </c:pt>
                <c:pt idx="5">
                  <c:v>Tundra</c:v>
                </c:pt>
              </c:strCache>
            </c:strRef>
          </c:cat>
          <c:val>
            <c:numRef>
              <c:f>'SI Fig 1B'!$G$20:$G$25</c:f>
              <c:numCache>
                <c:formatCode>General</c:formatCode>
                <c:ptCount val="6"/>
                <c:pt idx="0">
                  <c:v>51</c:v>
                </c:pt>
                <c:pt idx="1">
                  <c:v>106</c:v>
                </c:pt>
                <c:pt idx="2">
                  <c:v>152</c:v>
                </c:pt>
                <c:pt idx="3">
                  <c:v>63</c:v>
                </c:pt>
                <c:pt idx="4">
                  <c:v>126</c:v>
                </c:pt>
                <c:pt idx="5">
                  <c:v>119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ABA-4D73-9328-9C2E2C42F107}"/>
            </c:ext>
          </c:extLst>
        </c:ser>
        <c:ser>
          <c:idx val="5"/>
          <c:order val="5"/>
          <c:tx>
            <c:strRef>
              <c:f>'SI Fig 1B'!$H$19</c:f>
              <c:strCache>
                <c:ptCount val="1"/>
                <c:pt idx="0">
                  <c:v>Mean DGVM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'SI Fig 1B'!$B$20:$B$25</c:f>
              <c:strCache>
                <c:ptCount val="6"/>
                <c:pt idx="0">
                  <c:v>Tropical Rainforest</c:v>
                </c:pt>
                <c:pt idx="1">
                  <c:v>Temperate Deciduous Forest</c:v>
                </c:pt>
                <c:pt idx="2">
                  <c:v>Boreal Evergreen Forest</c:v>
                </c:pt>
                <c:pt idx="3">
                  <c:v>Tropical Savannas</c:v>
                </c:pt>
                <c:pt idx="4">
                  <c:v>Temperate Savannas</c:v>
                </c:pt>
                <c:pt idx="5">
                  <c:v>Tundra</c:v>
                </c:pt>
              </c:strCache>
            </c:strRef>
          </c:cat>
          <c:val>
            <c:numRef>
              <c:f>'SI Fig 1B'!$H$20:$H$25</c:f>
              <c:numCache>
                <c:formatCode>0</c:formatCode>
                <c:ptCount val="6"/>
                <c:pt idx="0">
                  <c:v>81.25</c:v>
                </c:pt>
                <c:pt idx="1">
                  <c:v>109</c:v>
                </c:pt>
                <c:pt idx="2">
                  <c:v>171.75</c:v>
                </c:pt>
                <c:pt idx="3">
                  <c:v>63.75</c:v>
                </c:pt>
                <c:pt idx="4">
                  <c:v>111.25</c:v>
                </c:pt>
                <c:pt idx="5">
                  <c:v>159.5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E4A-4C1D-B3A6-EB26D47DC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701120"/>
        <c:axId val="189711104"/>
      </c:barChart>
      <c:catAx>
        <c:axId val="189701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711104"/>
        <c:crosses val="autoZero"/>
        <c:auto val="1"/>
        <c:lblAlgn val="ctr"/>
        <c:lblOffset val="100"/>
        <c:noMultiLvlLbl val="0"/>
      </c:catAx>
      <c:valAx>
        <c:axId val="18971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200"/>
                  <a:t>Carbon storage [tC/ha]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701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 Fig 1B'!$C$19</c:f>
              <c:strCache>
                <c:ptCount val="1"/>
                <c:pt idx="0">
                  <c:v>Reference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'SI Fig 1B'!$B$20:$B$25</c:f>
              <c:strCache>
                <c:ptCount val="6"/>
                <c:pt idx="0">
                  <c:v>Tropical Rainforest</c:v>
                </c:pt>
                <c:pt idx="1">
                  <c:v>Temperate Deciduous Forest</c:v>
                </c:pt>
                <c:pt idx="2">
                  <c:v>Boreal Evergreen Forest</c:v>
                </c:pt>
                <c:pt idx="3">
                  <c:v>Tropical Savannas</c:v>
                </c:pt>
                <c:pt idx="4">
                  <c:v>Temperate Savannas</c:v>
                </c:pt>
                <c:pt idx="5">
                  <c:v>Tundra</c:v>
                </c:pt>
              </c:strCache>
            </c:strRef>
          </c:cat>
          <c:val>
            <c:numRef>
              <c:f>'SI Fig 1B'!$C$20:$C$25</c:f>
              <c:numCache>
                <c:formatCode>0</c:formatCode>
                <c:ptCount val="6"/>
                <c:pt idx="0">
                  <c:v>151.33333333333334</c:v>
                </c:pt>
                <c:pt idx="1">
                  <c:v>121.33333333333333</c:v>
                </c:pt>
                <c:pt idx="2">
                  <c:v>221.83333333333334</c:v>
                </c:pt>
                <c:pt idx="3">
                  <c:v>132</c:v>
                </c:pt>
                <c:pt idx="4">
                  <c:v>125</c:v>
                </c:pt>
                <c:pt idx="5">
                  <c:v>180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ABA-4D73-9328-9C2E2C42F107}"/>
            </c:ext>
          </c:extLst>
        </c:ser>
        <c:ser>
          <c:idx val="1"/>
          <c:order val="1"/>
          <c:tx>
            <c:strRef>
              <c:f>'SI Fig 1B'!$D$19</c:f>
              <c:strCache>
                <c:ptCount val="1"/>
                <c:pt idx="0">
                  <c:v>LPJmL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'SI Fig 1B'!$B$20:$B$25</c:f>
              <c:strCache>
                <c:ptCount val="6"/>
                <c:pt idx="0">
                  <c:v>Tropical Rainforest</c:v>
                </c:pt>
                <c:pt idx="1">
                  <c:v>Temperate Deciduous Forest</c:v>
                </c:pt>
                <c:pt idx="2">
                  <c:v>Boreal Evergreen Forest</c:v>
                </c:pt>
                <c:pt idx="3">
                  <c:v>Tropical Savannas</c:v>
                </c:pt>
                <c:pt idx="4">
                  <c:v>Temperate Savannas</c:v>
                </c:pt>
                <c:pt idx="5">
                  <c:v>Tundra</c:v>
                </c:pt>
              </c:strCache>
            </c:strRef>
          </c:cat>
          <c:val>
            <c:numRef>
              <c:f>'SI Fig 1B'!$D$20:$D$25</c:f>
              <c:numCache>
                <c:formatCode>General</c:formatCode>
                <c:ptCount val="6"/>
                <c:pt idx="0">
                  <c:v>112</c:v>
                </c:pt>
                <c:pt idx="1">
                  <c:v>97</c:v>
                </c:pt>
                <c:pt idx="2">
                  <c:v>224</c:v>
                </c:pt>
                <c:pt idx="3">
                  <c:v>72</c:v>
                </c:pt>
                <c:pt idx="4">
                  <c:v>108</c:v>
                </c:pt>
                <c:pt idx="5">
                  <c:v>187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ABA-4D73-9328-9C2E2C42F107}"/>
            </c:ext>
          </c:extLst>
        </c:ser>
        <c:ser>
          <c:idx val="2"/>
          <c:order val="2"/>
          <c:tx>
            <c:strRef>
              <c:f>'SI Fig 1B'!$E$19</c:f>
              <c:strCache>
                <c:ptCount val="1"/>
                <c:pt idx="0">
                  <c:v>HYBRID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'SI Fig 1B'!$B$20:$B$25</c:f>
              <c:strCache>
                <c:ptCount val="6"/>
                <c:pt idx="0">
                  <c:v>Tropical Rainforest</c:v>
                </c:pt>
                <c:pt idx="1">
                  <c:v>Temperate Deciduous Forest</c:v>
                </c:pt>
                <c:pt idx="2">
                  <c:v>Boreal Evergreen Forest</c:v>
                </c:pt>
                <c:pt idx="3">
                  <c:v>Tropical Savannas</c:v>
                </c:pt>
                <c:pt idx="4">
                  <c:v>Temperate Savannas</c:v>
                </c:pt>
                <c:pt idx="5">
                  <c:v>Tundra</c:v>
                </c:pt>
              </c:strCache>
            </c:strRef>
          </c:cat>
          <c:val>
            <c:numRef>
              <c:f>'SI Fig 1B'!$E$20:$E$25</c:f>
              <c:numCache>
                <c:formatCode>General</c:formatCode>
                <c:ptCount val="6"/>
                <c:pt idx="0">
                  <c:v>7</c:v>
                </c:pt>
                <c:pt idx="1">
                  <c:v>49</c:v>
                </c:pt>
                <c:pt idx="2">
                  <c:v>180</c:v>
                </c:pt>
                <c:pt idx="3">
                  <c:v>5</c:v>
                </c:pt>
                <c:pt idx="4">
                  <c:v>65</c:v>
                </c:pt>
                <c:pt idx="5">
                  <c:v>290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ABA-4D73-9328-9C2E2C42F107}"/>
            </c:ext>
          </c:extLst>
        </c:ser>
        <c:ser>
          <c:idx val="3"/>
          <c:order val="3"/>
          <c:tx>
            <c:strRef>
              <c:f>'SI Fig 1B'!$F$19</c:f>
              <c:strCache>
                <c:ptCount val="1"/>
                <c:pt idx="0">
                  <c:v>JEDI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'SI Fig 1B'!$B$20:$B$25</c:f>
              <c:strCache>
                <c:ptCount val="6"/>
                <c:pt idx="0">
                  <c:v>Tropical Rainforest</c:v>
                </c:pt>
                <c:pt idx="1">
                  <c:v>Temperate Deciduous Forest</c:v>
                </c:pt>
                <c:pt idx="2">
                  <c:v>Boreal Evergreen Forest</c:v>
                </c:pt>
                <c:pt idx="3">
                  <c:v>Tropical Savannas</c:v>
                </c:pt>
                <c:pt idx="4">
                  <c:v>Temperate Savannas</c:v>
                </c:pt>
                <c:pt idx="5">
                  <c:v>Tundra</c:v>
                </c:pt>
              </c:strCache>
            </c:strRef>
          </c:cat>
          <c:val>
            <c:numRef>
              <c:f>'SI Fig 1B'!$F$20:$F$25</c:f>
              <c:numCache>
                <c:formatCode>General</c:formatCode>
                <c:ptCount val="6"/>
                <c:pt idx="0">
                  <c:v>155</c:v>
                </c:pt>
                <c:pt idx="1">
                  <c:v>184</c:v>
                </c:pt>
                <c:pt idx="2">
                  <c:v>131</c:v>
                </c:pt>
                <c:pt idx="3">
                  <c:v>115</c:v>
                </c:pt>
                <c:pt idx="4">
                  <c:v>146</c:v>
                </c:pt>
                <c:pt idx="5">
                  <c:v>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ABA-4D73-9328-9C2E2C42F107}"/>
            </c:ext>
          </c:extLst>
        </c:ser>
        <c:ser>
          <c:idx val="4"/>
          <c:order val="4"/>
          <c:tx>
            <c:strRef>
              <c:f>'SI Fig 1B'!$G$19</c:f>
              <c:strCache>
                <c:ptCount val="1"/>
                <c:pt idx="0">
                  <c:v>SDGVM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'SI Fig 1B'!$B$20:$B$25</c:f>
              <c:strCache>
                <c:ptCount val="6"/>
                <c:pt idx="0">
                  <c:v>Tropical Rainforest</c:v>
                </c:pt>
                <c:pt idx="1">
                  <c:v>Temperate Deciduous Forest</c:v>
                </c:pt>
                <c:pt idx="2">
                  <c:v>Boreal Evergreen Forest</c:v>
                </c:pt>
                <c:pt idx="3">
                  <c:v>Tropical Savannas</c:v>
                </c:pt>
                <c:pt idx="4">
                  <c:v>Temperate Savannas</c:v>
                </c:pt>
                <c:pt idx="5">
                  <c:v>Tundra</c:v>
                </c:pt>
              </c:strCache>
            </c:strRef>
          </c:cat>
          <c:val>
            <c:numRef>
              <c:f>'SI Fig 1B'!$G$20:$G$25</c:f>
              <c:numCache>
                <c:formatCode>General</c:formatCode>
                <c:ptCount val="6"/>
                <c:pt idx="0">
                  <c:v>51</c:v>
                </c:pt>
                <c:pt idx="1">
                  <c:v>106</c:v>
                </c:pt>
                <c:pt idx="2">
                  <c:v>152</c:v>
                </c:pt>
                <c:pt idx="3">
                  <c:v>63</c:v>
                </c:pt>
                <c:pt idx="4">
                  <c:v>126</c:v>
                </c:pt>
                <c:pt idx="5">
                  <c:v>119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ABA-4D73-9328-9C2E2C42F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596352"/>
        <c:axId val="56597888"/>
      </c:barChart>
      <c:catAx>
        <c:axId val="56596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597888"/>
        <c:crosses val="autoZero"/>
        <c:auto val="1"/>
        <c:lblAlgn val="ctr"/>
        <c:lblOffset val="100"/>
        <c:noMultiLvlLbl val="0"/>
      </c:catAx>
      <c:valAx>
        <c:axId val="56597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200"/>
                  <a:t>Carbon storage [tC/ha]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596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382587</xdr:colOff>
      <xdr:row>18</xdr:row>
      <xdr:rowOff>69850</xdr:rowOff>
    </xdr:from>
    <xdr:to>
      <xdr:col>21</xdr:col>
      <xdr:colOff>120650</xdr:colOff>
      <xdr:row>43</xdr:row>
      <xdr:rowOff>47625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47</xdr:row>
      <xdr:rowOff>0</xdr:rowOff>
    </xdr:from>
    <xdr:to>
      <xdr:col>20</xdr:col>
      <xdr:colOff>563563</xdr:colOff>
      <xdr:row>71</xdr:row>
      <xdr:rowOff>180975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98425</xdr:colOff>
      <xdr:row>9</xdr:row>
      <xdr:rowOff>85725</xdr:rowOff>
    </xdr:from>
    <xdr:to>
      <xdr:col>18</xdr:col>
      <xdr:colOff>695325</xdr:colOff>
      <xdr:row>28</xdr:row>
      <xdr:rowOff>85725</xdr:rowOff>
    </xdr:to>
    <xdr:graphicFrame macro="">
      <xdr:nvGraphicFramePr>
        <xdr:cNvPr id="4" name="Diagramm 1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31</xdr:row>
      <xdr:rowOff>0</xdr:rowOff>
    </xdr:from>
    <xdr:to>
      <xdr:col>18</xdr:col>
      <xdr:colOff>596900</xdr:colOff>
      <xdr:row>50</xdr:row>
      <xdr:rowOff>0</xdr:rowOff>
    </xdr:to>
    <xdr:graphicFrame macro="">
      <xdr:nvGraphicFramePr>
        <xdr:cNvPr id="5" name="Diagramm 1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ringer\Work\Publications\in_progress\C_benefits\Manuscript\Revision_0618\data\Extended%20Data%20Fig.%2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ED%20Figure%20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ED%20Figure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tended Data Fig. 2"/>
    </sheetNames>
    <sheetDataSet>
      <sheetData sheetId="0">
        <row r="5">
          <cell r="G5">
            <v>0</v>
          </cell>
          <cell r="I5">
            <v>0</v>
          </cell>
        </row>
        <row r="6">
          <cell r="G6">
            <v>0</v>
          </cell>
          <cell r="I6">
            <v>0</v>
          </cell>
        </row>
        <row r="7">
          <cell r="G7">
            <v>0</v>
          </cell>
          <cell r="I7">
            <v>0</v>
          </cell>
        </row>
        <row r="8">
          <cell r="G8">
            <v>2.6855397704811583</v>
          </cell>
          <cell r="I8">
            <v>2.6588866384795837</v>
          </cell>
        </row>
        <row r="9">
          <cell r="G9">
            <v>7.7434126307454054</v>
          </cell>
          <cell r="I9">
            <v>7.6757166938450254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s 1"/>
    </sheetNames>
    <sheetDataSet>
      <sheetData sheetId="0">
        <row r="4">
          <cell r="A4" t="str">
            <v>Reforestation tropical
rainforest (5 ton C/ha/yr)</v>
          </cell>
          <cell r="C4"/>
          <cell r="D4">
            <v>18.3</v>
          </cell>
          <cell r="J4"/>
        </row>
        <row r="5">
          <cell r="A5" t="str">
            <v>Sugarcane ethanol Brazil</v>
          </cell>
          <cell r="D5">
            <v>9.6337638936000012</v>
          </cell>
          <cell r="H5"/>
          <cell r="J5"/>
        </row>
        <row r="6">
          <cell r="A6" t="str">
            <v>Soybean Brazil</v>
          </cell>
          <cell r="B6">
            <v>16.389257694875461</v>
          </cell>
          <cell r="C6">
            <v>-0.10986560311999995</v>
          </cell>
          <cell r="H6">
            <v>5.8051761919354039</v>
          </cell>
          <cell r="J6">
            <v>5.7149385426548953</v>
          </cell>
        </row>
        <row r="7">
          <cell r="A7" t="str">
            <v>Beef Brazil Cardoso  Syst. 5
(220 kg CW/ha/yr)</v>
          </cell>
          <cell r="B7">
            <v>31.863018845545177</v>
          </cell>
          <cell r="C7">
            <v>1.8011417633009841</v>
          </cell>
          <cell r="H7">
            <v>11.107780376709119</v>
          </cell>
          <cell r="J7">
            <v>11.041231039283289</v>
          </cell>
        </row>
        <row r="8">
          <cell r="A8" t="str">
            <v>Beef Brazil Cardoso  Syst. 4
(200 kg CW/ha/yr)</v>
          </cell>
          <cell r="B8">
            <v>29.027872182233342</v>
          </cell>
          <cell r="C8">
            <v>0.85424756846345329</v>
          </cell>
          <cell r="H8">
            <v>10.119418708140149</v>
          </cell>
          <cell r="J8">
            <v>10.058790879057995</v>
          </cell>
        </row>
        <row r="9">
          <cell r="A9" t="str">
            <v>Beef Brazil Cardoso  Syst. 3
(140 kg CW/ha/yr)</v>
          </cell>
          <cell r="B9">
            <v>20.148250399170394</v>
          </cell>
          <cell r="C9">
            <v>0.8029333643276324</v>
          </cell>
          <cell r="H9">
            <v>7.0238900304393734</v>
          </cell>
          <cell r="J9">
            <v>6.9818082452559196</v>
          </cell>
        </row>
        <row r="10">
          <cell r="A10" t="str">
            <v>Beef Brazil Cardoso  Syst. 2
(75 kg CW/ha/yr)</v>
          </cell>
          <cell r="B10">
            <v>10.750530748700204</v>
          </cell>
          <cell r="C10">
            <v>-0.75930769774804174</v>
          </cell>
          <cell r="H10">
            <v>3.74774703767015</v>
          </cell>
          <cell r="J10">
            <v>3.7252933994329798</v>
          </cell>
        </row>
        <row r="11">
          <cell r="A11" t="str">
            <v>Beef Brazil Cardoso  Syst. 1
(30 kg CW/ha/yr)</v>
          </cell>
          <cell r="B11">
            <v>4.4901815175294013</v>
          </cell>
          <cell r="C11">
            <v>-1.0534605645212705</v>
          </cell>
          <cell r="H11">
            <v>1.565324063926488</v>
          </cell>
          <cell r="J11">
            <v>1.5559458375141761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 2"/>
    </sheetNames>
    <sheetDataSet>
      <sheetData sheetId="0">
        <row r="15">
          <cell r="A15" t="str">
            <v>Solar power BEV
(Central Europe)</v>
          </cell>
          <cell r="D15">
            <v>1.316239316239316</v>
          </cell>
          <cell r="E15">
            <v>21.178571428571427</v>
          </cell>
          <cell r="F15"/>
          <cell r="L15">
            <v>14.014784289784286</v>
          </cell>
          <cell r="M15">
            <v>19.824501424501427</v>
          </cell>
        </row>
        <row r="18">
          <cell r="A18" t="str">
            <v>Soybean biodiesel</v>
          </cell>
          <cell r="D18">
            <v>584.31711321027694</v>
          </cell>
          <cell r="E18">
            <v>54.426763398864566</v>
          </cell>
          <cell r="F18"/>
          <cell r="L18">
            <v>206.96872654637326</v>
          </cell>
          <cell r="M18">
            <v>203.75153369285226</v>
          </cell>
        </row>
        <row r="19">
          <cell r="A19" t="str">
            <v>Palm-oil biodiesel</v>
          </cell>
          <cell r="D19">
            <v>503.205251178803</v>
          </cell>
          <cell r="E19">
            <v>107.92218776955747</v>
          </cell>
          <cell r="F19"/>
          <cell r="L19">
            <v>142.56697185724749</v>
          </cell>
          <cell r="M19">
            <v>138.91250893516019</v>
          </cell>
        </row>
        <row r="20">
          <cell r="A20" t="str">
            <v>Rapeseed biodiesel</v>
          </cell>
          <cell r="D20">
            <v>482.70596695165762</v>
          </cell>
          <cell r="E20">
            <v>109.06910087185038</v>
          </cell>
          <cell r="F20"/>
          <cell r="L20">
            <v>156.92647579558587</v>
          </cell>
          <cell r="M20">
            <v>154.05966391022321</v>
          </cell>
        </row>
        <row r="21">
          <cell r="A21" t="str">
            <v>Wheat ethanol</v>
          </cell>
          <cell r="D21">
            <v>283.38073646955468</v>
          </cell>
          <cell r="E21">
            <v>223.98211871747498</v>
          </cell>
          <cell r="F21"/>
          <cell r="L21">
            <v>131.78595814910739</v>
          </cell>
          <cell r="M21">
            <v>131.68967842150647</v>
          </cell>
        </row>
        <row r="22">
          <cell r="A22" t="str">
            <v>Maize ethanol</v>
          </cell>
          <cell r="D22">
            <v>342.46527156913652</v>
          </cell>
          <cell r="E22">
            <v>155.36351138585059</v>
          </cell>
          <cell r="F22"/>
          <cell r="L22">
            <v>85.60600715890439</v>
          </cell>
          <cell r="M22">
            <v>122.31644593977296</v>
          </cell>
        </row>
        <row r="23">
          <cell r="A23" t="str">
            <v>Cane ethanol</v>
          </cell>
          <cell r="D23">
            <v>220.17351662422351</v>
          </cell>
          <cell r="E23">
            <v>41.240860695210259</v>
          </cell>
          <cell r="F23"/>
          <cell r="L23">
            <v>74.721276279185531</v>
          </cell>
          <cell r="M23">
            <v>72.435473356590705</v>
          </cell>
        </row>
        <row r="28">
          <cell r="A28" t="str">
            <v>Gasoline/diesel avg</v>
          </cell>
          <cell r="F28">
            <v>194.13000000000002</v>
          </cell>
          <cell r="L28"/>
          <cell r="M28"/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 3"/>
    </sheetNames>
    <sheetDataSet>
      <sheetData sheetId="0">
        <row r="2">
          <cell r="C2" t="str">
            <v>Baseline</v>
          </cell>
          <cell r="D2" t="str">
            <v>Less meat 
(- 50%)</v>
          </cell>
          <cell r="E2" t="str">
            <v>Vegetarian
(ovo-lacto)</v>
          </cell>
          <cell r="F2" t="str">
            <v>No beef or dairy
(poultry substitute for beef)</v>
          </cell>
          <cell r="G2" t="str">
            <v>Vegan</v>
          </cell>
        </row>
        <row r="4">
          <cell r="C4">
            <v>6.4041029197072428</v>
          </cell>
          <cell r="D4">
            <v>4.5573623804193559</v>
          </cell>
          <cell r="E4">
            <v>3.8710753290283288</v>
          </cell>
          <cell r="F4">
            <v>1.7912470588436515</v>
          </cell>
          <cell r="G4">
            <v>1.3330834595892402</v>
          </cell>
        </row>
        <row r="5">
          <cell r="C5">
            <v>2.2997255683663727</v>
          </cell>
          <cell r="D5">
            <v>1.7076302299435908</v>
          </cell>
          <cell r="E5">
            <v>1.5104036643131802</v>
          </cell>
          <cell r="F5">
            <v>0.76482226825954924</v>
          </cell>
          <cell r="G5">
            <v>0.45837630780423422</v>
          </cell>
        </row>
        <row r="6">
          <cell r="C6">
            <v>2.2336756792453478</v>
          </cell>
          <cell r="D6">
            <v>1.5902454395866794</v>
          </cell>
          <cell r="E6">
            <v>1.3541726962608385</v>
          </cell>
          <cell r="F6">
            <v>0.62848839500108822</v>
          </cell>
          <cell r="G6">
            <v>0.47798536161089333</v>
          </cell>
        </row>
        <row r="7">
          <cell r="C7">
            <v>2.21477558978202</v>
          </cell>
          <cell r="D7">
            <v>1.575410031116907</v>
          </cell>
          <cell r="E7">
            <v>1.3404560774875298</v>
          </cell>
          <cell r="F7">
            <v>0.61776521190126088</v>
          </cell>
          <cell r="G7">
            <v>0.4683242827968177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Fig 1"/>
    </sheetNames>
    <sheetDataSet>
      <sheetData sheetId="0">
        <row r="11">
          <cell r="A11" t="str">
            <v>2013-15 avg yield</v>
          </cell>
          <cell r="K11">
            <v>23.446904162751224</v>
          </cell>
          <cell r="L11">
            <v>0.35299086245999972</v>
          </cell>
          <cell r="X11">
            <v>8.3132861100277822</v>
          </cell>
          <cell r="Y11">
            <v>8.2894021885522129</v>
          </cell>
          <cell r="Z11"/>
          <cell r="AA11"/>
        </row>
        <row r="12">
          <cell r="A12" t="str">
            <v>Higher yield
(+ 1 ton/ha/yr)</v>
          </cell>
          <cell r="K12">
            <v>25.559237871107193</v>
          </cell>
          <cell r="L12">
            <v>-0.83897601608285721</v>
          </cell>
          <cell r="X12">
            <v>9.0622308046248818</v>
          </cell>
          <cell r="Y12">
            <v>9.0361951785118642</v>
          </cell>
          <cell r="Z12"/>
          <cell r="AA12"/>
        </row>
        <row r="15">
          <cell r="K15"/>
          <cell r="L15"/>
          <cell r="Z15">
            <v>1.3481004502747762</v>
          </cell>
        </row>
        <row r="16">
          <cell r="A16" t="str">
            <v>Current (unfertilized)</v>
          </cell>
          <cell r="K16">
            <v>3.8022006750407393</v>
          </cell>
          <cell r="L16">
            <v>0.72324176147999997</v>
          </cell>
          <cell r="X16"/>
          <cell r="Y16"/>
          <cell r="Z16">
            <v>4.4936681675825856</v>
          </cell>
          <cell r="AA16">
            <v>1.3442273819273858</v>
          </cell>
        </row>
        <row r="17">
          <cell r="A17" t="str">
            <v>Fertilized
(100 kg N/ha/yr)</v>
          </cell>
          <cell r="K17">
            <v>12.674002250135798</v>
          </cell>
          <cell r="L17">
            <v>0.97080587159999987</v>
          </cell>
          <cell r="X17"/>
          <cell r="Y17"/>
          <cell r="Z17"/>
          <cell r="AA17">
            <v>4.480757939757952</v>
          </cell>
        </row>
        <row r="19">
          <cell r="A19"/>
        </row>
        <row r="21">
          <cell r="A21" t="str">
            <v>Upland rainfed</v>
          </cell>
          <cell r="K21">
            <v>8.0872068440950713</v>
          </cell>
          <cell r="L21">
            <v>6.1196825342480015</v>
          </cell>
          <cell r="X21"/>
          <cell r="Y21"/>
          <cell r="Z21">
            <v>2.7969069878484571</v>
          </cell>
          <cell r="AA21">
            <v>2.7573724848622039</v>
          </cell>
        </row>
        <row r="22">
          <cell r="A22" t="str">
            <v>Lowland irrigated</v>
          </cell>
          <cell r="K22">
            <v>20.348455930303729</v>
          </cell>
          <cell r="L22">
            <v>1.357910892624002</v>
          </cell>
          <cell r="X22">
            <v>7.0373788726509545</v>
          </cell>
          <cell r="Y22">
            <v>6.9379049619113466</v>
          </cell>
          <cell r="Z22"/>
          <cell r="AA22"/>
        </row>
        <row r="26">
          <cell r="A26" t="str">
            <v>Conventional</v>
          </cell>
          <cell r="K26">
            <v>12.276973328214847</v>
          </cell>
          <cell r="L26">
            <v>1.8668312438977999</v>
          </cell>
          <cell r="X26"/>
          <cell r="Y26"/>
          <cell r="Z26">
            <v>4.1980121140241504</v>
          </cell>
          <cell r="AA26">
            <v>4.8542160207458238</v>
          </cell>
        </row>
        <row r="27">
          <cell r="A27" t="str">
            <v>Organic</v>
          </cell>
          <cell r="K27">
            <v>6.4895284053314954</v>
          </cell>
          <cell r="L27">
            <v>1.3287948769908</v>
          </cell>
          <cell r="X27"/>
          <cell r="Y27"/>
          <cell r="Z27">
            <v>2.2190419520807714</v>
          </cell>
          <cell r="AA27">
            <v>2.5659070774266963</v>
          </cell>
        </row>
        <row r="43">
          <cell r="A43" t="str">
            <v>Conventional</v>
          </cell>
          <cell r="K43">
            <v>13.377383851463446</v>
          </cell>
          <cell r="L43">
            <v>0.88921484524799976</v>
          </cell>
          <cell r="X43"/>
          <cell r="Y43"/>
          <cell r="Z43">
            <v>5.0198803382377104</v>
          </cell>
          <cell r="AA43">
            <v>19.288674115508968</v>
          </cell>
        </row>
        <row r="44">
          <cell r="A44" t="str">
            <v>Organic</v>
          </cell>
          <cell r="K44">
            <v>8.9182559009756304</v>
          </cell>
          <cell r="L44">
            <v>0.59280989683199981</v>
          </cell>
          <cell r="X44"/>
          <cell r="Y44"/>
          <cell r="Z44">
            <v>3.3465868921584745</v>
          </cell>
          <cell r="AA44">
            <v>12.85911607700598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Fig 2"/>
    </sheetNames>
    <sheetDataSet>
      <sheetData sheetId="0">
        <row r="5">
          <cell r="A5" t="str">
            <v>Grass ethanol
(grass yield 32 ton DM/ha/yr
soil C seq. 0.6 ton/ha/yr)</v>
          </cell>
          <cell r="B5">
            <v>21.8</v>
          </cell>
        </row>
        <row r="6">
          <cell r="A6" t="str">
            <v>Grass ethanol
(grass yield 10 ton DM/ha/yr
soil C seq. 0.6 ton/ha/yr)</v>
          </cell>
          <cell r="B6">
            <v>8.1999999999999993</v>
          </cell>
        </row>
        <row r="7">
          <cell r="A7" t="str">
            <v>Grass ethanol
(grass yield 17 ton DM/ha/yr
soil C seq. 0.6 ton/yr)</v>
          </cell>
          <cell r="B7">
            <v>12.457834</v>
          </cell>
          <cell r="C7"/>
        </row>
        <row r="8">
          <cell r="A8" t="str">
            <v>Maize ethanol Iowa (solid fill: ethanol; pattern fill: DDGS)</v>
          </cell>
          <cell r="C8"/>
          <cell r="D8">
            <v>1.6723148811999993</v>
          </cell>
          <cell r="E8">
            <v>7.6807104947640097</v>
          </cell>
        </row>
        <row r="9">
          <cell r="A9" t="str">
            <v>Maize-soybean rotation Iowa</v>
          </cell>
          <cell r="B9">
            <v>21.849672014280806</v>
          </cell>
          <cell r="C9">
            <v>-4.7085816412000159E-2</v>
          </cell>
          <cell r="E9">
            <v>0</v>
          </cell>
        </row>
      </sheetData>
    </sheetDataSet>
  </externalBook>
</externalLink>
</file>

<file path=xl/queryTables/queryTable1.xml><?xml version="1.0" encoding="utf-8"?>
<queryTable xmlns="http://schemas.openxmlformats.org/spreadsheetml/2006/main" name="results_veg_lpj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results_soil_lpj_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topLeftCell="A22" workbookViewId="0">
      <selection activeCell="J31" sqref="J31"/>
    </sheetView>
  </sheetViews>
  <sheetFormatPr defaultColWidth="12.5703125" defaultRowHeight="15" x14ac:dyDescent="0.25"/>
  <cols>
    <col min="1" max="1" width="22.28515625" bestFit="1" customWidth="1"/>
    <col min="2" max="2" width="5.5703125" bestFit="1" customWidth="1"/>
    <col min="3" max="3" width="9" bestFit="1" customWidth="1"/>
    <col min="4" max="4" width="8.140625" bestFit="1" customWidth="1"/>
    <col min="5" max="5" width="6.42578125" bestFit="1" customWidth="1"/>
    <col min="6" max="6" width="6.85546875" bestFit="1" customWidth="1"/>
    <col min="7" max="7" width="8.140625" customWidth="1"/>
    <col min="8" max="8" width="5.140625" bestFit="1" customWidth="1"/>
    <col min="9" max="9" width="8.42578125" bestFit="1" customWidth="1"/>
    <col min="10" max="10" width="7.28515625" bestFit="1" customWidth="1"/>
  </cols>
  <sheetData>
    <row r="1" spans="1:9" s="1" customFormat="1" ht="14.45" x14ac:dyDescent="0.35">
      <c r="A1" s="6" t="s">
        <v>0</v>
      </c>
      <c r="B1" s="1" t="s">
        <v>32</v>
      </c>
      <c r="C1" s="6" t="s">
        <v>1</v>
      </c>
      <c r="D1" s="1" t="s">
        <v>33</v>
      </c>
      <c r="E1" s="1" t="s">
        <v>2</v>
      </c>
      <c r="F1" s="1" t="s">
        <v>19</v>
      </c>
      <c r="G1" s="1" t="s">
        <v>20</v>
      </c>
      <c r="H1" s="1" t="s">
        <v>21</v>
      </c>
      <c r="I1" s="1" t="s">
        <v>22</v>
      </c>
    </row>
    <row r="2" spans="1:9" s="1" customFormat="1" ht="14.45" x14ac:dyDescent="0.35">
      <c r="A2" s="6" t="s">
        <v>8</v>
      </c>
      <c r="B2" s="1">
        <v>193</v>
      </c>
      <c r="C2" s="6" t="s">
        <v>34</v>
      </c>
      <c r="D2" s="1">
        <v>194</v>
      </c>
      <c r="E2" s="1">
        <v>121</v>
      </c>
      <c r="F2" s="1">
        <v>175</v>
      </c>
      <c r="G2" s="1">
        <v>60</v>
      </c>
      <c r="H2" s="1">
        <v>99</v>
      </c>
      <c r="I2" s="1">
        <v>81</v>
      </c>
    </row>
    <row r="3" spans="1:9" s="1" customFormat="1" ht="14.45" x14ac:dyDescent="0.35">
      <c r="A3" s="6" t="s">
        <v>35</v>
      </c>
      <c r="B3" s="1">
        <v>105</v>
      </c>
      <c r="F3" s="1">
        <v>105</v>
      </c>
      <c r="G3" s="1">
        <v>20</v>
      </c>
      <c r="H3" s="1">
        <v>93</v>
      </c>
      <c r="I3" s="1">
        <v>29</v>
      </c>
    </row>
    <row r="4" spans="1:9" s="1" customFormat="1" ht="14.45" x14ac:dyDescent="0.35">
      <c r="A4" s="6" t="s">
        <v>10</v>
      </c>
      <c r="B4" s="1">
        <v>89</v>
      </c>
      <c r="C4" s="6" t="s">
        <v>36</v>
      </c>
      <c r="D4" s="1">
        <v>134</v>
      </c>
      <c r="E4" s="1">
        <v>57</v>
      </c>
      <c r="F4" s="1">
        <v>69</v>
      </c>
      <c r="G4" s="1">
        <v>155</v>
      </c>
      <c r="H4" s="1">
        <v>35</v>
      </c>
      <c r="I4" s="1">
        <v>28</v>
      </c>
    </row>
    <row r="5" spans="1:9" s="1" customFormat="1" ht="14.45" x14ac:dyDescent="0.35">
      <c r="A5" s="6" t="s">
        <v>12</v>
      </c>
      <c r="B5" s="1">
        <v>33</v>
      </c>
      <c r="C5" s="6" t="s">
        <v>37</v>
      </c>
      <c r="D5" s="1">
        <v>42</v>
      </c>
      <c r="E5" s="1">
        <v>64</v>
      </c>
      <c r="F5" s="1">
        <v>85</v>
      </c>
      <c r="G5" s="1">
        <v>89</v>
      </c>
      <c r="H5" s="1">
        <v>21</v>
      </c>
      <c r="I5" s="1">
        <v>53</v>
      </c>
    </row>
    <row r="6" spans="1:9" s="1" customFormat="1" ht="14.45" x14ac:dyDescent="0.35">
      <c r="A6" s="6" t="s">
        <v>14</v>
      </c>
      <c r="C6" s="6" t="s">
        <v>38</v>
      </c>
      <c r="D6" s="1">
        <v>29</v>
      </c>
      <c r="F6" s="1">
        <v>48</v>
      </c>
      <c r="G6" s="1">
        <v>8</v>
      </c>
      <c r="H6" s="1">
        <v>73</v>
      </c>
      <c r="I6" s="1">
        <v>19</v>
      </c>
    </row>
    <row r="7" spans="1:9" s="1" customFormat="1" ht="14.45" x14ac:dyDescent="0.35">
      <c r="A7" s="6" t="s">
        <v>16</v>
      </c>
      <c r="C7" s="6" t="s">
        <v>39</v>
      </c>
      <c r="D7" s="1">
        <v>4</v>
      </c>
      <c r="F7" s="1">
        <v>7</v>
      </c>
      <c r="G7" s="1">
        <v>24</v>
      </c>
      <c r="H7" s="1">
        <v>43</v>
      </c>
      <c r="I7" s="1">
        <v>12</v>
      </c>
    </row>
    <row r="8" spans="1:9" s="1" customFormat="1" ht="14.45" x14ac:dyDescent="0.35">
      <c r="A8" s="6" t="s">
        <v>17</v>
      </c>
      <c r="B8" s="1">
        <v>10</v>
      </c>
      <c r="C8" s="6" t="s">
        <v>40</v>
      </c>
      <c r="D8" s="1">
        <v>4</v>
      </c>
      <c r="F8" s="1">
        <v>3</v>
      </c>
      <c r="G8" s="1">
        <v>35</v>
      </c>
      <c r="H8" s="1">
        <v>5</v>
      </c>
      <c r="I8" s="1">
        <v>7</v>
      </c>
    </row>
    <row r="9" spans="1:9" s="1" customFormat="1" ht="14.45" x14ac:dyDescent="0.35"/>
    <row r="10" spans="1:9" s="1" customFormat="1" ht="14.45" x14ac:dyDescent="0.35">
      <c r="A10" s="6" t="s">
        <v>0</v>
      </c>
      <c r="B10" s="1" t="s">
        <v>32</v>
      </c>
      <c r="C10" s="6" t="s">
        <v>1</v>
      </c>
      <c r="D10" s="1" t="s">
        <v>33</v>
      </c>
      <c r="E10" s="1" t="s">
        <v>2</v>
      </c>
      <c r="F10" s="1" t="s">
        <v>19</v>
      </c>
      <c r="G10" s="1" t="s">
        <v>20</v>
      </c>
      <c r="H10" s="1" t="s">
        <v>21</v>
      </c>
      <c r="I10" s="1" t="s">
        <v>22</v>
      </c>
    </row>
    <row r="11" spans="1:9" s="1" customFormat="1" ht="14.45" x14ac:dyDescent="0.35">
      <c r="A11" s="6" t="s">
        <v>8</v>
      </c>
      <c r="B11" s="1">
        <v>193</v>
      </c>
      <c r="C11" s="1">
        <f>AVERAGE(170,250)</f>
        <v>210</v>
      </c>
      <c r="D11" s="1">
        <v>194</v>
      </c>
      <c r="E11" s="1">
        <v>121</v>
      </c>
      <c r="F11" s="1">
        <v>175</v>
      </c>
      <c r="G11" s="1">
        <v>60</v>
      </c>
      <c r="H11" s="1">
        <v>99</v>
      </c>
      <c r="I11" s="1">
        <v>81</v>
      </c>
    </row>
    <row r="12" spans="1:9" s="1" customFormat="1" ht="14.45" x14ac:dyDescent="0.35">
      <c r="A12" s="6" t="s">
        <v>35</v>
      </c>
      <c r="B12" s="1">
        <v>105</v>
      </c>
      <c r="F12" s="1">
        <v>105</v>
      </c>
      <c r="G12" s="1">
        <v>20</v>
      </c>
      <c r="H12" s="1">
        <v>93</v>
      </c>
      <c r="I12" s="1">
        <v>29</v>
      </c>
    </row>
    <row r="13" spans="1:9" s="1" customFormat="1" ht="14.45" x14ac:dyDescent="0.35">
      <c r="A13" s="6" t="s">
        <v>10</v>
      </c>
      <c r="B13" s="1">
        <v>89</v>
      </c>
      <c r="C13" s="1">
        <f>AVERAGE(90,192)</f>
        <v>141</v>
      </c>
      <c r="D13" s="1">
        <v>134</v>
      </c>
      <c r="E13" s="1">
        <v>57</v>
      </c>
      <c r="F13" s="1">
        <v>69</v>
      </c>
      <c r="G13" s="1">
        <v>155</v>
      </c>
      <c r="H13" s="1">
        <v>35</v>
      </c>
      <c r="I13" s="1">
        <v>28</v>
      </c>
    </row>
    <row r="14" spans="1:9" s="1" customFormat="1" ht="14.45" x14ac:dyDescent="0.35">
      <c r="A14" s="6" t="s">
        <v>12</v>
      </c>
      <c r="B14" s="1">
        <v>33</v>
      </c>
      <c r="C14" s="1">
        <f>AVERAGE(60,100)</f>
        <v>80</v>
      </c>
      <c r="D14" s="1">
        <v>42</v>
      </c>
      <c r="E14" s="1">
        <v>64</v>
      </c>
      <c r="F14" s="1">
        <v>85</v>
      </c>
      <c r="G14" s="1">
        <v>89</v>
      </c>
      <c r="H14" s="1">
        <v>21</v>
      </c>
      <c r="I14" s="1">
        <v>53</v>
      </c>
    </row>
    <row r="15" spans="1:9" s="1" customFormat="1" ht="14.45" x14ac:dyDescent="0.35">
      <c r="A15" s="6" t="s">
        <v>14</v>
      </c>
      <c r="C15" s="1">
        <f>AVERAGE(9,80)</f>
        <v>44.5</v>
      </c>
      <c r="D15" s="1">
        <v>29</v>
      </c>
      <c r="F15" s="1">
        <v>48</v>
      </c>
      <c r="G15" s="1">
        <v>8</v>
      </c>
      <c r="H15" s="1">
        <v>73</v>
      </c>
      <c r="I15" s="1">
        <v>19</v>
      </c>
    </row>
    <row r="16" spans="1:9" s="1" customFormat="1" ht="14.45" x14ac:dyDescent="0.35">
      <c r="A16" s="6" t="s">
        <v>16</v>
      </c>
      <c r="C16" s="1">
        <f>AVERAGE(1,7)</f>
        <v>4</v>
      </c>
      <c r="D16" s="1">
        <v>4</v>
      </c>
      <c r="F16" s="1">
        <v>7</v>
      </c>
      <c r="G16" s="1">
        <v>24</v>
      </c>
      <c r="H16" s="1">
        <v>43</v>
      </c>
      <c r="I16" s="1">
        <v>12</v>
      </c>
    </row>
    <row r="17" spans="1:11" s="1" customFormat="1" ht="14.45" x14ac:dyDescent="0.35">
      <c r="A17" s="6" t="s">
        <v>17</v>
      </c>
      <c r="B17" s="1">
        <v>10</v>
      </c>
      <c r="C17" s="6" t="s">
        <v>40</v>
      </c>
      <c r="D17" s="1">
        <v>4</v>
      </c>
      <c r="F17" s="1">
        <v>3</v>
      </c>
      <c r="G17" s="1">
        <v>35</v>
      </c>
      <c r="H17" s="1">
        <v>5</v>
      </c>
      <c r="I17" s="1">
        <v>7</v>
      </c>
    </row>
    <row r="18" spans="1:11" s="1" customFormat="1" ht="14.45" x14ac:dyDescent="0.35"/>
    <row r="19" spans="1:11" s="1" customFormat="1" ht="14.45" x14ac:dyDescent="0.35">
      <c r="A19" s="6" t="s">
        <v>0</v>
      </c>
      <c r="B19" s="1" t="s">
        <v>18</v>
      </c>
      <c r="C19" s="1" t="s">
        <v>19</v>
      </c>
      <c r="D19" s="1" t="s">
        <v>20</v>
      </c>
      <c r="E19" s="1" t="s">
        <v>21</v>
      </c>
      <c r="F19" s="1" t="s">
        <v>22</v>
      </c>
      <c r="G19" s="1" t="s">
        <v>23</v>
      </c>
      <c r="H19" s="1" t="s">
        <v>24</v>
      </c>
      <c r="I19" s="1" t="s">
        <v>41</v>
      </c>
    </row>
    <row r="20" spans="1:11" s="1" customFormat="1" ht="14.45" x14ac:dyDescent="0.35">
      <c r="A20" s="6" t="s">
        <v>8</v>
      </c>
      <c r="B20" s="1">
        <f t="shared" ref="B20:B26" si="0">AVERAGE(B11:E11)</f>
        <v>179.5</v>
      </c>
      <c r="C20" s="1">
        <v>175</v>
      </c>
      <c r="D20" s="1">
        <v>60</v>
      </c>
      <c r="E20" s="1">
        <v>99</v>
      </c>
      <c r="F20" s="1">
        <v>81</v>
      </c>
      <c r="G20" s="2">
        <f>AVERAGE(C20:F20)</f>
        <v>103.75</v>
      </c>
      <c r="H20" s="2">
        <v>1990.7291008648801</v>
      </c>
      <c r="I20" s="1">
        <f>H20/SUM(H$20:H$26)</f>
        <v>0.27717301284777462</v>
      </c>
      <c r="K20" s="2">
        <f t="shared" ref="K20:K26" si="1">AVERAGE(C20:F20)</f>
        <v>103.75</v>
      </c>
    </row>
    <row r="21" spans="1:11" s="1" customFormat="1" ht="14.45" x14ac:dyDescent="0.35">
      <c r="A21" s="6" t="s">
        <v>35</v>
      </c>
      <c r="B21" s="1">
        <f t="shared" si="0"/>
        <v>105</v>
      </c>
      <c r="C21" s="1">
        <v>105</v>
      </c>
      <c r="D21" s="1">
        <v>20</v>
      </c>
      <c r="E21" s="1">
        <v>93</v>
      </c>
      <c r="F21" s="1">
        <v>29</v>
      </c>
      <c r="G21" s="2">
        <f t="shared" ref="G21:G26" si="2">AVERAGE(C21:F21)</f>
        <v>61.75</v>
      </c>
      <c r="H21" s="2">
        <v>856.38971646115306</v>
      </c>
      <c r="I21" s="1">
        <f t="shared" ref="I21:I26" si="3">H21/SUM(H$20:H$26)</f>
        <v>0.11923677499880006</v>
      </c>
      <c r="K21" s="2">
        <f t="shared" si="1"/>
        <v>61.75</v>
      </c>
    </row>
    <row r="22" spans="1:11" s="1" customFormat="1" ht="14.45" x14ac:dyDescent="0.35">
      <c r="A22" s="6" t="s">
        <v>10</v>
      </c>
      <c r="B22" s="1">
        <f t="shared" si="0"/>
        <v>105.25</v>
      </c>
      <c r="C22" s="1">
        <v>69</v>
      </c>
      <c r="D22" s="1">
        <v>155</v>
      </c>
      <c r="E22" s="1">
        <v>35</v>
      </c>
      <c r="F22" s="1">
        <v>28</v>
      </c>
      <c r="G22" s="2">
        <f t="shared" si="2"/>
        <v>71.75</v>
      </c>
      <c r="H22" s="2">
        <v>147.85355711178499</v>
      </c>
      <c r="I22" s="1">
        <f t="shared" si="3"/>
        <v>2.0585932996674234E-2</v>
      </c>
      <c r="K22" s="2">
        <f t="shared" si="1"/>
        <v>71.75</v>
      </c>
    </row>
    <row r="23" spans="1:11" s="1" customFormat="1" ht="14.45" x14ac:dyDescent="0.35">
      <c r="A23" s="6" t="s">
        <v>12</v>
      </c>
      <c r="B23" s="1">
        <f t="shared" si="0"/>
        <v>54.75</v>
      </c>
      <c r="C23" s="1">
        <v>85</v>
      </c>
      <c r="D23" s="1">
        <v>89</v>
      </c>
      <c r="E23" s="1">
        <v>21</v>
      </c>
      <c r="F23" s="1">
        <v>53</v>
      </c>
      <c r="G23" s="2">
        <f t="shared" si="2"/>
        <v>62</v>
      </c>
      <c r="H23" s="2">
        <v>1686.25315060088</v>
      </c>
      <c r="I23" s="1">
        <f t="shared" si="3"/>
        <v>0.23478024507354686</v>
      </c>
      <c r="K23" s="2">
        <f t="shared" si="1"/>
        <v>62</v>
      </c>
    </row>
    <row r="24" spans="1:11" s="1" customFormat="1" ht="14.45" x14ac:dyDescent="0.35">
      <c r="A24" s="6" t="s">
        <v>14</v>
      </c>
      <c r="B24" s="1">
        <f t="shared" si="0"/>
        <v>36.75</v>
      </c>
      <c r="C24" s="1">
        <v>48</v>
      </c>
      <c r="D24" s="1">
        <v>8</v>
      </c>
      <c r="E24" s="1">
        <v>73</v>
      </c>
      <c r="F24" s="1">
        <v>19</v>
      </c>
      <c r="G24" s="2">
        <f t="shared" si="2"/>
        <v>37</v>
      </c>
      <c r="H24" s="2">
        <v>798.08508008328204</v>
      </c>
      <c r="I24" s="1">
        <f t="shared" si="3"/>
        <v>0.11111890917726387</v>
      </c>
      <c r="K24" s="2">
        <f t="shared" si="1"/>
        <v>37</v>
      </c>
    </row>
    <row r="25" spans="1:11" s="1" customFormat="1" ht="14.45" x14ac:dyDescent="0.35">
      <c r="A25" s="6" t="s">
        <v>16</v>
      </c>
      <c r="B25" s="1">
        <f t="shared" si="0"/>
        <v>4</v>
      </c>
      <c r="C25" s="1">
        <v>7</v>
      </c>
      <c r="D25" s="1">
        <v>24</v>
      </c>
      <c r="E25" s="1">
        <v>43</v>
      </c>
      <c r="F25" s="1">
        <v>12</v>
      </c>
      <c r="G25" s="2">
        <f t="shared" si="2"/>
        <v>21.5</v>
      </c>
      <c r="H25" s="2">
        <v>272.65585364646</v>
      </c>
      <c r="I25" s="1">
        <f t="shared" si="3"/>
        <v>3.7962394980280492E-2</v>
      </c>
      <c r="K25" s="2">
        <f t="shared" si="1"/>
        <v>21.5</v>
      </c>
    </row>
    <row r="26" spans="1:11" s="1" customFormat="1" ht="14.45" x14ac:dyDescent="0.35">
      <c r="A26" s="6" t="s">
        <v>17</v>
      </c>
      <c r="B26" s="1">
        <f t="shared" si="0"/>
        <v>7</v>
      </c>
      <c r="C26" s="1">
        <v>3</v>
      </c>
      <c r="D26" s="1">
        <v>35</v>
      </c>
      <c r="E26" s="1">
        <v>5</v>
      </c>
      <c r="F26" s="1">
        <v>7</v>
      </c>
      <c r="G26" s="2">
        <f t="shared" si="2"/>
        <v>12.5</v>
      </c>
      <c r="H26" s="2">
        <v>1430.2951922177701</v>
      </c>
      <c r="I26" s="1">
        <f t="shared" si="3"/>
        <v>0.19914272992565976</v>
      </c>
      <c r="K26" s="2">
        <f t="shared" si="1"/>
        <v>12.5</v>
      </c>
    </row>
    <row r="28" spans="1:11" s="1" customFormat="1" ht="14.45" x14ac:dyDescent="0.35">
      <c r="A28" s="1" t="s">
        <v>28</v>
      </c>
      <c r="C28" s="1" t="s">
        <v>19</v>
      </c>
      <c r="D28" s="1" t="s">
        <v>20</v>
      </c>
      <c r="E28" s="1" t="s">
        <v>21</v>
      </c>
      <c r="F28" s="1" t="s">
        <v>22</v>
      </c>
    </row>
    <row r="29" spans="1:11" s="1" customFormat="1" ht="14.45" x14ac:dyDescent="0.35">
      <c r="A29" s="6" t="s">
        <v>8</v>
      </c>
      <c r="C29" s="2">
        <f>(C20-$B20)/$B20*100</f>
        <v>-2.5069637883008355</v>
      </c>
      <c r="D29" s="2">
        <f t="shared" ref="D29:F29" si="4">(D20-$B20)/$B20*100</f>
        <v>-66.573816155988865</v>
      </c>
      <c r="E29" s="2">
        <f t="shared" si="4"/>
        <v>-44.846796657381617</v>
      </c>
      <c r="F29" s="2">
        <f t="shared" si="4"/>
        <v>-54.874651810584965</v>
      </c>
    </row>
    <row r="30" spans="1:11" s="1" customFormat="1" x14ac:dyDescent="0.25">
      <c r="A30" s="6" t="s">
        <v>35</v>
      </c>
      <c r="C30" s="2">
        <f t="shared" ref="C30:F35" si="5">(C21-$B21)/$B21*100</f>
        <v>0</v>
      </c>
      <c r="D30" s="2">
        <f t="shared" si="5"/>
        <v>-80.952380952380949</v>
      </c>
      <c r="E30" s="2">
        <f t="shared" si="5"/>
        <v>-11.428571428571429</v>
      </c>
      <c r="F30" s="2">
        <f t="shared" si="5"/>
        <v>-72.38095238095238</v>
      </c>
    </row>
    <row r="31" spans="1:11" s="1" customFormat="1" x14ac:dyDescent="0.25">
      <c r="A31" s="6" t="s">
        <v>10</v>
      </c>
      <c r="C31" s="2">
        <f t="shared" si="5"/>
        <v>-34.441805225653205</v>
      </c>
      <c r="D31" s="2">
        <f t="shared" si="5"/>
        <v>47.268408551068887</v>
      </c>
      <c r="E31" s="2">
        <f t="shared" si="5"/>
        <v>-66.745843230403807</v>
      </c>
      <c r="F31" s="2">
        <f t="shared" si="5"/>
        <v>-73.396674584323037</v>
      </c>
    </row>
    <row r="32" spans="1:11" s="1" customFormat="1" x14ac:dyDescent="0.25">
      <c r="A32" s="6" t="s">
        <v>12</v>
      </c>
      <c r="C32" s="2">
        <f t="shared" si="5"/>
        <v>55.25114155251142</v>
      </c>
      <c r="D32" s="2">
        <f t="shared" si="5"/>
        <v>62.557077625570777</v>
      </c>
      <c r="E32" s="2">
        <f t="shared" si="5"/>
        <v>-61.643835616438359</v>
      </c>
      <c r="F32" s="2">
        <f t="shared" si="5"/>
        <v>-3.1963470319634704</v>
      </c>
    </row>
    <row r="33" spans="1:7" s="1" customFormat="1" x14ac:dyDescent="0.25">
      <c r="A33" s="6" t="s">
        <v>14</v>
      </c>
      <c r="C33" s="2">
        <f t="shared" si="5"/>
        <v>30.612244897959183</v>
      </c>
      <c r="D33" s="2">
        <f t="shared" si="5"/>
        <v>-78.231292517006807</v>
      </c>
      <c r="E33" s="2">
        <f t="shared" si="5"/>
        <v>98.639455782312922</v>
      </c>
      <c r="F33" s="2">
        <f t="shared" si="5"/>
        <v>-48.299319727891152</v>
      </c>
    </row>
    <row r="34" spans="1:7" s="1" customFormat="1" x14ac:dyDescent="0.25">
      <c r="A34" s="6" t="s">
        <v>16</v>
      </c>
      <c r="C34" s="2">
        <f t="shared" si="5"/>
        <v>75</v>
      </c>
      <c r="D34" s="2">
        <f t="shared" si="5"/>
        <v>500</v>
      </c>
      <c r="E34" s="2">
        <f t="shared" si="5"/>
        <v>975</v>
      </c>
      <c r="F34" s="2">
        <f t="shared" si="5"/>
        <v>200</v>
      </c>
    </row>
    <row r="35" spans="1:7" s="1" customFormat="1" x14ac:dyDescent="0.25">
      <c r="A35" s="6" t="s">
        <v>17</v>
      </c>
      <c r="C35" s="2">
        <f t="shared" si="5"/>
        <v>-57.142857142857139</v>
      </c>
      <c r="D35" s="2">
        <f t="shared" si="5"/>
        <v>400</v>
      </c>
      <c r="E35" s="2">
        <f t="shared" si="5"/>
        <v>-28.571428571428569</v>
      </c>
      <c r="F35" s="2">
        <f t="shared" si="5"/>
        <v>0</v>
      </c>
    </row>
    <row r="36" spans="1:7" s="1" customFormat="1" x14ac:dyDescent="0.25">
      <c r="C36" s="2"/>
      <c r="D36" s="2"/>
      <c r="E36" s="2"/>
      <c r="F36" s="2"/>
    </row>
    <row r="37" spans="1:7" x14ac:dyDescent="0.25">
      <c r="A37" s="6" t="s">
        <v>42</v>
      </c>
      <c r="C37" s="4">
        <f>C29*$I20+C30*$I21+C31*$I22+C32*$I23+C33*$I24+C34*$I25+C35*$I26</f>
        <v>6.4371914701974102</v>
      </c>
      <c r="D37" s="4">
        <f>D29*$I20+D30*$I21+D31*$I22+D32*$I23+D33*$I24+D34*$I25+D35*$I26</f>
        <v>77.500577845729566</v>
      </c>
      <c r="E37" s="4">
        <f>E29*$I20+E30*$I21+E31*$I22+E32*$I23+E33*$I24+E34*$I25+E35*$I26</f>
        <v>12.644443514620058</v>
      </c>
      <c r="F37" s="4">
        <f>F29*$I20+F30*$I21+F31*$I22+F32*$I23+F33*$I24+F34*$I25+F35*$I26</f>
        <v>-23.87611079534604</v>
      </c>
    </row>
    <row r="47" spans="1:7" x14ac:dyDescent="0.25">
      <c r="A47" s="6" t="s">
        <v>0</v>
      </c>
      <c r="B47" s="1" t="s">
        <v>18</v>
      </c>
      <c r="C47" s="1" t="s">
        <v>19</v>
      </c>
      <c r="D47" s="1" t="s">
        <v>20</v>
      </c>
      <c r="E47" s="1" t="s">
        <v>21</v>
      </c>
      <c r="F47" s="1" t="s">
        <v>22</v>
      </c>
      <c r="G47" s="1" t="s">
        <v>43</v>
      </c>
    </row>
    <row r="48" spans="1:7" x14ac:dyDescent="0.25">
      <c r="A48" s="6" t="s">
        <v>8</v>
      </c>
      <c r="B48" s="1">
        <v>179.5</v>
      </c>
      <c r="C48" s="1">
        <v>175</v>
      </c>
      <c r="D48" s="1">
        <v>60</v>
      </c>
      <c r="E48" s="1">
        <v>99</v>
      </c>
      <c r="F48" s="1">
        <v>81</v>
      </c>
      <c r="G48" s="4">
        <f>AVERAGE(C48:F54)</f>
        <v>52.892857142857146</v>
      </c>
    </row>
    <row r="49" spans="1:7" x14ac:dyDescent="0.25">
      <c r="A49" s="6" t="s">
        <v>35</v>
      </c>
      <c r="B49" s="1">
        <v>105</v>
      </c>
      <c r="C49" s="1">
        <v>105</v>
      </c>
      <c r="D49" s="1">
        <v>20</v>
      </c>
      <c r="E49" s="1">
        <v>93</v>
      </c>
      <c r="F49" s="1">
        <v>29</v>
      </c>
      <c r="G49" s="4">
        <f t="shared" ref="G49:G54" si="6">AVERAGE(C49:F55)</f>
        <v>44.416666666666664</v>
      </c>
    </row>
    <row r="50" spans="1:7" x14ac:dyDescent="0.25">
      <c r="A50" s="6" t="s">
        <v>10</v>
      </c>
      <c r="B50" s="1">
        <v>105.25</v>
      </c>
      <c r="C50" s="1">
        <v>69</v>
      </c>
      <c r="D50" s="1">
        <v>155</v>
      </c>
      <c r="E50" s="1">
        <v>35</v>
      </c>
      <c r="F50" s="1">
        <v>28</v>
      </c>
      <c r="G50" s="4">
        <f t="shared" si="6"/>
        <v>40.950000000000003</v>
      </c>
    </row>
    <row r="51" spans="1:7" x14ac:dyDescent="0.25">
      <c r="A51" s="6" t="s">
        <v>12</v>
      </c>
      <c r="B51" s="1">
        <v>54.75</v>
      </c>
      <c r="C51" s="1">
        <v>85</v>
      </c>
      <c r="D51" s="1">
        <v>89</v>
      </c>
      <c r="E51" s="1">
        <v>21</v>
      </c>
      <c r="F51" s="1">
        <v>53</v>
      </c>
      <c r="G51" s="4">
        <f t="shared" si="6"/>
        <v>33.25</v>
      </c>
    </row>
    <row r="52" spans="1:7" x14ac:dyDescent="0.25">
      <c r="A52" s="6" t="s">
        <v>14</v>
      </c>
      <c r="B52" s="1">
        <v>36.75</v>
      </c>
      <c r="C52" s="1">
        <v>48</v>
      </c>
      <c r="D52" s="1">
        <v>8</v>
      </c>
      <c r="E52" s="1">
        <v>73</v>
      </c>
      <c r="F52" s="1">
        <v>19</v>
      </c>
      <c r="G52" s="4">
        <f t="shared" si="6"/>
        <v>23.666666666666668</v>
      </c>
    </row>
    <row r="53" spans="1:7" x14ac:dyDescent="0.25">
      <c r="A53" s="6" t="s">
        <v>16</v>
      </c>
      <c r="B53" s="1">
        <v>4</v>
      </c>
      <c r="C53" s="1">
        <v>7</v>
      </c>
      <c r="D53" s="1">
        <v>24</v>
      </c>
      <c r="E53" s="1">
        <v>43</v>
      </c>
      <c r="F53" s="1">
        <v>12</v>
      </c>
      <c r="G53" s="4">
        <f t="shared" si="6"/>
        <v>17</v>
      </c>
    </row>
    <row r="54" spans="1:7" x14ac:dyDescent="0.25">
      <c r="A54" s="6" t="s">
        <v>17</v>
      </c>
      <c r="B54" s="1">
        <v>7</v>
      </c>
      <c r="C54" s="1">
        <v>3</v>
      </c>
      <c r="D54" s="1">
        <v>35</v>
      </c>
      <c r="E54" s="1">
        <v>5</v>
      </c>
      <c r="F54" s="1">
        <v>7</v>
      </c>
      <c r="G54" s="4">
        <f t="shared" si="6"/>
        <v>12.5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opLeftCell="A40" workbookViewId="0">
      <selection activeCell="K32" sqref="K32"/>
    </sheetView>
  </sheetViews>
  <sheetFormatPr defaultColWidth="12.5703125" defaultRowHeight="15" x14ac:dyDescent="0.25"/>
  <cols>
    <col min="1" max="1" width="3.5703125" bestFit="1" customWidth="1"/>
    <col min="2" max="2" width="28" bestFit="1" customWidth="1"/>
    <col min="3" max="3" width="9.85546875" bestFit="1" customWidth="1"/>
    <col min="4" max="4" width="6.42578125" bestFit="1" customWidth="1"/>
    <col min="5" max="5" width="8.7109375" bestFit="1" customWidth="1"/>
    <col min="6" max="6" width="4.7109375" bestFit="1" customWidth="1"/>
    <col min="7" max="7" width="7.28515625" bestFit="1" customWidth="1"/>
    <col min="8" max="8" width="5.85546875" bestFit="1" customWidth="1"/>
    <col min="9" max="9" width="7.28515625" bestFit="1" customWidth="1"/>
  </cols>
  <sheetData>
    <row r="1" spans="1:9" x14ac:dyDescent="0.35">
      <c r="C1" s="7" t="s">
        <v>29</v>
      </c>
      <c r="D1" s="7"/>
      <c r="E1" s="7"/>
    </row>
    <row r="2" spans="1:9" s="1" customFormat="1" x14ac:dyDescent="0.3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 s="1" customFormat="1" x14ac:dyDescent="0.35">
      <c r="A3" s="1">
        <v>1</v>
      </c>
      <c r="B3" s="1" t="s">
        <v>8</v>
      </c>
      <c r="C3" s="1" t="s">
        <v>9</v>
      </c>
      <c r="D3" s="1">
        <v>123</v>
      </c>
      <c r="E3" s="1">
        <v>186</v>
      </c>
      <c r="F3" s="1">
        <v>112</v>
      </c>
      <c r="G3" s="1">
        <v>7</v>
      </c>
      <c r="H3" s="1">
        <v>155</v>
      </c>
      <c r="I3" s="1">
        <v>51</v>
      </c>
    </row>
    <row r="4" spans="1:9" s="1" customFormat="1" x14ac:dyDescent="0.35">
      <c r="A4" s="1">
        <v>4</v>
      </c>
      <c r="B4" s="1" t="s">
        <v>10</v>
      </c>
      <c r="C4" s="1" t="s">
        <v>11</v>
      </c>
      <c r="D4" s="1">
        <v>96</v>
      </c>
      <c r="E4" s="1">
        <v>174</v>
      </c>
      <c r="F4" s="1">
        <v>97</v>
      </c>
      <c r="G4" s="1">
        <v>49</v>
      </c>
      <c r="H4" s="1">
        <v>184</v>
      </c>
      <c r="I4" s="1">
        <v>106</v>
      </c>
    </row>
    <row r="5" spans="1:9" s="1" customFormat="1" x14ac:dyDescent="0.35">
      <c r="A5" s="1">
        <v>7</v>
      </c>
      <c r="B5" s="1" t="s">
        <v>12</v>
      </c>
      <c r="C5" s="1" t="s">
        <v>13</v>
      </c>
      <c r="D5" s="1">
        <v>343</v>
      </c>
      <c r="E5" s="1">
        <v>93</v>
      </c>
      <c r="F5" s="1">
        <v>224</v>
      </c>
      <c r="G5" s="1">
        <v>180</v>
      </c>
      <c r="H5" s="1">
        <v>131</v>
      </c>
      <c r="I5" s="1">
        <v>152</v>
      </c>
    </row>
    <row r="6" spans="1:9" s="1" customFormat="1" x14ac:dyDescent="0.35">
      <c r="A6" s="1">
        <v>9</v>
      </c>
      <c r="B6" s="1" t="s">
        <v>14</v>
      </c>
      <c r="C6" s="1" t="s">
        <v>15</v>
      </c>
      <c r="E6" s="1">
        <v>132</v>
      </c>
      <c r="F6" s="1">
        <v>72</v>
      </c>
      <c r="G6" s="1">
        <v>5</v>
      </c>
      <c r="H6" s="1">
        <v>115</v>
      </c>
      <c r="I6" s="1">
        <v>63</v>
      </c>
    </row>
    <row r="7" spans="1:9" s="1" customFormat="1" x14ac:dyDescent="0.35">
      <c r="A7" s="1">
        <v>12</v>
      </c>
      <c r="B7" s="1" t="s">
        <v>16</v>
      </c>
      <c r="C7" s="1">
        <v>133</v>
      </c>
      <c r="E7" s="1">
        <v>117</v>
      </c>
      <c r="F7" s="1">
        <v>108</v>
      </c>
      <c r="G7" s="1">
        <v>65</v>
      </c>
      <c r="H7" s="1">
        <v>146</v>
      </c>
      <c r="I7" s="1">
        <v>126</v>
      </c>
    </row>
    <row r="8" spans="1:9" s="1" customFormat="1" x14ac:dyDescent="0.35">
      <c r="A8" s="1">
        <v>15</v>
      </c>
      <c r="B8" s="1" t="s">
        <v>17</v>
      </c>
      <c r="C8" s="1">
        <v>218</v>
      </c>
      <c r="E8" s="1">
        <v>142</v>
      </c>
      <c r="F8" s="1">
        <v>187</v>
      </c>
      <c r="G8" s="1">
        <v>290</v>
      </c>
      <c r="H8" s="1">
        <v>42</v>
      </c>
      <c r="I8" s="1">
        <v>119</v>
      </c>
    </row>
    <row r="9" spans="1:9" s="1" customFormat="1" x14ac:dyDescent="0.35">
      <c r="C9" s="8" t="s">
        <v>30</v>
      </c>
      <c r="D9" s="8"/>
      <c r="E9" s="8"/>
    </row>
    <row r="10" spans="1:9" s="1" customFormat="1" x14ac:dyDescent="0.35">
      <c r="C10" s="2">
        <f>AVERAGE(90,200)</f>
        <v>145</v>
      </c>
      <c r="D10" s="2">
        <v>123</v>
      </c>
      <c r="E10" s="2">
        <v>186</v>
      </c>
    </row>
    <row r="11" spans="1:9" s="1" customFormat="1" x14ac:dyDescent="0.35">
      <c r="C11" s="2">
        <f>AVERAGE(60,128)</f>
        <v>94</v>
      </c>
      <c r="D11" s="2">
        <v>96</v>
      </c>
      <c r="E11" s="2">
        <v>174</v>
      </c>
    </row>
    <row r="12" spans="1:9" s="1" customFormat="1" x14ac:dyDescent="0.35">
      <c r="C12" s="2">
        <f>AVERAGE(116,343)</f>
        <v>229.5</v>
      </c>
      <c r="D12" s="2">
        <v>343</v>
      </c>
      <c r="E12" s="2">
        <v>93</v>
      </c>
    </row>
    <row r="13" spans="1:9" s="1" customFormat="1" x14ac:dyDescent="0.35">
      <c r="C13" s="2"/>
      <c r="D13" s="2"/>
      <c r="E13" s="2">
        <v>132</v>
      </c>
    </row>
    <row r="14" spans="1:9" s="1" customFormat="1" x14ac:dyDescent="0.35">
      <c r="C14" s="2">
        <v>133</v>
      </c>
      <c r="D14" s="2"/>
      <c r="E14" s="2">
        <v>117</v>
      </c>
    </row>
    <row r="15" spans="1:9" s="1" customFormat="1" x14ac:dyDescent="0.35">
      <c r="C15" s="2">
        <v>218</v>
      </c>
      <c r="D15" s="2"/>
      <c r="E15" s="2">
        <v>142</v>
      </c>
    </row>
    <row r="16" spans="1:9" s="1" customFormat="1" x14ac:dyDescent="0.35"/>
    <row r="17" spans="2:10" s="1" customFormat="1" x14ac:dyDescent="0.35"/>
    <row r="18" spans="2:10" s="1" customFormat="1" x14ac:dyDescent="0.35">
      <c r="B18" s="5" t="s">
        <v>31</v>
      </c>
    </row>
    <row r="19" spans="2:10" s="1" customFormat="1" x14ac:dyDescent="0.35">
      <c r="C19" s="1" t="s">
        <v>18</v>
      </c>
      <c r="D19" s="1" t="s">
        <v>19</v>
      </c>
      <c r="E19" s="1" t="s">
        <v>20</v>
      </c>
      <c r="F19" s="1" t="s">
        <v>21</v>
      </c>
      <c r="G19" s="1" t="s">
        <v>22</v>
      </c>
      <c r="H19" s="1" t="s">
        <v>23</v>
      </c>
    </row>
    <row r="20" spans="2:10" s="1" customFormat="1" x14ac:dyDescent="0.35">
      <c r="B20" s="1" t="s">
        <v>25</v>
      </c>
      <c r="C20" s="2">
        <f t="shared" ref="C20:C25" si="0">AVERAGE(C10:E10)</f>
        <v>151.33333333333334</v>
      </c>
      <c r="D20" s="1">
        <v>112</v>
      </c>
      <c r="E20" s="1">
        <v>7</v>
      </c>
      <c r="F20" s="1">
        <v>155</v>
      </c>
      <c r="G20" s="1">
        <v>51</v>
      </c>
      <c r="H20" s="2">
        <f t="shared" ref="H20:H25" si="1">AVERAGE(D20:G20)</f>
        <v>81.25</v>
      </c>
      <c r="I20" s="2"/>
      <c r="J20" s="3"/>
    </row>
    <row r="21" spans="2:10" s="1" customFormat="1" x14ac:dyDescent="0.35">
      <c r="B21" s="1" t="s">
        <v>26</v>
      </c>
      <c r="C21" s="2">
        <f t="shared" si="0"/>
        <v>121.33333333333333</v>
      </c>
      <c r="D21" s="1">
        <v>97</v>
      </c>
      <c r="E21" s="1">
        <v>49</v>
      </c>
      <c r="F21" s="1">
        <v>184</v>
      </c>
      <c r="G21" s="1">
        <v>106</v>
      </c>
      <c r="H21" s="2">
        <f t="shared" si="1"/>
        <v>109</v>
      </c>
      <c r="I21" s="2"/>
      <c r="J21" s="3"/>
    </row>
    <row r="22" spans="2:10" s="1" customFormat="1" x14ac:dyDescent="0.35">
      <c r="B22" s="1" t="s">
        <v>27</v>
      </c>
      <c r="C22" s="2">
        <f t="shared" si="0"/>
        <v>221.83333333333334</v>
      </c>
      <c r="D22" s="1">
        <v>224</v>
      </c>
      <c r="E22" s="1">
        <v>180</v>
      </c>
      <c r="F22" s="1">
        <v>131</v>
      </c>
      <c r="G22" s="1">
        <v>152</v>
      </c>
      <c r="H22" s="2">
        <f t="shared" si="1"/>
        <v>171.75</v>
      </c>
      <c r="I22" s="2"/>
      <c r="J22" s="3"/>
    </row>
    <row r="23" spans="2:10" s="1" customFormat="1" x14ac:dyDescent="0.35">
      <c r="B23" s="1" t="s">
        <v>14</v>
      </c>
      <c r="C23" s="2">
        <f t="shared" si="0"/>
        <v>132</v>
      </c>
      <c r="D23" s="1">
        <v>72</v>
      </c>
      <c r="E23" s="1">
        <v>5</v>
      </c>
      <c r="F23" s="1">
        <v>115</v>
      </c>
      <c r="G23" s="1">
        <v>63</v>
      </c>
      <c r="H23" s="2">
        <f t="shared" si="1"/>
        <v>63.75</v>
      </c>
      <c r="I23" s="2"/>
      <c r="J23" s="3"/>
    </row>
    <row r="24" spans="2:10" s="1" customFormat="1" x14ac:dyDescent="0.35">
      <c r="B24" s="1" t="s">
        <v>16</v>
      </c>
      <c r="C24" s="2">
        <f t="shared" si="0"/>
        <v>125</v>
      </c>
      <c r="D24" s="1">
        <v>108</v>
      </c>
      <c r="E24" s="1">
        <v>65</v>
      </c>
      <c r="F24" s="1">
        <v>146</v>
      </c>
      <c r="G24" s="1">
        <v>126</v>
      </c>
      <c r="H24" s="2">
        <f t="shared" si="1"/>
        <v>111.25</v>
      </c>
      <c r="I24" s="2"/>
      <c r="J24" s="3"/>
    </row>
    <row r="25" spans="2:10" s="1" customFormat="1" x14ac:dyDescent="0.35">
      <c r="B25" s="1" t="s">
        <v>17</v>
      </c>
      <c r="C25" s="2">
        <f t="shared" si="0"/>
        <v>180</v>
      </c>
      <c r="D25" s="1">
        <v>187</v>
      </c>
      <c r="E25" s="1">
        <v>290</v>
      </c>
      <c r="F25" s="1">
        <v>42</v>
      </c>
      <c r="G25" s="1">
        <v>119</v>
      </c>
      <c r="H25" s="2">
        <f t="shared" si="1"/>
        <v>159.5</v>
      </c>
      <c r="I25" s="2"/>
      <c r="J25" s="3"/>
    </row>
    <row r="26" spans="2:10" s="1" customFormat="1" x14ac:dyDescent="0.35"/>
    <row r="27" spans="2:10" s="1" customFormat="1" x14ac:dyDescent="0.35"/>
    <row r="28" spans="2:10" s="1" customFormat="1" x14ac:dyDescent="0.35">
      <c r="D28" s="2"/>
      <c r="E28" s="2"/>
      <c r="F28" s="2"/>
      <c r="G28" s="2"/>
    </row>
    <row r="29" spans="2:10" s="1" customFormat="1" x14ac:dyDescent="0.35">
      <c r="D29" s="2"/>
      <c r="E29" s="2"/>
      <c r="F29" s="2"/>
      <c r="G29" s="2"/>
    </row>
    <row r="30" spans="2:10" s="1" customFormat="1" x14ac:dyDescent="0.35">
      <c r="D30" s="2"/>
      <c r="E30" s="2"/>
      <c r="F30" s="2"/>
      <c r="G30" s="2"/>
    </row>
    <row r="31" spans="2:10" s="1" customFormat="1" x14ac:dyDescent="0.35">
      <c r="D31" s="2"/>
      <c r="E31" s="2"/>
      <c r="F31" s="2"/>
      <c r="G31" s="2"/>
    </row>
    <row r="32" spans="2:10" s="1" customFormat="1" x14ac:dyDescent="0.35">
      <c r="D32" s="2"/>
      <c r="E32" s="2"/>
      <c r="F32" s="2"/>
      <c r="G32" s="2"/>
    </row>
    <row r="33" spans="4:7" s="1" customFormat="1" x14ac:dyDescent="0.35">
      <c r="D33" s="2"/>
      <c r="E33" s="2"/>
      <c r="F33" s="2"/>
      <c r="G33" s="2"/>
    </row>
    <row r="34" spans="4:7" s="1" customFormat="1" x14ac:dyDescent="0.35">
      <c r="D34" s="2"/>
      <c r="E34" s="2"/>
      <c r="F34" s="2"/>
      <c r="G34" s="2"/>
    </row>
    <row r="35" spans="4:7" s="1" customFormat="1" x14ac:dyDescent="0.35">
      <c r="D35" s="2"/>
      <c r="E35" s="2"/>
      <c r="F35" s="2"/>
      <c r="G35" s="2"/>
    </row>
  </sheetData>
  <mergeCells count="2">
    <mergeCell ref="C1:E1"/>
    <mergeCell ref="C9:E9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SI Fig 1A</vt:lpstr>
      <vt:lpstr>SI Fig 1B</vt:lpstr>
      <vt:lpstr>'SI Fig 1B'!results_soil_lpj_1</vt:lpstr>
      <vt:lpstr>'SI Fig 1A'!results_veg_lpj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Wirsenius</dc:creator>
  <cp:lastModifiedBy>Richards, Mark</cp:lastModifiedBy>
  <dcterms:created xsi:type="dcterms:W3CDTF">2017-02-09T13:00:08Z</dcterms:created>
  <dcterms:modified xsi:type="dcterms:W3CDTF">2018-08-16T14:53:14Z</dcterms:modified>
</cp:coreProperties>
</file>