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510"/>
  <workbookPr/>
  <mc:AlternateContent xmlns:mc="http://schemas.openxmlformats.org/markup-compatibility/2006">
    <mc:Choice Requires="x15">
      <x15ac:absPath xmlns:x15ac="http://schemas.microsoft.com/office/spreadsheetml/2010/11/ac" url="/Volumes/Data/百度云同步盘/presentation/LIF manuscript/"/>
    </mc:Choice>
  </mc:AlternateContent>
  <bookViews>
    <workbookView xWindow="1120" yWindow="1120" windowWidth="24820" windowHeight="16180" tabRatio="500"/>
  </bookViews>
  <sheets>
    <sheet name="EDfig9b" sheetId="49" r:id="rId1"/>
    <sheet name="EDfig9e" sheetId="44" r:id="rId2"/>
    <sheet name="EDfig9f" sheetId="47" r:id="rId3"/>
    <sheet name="Detailed data for EDfig9f" sheetId="50" r:id="rId4"/>
    <sheet name="EDfig9g" sheetId="46" r:id="rId5"/>
    <sheet name="EDfig9h" sheetId="45" r:id="rId6"/>
    <sheet name="Detailed data for EDfig9g,h" sheetId="51" r:id="rId7"/>
  </sheets>
  <definedNames>
    <definedName name="_xlnm._FilterDatabase" localSheetId="0" hidden="1">EDfig9b!$A$3:$P$66</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J26" i="47" l="1"/>
  <c r="I26" i="47"/>
  <c r="H26" i="47"/>
  <c r="G26" i="47"/>
  <c r="F26" i="47"/>
  <c r="E26" i="47"/>
  <c r="D26" i="47"/>
  <c r="C26" i="47"/>
  <c r="C25" i="47"/>
  <c r="F25" i="47"/>
  <c r="G25" i="47"/>
  <c r="H25" i="47"/>
  <c r="I25" i="47"/>
  <c r="J25" i="47"/>
  <c r="E25" i="47"/>
  <c r="D25" i="47"/>
  <c r="E25" i="46"/>
  <c r="D25" i="46"/>
  <c r="C25" i="46"/>
  <c r="E24" i="46"/>
  <c r="D24" i="46"/>
  <c r="C24" i="46"/>
  <c r="E24" i="45"/>
  <c r="E25" i="45"/>
  <c r="D25" i="45"/>
  <c r="C25" i="45"/>
  <c r="D24" i="45"/>
  <c r="C24" i="45"/>
  <c r="E25" i="44"/>
  <c r="D25" i="44"/>
  <c r="C25" i="44"/>
  <c r="E24" i="44"/>
  <c r="D24" i="44"/>
  <c r="C24" i="44"/>
</calcChain>
</file>

<file path=xl/sharedStrings.xml><?xml version="1.0" encoding="utf-8"?>
<sst xmlns="http://schemas.openxmlformats.org/spreadsheetml/2006/main" count="664" uniqueCount="324">
  <si>
    <t>P value</t>
  </si>
  <si>
    <t>PDAC</t>
  </si>
  <si>
    <t>Significant?</t>
  </si>
  <si>
    <t>Summary</t>
  </si>
  <si>
    <t>Adjusted P Value</t>
  </si>
  <si>
    <t>Yes</t>
  </si>
  <si>
    <t>No</t>
  </si>
  <si>
    <t>ns</t>
  </si>
  <si>
    <t>&gt;0.9999</t>
  </si>
  <si>
    <t>&gt;0.99</t>
  </si>
  <si>
    <t>P value summary</t>
  </si>
  <si>
    <t>***</t>
  </si>
  <si>
    <t>n</t>
  </si>
  <si>
    <t>mean</t>
  </si>
  <si>
    <t>SEM</t>
  </si>
  <si>
    <t>NT</t>
  </si>
  <si>
    <t>CP</t>
  </si>
  <si>
    <t>*</t>
  </si>
  <si>
    <t>****</t>
  </si>
  <si>
    <t>&lt;0.0001</t>
  </si>
  <si>
    <t>NT vs. CP</t>
  </si>
  <si>
    <t>Kruskal-Wallis test</t>
  </si>
  <si>
    <t>Exact or approximate P value?</t>
  </si>
  <si>
    <t>Approximate</t>
  </si>
  <si>
    <t>Do the medians vary signif. (P &lt; 0.05)?</t>
  </si>
  <si>
    <t>Number of groups</t>
  </si>
  <si>
    <t>Kruskal-Wallis statistic</t>
  </si>
  <si>
    <t>Dunn's multiple comparisons test</t>
  </si>
  <si>
    <t>Mean rank diff.</t>
  </si>
  <si>
    <t>**</t>
  </si>
  <si>
    <t>Mann Whitney test</t>
  </si>
  <si>
    <t>Exact</t>
  </si>
  <si>
    <t>Significantly different (P &lt; 0.05)?</t>
  </si>
  <si>
    <t>One- or two-tailed P value?</t>
  </si>
  <si>
    <t>Two-tailed</t>
  </si>
  <si>
    <t>Mann-Whitney U</t>
  </si>
  <si>
    <t>Relative LIF levels in human pancreatic tissue lysates quantified by PRM-MS</t>
  </si>
  <si>
    <t>NT vs. Tumor</t>
  </si>
  <si>
    <t>CP vs. Tumor</t>
  </si>
  <si>
    <t>Relative LIFR levels in human pancreatic tissue lysates quantified by PRM-MS</t>
  </si>
  <si>
    <t>Relative IL6ST/GP130 levels in human pancreatic tissue lysates quantified by PRM-MS</t>
  </si>
  <si>
    <t>tumour</t>
  </si>
  <si>
    <t>Relative LIF levels in human cancer and paired non-cancerous tissue lysates quantified by PRM-MS</t>
  </si>
  <si>
    <t>Breast</t>
  </si>
  <si>
    <t>Colon</t>
  </si>
  <si>
    <t>Liver</t>
  </si>
  <si>
    <t>Pancreas</t>
  </si>
  <si>
    <t>Sum of ranks in column C,D</t>
  </si>
  <si>
    <t>130 , 80</t>
  </si>
  <si>
    <t>75 , 115</t>
  </si>
  <si>
    <t>92 , 118</t>
  </si>
  <si>
    <t>121 , 375</t>
  </si>
  <si>
    <t>Protein names</t>
  </si>
  <si>
    <t>Acession number</t>
    <phoneticPr fontId="2" type="noConversion"/>
  </si>
  <si>
    <r>
      <t>Sequence</t>
    </r>
    <r>
      <rPr>
        <b/>
        <vertAlign val="superscript"/>
        <sz val="11"/>
        <color theme="1"/>
        <rFont val="Times New Roman"/>
      </rPr>
      <t>a</t>
    </r>
  </si>
  <si>
    <t>Length</t>
  </si>
  <si>
    <t>Missed cleavages</t>
  </si>
  <si>
    <t>mass accuracy (ppm)</t>
    <phoneticPr fontId="2" type="noConversion"/>
  </si>
  <si>
    <t>Molecular weight</t>
    <phoneticPr fontId="2" type="noConversion"/>
  </si>
  <si>
    <t>Parent m/z</t>
    <phoneticPr fontId="2" type="noConversion"/>
  </si>
  <si>
    <t>Charges</t>
  </si>
  <si>
    <t>Unique peptides</t>
    <phoneticPr fontId="2" type="noConversion"/>
  </si>
  <si>
    <t>Sources</t>
    <phoneticPr fontId="2" type="noConversion"/>
  </si>
  <si>
    <t>Peptide for PRM assay</t>
    <phoneticPr fontId="2" type="noConversion"/>
  </si>
  <si>
    <r>
      <t>Sched. RT 
(min)</t>
    </r>
    <r>
      <rPr>
        <b/>
        <vertAlign val="superscript"/>
        <sz val="11"/>
        <color theme="1"/>
        <rFont val="Times New Roman"/>
      </rPr>
      <t>f</t>
    </r>
    <r>
      <rPr>
        <b/>
        <sz val="11"/>
        <color theme="1"/>
        <rFont val="Times New Roman"/>
      </rPr>
      <t xml:space="preserve"> </t>
    </r>
  </si>
  <si>
    <r>
      <t>Tissue</t>
    </r>
    <r>
      <rPr>
        <b/>
        <vertAlign val="superscript"/>
        <sz val="11"/>
        <color theme="1"/>
        <rFont val="Times New Roman"/>
      </rPr>
      <t>b</t>
    </r>
  </si>
  <si>
    <r>
      <t>commercial hLIF protein</t>
    </r>
    <r>
      <rPr>
        <b/>
        <vertAlign val="superscript"/>
        <sz val="11"/>
        <color theme="1"/>
        <rFont val="Times New Roman"/>
      </rPr>
      <t>c</t>
    </r>
  </si>
  <si>
    <r>
      <t>hPSCs conditioned medium</t>
    </r>
    <r>
      <rPr>
        <b/>
        <vertAlign val="superscript"/>
        <sz val="11"/>
        <color theme="1"/>
        <rFont val="Times New Roman"/>
      </rPr>
      <t>d</t>
    </r>
  </si>
  <si>
    <r>
      <t>PANC1 cell line</t>
    </r>
    <r>
      <rPr>
        <b/>
        <vertAlign val="superscript"/>
        <sz val="11"/>
        <color theme="1"/>
        <rFont val="Times New Roman"/>
      </rPr>
      <t>e</t>
    </r>
  </si>
  <si>
    <t>LIF</t>
    <phoneticPr fontId="2" type="noConversion"/>
  </si>
  <si>
    <t>P15018</t>
    <phoneticPr fontId="2" type="noConversion"/>
  </si>
  <si>
    <t>AKLVELYR</t>
    <phoneticPr fontId="2" type="noConversion"/>
  </si>
  <si>
    <t>yes</t>
    <phoneticPr fontId="2" type="noConversion"/>
  </si>
  <si>
    <r>
      <t>ü</t>
    </r>
    <r>
      <rPr>
        <b/>
        <sz val="10"/>
        <color theme="1"/>
        <rFont val="Calibri"/>
        <family val="2"/>
      </rPr>
      <t xml:space="preserve"> </t>
    </r>
  </si>
  <si>
    <t>DQKILNPSALSLHSK</t>
    <phoneticPr fontId="2" type="noConversion"/>
  </si>
  <si>
    <r>
      <t>GLLSNVL</t>
    </r>
    <r>
      <rPr>
        <b/>
        <u/>
        <sz val="11"/>
        <color theme="1"/>
        <rFont val="Times New Roman"/>
      </rPr>
      <t>c</t>
    </r>
    <r>
      <rPr>
        <sz val="11"/>
        <color theme="1"/>
        <rFont val="Times New Roman"/>
      </rPr>
      <t>R</t>
    </r>
  </si>
  <si>
    <t>yes</t>
  </si>
  <si>
    <r>
      <t>ü</t>
    </r>
    <r>
      <rPr>
        <sz val="11"/>
        <color theme="1"/>
        <rFont val="Calibri"/>
        <family val="2"/>
      </rPr>
      <t xml:space="preserve"> </t>
    </r>
  </si>
  <si>
    <t>101.2-151.2</t>
  </si>
  <si>
    <r>
      <t>GLLSNVL</t>
    </r>
    <r>
      <rPr>
        <b/>
        <u/>
        <sz val="11"/>
        <color theme="1"/>
        <rFont val="Times New Roman"/>
      </rPr>
      <t>c</t>
    </r>
    <r>
      <rPr>
        <sz val="11"/>
        <color theme="1"/>
        <rFont val="Times New Roman"/>
      </rPr>
      <t>RL</t>
    </r>
    <r>
      <rPr>
        <b/>
        <u/>
        <sz val="11"/>
        <color theme="1"/>
        <rFont val="Times New Roman"/>
      </rPr>
      <t>c</t>
    </r>
    <r>
      <rPr>
        <sz val="11"/>
        <color theme="1"/>
        <rFont val="Times New Roman"/>
      </rPr>
      <t>SK</t>
    </r>
  </si>
  <si>
    <r>
      <t>GLLSNVL</t>
    </r>
    <r>
      <rPr>
        <b/>
        <u/>
        <sz val="11"/>
        <color theme="1"/>
        <rFont val="Times New Roman"/>
      </rPr>
      <t>c</t>
    </r>
    <r>
      <rPr>
        <sz val="11"/>
        <color theme="1"/>
        <rFont val="Times New Roman"/>
      </rPr>
      <t>RL</t>
    </r>
    <r>
      <rPr>
        <b/>
        <u/>
        <sz val="11"/>
        <color theme="1"/>
        <rFont val="Times New Roman"/>
      </rPr>
      <t>c</t>
    </r>
    <r>
      <rPr>
        <sz val="11"/>
        <color theme="1"/>
        <rFont val="Times New Roman"/>
      </rPr>
      <t>SKYHVGHVDVTYGPDTSGK</t>
    </r>
  </si>
  <si>
    <r>
      <t>HP</t>
    </r>
    <r>
      <rPr>
        <b/>
        <u/>
        <sz val="11"/>
        <color theme="1"/>
        <rFont val="Times New Roman"/>
      </rPr>
      <t>c</t>
    </r>
    <r>
      <rPr>
        <sz val="11"/>
        <color theme="1"/>
        <rFont val="Times New Roman"/>
      </rPr>
      <t>HNNLMNQIR</t>
    </r>
  </si>
  <si>
    <t>0-48.4</t>
  </si>
  <si>
    <r>
      <t>HP</t>
    </r>
    <r>
      <rPr>
        <b/>
        <u/>
        <sz val="11"/>
        <color theme="1"/>
        <rFont val="Times New Roman"/>
      </rPr>
      <t>c</t>
    </r>
    <r>
      <rPr>
        <sz val="11"/>
        <color theme="1"/>
        <rFont val="Times New Roman"/>
      </rPr>
      <t>HNNL</t>
    </r>
    <r>
      <rPr>
        <b/>
        <u/>
        <sz val="11"/>
        <color theme="1"/>
        <rFont val="Times New Roman"/>
      </rPr>
      <t>m</t>
    </r>
    <r>
      <rPr>
        <sz val="11"/>
        <color theme="1"/>
        <rFont val="Times New Roman"/>
      </rPr>
      <t>N</t>
    </r>
    <r>
      <rPr>
        <b/>
        <u/>
        <sz val="11"/>
        <color theme="1"/>
        <rFont val="Times New Roman"/>
      </rPr>
      <t>q</t>
    </r>
    <r>
      <rPr>
        <sz val="11"/>
        <color theme="1"/>
        <rFont val="Times New Roman"/>
      </rPr>
      <t>IR</t>
    </r>
  </si>
  <si>
    <t>ILNPSALSLHSK</t>
    <phoneticPr fontId="2" type="noConversion"/>
  </si>
  <si>
    <t>45.9-95.9</t>
  </si>
  <si>
    <r>
      <t>IL</t>
    </r>
    <r>
      <rPr>
        <b/>
        <u/>
        <sz val="11"/>
        <color theme="1"/>
        <rFont val="Times New Roman"/>
      </rPr>
      <t>n</t>
    </r>
    <r>
      <rPr>
        <sz val="11"/>
        <color theme="1"/>
        <rFont val="Times New Roman"/>
      </rPr>
      <t>PSALSLHSK</t>
    </r>
  </si>
  <si>
    <t>ILNPSALSLHSKLNATADILR</t>
    <phoneticPr fontId="2" type="noConversion"/>
  </si>
  <si>
    <t>IVVYLGTSLGNITR</t>
    <phoneticPr fontId="2" type="noConversion"/>
  </si>
  <si>
    <t>IVVYLGTSLGNITRDQK</t>
    <phoneticPr fontId="2" type="noConversion"/>
  </si>
  <si>
    <r>
      <t>KKLG</t>
    </r>
    <r>
      <rPr>
        <b/>
        <u/>
        <sz val="11"/>
        <color theme="1"/>
        <rFont val="Times New Roman"/>
      </rPr>
      <t>cq</t>
    </r>
    <r>
      <rPr>
        <sz val="11"/>
        <color theme="1"/>
        <rFont val="Times New Roman"/>
      </rPr>
      <t>LLGK</t>
    </r>
  </si>
  <si>
    <r>
      <t>KLG</t>
    </r>
    <r>
      <rPr>
        <b/>
        <u/>
        <sz val="11"/>
        <color theme="1"/>
        <rFont val="Times New Roman"/>
      </rPr>
      <t>c</t>
    </r>
    <r>
      <rPr>
        <sz val="11"/>
        <color theme="1"/>
        <rFont val="Times New Roman"/>
      </rPr>
      <t>QLLGK</t>
    </r>
  </si>
  <si>
    <r>
      <t>KLG</t>
    </r>
    <r>
      <rPr>
        <b/>
        <u/>
        <sz val="11"/>
        <color theme="1"/>
        <rFont val="Times New Roman"/>
      </rPr>
      <t>c</t>
    </r>
    <r>
      <rPr>
        <sz val="11"/>
        <color theme="1"/>
        <rFont val="Times New Roman"/>
      </rPr>
      <t>QLLGKYK</t>
    </r>
  </si>
  <si>
    <r>
      <t>L</t>
    </r>
    <r>
      <rPr>
        <b/>
        <u/>
        <sz val="11"/>
        <color theme="1"/>
        <rFont val="Times New Roman"/>
      </rPr>
      <t>c</t>
    </r>
    <r>
      <rPr>
        <sz val="11"/>
        <color theme="1"/>
        <rFont val="Times New Roman"/>
      </rPr>
      <t>GPNVTDFPPFHANGTEK</t>
    </r>
  </si>
  <si>
    <r>
      <t>L</t>
    </r>
    <r>
      <rPr>
        <b/>
        <u/>
        <sz val="11"/>
        <color theme="1"/>
        <rFont val="Times New Roman"/>
      </rPr>
      <t>c</t>
    </r>
    <r>
      <rPr>
        <sz val="11"/>
        <color theme="1"/>
        <rFont val="Times New Roman"/>
      </rPr>
      <t>SKYHVGHVDVTYGPDTSGK</t>
    </r>
  </si>
  <si>
    <r>
      <t>L</t>
    </r>
    <r>
      <rPr>
        <b/>
        <u/>
        <sz val="11"/>
        <color theme="1"/>
        <rFont val="Times New Roman"/>
      </rPr>
      <t>c</t>
    </r>
    <r>
      <rPr>
        <sz val="11"/>
        <color theme="1"/>
        <rFont val="Times New Roman"/>
      </rPr>
      <t>SKYHVGHVDVTYGPDTSGKDVFQK</t>
    </r>
  </si>
  <si>
    <r>
      <t>LG</t>
    </r>
    <r>
      <rPr>
        <b/>
        <u/>
        <sz val="11"/>
        <color theme="1"/>
        <rFont val="Times New Roman"/>
      </rPr>
      <t>c</t>
    </r>
    <r>
      <rPr>
        <sz val="11"/>
        <color theme="1"/>
        <rFont val="Times New Roman"/>
      </rPr>
      <t>QLLGK</t>
    </r>
  </si>
  <si>
    <r>
      <t>LG</t>
    </r>
    <r>
      <rPr>
        <b/>
        <u/>
        <sz val="11"/>
        <color theme="1"/>
        <rFont val="Times New Roman"/>
      </rPr>
      <t>c</t>
    </r>
    <r>
      <rPr>
        <sz val="11"/>
        <color theme="1"/>
        <rFont val="Times New Roman"/>
      </rPr>
      <t>QLLGKYKQIIAVLAQAF</t>
    </r>
  </si>
  <si>
    <t>LNATADILR</t>
    <phoneticPr fontId="2" type="noConversion"/>
  </si>
  <si>
    <t>50.3-100.3</t>
  </si>
  <si>
    <t>LVELYRIVVYLGTSLGNITR</t>
    <phoneticPr fontId="2" type="noConversion"/>
  </si>
  <si>
    <t>SQLAQLNGSANALFILYYTAQGEPFPNNLDK</t>
    <phoneticPr fontId="2" type="noConversion"/>
  </si>
  <si>
    <t>YHVGHVDVTYGPDTSGK</t>
    <phoneticPr fontId="2" type="noConversion"/>
  </si>
  <si>
    <t>34.1-84.1</t>
  </si>
  <si>
    <t>YHVGHVDVTYGPDTSGKDVFQK</t>
    <phoneticPr fontId="2" type="noConversion"/>
  </si>
  <si>
    <t>YHVGHVDVTYGPDTSGKDVFQKK</t>
    <phoneticPr fontId="2" type="noConversion"/>
  </si>
  <si>
    <t>gp130 (IL6RB)</t>
    <phoneticPr fontId="2" type="noConversion"/>
  </si>
  <si>
    <t>P40189</t>
    <phoneticPr fontId="2" type="noConversion"/>
  </si>
  <si>
    <r>
      <t>AP</t>
    </r>
    <r>
      <rPr>
        <b/>
        <u/>
        <sz val="11"/>
        <color theme="1"/>
        <rFont val="Times New Roman"/>
      </rPr>
      <t>c</t>
    </r>
    <r>
      <rPr>
        <sz val="11"/>
        <color theme="1"/>
        <rFont val="Times New Roman"/>
      </rPr>
      <t>ITDWQQEDGTVHR</t>
    </r>
  </si>
  <si>
    <t>73.9-123.9</t>
  </si>
  <si>
    <t>58.7-108.7</t>
  </si>
  <si>
    <r>
      <rPr>
        <b/>
        <u/>
        <sz val="11"/>
        <color theme="1"/>
        <rFont val="Times New Roman"/>
      </rPr>
      <t>c</t>
    </r>
    <r>
      <rPr>
        <sz val="11"/>
        <color theme="1"/>
        <rFont val="Times New Roman"/>
      </rPr>
      <t>YLITVTPVYADGPGSPESIK</t>
    </r>
  </si>
  <si>
    <t>137.2-187.2</t>
  </si>
  <si>
    <t>GYWSDWSEEASGITYEDRPSK</t>
  </si>
  <si>
    <t>142.9-192.9</t>
  </si>
  <si>
    <t>HQVPSVQVFSR</t>
    <phoneticPr fontId="2" type="noConversion"/>
  </si>
  <si>
    <t>IDPSHTQGYR</t>
    <phoneticPr fontId="2" type="noConversion"/>
  </si>
  <si>
    <t>0-46.8</t>
  </si>
  <si>
    <t>ILDYEVTLTR</t>
    <phoneticPr fontId="2" type="noConversion"/>
  </si>
  <si>
    <t>95.1-145.1</t>
  </si>
  <si>
    <r>
      <rPr>
        <b/>
        <u/>
        <sz val="11"/>
        <color theme="1"/>
        <rFont val="Times New Roman"/>
      </rPr>
      <t>m</t>
    </r>
    <r>
      <rPr>
        <sz val="11"/>
        <color theme="1"/>
        <rFont val="Times New Roman"/>
      </rPr>
      <t>AAYTDEGGKDGPEFTFTTPK</t>
    </r>
  </si>
  <si>
    <r>
      <t>MF</t>
    </r>
    <r>
      <rPr>
        <b/>
        <u/>
        <sz val="11"/>
        <color theme="1"/>
        <rFont val="Times New Roman"/>
      </rPr>
      <t>q</t>
    </r>
    <r>
      <rPr>
        <sz val="11"/>
        <color theme="1"/>
        <rFont val="Times New Roman"/>
      </rPr>
      <t>EVSAADAFGPGTEGQVER</t>
    </r>
  </si>
  <si>
    <t>NEAVLEWDQLPVDVQNGFIR</t>
    <phoneticPr fontId="2" type="noConversion"/>
  </si>
  <si>
    <r>
      <t>Q</t>
    </r>
    <r>
      <rPr>
        <b/>
        <u/>
        <sz val="11"/>
        <color theme="1"/>
        <rFont val="Times New Roman"/>
      </rPr>
      <t>q</t>
    </r>
    <r>
      <rPr>
        <sz val="11"/>
        <color theme="1"/>
        <rFont val="Times New Roman"/>
      </rPr>
      <t>ISDHISQS</t>
    </r>
    <r>
      <rPr>
        <b/>
        <u/>
        <sz val="11"/>
        <color theme="1"/>
        <rFont val="Times New Roman"/>
      </rPr>
      <t>c</t>
    </r>
    <r>
      <rPr>
        <sz val="11"/>
        <color theme="1"/>
        <rFont val="Times New Roman"/>
      </rPr>
      <t>GSGQMK</t>
    </r>
  </si>
  <si>
    <t>QVSSVNEEDFVR</t>
    <phoneticPr fontId="2" type="noConversion"/>
  </si>
  <si>
    <t>45.6-95.6</t>
  </si>
  <si>
    <r>
      <t>SDAAVLTIPA</t>
    </r>
    <r>
      <rPr>
        <b/>
        <u/>
        <sz val="11"/>
        <color theme="1"/>
        <rFont val="Times New Roman"/>
      </rPr>
      <t>c</t>
    </r>
    <r>
      <rPr>
        <sz val="11"/>
        <color theme="1"/>
        <rFont val="Times New Roman"/>
      </rPr>
      <t>DFQATHPVMDLK</t>
    </r>
  </si>
  <si>
    <t>SESTQPLLDSEERPEDLQLVDHVDGGDGILPR</t>
    <phoneticPr fontId="2" type="noConversion"/>
  </si>
  <si>
    <t>SSFTVQDLKPFTEYVFR</t>
    <phoneticPr fontId="2" type="noConversion"/>
  </si>
  <si>
    <t>183.8-233.8</t>
  </si>
  <si>
    <t>SVIILK</t>
    <phoneticPr fontId="2" type="noConversion"/>
  </si>
  <si>
    <t>yes</t>
    <phoneticPr fontId="2" type="noConversion"/>
  </si>
  <si>
    <r>
      <t>ü</t>
    </r>
    <r>
      <rPr>
        <b/>
        <sz val="10"/>
        <rFont val="Calibri"/>
        <family val="2"/>
      </rPr>
      <t xml:space="preserve"> </t>
    </r>
  </si>
  <si>
    <r>
      <t>ü</t>
    </r>
    <r>
      <rPr>
        <sz val="11"/>
        <rFont val="Calibri"/>
        <family val="2"/>
      </rPr>
      <t xml:space="preserve"> </t>
    </r>
  </si>
  <si>
    <t>43.6-93.6</t>
  </si>
  <si>
    <r>
      <t>TIIG</t>
    </r>
    <r>
      <rPr>
        <b/>
        <u/>
        <sz val="11"/>
        <color theme="1"/>
        <rFont val="Times New Roman"/>
      </rPr>
      <t>n</t>
    </r>
    <r>
      <rPr>
        <sz val="11"/>
        <color theme="1"/>
        <rFont val="Times New Roman"/>
      </rPr>
      <t>ETAV</t>
    </r>
    <r>
      <rPr>
        <b/>
        <u/>
        <sz val="11"/>
        <color theme="1"/>
        <rFont val="Times New Roman"/>
      </rPr>
      <t>n</t>
    </r>
    <r>
      <rPr>
        <sz val="11"/>
        <color theme="1"/>
        <rFont val="Times New Roman"/>
      </rPr>
      <t>VDSSHTEYTLSSLTSDTLYMVR</t>
    </r>
  </si>
  <si>
    <t>TVQLVWK</t>
    <phoneticPr fontId="2" type="noConversion"/>
  </si>
  <si>
    <t>60.8-110.8</t>
  </si>
  <si>
    <t>VTSDHINFDPVYK</t>
    <phoneticPr fontId="2" type="noConversion"/>
  </si>
  <si>
    <t>61.1-111.1</t>
  </si>
  <si>
    <r>
      <t>YILEW</t>
    </r>
    <r>
      <rPr>
        <b/>
        <u/>
        <sz val="11"/>
        <color theme="1"/>
        <rFont val="Times New Roman"/>
      </rPr>
      <t>c</t>
    </r>
    <r>
      <rPr>
        <sz val="11"/>
        <color theme="1"/>
        <rFont val="Times New Roman"/>
      </rPr>
      <t>VLSDK</t>
    </r>
  </si>
  <si>
    <t>150.7-200.7</t>
  </si>
  <si>
    <t>LIFR</t>
    <phoneticPr fontId="2" type="noConversion"/>
  </si>
  <si>
    <t>P42702</t>
    <phoneticPr fontId="2" type="noConversion"/>
  </si>
  <si>
    <t>ATSYTLVESFSGK</t>
    <phoneticPr fontId="2" type="noConversion"/>
  </si>
  <si>
    <r>
      <t>ETFYPDIPNPEN</t>
    </r>
    <r>
      <rPr>
        <b/>
        <u/>
        <sz val="11"/>
        <color theme="1"/>
        <rFont val="Times New Roman"/>
      </rPr>
      <t>c</t>
    </r>
    <r>
      <rPr>
        <sz val="11"/>
        <color theme="1"/>
        <rFont val="Times New Roman"/>
      </rPr>
      <t>K</t>
    </r>
  </si>
  <si>
    <t>114.5-164.5</t>
  </si>
  <si>
    <t>GYLFYGK</t>
    <phoneticPr fontId="2" type="noConversion"/>
  </si>
  <si>
    <t>132.1-182.1</t>
  </si>
  <si>
    <t>IASMEIPNDDLK</t>
  </si>
  <si>
    <t>73.3-123.3</t>
  </si>
  <si>
    <t>IEDTEIISPVAERPEDR</t>
    <phoneticPr fontId="2" type="noConversion"/>
  </si>
  <si>
    <t>IEQVVGMGK</t>
  </si>
  <si>
    <t>23.6-73.6</t>
  </si>
  <si>
    <t>IPALSHGDYEITINSLHDFGSSTSK</t>
  </si>
  <si>
    <t>145.9-195.9</t>
  </si>
  <si>
    <t>LDKNDYIISVVAK</t>
    <phoneticPr fontId="2" type="noConversion"/>
  </si>
  <si>
    <t>82.7-132.7</t>
  </si>
  <si>
    <t>LSWHLPGNFAK</t>
  </si>
  <si>
    <t>104-154</t>
  </si>
  <si>
    <t>105.2-155.2</t>
  </si>
  <si>
    <t>NQGYQLLR</t>
    <phoneticPr fontId="2" type="noConversion"/>
  </si>
  <si>
    <t>39.2-89.2</t>
  </si>
  <si>
    <r>
      <rPr>
        <b/>
        <u/>
        <sz val="11"/>
        <color theme="1"/>
        <rFont val="Times New Roman"/>
      </rPr>
      <t>q</t>
    </r>
    <r>
      <rPr>
        <sz val="11"/>
        <color theme="1"/>
        <rFont val="Times New Roman"/>
      </rPr>
      <t>HLTTEASPSK</t>
    </r>
  </si>
  <si>
    <t>0-41.3</t>
  </si>
  <si>
    <t>SNVIWEIK</t>
  </si>
  <si>
    <t>85-135</t>
  </si>
  <si>
    <t>TSYHLVLR</t>
    <phoneticPr fontId="2" type="noConversion"/>
  </si>
  <si>
    <t>26.7-76.7</t>
  </si>
  <si>
    <r>
      <t>VLSALIGHTN</t>
    </r>
    <r>
      <rPr>
        <b/>
        <u/>
        <sz val="11"/>
        <color theme="1"/>
        <rFont val="Times New Roman"/>
      </rPr>
      <t>c</t>
    </r>
    <r>
      <rPr>
        <sz val="11"/>
        <color theme="1"/>
        <rFont val="Times New Roman"/>
      </rPr>
      <t>PLIHLDGENVAIK</t>
    </r>
  </si>
  <si>
    <t>135.2-185.2</t>
  </si>
  <si>
    <t>WEDIPVEELR</t>
  </si>
  <si>
    <t>115-165</t>
  </si>
  <si>
    <r>
      <t>YNFFLYG</t>
    </r>
    <r>
      <rPr>
        <b/>
        <u/>
        <sz val="11"/>
        <color theme="1"/>
        <rFont val="Times New Roman"/>
      </rPr>
      <t>c</t>
    </r>
    <r>
      <rPr>
        <sz val="11"/>
        <color theme="1"/>
        <rFont val="Times New Roman"/>
      </rPr>
      <t>R</t>
    </r>
  </si>
  <si>
    <t>133.3-183.3</t>
  </si>
  <si>
    <r>
      <t xml:space="preserve">Note: a, </t>
    </r>
    <r>
      <rPr>
        <b/>
        <u/>
        <sz val="11"/>
        <color theme="1"/>
        <rFont val="Times New Roman"/>
      </rPr>
      <t>c</t>
    </r>
    <r>
      <rPr>
        <b/>
        <sz val="11"/>
        <color theme="1"/>
        <rFont val="Times New Roman"/>
      </rPr>
      <t xml:space="preserve"> </t>
    </r>
    <r>
      <rPr>
        <sz val="11"/>
        <color theme="1"/>
        <rFont val="Times New Roman"/>
      </rPr>
      <t xml:space="preserve">- carbamidomethylcysteine (+C2H3NO), </t>
    </r>
    <r>
      <rPr>
        <b/>
        <u/>
        <sz val="11"/>
        <color theme="1"/>
        <rFont val="Times New Roman"/>
      </rPr>
      <t>m</t>
    </r>
    <r>
      <rPr>
        <sz val="11"/>
        <color theme="1"/>
        <rFont val="Times New Roman"/>
      </rPr>
      <t xml:space="preserve"> - oxidized methionine (+O), </t>
    </r>
    <r>
      <rPr>
        <b/>
        <u/>
        <sz val="11"/>
        <color theme="1"/>
        <rFont val="Times New Roman"/>
      </rPr>
      <t>q</t>
    </r>
    <r>
      <rPr>
        <sz val="11"/>
        <color theme="1"/>
        <rFont val="Times New Roman"/>
      </rPr>
      <t xml:space="preserve"> - deamidated glutamine (-NH2+OH), </t>
    </r>
    <r>
      <rPr>
        <b/>
        <u/>
        <sz val="11"/>
        <color theme="1"/>
        <rFont val="Times New Roman"/>
      </rPr>
      <t>n</t>
    </r>
    <r>
      <rPr>
        <sz val="11"/>
        <color theme="1"/>
        <rFont val="Times New Roman"/>
      </rPr>
      <t xml:space="preserve"> - deamidated asparagine (-NH2+OH)
          b, Tissue samples were prepared as described in the online methods.
          c, Recombinant LIF was purchased from Symansis and digested with in-solution digestion protocol as described in the online methods.
          d, hPSC conditioned media was digested as described in the online methods.
          e, Membrane proteins from PANC1 cell lysate were enriched by using the hydrazide chemistry approach as described in the online methods.
          f, In order to increase the effective time for measuring target peptides, a scheduled retention time window (± 25 min of the average retention time detected in the DDA profiling assay) for each of the target precursor over the 4 h total gradient time were scheduled in PRM-MS method. Product ion spectra were collected with 30% collision energy (CE).</t>
    </r>
  </si>
  <si>
    <t xml:space="preserve">Protein Name(accession number/gene symbol) </t>
    <phoneticPr fontId="1" type="noConversion"/>
  </si>
  <si>
    <t>LIF (P15018_HUMAN, LIF)</t>
    <phoneticPr fontId="1" type="noConversion"/>
  </si>
  <si>
    <t>Peptide Sequence</t>
  </si>
  <si>
    <t>ILNPSALSLHSK</t>
    <phoneticPr fontId="1" type="noConversion"/>
  </si>
  <si>
    <t>YHVGHVDVTYGPDTSGK</t>
    <phoneticPr fontId="1" type="noConversion"/>
  </si>
  <si>
    <t>Precursor m/z, charges</t>
    <phoneticPr fontId="1" type="noConversion"/>
  </si>
  <si>
    <t>427.2505, 3+</t>
  </si>
  <si>
    <t>611.2918, 3+</t>
  </si>
  <si>
    <t>Collision energy (%)</t>
    <phoneticPr fontId="1" type="noConversion"/>
  </si>
  <si>
    <t>Transition</t>
  </si>
  <si>
    <t>b5++ (m/z 263.1552)
y9+ (m/z 939.5258),
y8+ (m/z 842.4730),
y6+ (m/z 684.4039)
y5+ (m/z 571.3198)
y9++ (m/z 470.2665)</t>
    <phoneticPr fontId="1" type="noConversion"/>
  </si>
  <si>
    <t>b2+ (m/z 301.1295)
b7++ (m/z 404.6905)
y9+ (m/z 925.4262)
y8+ (m/z 824.37847)
y7+ (m/z 661.3151)
y6+ (m/z 604.2937)
y4+ (m/z 392.2140)</t>
    <phoneticPr fontId="1" type="noConversion"/>
  </si>
  <si>
    <t>Sample</t>
  </si>
  <si>
    <r>
      <t>r value of linear regression</t>
    </r>
    <r>
      <rPr>
        <vertAlign val="superscript"/>
        <sz val="11"/>
        <color theme="1"/>
        <rFont val="Calibri"/>
        <family val="2"/>
        <charset val="134"/>
        <scheme val="minor"/>
      </rPr>
      <t>a</t>
    </r>
  </si>
  <si>
    <r>
      <t>iRT</t>
    </r>
    <r>
      <rPr>
        <vertAlign val="superscript"/>
        <sz val="11"/>
        <color theme="1"/>
        <rFont val="Calibri"/>
        <family val="2"/>
        <charset val="134"/>
        <scheme val="minor"/>
      </rPr>
      <t>b</t>
    </r>
  </si>
  <si>
    <r>
      <t>dotp</t>
    </r>
    <r>
      <rPr>
        <vertAlign val="superscript"/>
        <sz val="11"/>
        <color theme="1"/>
        <rFont val="Calibri"/>
        <family val="2"/>
        <charset val="134"/>
        <scheme val="minor"/>
      </rPr>
      <t>c</t>
    </r>
  </si>
  <si>
    <t>mass error (ppm)</t>
    <phoneticPr fontId="1" type="noConversion"/>
  </si>
  <si>
    <t>Transition counts</t>
    <phoneticPr fontId="1" type="noConversion"/>
  </si>
  <si>
    <t>Area</t>
  </si>
  <si>
    <t>iRT</t>
  </si>
  <si>
    <t>dotp</t>
  </si>
  <si>
    <t>Pancreas-NT1</t>
    <phoneticPr fontId="1" type="noConversion"/>
  </si>
  <si>
    <t>Pancreas-NT2</t>
    <phoneticPr fontId="1" type="noConversion"/>
  </si>
  <si>
    <t>Pancreas-NT3</t>
    <phoneticPr fontId="1" type="noConversion"/>
  </si>
  <si>
    <t>Pancreas-NT4</t>
    <phoneticPr fontId="1" type="noConversion"/>
  </si>
  <si>
    <t>Pancreas-NT7</t>
    <phoneticPr fontId="1" type="noConversion"/>
  </si>
  <si>
    <t>Pancreas-NT9</t>
    <phoneticPr fontId="1" type="noConversion"/>
  </si>
  <si>
    <t>Pancreas-NT10</t>
    <phoneticPr fontId="1" type="noConversion"/>
  </si>
  <si>
    <t>Pancreas-NT11</t>
    <phoneticPr fontId="1" type="noConversion"/>
  </si>
  <si>
    <t>Pancreas-NT12</t>
    <phoneticPr fontId="1" type="noConversion"/>
  </si>
  <si>
    <t>Pancreas-NT15</t>
    <phoneticPr fontId="1" type="noConversion"/>
  </si>
  <si>
    <t>Pancreas-NT16</t>
    <phoneticPr fontId="1" type="noConversion"/>
  </si>
  <si>
    <t>Pancreas-NT17</t>
    <phoneticPr fontId="1" type="noConversion"/>
  </si>
  <si>
    <t>Pancreas-PDAC1</t>
  </si>
  <si>
    <t>Pancreas-PDAC2</t>
  </si>
  <si>
    <t>Pancreas-PDAC3</t>
  </si>
  <si>
    <t>Pancreas-PDAC4</t>
  </si>
  <si>
    <t>Pancreas-PDAC5</t>
  </si>
  <si>
    <t>Pancreas-PDAC6</t>
  </si>
  <si>
    <t>Pancreas-PDAC7</t>
  </si>
  <si>
    <t>Pancreas-PDAC8</t>
  </si>
  <si>
    <t>Pancreas-PDAC9</t>
  </si>
  <si>
    <t>Pancreas-PDAC10</t>
  </si>
  <si>
    <t>Pancreas-PDAC11</t>
  </si>
  <si>
    <t>Pancreas-PDAC12</t>
  </si>
  <si>
    <t>Pancreas-PDAC14</t>
  </si>
  <si>
    <t>Pancreas-PDAC15</t>
  </si>
  <si>
    <t>Pancreas-PDAC16</t>
  </si>
  <si>
    <t>Pancreas-PDAC17</t>
  </si>
  <si>
    <t>Pancreas-PDAC18</t>
  </si>
  <si>
    <t>Pancreas-PDAC19</t>
  </si>
  <si>
    <t>CP1</t>
  </si>
  <si>
    <t>CP2</t>
  </si>
  <si>
    <t>CP3</t>
  </si>
  <si>
    <t>CP4</t>
  </si>
  <si>
    <t>CP5</t>
  </si>
  <si>
    <t>CP6</t>
  </si>
  <si>
    <t>CP7</t>
  </si>
  <si>
    <t>CP8</t>
  </si>
  <si>
    <t>Breast-NT1</t>
  </si>
  <si>
    <t>Breast-NT2</t>
  </si>
  <si>
    <t>Breast-NT3</t>
  </si>
  <si>
    <t>Breast-NT4</t>
  </si>
  <si>
    <t>Breast-NT5</t>
  </si>
  <si>
    <t>Breast-NT6</t>
  </si>
  <si>
    <t>Breast-NT7</t>
  </si>
  <si>
    <t>Breast-NT8</t>
  </si>
  <si>
    <t>Breast-NT9</t>
  </si>
  <si>
    <t>Breast-NT10</t>
  </si>
  <si>
    <t>Breast-Tumour1</t>
  </si>
  <si>
    <t>Breast-Tumour3</t>
  </si>
  <si>
    <t>Breast-Tumour4</t>
  </si>
  <si>
    <t>Breast-Tumour5</t>
  </si>
  <si>
    <t>Breast-Tumour6</t>
  </si>
  <si>
    <t>Breast-Tumour7</t>
  </si>
  <si>
    <t>Breast-Tumour8</t>
  </si>
  <si>
    <t>Breast-Tumour9</t>
  </si>
  <si>
    <t>Breast-Tumour10</t>
  </si>
  <si>
    <t>Liver-NT1</t>
  </si>
  <si>
    <t>Liver-NT2</t>
  </si>
  <si>
    <t>Liver-NT3</t>
  </si>
  <si>
    <t>Liver-NT4</t>
  </si>
  <si>
    <t>Liver-NT5</t>
  </si>
  <si>
    <t>Liver-NT6</t>
    <phoneticPr fontId="1" type="noConversion"/>
  </si>
  <si>
    <t>Liver-NT7</t>
  </si>
  <si>
    <t>Liver-NT8</t>
  </si>
  <si>
    <t>Liver-NT9</t>
  </si>
  <si>
    <t>Liver-NT10</t>
  </si>
  <si>
    <t>Liver-Tumour1</t>
  </si>
  <si>
    <t>Liver-Tumour2</t>
  </si>
  <si>
    <t>Liver-Tumour3</t>
  </si>
  <si>
    <t>Liver-Tumour4</t>
  </si>
  <si>
    <t>Liver-Tumour5</t>
  </si>
  <si>
    <t>Liver-Tumour6</t>
  </si>
  <si>
    <t>Liver-Tumour7</t>
  </si>
  <si>
    <t>Liver-Tumour8</t>
  </si>
  <si>
    <t>Liver-Tumour9</t>
  </si>
  <si>
    <t>Liver-Tumour10</t>
  </si>
  <si>
    <t>Colon-NT1</t>
  </si>
  <si>
    <t>Colon-NT2</t>
  </si>
  <si>
    <t>Colon-NT3</t>
  </si>
  <si>
    <t>Colon-NT4</t>
  </si>
  <si>
    <t>Colon-NT5</t>
  </si>
  <si>
    <t>Colon-NT6</t>
  </si>
  <si>
    <t>Colon-NT7</t>
  </si>
  <si>
    <t>Colon-NT8</t>
  </si>
  <si>
    <t>Colon-NT9</t>
  </si>
  <si>
    <t>Colon-NT10</t>
  </si>
  <si>
    <t>Colon-Tumour1</t>
  </si>
  <si>
    <t>Colon-Tumour2</t>
  </si>
  <si>
    <t>Colon-Tumour3</t>
  </si>
  <si>
    <t>Colon-Tumour4</t>
  </si>
  <si>
    <t>Colon-Tumour5</t>
  </si>
  <si>
    <t>Colon-Tumour6</t>
  </si>
  <si>
    <t>Colon-Tumour7</t>
  </si>
  <si>
    <t>Colon-Tumour8</t>
  </si>
  <si>
    <t>Colon-Tumour9</t>
  </si>
  <si>
    <t>Colon-Tumour10</t>
  </si>
  <si>
    <t>Note: 1. A set of peptide that are high intensity and conserved across most pancreatic tissue samples and distributed across the chromatogram (form 39.11 to 206.18 min) was used to normalize retention time acorrding to previously described method (Mol Cell Proteomics. 2015, 14(10): 2800–2813), including FNTGPVGK (Q6P2Q9), AEFAEVSK (C9JKR2), DLGEENFK (C9JKR2), EVDSDAYYVYR (P09619), TLGDSSAGEIALST (P09619), GFSGIFEDR (P09619), FSPIPFPPLSYK (Q6P2Q9)</t>
    <phoneticPr fontId="1" type="noConversion"/>
  </si>
  <si>
    <t xml:space="preserve">           2. The data passing all four criteria decribed in the online methods were highlighed with green, and then were summerized for protein quantitation.</t>
    <phoneticPr fontId="1" type="noConversion"/>
  </si>
  <si>
    <t>a, r value, coefficient of determination of  linear regressions, computed by Skyline to assess a linear predictor of RT</t>
    <phoneticPr fontId="1" type="noConversion"/>
  </si>
  <si>
    <t>b, iRT, a normalized RT, calculated in Skyline based on a linear regression of the retention times from the calibration peptides.</t>
    <phoneticPr fontId="1" type="noConversion"/>
  </si>
  <si>
    <t>c, dotp, dot-product scores, is calculated in Skyline between the library spectra and the transition chromatograms which can be used for identity confirmation.</t>
    <phoneticPr fontId="1" type="noConversion"/>
  </si>
  <si>
    <t>GP130 (P40189_HUMAN, IL6ST)</t>
    <phoneticPr fontId="1" type="noConversion"/>
  </si>
  <si>
    <t>LIFR (P42702_HUMAN, LIFR)</t>
    <phoneticPr fontId="1" type="noConversion"/>
  </si>
  <si>
    <t>VTSDHINFDPVYK</t>
  </si>
  <si>
    <t>IDPSHTQGYR</t>
  </si>
  <si>
    <t>ILDYEVTLTR</t>
    <phoneticPr fontId="1" type="noConversion"/>
  </si>
  <si>
    <t>GYLFYFGK</t>
    <phoneticPr fontId="1" type="noConversion"/>
  </si>
  <si>
    <t>WEDIPVEELR</t>
    <phoneticPr fontId="1" type="noConversion"/>
  </si>
  <si>
    <t>SNVIWEIK</t>
    <phoneticPr fontId="1" type="noConversion"/>
  </si>
  <si>
    <t>767.8804, 2+</t>
  </si>
  <si>
    <t>391.8597, 3+</t>
  </si>
  <si>
    <t>611.8375, 2+</t>
  </si>
  <si>
    <t>497.7553,2+</t>
  </si>
  <si>
    <t>643.3248, 2+</t>
  </si>
  <si>
    <t>494.7767, 2+</t>
  </si>
  <si>
    <t>b6+ (m/z 653.3253)
b9+ (m/z 1029.4636)
y8+ (m/z 995.5197)
y4+ (m/z 506.2973)
y2+ (m/z 310.1761)</t>
    <phoneticPr fontId="1" type="noConversion"/>
  </si>
  <si>
    <t>b2+ (m/z 229.1183)
y7+  (m/z 848.4009) 
y5+  (m/z 624.3100) 
y8+  (m/z 473.2305) 
y7++  (m/z 424.7041) 
y6++  (m/z 381.1881)</t>
    <phoneticPr fontId="1" type="noConversion"/>
  </si>
  <si>
    <t>b2+ (m/z 227.1754)
b3+ (m/z 342.2023)
y9+  (m/z 1109.5837)
y8+  (m/z 996.4997)
y7+  (m/z 881.4727)
y6+  (m/z 718.4094)
y4+  (m/z 490.2984)</t>
    <phoneticPr fontId="1" type="noConversion"/>
  </si>
  <si>
    <t>b2+ (m/z 221.0921)
b3+ (m/z 334.1761)
y6+ (m/z 774.4185)
y5+ (m/z 661.3344)
y4+ (m/z 514.2660)
y3+ (m/z 351.2027)
y2+ (m/z 204.1343)</t>
    <phoneticPr fontId="1" type="noConversion"/>
  </si>
  <si>
    <t>b2+ (m/z 316.1292)
b3+ (m/z 431.1561)
y8+ (m/z 970.5204)
y7+ (m/z 855.4934)
y6+ (m/z 742.4094)
y2+ (m/z 288.2030)</t>
    <phoneticPr fontId="1" type="noConversion"/>
  </si>
  <si>
    <t>b2+ (m/z 202.0822)
b3+ (m/z301.1506)
y6+ (m/z 787.4713)
y5+ (m/z 688.4028)
y4+ (m/z 575.3188)
y2+ (m/z 260.969)</t>
    <phoneticPr fontId="1" type="noConversion"/>
  </si>
  <si>
    <t>r value of linear regression</t>
    <phoneticPr fontId="1" type="noConversion"/>
  </si>
  <si>
    <t>Note: 1. The data passing all four criteria decribed in the online methods were highlighed with green, and then were summerized for protein quantitation.</t>
    <phoneticPr fontId="1" type="noConversion"/>
  </si>
  <si>
    <t>PRM-MS assay results of LIF in human chronic pancreatitis tissues (CP), pancreatic cancer tissues (PDAC), breast, liver, colon cancer tissues, and their corresponding adjacent normal tissues (NT), which were acquired on Orbitrap Fusion mass spectrumeter.</t>
  </si>
  <si>
    <t xml:space="preserve">PRM-MS assay results of GP130 and LIFR in human chronic pancreatitis tissues (CP), pancreatic cancer tissues (PDAC) and their corresponding adjacent normal tissues (NT), which were acquired on Orbitrap Fusion mass spectrometer. </t>
  </si>
  <si>
    <t>Targeted proteins identification in four types of human samples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</si>
</sst>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6" formatCode="0.00_ "/>
    <numFmt numFmtId="167" formatCode="0.00000_ "/>
    <numFmt numFmtId="168" formatCode="0.0000_ "/>
    <numFmt numFmtId="169" formatCode="0.000;_ࠀ"/>
    <numFmt numFmtId="170" formatCode="0.0_ "/>
  </numFmts>
  <fonts count="26" x14ac:knownFonts="1">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sz val="11"/>
      <name val="Arial"/>
    </font>
    <font>
      <b/>
      <sz val="11"/>
      <name val="Arial"/>
    </font>
    <font>
      <b/>
      <sz val="11"/>
      <color theme="1"/>
      <name val="Calibri"/>
      <family val="2"/>
      <scheme val="minor"/>
    </font>
    <font>
      <sz val="11"/>
      <name val="Calibri"/>
      <family val="2"/>
      <scheme val="minor"/>
    </font>
    <font>
      <sz val="11"/>
      <color theme="1"/>
      <name val="Calibri"/>
      <family val="2"/>
      <scheme val="minor"/>
    </font>
    <font>
      <sz val="11"/>
      <color theme="1"/>
      <name val="Arial"/>
    </font>
    <font>
      <sz val="11"/>
      <color rgb="FF9C0006"/>
      <name val="Calibri"/>
      <family val="2"/>
      <scheme val="minor"/>
    </font>
    <font>
      <b/>
      <sz val="11"/>
      <color theme="1"/>
      <name val="Arial"/>
    </font>
    <font>
      <b/>
      <sz val="11"/>
      <color theme="1"/>
      <name val="Times New Roman"/>
    </font>
    <font>
      <sz val="11"/>
      <color theme="1"/>
      <name val="Times New Roman"/>
    </font>
    <font>
      <b/>
      <vertAlign val="superscript"/>
      <sz val="11"/>
      <color theme="1"/>
      <name val="Times New Roman"/>
    </font>
    <font>
      <b/>
      <sz val="10"/>
      <color theme="1"/>
      <name val="Wingdings"/>
      <charset val="2"/>
    </font>
    <font>
      <b/>
      <sz val="10"/>
      <color theme="1"/>
      <name val="Calibri"/>
      <family val="2"/>
    </font>
    <font>
      <b/>
      <u/>
      <sz val="11"/>
      <color theme="1"/>
      <name val="Times New Roman"/>
    </font>
    <font>
      <sz val="11"/>
      <color theme="1"/>
      <name val="Calibri"/>
      <family val="2"/>
    </font>
    <font>
      <sz val="11"/>
      <color rgb="FF006100"/>
      <name val="Calibri"/>
      <family val="2"/>
      <charset val="134"/>
      <scheme val="minor"/>
    </font>
    <font>
      <sz val="11"/>
      <name val="Times New Roman"/>
    </font>
    <font>
      <b/>
      <sz val="10"/>
      <name val="Wingdings"/>
      <charset val="2"/>
    </font>
    <font>
      <b/>
      <sz val="10"/>
      <name val="Calibri"/>
      <family val="2"/>
    </font>
    <font>
      <sz val="11"/>
      <name val="Calibri"/>
      <family val="2"/>
    </font>
    <font>
      <vertAlign val="superscript"/>
      <sz val="11"/>
      <color theme="1"/>
      <name val="Calibri"/>
      <family val="2"/>
      <charset val="134"/>
      <scheme val="minor"/>
    </font>
    <font>
      <sz val="11"/>
      <color rgb="FFFF0000"/>
      <name val="Calibri"/>
      <family val="2"/>
      <charset val="134"/>
      <scheme val="minor"/>
    </font>
  </fonts>
  <fills count="5">
    <fill>
      <patternFill patternType="none"/>
    </fill>
    <fill>
      <patternFill patternType="gray125"/>
    </fill>
    <fill>
      <patternFill patternType="solid">
        <fgColor rgb="FFFFC7CE"/>
      </patternFill>
    </fill>
    <fill>
      <patternFill patternType="solid">
        <fgColor rgb="FFC6EFCE"/>
      </patternFill>
    </fill>
    <fill>
      <patternFill patternType="solid">
        <fgColor rgb="FF00B050"/>
        <bgColor indexed="64"/>
      </patternFill>
    </fill>
  </fills>
  <borders count="26">
    <border>
      <left/>
      <right/>
      <top/>
      <bottom/>
      <diagonal/>
    </border>
    <border>
      <left/>
      <right style="thin">
        <color auto="1"/>
      </right>
      <top/>
      <bottom/>
      <diagonal/>
    </border>
    <border>
      <left style="thin">
        <color auto="1"/>
      </left>
      <right/>
      <top/>
      <bottom/>
      <diagonal/>
    </border>
    <border>
      <left/>
      <right style="thin">
        <color auto="1"/>
      </right>
      <top/>
      <bottom style="medium">
        <color auto="1"/>
      </bottom>
      <diagonal/>
    </border>
    <border>
      <left/>
      <right/>
      <top/>
      <bottom style="medium">
        <color auto="1"/>
      </bottom>
      <diagonal/>
    </border>
    <border>
      <left/>
      <right/>
      <top style="thin">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right style="thin">
        <color auto="1"/>
      </right>
      <top style="medium">
        <color auto="1"/>
      </top>
      <bottom/>
      <diagonal/>
    </border>
    <border>
      <left/>
      <right/>
      <top style="medium">
        <color auto="1"/>
      </top>
      <bottom/>
      <diagonal/>
    </border>
    <border>
      <left style="thin">
        <color auto="1"/>
      </left>
      <right style="double">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bottom/>
      <diagonal/>
    </border>
    <border>
      <left/>
      <right style="thin">
        <color auto="1"/>
      </right>
      <top style="thin">
        <color auto="1"/>
      </top>
      <bottom/>
      <diagonal/>
    </border>
    <border>
      <left style="thin">
        <color rgb="FF000000"/>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diagonal/>
    </border>
    <border>
      <left/>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auto="1"/>
      </bottom>
      <diagonal/>
    </border>
    <border>
      <left style="thin">
        <color auto="1"/>
      </left>
      <right/>
      <top style="thin">
        <color auto="1"/>
      </top>
      <bottom style="thin">
        <color auto="1"/>
      </bottom>
      <diagonal/>
    </border>
  </borders>
  <cellStyleXfs count="14">
    <xf numFmtId="0" fontId="0"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0" fillId="2" borderId="0" applyNumberFormat="0" applyBorder="0" applyAlignment="0" applyProtection="0"/>
    <xf numFmtId="0" fontId="8" fillId="0" borderId="0">
      <alignment vertical="center"/>
    </xf>
    <xf numFmtId="0" fontId="19" fillId="3" borderId="0" applyNumberFormat="0" applyBorder="0" applyAlignment="0" applyProtection="0">
      <alignment vertical="center"/>
    </xf>
  </cellStyleXfs>
  <cellXfs count="169">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horizontal="left"/>
    </xf>
    <xf numFmtId="0" fontId="4" fillId="0" borderId="0" xfId="0" applyFont="1" applyBorder="1"/>
    <xf numFmtId="0" fontId="4" fillId="0" borderId="4" xfId="0" applyFont="1" applyBorder="1"/>
    <xf numFmtId="0" fontId="4" fillId="0" borderId="1" xfId="0" applyFont="1" applyBorder="1"/>
    <xf numFmtId="0" fontId="4" fillId="0" borderId="3" xfId="0" applyFont="1" applyBorder="1"/>
    <xf numFmtId="0" fontId="3" fillId="0" borderId="0" xfId="0" applyFont="1"/>
    <xf numFmtId="0" fontId="5" fillId="0" borderId="0" xfId="0" applyFont="1"/>
    <xf numFmtId="0" fontId="4" fillId="0" borderId="0" xfId="0" applyFont="1" applyAlignment="1">
      <alignment horizontal="right"/>
    </xf>
    <xf numFmtId="0" fontId="8" fillId="0" borderId="0" xfId="1"/>
    <xf numFmtId="0" fontId="6" fillId="0" borderId="0" xfId="1" applyFont="1" applyFill="1"/>
    <xf numFmtId="0" fontId="8" fillId="0" borderId="0" xfId="1" applyFill="1"/>
    <xf numFmtId="0" fontId="6" fillId="0" borderId="7" xfId="1" applyFont="1" applyBorder="1" applyAlignment="1">
      <alignment horizontal="right"/>
    </xf>
    <xf numFmtId="0" fontId="8" fillId="0" borderId="0" xfId="1" applyBorder="1"/>
    <xf numFmtId="0" fontId="5" fillId="0" borderId="0" xfId="0" applyFont="1" applyAlignment="1">
      <alignment horizontal="right"/>
    </xf>
    <xf numFmtId="164" fontId="4" fillId="0" borderId="0" xfId="0" applyNumberFormat="1" applyFont="1"/>
    <xf numFmtId="0" fontId="6" fillId="0" borderId="0" xfId="1" applyFont="1"/>
    <xf numFmtId="1" fontId="5" fillId="0" borderId="7" xfId="1" applyNumberFormat="1" applyFont="1" applyBorder="1" applyAlignment="1">
      <alignment horizontal="center" vertical="center"/>
    </xf>
    <xf numFmtId="164" fontId="5" fillId="0" borderId="7" xfId="1" applyNumberFormat="1" applyFont="1" applyBorder="1" applyAlignment="1">
      <alignment horizontal="center" vertical="center"/>
    </xf>
    <xf numFmtId="0" fontId="5" fillId="0" borderId="0" xfId="1" applyFont="1" applyAlignment="1">
      <alignment horizontal="left"/>
    </xf>
    <xf numFmtId="0" fontId="5" fillId="0" borderId="0" xfId="1" applyFont="1"/>
    <xf numFmtId="0" fontId="4" fillId="0" borderId="0" xfId="1" applyFont="1" applyAlignment="1">
      <alignment horizontal="left"/>
    </xf>
    <xf numFmtId="0" fontId="4" fillId="0" borderId="0" xfId="1" applyFont="1" applyAlignment="1">
      <alignment horizontal="right"/>
    </xf>
    <xf numFmtId="0" fontId="5" fillId="0" borderId="0" xfId="1" applyFont="1" applyAlignment="1">
      <alignment horizontal="right"/>
    </xf>
    <xf numFmtId="164" fontId="8" fillId="0" borderId="0" xfId="1" applyNumberFormat="1"/>
    <xf numFmtId="0" fontId="5" fillId="0" borderId="4" xfId="1" applyFont="1" applyBorder="1" applyAlignment="1">
      <alignment horizontal="center"/>
    </xf>
    <xf numFmtId="1" fontId="5" fillId="0" borderId="9" xfId="1" applyNumberFormat="1" applyFont="1" applyBorder="1" applyAlignment="1">
      <alignment horizontal="center" vertical="center"/>
    </xf>
    <xf numFmtId="0" fontId="4" fillId="0" borderId="13" xfId="0" applyFont="1" applyBorder="1"/>
    <xf numFmtId="1" fontId="5" fillId="0" borderId="12" xfId="1" applyNumberFormat="1" applyFont="1" applyBorder="1" applyAlignment="1">
      <alignment horizontal="center" vertical="center"/>
    </xf>
    <xf numFmtId="164" fontId="5" fillId="0" borderId="8" xfId="1" applyNumberFormat="1" applyFont="1" applyBorder="1" applyAlignment="1">
      <alignment horizontal="center" vertical="center"/>
    </xf>
    <xf numFmtId="0" fontId="4" fillId="0" borderId="14" xfId="0" applyFont="1" applyBorder="1"/>
    <xf numFmtId="0" fontId="5" fillId="0" borderId="5" xfId="1" applyFont="1" applyBorder="1" applyAlignment="1">
      <alignment horizontal="center"/>
    </xf>
    <xf numFmtId="0" fontId="6" fillId="0" borderId="6" xfId="1" applyFont="1" applyBorder="1" applyAlignment="1">
      <alignment horizontal="center"/>
    </xf>
    <xf numFmtId="0" fontId="6" fillId="0" borderId="8" xfId="1" applyFont="1" applyBorder="1" applyAlignment="1">
      <alignment horizontal="center"/>
    </xf>
    <xf numFmtId="0" fontId="4" fillId="0" borderId="0" xfId="0" applyFont="1" applyBorder="1" applyAlignment="1">
      <alignment horizontal="center"/>
    </xf>
    <xf numFmtId="0" fontId="4" fillId="0" borderId="1" xfId="0" applyFont="1" applyBorder="1" applyAlignment="1">
      <alignment horizontal="center"/>
    </xf>
    <xf numFmtId="0" fontId="5" fillId="0" borderId="0" xfId="0" applyFont="1" applyBorder="1" applyAlignment="1">
      <alignment horizontal="center"/>
    </xf>
    <xf numFmtId="0" fontId="5" fillId="0" borderId="1" xfId="0" applyFont="1" applyBorder="1" applyAlignment="1">
      <alignment horizontal="center"/>
    </xf>
    <xf numFmtId="0" fontId="4" fillId="0" borderId="2" xfId="0" applyFont="1" applyBorder="1" applyAlignment="1">
      <alignment horizontal="center"/>
    </xf>
    <xf numFmtId="0" fontId="5" fillId="0" borderId="0" xfId="0" applyFont="1" applyAlignment="1">
      <alignment horizontal="center"/>
    </xf>
    <xf numFmtId="0" fontId="4" fillId="0" borderId="0" xfId="0" applyFont="1" applyAlignment="1">
      <alignment horizontal="center"/>
    </xf>
    <xf numFmtId="0" fontId="12" fillId="0" borderId="0" xfId="12" applyFont="1">
      <alignment vertical="center"/>
    </xf>
    <xf numFmtId="0" fontId="13" fillId="0" borderId="0" xfId="12" applyFont="1">
      <alignment vertical="center"/>
    </xf>
    <xf numFmtId="0" fontId="12" fillId="0" borderId="10" xfId="12" applyFont="1" applyFill="1" applyBorder="1" applyAlignment="1">
      <alignment horizontal="center" vertical="center" wrapText="1" readingOrder="1"/>
    </xf>
    <xf numFmtId="0" fontId="12" fillId="0" borderId="7" xfId="12" applyFont="1" applyFill="1" applyBorder="1" applyAlignment="1">
      <alignment horizontal="center" vertical="center" wrapText="1" readingOrder="1"/>
    </xf>
    <xf numFmtId="0" fontId="12" fillId="0" borderId="15" xfId="12" applyFont="1" applyFill="1" applyBorder="1" applyAlignment="1">
      <alignment horizontal="center" vertical="center" wrapText="1" readingOrder="1"/>
    </xf>
    <xf numFmtId="0" fontId="12" fillId="0" borderId="8" xfId="12" applyFont="1" applyFill="1" applyBorder="1" applyAlignment="1">
      <alignment horizontal="center" vertical="center" wrapText="1" readingOrder="1"/>
    </xf>
    <xf numFmtId="0" fontId="8" fillId="0" borderId="0" xfId="12" applyFont="1">
      <alignment vertical="center"/>
    </xf>
    <xf numFmtId="0" fontId="12" fillId="0" borderId="9" xfId="12" applyFont="1" applyFill="1" applyBorder="1" applyAlignment="1">
      <alignment horizontal="center" vertical="center" wrapText="1" readingOrder="1"/>
    </xf>
    <xf numFmtId="0" fontId="12" fillId="0" borderId="7" xfId="12" applyFont="1" applyFill="1" applyBorder="1" applyAlignment="1">
      <alignment horizontal="center" vertical="center" wrapText="1" readingOrder="1"/>
    </xf>
    <xf numFmtId="0" fontId="12" fillId="0" borderId="15" xfId="12" applyFont="1" applyFill="1" applyBorder="1" applyAlignment="1">
      <alignment horizontal="center" vertical="center" wrapText="1" readingOrder="1"/>
    </xf>
    <xf numFmtId="0" fontId="13" fillId="0" borderId="0" xfId="12" applyFont="1" applyFill="1" applyAlignment="1">
      <alignment horizontal="center" vertical="center"/>
    </xf>
    <xf numFmtId="0" fontId="13" fillId="0" borderId="10" xfId="12" applyFont="1" applyFill="1" applyBorder="1" applyAlignment="1">
      <alignment horizontal="center" vertical="center" wrapText="1" readingOrder="1"/>
    </xf>
    <xf numFmtId="0" fontId="13" fillId="0" borderId="7" xfId="12" applyFont="1" applyFill="1" applyBorder="1" applyAlignment="1">
      <alignment horizontal="left" vertical="center" wrapText="1"/>
    </xf>
    <xf numFmtId="0" fontId="13" fillId="0" borderId="7" xfId="12" applyFont="1" applyFill="1" applyBorder="1" applyAlignment="1">
      <alignment horizontal="center" vertical="center" wrapText="1"/>
    </xf>
    <xf numFmtId="166" fontId="13" fillId="0" borderId="7" xfId="12" applyNumberFormat="1" applyFont="1" applyFill="1" applyBorder="1" applyAlignment="1">
      <alignment horizontal="center" vertical="center" wrapText="1"/>
    </xf>
    <xf numFmtId="167" fontId="13" fillId="0" borderId="7" xfId="12" applyNumberFormat="1" applyFont="1" applyFill="1" applyBorder="1" applyAlignment="1">
      <alignment horizontal="center" vertical="center" wrapText="1"/>
    </xf>
    <xf numFmtId="0" fontId="15" fillId="0" borderId="7" xfId="12" applyFont="1" applyFill="1" applyBorder="1" applyAlignment="1">
      <alignment horizontal="center" vertical="center" wrapText="1"/>
    </xf>
    <xf numFmtId="0" fontId="15" fillId="0" borderId="15" xfId="12" applyFont="1" applyFill="1" applyBorder="1" applyAlignment="1">
      <alignment horizontal="center" vertical="center" wrapText="1"/>
    </xf>
    <xf numFmtId="0" fontId="15" fillId="0" borderId="8" xfId="12" applyFont="1" applyFill="1" applyBorder="1" applyAlignment="1">
      <alignment horizontal="center" vertical="center" wrapText="1"/>
    </xf>
    <xf numFmtId="0" fontId="13" fillId="0" borderId="7" xfId="12" applyFont="1" applyBorder="1">
      <alignment vertical="center"/>
    </xf>
    <xf numFmtId="0" fontId="13" fillId="0" borderId="11" xfId="12" applyFont="1" applyFill="1" applyBorder="1" applyAlignment="1">
      <alignment horizontal="center" vertical="center" wrapText="1"/>
    </xf>
    <xf numFmtId="167" fontId="13" fillId="0" borderId="7" xfId="12" applyNumberFormat="1" applyFont="1" applyBorder="1" applyAlignment="1">
      <alignment horizontal="center" vertical="center"/>
    </xf>
    <xf numFmtId="0" fontId="13" fillId="0" borderId="2" xfId="12" applyFont="1" applyFill="1" applyBorder="1" applyAlignment="1">
      <alignment horizontal="center" vertical="center" wrapText="1"/>
    </xf>
    <xf numFmtId="0" fontId="13" fillId="0" borderId="2" xfId="12" applyFont="1" applyFill="1" applyBorder="1" applyAlignment="1">
      <alignment horizontal="center" vertical="top" wrapText="1" readingOrder="1"/>
    </xf>
    <xf numFmtId="0" fontId="13" fillId="0" borderId="16" xfId="12" applyFont="1" applyFill="1" applyBorder="1" applyAlignment="1">
      <alignment horizontal="center" vertical="center" wrapText="1"/>
    </xf>
    <xf numFmtId="166" fontId="13" fillId="0" borderId="16" xfId="12" applyNumberFormat="1" applyFont="1" applyFill="1" applyBorder="1" applyAlignment="1">
      <alignment horizontal="center" vertical="center" wrapText="1"/>
    </xf>
    <xf numFmtId="0" fontId="8" fillId="0" borderId="15" xfId="12" applyFont="1" applyFill="1" applyBorder="1" applyAlignment="1">
      <alignment horizontal="center" vertical="center"/>
    </xf>
    <xf numFmtId="0" fontId="13" fillId="0" borderId="17" xfId="12" applyFont="1" applyFill="1" applyBorder="1" applyAlignment="1">
      <alignment horizontal="center" wrapText="1" readingOrder="1"/>
    </xf>
    <xf numFmtId="0" fontId="8" fillId="0" borderId="7" xfId="12" applyFont="1" applyFill="1" applyBorder="1" applyAlignment="1">
      <alignment horizontal="center" vertical="center"/>
    </xf>
    <xf numFmtId="0" fontId="13" fillId="0" borderId="7" xfId="12" applyFont="1" applyFill="1" applyBorder="1">
      <alignment vertical="center"/>
    </xf>
    <xf numFmtId="0" fontId="8" fillId="0" borderId="0" xfId="12" applyFont="1" applyFill="1">
      <alignment vertical="center"/>
    </xf>
    <xf numFmtId="0" fontId="13" fillId="0" borderId="18" xfId="12" applyFont="1" applyFill="1" applyBorder="1" applyAlignment="1">
      <alignment horizontal="center" vertical="center"/>
    </xf>
    <xf numFmtId="0" fontId="13" fillId="0" borderId="7" xfId="12" applyFont="1" applyFill="1" applyBorder="1" applyAlignment="1">
      <alignment horizontal="left" vertical="center" wrapText="1" readingOrder="1"/>
    </xf>
    <xf numFmtId="0" fontId="13" fillId="0" borderId="7" xfId="12" applyFont="1" applyFill="1" applyBorder="1" applyAlignment="1">
      <alignment horizontal="center" vertical="center" wrapText="1" readingOrder="1"/>
    </xf>
    <xf numFmtId="0" fontId="13" fillId="0" borderId="16" xfId="12" applyFont="1" applyFill="1" applyBorder="1" applyAlignment="1">
      <alignment horizontal="center" vertical="top" wrapText="1" readingOrder="1"/>
    </xf>
    <xf numFmtId="0" fontId="15" fillId="0" borderId="7" xfId="12" applyFont="1" applyFill="1" applyBorder="1" applyAlignment="1">
      <alignment horizontal="center" vertical="center" wrapText="1" readingOrder="1"/>
    </xf>
    <xf numFmtId="0" fontId="8" fillId="0" borderId="7" xfId="12" applyFont="1" applyFill="1" applyBorder="1">
      <alignment vertical="center"/>
    </xf>
    <xf numFmtId="0" fontId="15" fillId="0" borderId="15" xfId="12" applyFont="1" applyFill="1" applyBorder="1" applyAlignment="1">
      <alignment horizontal="center" vertical="center" wrapText="1" readingOrder="1"/>
    </xf>
    <xf numFmtId="0" fontId="15" fillId="0" borderId="8" xfId="12" applyFont="1" applyFill="1" applyBorder="1" applyAlignment="1">
      <alignment horizontal="center" vertical="center" wrapText="1" readingOrder="1"/>
    </xf>
    <xf numFmtId="0" fontId="13" fillId="0" borderId="0" xfId="12" applyFont="1" applyFill="1" applyBorder="1" applyAlignment="1">
      <alignment horizontal="center" vertical="center"/>
    </xf>
    <xf numFmtId="0" fontId="13" fillId="0" borderId="11" xfId="12" applyFont="1" applyFill="1" applyBorder="1" applyAlignment="1">
      <alignment horizontal="center" vertical="center" wrapText="1" readingOrder="1"/>
    </xf>
    <xf numFmtId="0" fontId="8" fillId="0" borderId="7" xfId="12" applyFont="1" applyFill="1" applyBorder="1" applyAlignment="1">
      <alignment vertical="center" wrapText="1"/>
    </xf>
    <xf numFmtId="0" fontId="8" fillId="0" borderId="7" xfId="12" applyFont="1" applyFill="1" applyBorder="1" applyAlignment="1">
      <alignment vertical="center"/>
    </xf>
    <xf numFmtId="0" fontId="8" fillId="0" borderId="15" xfId="12" applyFont="1" applyFill="1" applyBorder="1" applyAlignment="1">
      <alignment vertical="center"/>
    </xf>
    <xf numFmtId="0" fontId="8" fillId="0" borderId="15" xfId="12" applyFont="1" applyFill="1" applyBorder="1" applyAlignment="1">
      <alignment vertical="center" wrapText="1"/>
    </xf>
    <xf numFmtId="0" fontId="13" fillId="0" borderId="7" xfId="12" applyFont="1" applyFill="1" applyBorder="1" applyAlignment="1">
      <alignment horizontal="left" vertical="top" wrapText="1" readingOrder="1"/>
    </xf>
    <xf numFmtId="0" fontId="13" fillId="0" borderId="7" xfId="12" applyFont="1" applyFill="1" applyBorder="1" applyAlignment="1">
      <alignment horizontal="center" vertical="top" wrapText="1" readingOrder="1"/>
    </xf>
    <xf numFmtId="166" fontId="13" fillId="0" borderId="7" xfId="12" applyNumberFormat="1" applyFont="1" applyFill="1" applyBorder="1" applyAlignment="1">
      <alignment horizontal="center" vertical="top" wrapText="1" readingOrder="1"/>
    </xf>
    <xf numFmtId="166" fontId="13" fillId="0" borderId="7" xfId="12" applyNumberFormat="1" applyFont="1" applyFill="1" applyBorder="1" applyAlignment="1">
      <alignment horizontal="center" vertical="center" wrapText="1" readingOrder="1"/>
    </xf>
    <xf numFmtId="0" fontId="8" fillId="0" borderId="15" xfId="13" applyFont="1" applyFill="1" applyBorder="1">
      <alignment vertical="center"/>
    </xf>
    <xf numFmtId="0" fontId="8" fillId="0" borderId="15" xfId="12" applyFont="1" applyFill="1" applyBorder="1">
      <alignment vertical="center"/>
    </xf>
    <xf numFmtId="0" fontId="13" fillId="0" borderId="17" xfId="12" applyFont="1" applyFill="1" applyBorder="1" applyAlignment="1">
      <alignment horizontal="center" vertical="center" wrapText="1"/>
    </xf>
    <xf numFmtId="0" fontId="13" fillId="0" borderId="16" xfId="12" applyFont="1" applyFill="1" applyBorder="1" applyAlignment="1">
      <alignment horizontal="center" vertical="center" wrapText="1" readingOrder="1"/>
    </xf>
    <xf numFmtId="166" fontId="13" fillId="0" borderId="16" xfId="12" applyNumberFormat="1" applyFont="1" applyFill="1" applyBorder="1" applyAlignment="1">
      <alignment horizontal="center" vertical="center" wrapText="1" readingOrder="1"/>
    </xf>
    <xf numFmtId="0" fontId="20" fillId="0" borderId="0" xfId="12" applyFont="1" applyFill="1" applyAlignment="1">
      <alignment horizontal="center" vertical="center"/>
    </xf>
    <xf numFmtId="0" fontId="20" fillId="0" borderId="17" xfId="12" applyFont="1" applyFill="1" applyBorder="1" applyAlignment="1">
      <alignment horizontal="center" vertical="center" wrapText="1"/>
    </xf>
    <xf numFmtId="0" fontId="20" fillId="0" borderId="7" xfId="12" applyFont="1" applyFill="1" applyBorder="1" applyAlignment="1">
      <alignment horizontal="left" vertical="center" wrapText="1" readingOrder="1"/>
    </xf>
    <xf numFmtId="0" fontId="20" fillId="0" borderId="16" xfId="12" applyFont="1" applyFill="1" applyBorder="1" applyAlignment="1">
      <alignment horizontal="center" vertical="top" wrapText="1" readingOrder="1"/>
    </xf>
    <xf numFmtId="166" fontId="20" fillId="0" borderId="16" xfId="12" applyNumberFormat="1" applyFont="1" applyFill="1" applyBorder="1" applyAlignment="1">
      <alignment horizontal="center" vertical="top" wrapText="1" readingOrder="1"/>
    </xf>
    <xf numFmtId="167" fontId="20" fillId="0" borderId="7" xfId="12" applyNumberFormat="1" applyFont="1" applyFill="1" applyBorder="1" applyAlignment="1">
      <alignment horizontal="center" vertical="center" wrapText="1"/>
    </xf>
    <xf numFmtId="0" fontId="20" fillId="0" borderId="7" xfId="12" applyFont="1" applyFill="1" applyBorder="1" applyAlignment="1">
      <alignment horizontal="center" vertical="top" wrapText="1" readingOrder="1"/>
    </xf>
    <xf numFmtId="0" fontId="21" fillId="0" borderId="7" xfId="12" applyFont="1" applyFill="1" applyBorder="1" applyAlignment="1">
      <alignment horizontal="center" vertical="center" wrapText="1" readingOrder="1"/>
    </xf>
    <xf numFmtId="0" fontId="7" fillId="0" borderId="7" xfId="12" applyFont="1" applyFill="1" applyBorder="1">
      <alignment vertical="center"/>
    </xf>
    <xf numFmtId="0" fontId="7" fillId="0" borderId="15" xfId="12" applyFont="1" applyFill="1" applyBorder="1">
      <alignment vertical="center"/>
    </xf>
    <xf numFmtId="0" fontId="21" fillId="0" borderId="8" xfId="12" applyFont="1" applyFill="1" applyBorder="1" applyAlignment="1">
      <alignment horizontal="center" vertical="center" wrapText="1" readingOrder="1"/>
    </xf>
    <xf numFmtId="167" fontId="20" fillId="0" borderId="7" xfId="12" applyNumberFormat="1" applyFont="1" applyBorder="1" applyAlignment="1">
      <alignment horizontal="center" vertical="center"/>
    </xf>
    <xf numFmtId="0" fontId="7" fillId="0" borderId="0" xfId="12" applyFont="1">
      <alignment vertical="center"/>
    </xf>
    <xf numFmtId="0" fontId="13" fillId="0" borderId="16" xfId="12" applyFont="1" applyFill="1" applyBorder="1" applyAlignment="1">
      <alignment horizontal="left" vertical="top" wrapText="1" readingOrder="1"/>
    </xf>
    <xf numFmtId="166" fontId="13" fillId="0" borderId="16" xfId="12" applyNumberFormat="1" applyFont="1" applyFill="1" applyBorder="1" applyAlignment="1">
      <alignment horizontal="center" vertical="top" wrapText="1" readingOrder="1"/>
    </xf>
    <xf numFmtId="0" fontId="13" fillId="0" borderId="19" xfId="12" applyFont="1" applyFill="1" applyBorder="1" applyAlignment="1">
      <alignment horizontal="center" vertical="center" wrapText="1" readingOrder="1"/>
    </xf>
    <xf numFmtId="0" fontId="13" fillId="0" borderId="0" xfId="12" applyFont="1" applyFill="1" applyBorder="1" applyAlignment="1">
      <alignment horizontal="center" vertical="center" wrapText="1" readingOrder="1"/>
    </xf>
    <xf numFmtId="0" fontId="13" fillId="0" borderId="16" xfId="12" applyFont="1" applyFill="1" applyBorder="1" applyAlignment="1">
      <alignment horizontal="left" vertical="center" wrapText="1" readingOrder="1"/>
    </xf>
    <xf numFmtId="0" fontId="13" fillId="0" borderId="8" xfId="12" applyFont="1" applyFill="1" applyBorder="1" applyAlignment="1">
      <alignment horizontal="left" vertical="center" wrapText="1" readingOrder="1"/>
    </xf>
    <xf numFmtId="0" fontId="13" fillId="0" borderId="8" xfId="12" applyFont="1" applyFill="1" applyBorder="1" applyAlignment="1">
      <alignment vertical="center" wrapText="1"/>
    </xf>
    <xf numFmtId="0" fontId="13" fillId="0" borderId="20" xfId="12" applyFont="1" applyFill="1" applyBorder="1" applyAlignment="1">
      <alignment horizontal="left" vertical="top" wrapText="1" readingOrder="1"/>
    </xf>
    <xf numFmtId="0" fontId="13" fillId="0" borderId="7" xfId="12" applyFont="1" applyFill="1" applyBorder="1" applyAlignment="1">
      <alignment horizontal="center" vertical="center"/>
    </xf>
    <xf numFmtId="0" fontId="13" fillId="0" borderId="21" xfId="12" applyFont="1" applyFill="1" applyBorder="1" applyAlignment="1">
      <alignment horizontal="left" vertical="center" wrapText="1" readingOrder="1"/>
    </xf>
    <xf numFmtId="0" fontId="13" fillId="0" borderId="21" xfId="12" applyFont="1" applyFill="1" applyBorder="1" applyAlignment="1">
      <alignment horizontal="center" vertical="center" wrapText="1" readingOrder="1"/>
    </xf>
    <xf numFmtId="166" fontId="13" fillId="0" borderId="21" xfId="12" applyNumberFormat="1" applyFont="1" applyFill="1" applyBorder="1" applyAlignment="1">
      <alignment horizontal="center" vertical="center" wrapText="1" readingOrder="1"/>
    </xf>
    <xf numFmtId="0" fontId="13" fillId="0" borderId="2" xfId="12" applyFont="1" applyFill="1" applyBorder="1" applyAlignment="1">
      <alignment horizontal="center" vertical="center"/>
    </xf>
    <xf numFmtId="0" fontId="13" fillId="0" borderId="21" xfId="12" applyFont="1" applyFill="1" applyBorder="1" applyAlignment="1">
      <alignment horizontal="center" vertical="top" wrapText="1" readingOrder="1"/>
    </xf>
    <xf numFmtId="166" fontId="13" fillId="0" borderId="21" xfId="12" applyNumberFormat="1" applyFont="1" applyFill="1" applyBorder="1" applyAlignment="1">
      <alignment horizontal="center" vertical="top" wrapText="1" readingOrder="1"/>
    </xf>
    <xf numFmtId="0" fontId="13" fillId="0" borderId="22" xfId="12" applyFont="1" applyFill="1" applyBorder="1" applyAlignment="1">
      <alignment horizontal="center" vertical="center"/>
    </xf>
    <xf numFmtId="0" fontId="13" fillId="0" borderId="23" xfId="12" applyFont="1" applyFill="1" applyBorder="1" applyAlignment="1">
      <alignment horizontal="center" vertical="center"/>
    </xf>
    <xf numFmtId="0" fontId="13" fillId="0" borderId="24" xfId="12" applyFont="1" applyFill="1" applyBorder="1" applyAlignment="1">
      <alignment horizontal="center" vertical="center" wrapText="1" readingOrder="1"/>
    </xf>
    <xf numFmtId="166" fontId="13" fillId="0" borderId="24" xfId="12" applyNumberFormat="1" applyFont="1" applyFill="1" applyBorder="1" applyAlignment="1">
      <alignment horizontal="center" vertical="center" wrapText="1" readingOrder="1"/>
    </xf>
    <xf numFmtId="0" fontId="13" fillId="0" borderId="0" xfId="12" applyFont="1" applyFill="1">
      <alignment vertical="center"/>
    </xf>
    <xf numFmtId="0" fontId="8" fillId="0" borderId="0" xfId="12" applyFont="1" applyFill="1" applyAlignment="1">
      <alignment vertical="center"/>
    </xf>
    <xf numFmtId="0" fontId="13" fillId="0" borderId="0" xfId="12" applyFont="1" applyFill="1" applyAlignment="1">
      <alignment horizontal="left" vertical="center" wrapText="1"/>
    </xf>
    <xf numFmtId="0" fontId="13" fillId="0" borderId="0" xfId="12" applyFont="1" applyFill="1" applyAlignment="1">
      <alignment horizontal="left" vertical="center"/>
    </xf>
    <xf numFmtId="0" fontId="13" fillId="0" borderId="0" xfId="12" applyFont="1" applyAlignment="1">
      <alignment horizontal="left" vertical="center"/>
    </xf>
    <xf numFmtId="0" fontId="9" fillId="0" borderId="0" xfId="12" applyFont="1" applyAlignment="1">
      <alignment horizontal="left" vertical="center"/>
    </xf>
    <xf numFmtId="167" fontId="9" fillId="0" borderId="0" xfId="12" applyNumberFormat="1" applyFont="1" applyAlignment="1">
      <alignment horizontal="center" vertical="center"/>
    </xf>
    <xf numFmtId="0" fontId="9" fillId="0" borderId="0" xfId="12" applyFont="1" applyAlignment="1">
      <alignment horizontal="center" vertical="center"/>
    </xf>
    <xf numFmtId="0" fontId="13" fillId="0" borderId="0" xfId="12" applyFont="1" applyAlignment="1">
      <alignment horizontal="center" vertical="center"/>
    </xf>
    <xf numFmtId="0" fontId="4" fillId="0" borderId="25" xfId="12" applyFont="1" applyFill="1" applyBorder="1" applyAlignment="1">
      <alignment horizontal="center" vertical="center" wrapText="1"/>
    </xf>
    <xf numFmtId="0" fontId="4" fillId="0" borderId="8" xfId="12" applyFont="1" applyFill="1" applyBorder="1" applyAlignment="1">
      <alignment horizontal="center" vertical="center" wrapText="1"/>
    </xf>
    <xf numFmtId="0" fontId="4" fillId="0" borderId="7" xfId="12" applyFont="1" applyFill="1" applyBorder="1" applyAlignment="1">
      <alignment horizontal="center" vertical="center"/>
    </xf>
    <xf numFmtId="0" fontId="8" fillId="0" borderId="22" xfId="12" applyFont="1" applyFill="1" applyBorder="1">
      <alignment vertical="center"/>
    </xf>
    <xf numFmtId="0" fontId="4" fillId="0" borderId="7" xfId="12" applyFont="1" applyFill="1" applyBorder="1" applyAlignment="1">
      <alignment horizontal="center" vertical="center" wrapText="1"/>
    </xf>
    <xf numFmtId="0" fontId="4" fillId="0" borderId="9" xfId="12" applyFont="1" applyFill="1" applyBorder="1" applyAlignment="1">
      <alignment horizontal="center" vertical="center"/>
    </xf>
    <xf numFmtId="168" fontId="4" fillId="0" borderId="7" xfId="12" applyNumberFormat="1" applyFont="1" applyFill="1" applyBorder="1" applyAlignment="1">
      <alignment horizontal="center" vertical="center"/>
    </xf>
    <xf numFmtId="0" fontId="4" fillId="0" borderId="7" xfId="12" applyFont="1" applyFill="1" applyBorder="1" applyAlignment="1">
      <alignment horizontal="center" vertical="center" wrapText="1" readingOrder="1"/>
    </xf>
    <xf numFmtId="0" fontId="4" fillId="0" borderId="7" xfId="12" applyFont="1" applyFill="1" applyBorder="1" applyAlignment="1">
      <alignment horizontal="center" vertical="center" wrapText="1"/>
    </xf>
    <xf numFmtId="0" fontId="5" fillId="0" borderId="7" xfId="12" applyFont="1" applyFill="1" applyBorder="1" applyAlignment="1">
      <alignment horizontal="center" vertical="center" wrapText="1"/>
    </xf>
    <xf numFmtId="0" fontId="6" fillId="0" borderId="0" xfId="12" applyFont="1" applyFill="1" applyAlignment="1">
      <alignment horizontal="center" vertical="center" wrapText="1"/>
    </xf>
    <xf numFmtId="0" fontId="4" fillId="0" borderId="7" xfId="12" applyFont="1" applyFill="1" applyBorder="1" applyAlignment="1">
      <alignment horizontal="center" vertical="center"/>
    </xf>
    <xf numFmtId="169" fontId="4" fillId="0" borderId="7" xfId="12" applyNumberFormat="1" applyFont="1" applyFill="1" applyBorder="1" applyAlignment="1">
      <alignment horizontal="center" vertical="center"/>
    </xf>
    <xf numFmtId="166" fontId="4" fillId="0" borderId="7" xfId="12" applyNumberFormat="1" applyFont="1" applyFill="1" applyBorder="1" applyAlignment="1">
      <alignment horizontal="center" vertical="center"/>
    </xf>
    <xf numFmtId="170" fontId="4" fillId="0" borderId="7" xfId="12" applyNumberFormat="1" applyFont="1" applyFill="1" applyBorder="1" applyAlignment="1">
      <alignment horizontal="center" vertical="center"/>
    </xf>
    <xf numFmtId="0" fontId="4" fillId="4" borderId="7" xfId="12" applyFont="1" applyFill="1" applyBorder="1" applyAlignment="1">
      <alignment horizontal="center" vertical="center"/>
    </xf>
    <xf numFmtId="0" fontId="25" fillId="0" borderId="0" xfId="12" applyFont="1" applyFill="1">
      <alignment vertical="center"/>
    </xf>
    <xf numFmtId="0" fontId="8" fillId="0" borderId="0" xfId="12" applyFill="1">
      <alignment vertical="center"/>
    </xf>
    <xf numFmtId="0" fontId="4" fillId="0" borderId="0" xfId="12" applyFont="1" applyFill="1" applyBorder="1" applyAlignment="1">
      <alignment horizontal="left" vertical="center"/>
    </xf>
    <xf numFmtId="0" fontId="4" fillId="0" borderId="25" xfId="12" applyFont="1" applyFill="1" applyBorder="1" applyAlignment="1">
      <alignment horizontal="center" vertical="center"/>
    </xf>
    <xf numFmtId="0" fontId="4" fillId="0" borderId="6" xfId="12" applyFont="1" applyFill="1" applyBorder="1" applyAlignment="1">
      <alignment horizontal="center" vertical="center"/>
    </xf>
    <xf numFmtId="0" fontId="4" fillId="0" borderId="8" xfId="12" applyFont="1" applyFill="1" applyBorder="1" applyAlignment="1">
      <alignment horizontal="center" vertical="center"/>
    </xf>
    <xf numFmtId="168" fontId="4" fillId="0" borderId="25" xfId="12" applyNumberFormat="1" applyFont="1" applyFill="1" applyBorder="1" applyAlignment="1">
      <alignment horizontal="center" vertical="center"/>
    </xf>
    <xf numFmtId="168" fontId="4" fillId="0" borderId="6" xfId="12" applyNumberFormat="1" applyFont="1" applyFill="1" applyBorder="1" applyAlignment="1">
      <alignment horizontal="center" vertical="center"/>
    </xf>
    <xf numFmtId="168" fontId="4" fillId="0" borderId="8" xfId="12" applyNumberFormat="1" applyFont="1" applyFill="1" applyBorder="1" applyAlignment="1">
      <alignment horizontal="center" vertical="center"/>
    </xf>
    <xf numFmtId="0" fontId="4" fillId="0" borderId="25" xfId="12" applyFont="1" applyFill="1" applyBorder="1" applyAlignment="1">
      <alignment horizontal="center" vertical="center" wrapText="1" readingOrder="1"/>
    </xf>
    <xf numFmtId="0" fontId="4" fillId="0" borderId="6" xfId="12" applyFont="1" applyFill="1" applyBorder="1" applyAlignment="1">
      <alignment horizontal="center" vertical="center" wrapText="1" readingOrder="1"/>
    </xf>
    <xf numFmtId="0" fontId="4" fillId="0" borderId="8" xfId="12" applyFont="1" applyFill="1" applyBorder="1" applyAlignment="1">
      <alignment horizontal="center" vertical="center" wrapText="1" readingOrder="1"/>
    </xf>
    <xf numFmtId="0" fontId="4" fillId="0" borderId="6" xfId="12" applyFont="1" applyFill="1" applyBorder="1" applyAlignment="1">
      <alignment horizontal="center" vertical="center" wrapText="1"/>
    </xf>
    <xf numFmtId="0" fontId="11" fillId="0" borderId="0" xfId="12" applyFont="1">
      <alignment vertical="center"/>
    </xf>
    <xf numFmtId="0" fontId="6" fillId="0" borderId="0" xfId="12" applyFont="1" applyFill="1">
      <alignment vertical="center"/>
    </xf>
  </cellXfs>
  <cellStyles count="14">
    <cellStyle name="Bad 2" xfId="11"/>
    <cellStyle name="Good 2" xfId="13"/>
    <cellStyle name="Normal" xfId="0" builtinId="0"/>
    <cellStyle name="Normal 10" xfId="12"/>
    <cellStyle name="Normal 2" xfId="1"/>
    <cellStyle name="Normal 3" xfId="2"/>
    <cellStyle name="Normal 4" xfId="3"/>
    <cellStyle name="Normal 5" xfId="4"/>
    <cellStyle name="Normal 6" xfId="5"/>
    <cellStyle name="Normal 6 2" xfId="10"/>
    <cellStyle name="Normal 7" xfId="6"/>
    <cellStyle name="Normal 8" xfId="7"/>
    <cellStyle name="Normal 9" xfId="8"/>
    <cellStyle name="Normal 9 2" xfId="9"/>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tabSelected="1" zoomScale="85" zoomScaleNormal="85" zoomScalePageLayoutView="85" workbookViewId="0">
      <selection activeCell="C8" sqref="C8"/>
    </sheetView>
  </sheetViews>
  <sheetFormatPr baseColWidth="10" defaultColWidth="8.83203125" defaultRowHeight="15" x14ac:dyDescent="0.2"/>
  <cols>
    <col min="1" max="1" width="13.5" style="53" customWidth="1"/>
    <col min="2" max="2" width="10.6640625" style="53" customWidth="1"/>
    <col min="3" max="3" width="36.6640625" style="129" customWidth="1"/>
    <col min="4" max="5" width="9" style="129" customWidth="1"/>
    <col min="6" max="6" width="10.5" style="129" customWidth="1"/>
    <col min="7" max="7" width="13.1640625" style="129" customWidth="1"/>
    <col min="8" max="8" width="11.33203125" style="129" customWidth="1"/>
    <col min="9" max="10" width="9" style="129" customWidth="1"/>
    <col min="11" max="11" width="9" style="73" customWidth="1"/>
    <col min="12" max="13" width="11.5" style="73" customWidth="1"/>
    <col min="14" max="14" width="8.6640625" style="130" customWidth="1"/>
    <col min="15" max="15" width="10.5" style="49" customWidth="1"/>
    <col min="16" max="16" width="12" style="44" customWidth="1"/>
    <col min="17" max="16384" width="8.83203125" style="49"/>
  </cols>
  <sheetData>
    <row r="1" spans="1:16" s="167" customFormat="1" ht="21" customHeight="1" x14ac:dyDescent="0.2">
      <c r="A1" s="43" t="s">
        <v>323</v>
      </c>
      <c r="B1" s="43"/>
      <c r="C1" s="43"/>
      <c r="D1" s="43"/>
      <c r="E1" s="43"/>
      <c r="F1" s="43"/>
      <c r="G1" s="43"/>
      <c r="H1" s="43"/>
      <c r="I1" s="43"/>
      <c r="J1" s="43"/>
      <c r="P1" s="43"/>
    </row>
    <row r="2" spans="1:16" ht="28.5" customHeight="1" x14ac:dyDescent="0.2">
      <c r="A2" s="45" t="s">
        <v>52</v>
      </c>
      <c r="B2" s="45" t="s">
        <v>53</v>
      </c>
      <c r="C2" s="45" t="s">
        <v>54</v>
      </c>
      <c r="D2" s="45" t="s">
        <v>55</v>
      </c>
      <c r="E2" s="45" t="s">
        <v>56</v>
      </c>
      <c r="F2" s="45" t="s">
        <v>57</v>
      </c>
      <c r="G2" s="45" t="s">
        <v>58</v>
      </c>
      <c r="H2" s="45" t="s">
        <v>59</v>
      </c>
      <c r="I2" s="45" t="s">
        <v>60</v>
      </c>
      <c r="J2" s="45" t="s">
        <v>61</v>
      </c>
      <c r="K2" s="46" t="s">
        <v>62</v>
      </c>
      <c r="L2" s="46"/>
      <c r="M2" s="46"/>
      <c r="N2" s="47"/>
      <c r="O2" s="48" t="s">
        <v>63</v>
      </c>
      <c r="P2" s="45" t="s">
        <v>64</v>
      </c>
    </row>
    <row r="3" spans="1:16" ht="43" x14ac:dyDescent="0.2">
      <c r="A3" s="50"/>
      <c r="B3" s="50"/>
      <c r="C3" s="50"/>
      <c r="D3" s="50"/>
      <c r="E3" s="50"/>
      <c r="F3" s="50"/>
      <c r="G3" s="50"/>
      <c r="H3" s="50"/>
      <c r="I3" s="50"/>
      <c r="J3" s="50"/>
      <c r="K3" s="51" t="s">
        <v>65</v>
      </c>
      <c r="L3" s="51" t="s">
        <v>66</v>
      </c>
      <c r="M3" s="51" t="s">
        <v>67</v>
      </c>
      <c r="N3" s="52" t="s">
        <v>68</v>
      </c>
      <c r="O3" s="48"/>
      <c r="P3" s="50"/>
    </row>
    <row r="4" spans="1:16" x14ac:dyDescent="0.2">
      <c r="A4" s="53" t="s">
        <v>69</v>
      </c>
      <c r="B4" s="54" t="s">
        <v>70</v>
      </c>
      <c r="C4" s="55" t="s">
        <v>71</v>
      </c>
      <c r="D4" s="56">
        <v>8</v>
      </c>
      <c r="E4" s="56">
        <v>1</v>
      </c>
      <c r="F4" s="57">
        <v>1.68</v>
      </c>
      <c r="G4" s="58">
        <v>990.58738139734396</v>
      </c>
      <c r="H4" s="58">
        <v>496.30151000000001</v>
      </c>
      <c r="I4" s="56">
        <v>2</v>
      </c>
      <c r="J4" s="56" t="s">
        <v>72</v>
      </c>
      <c r="K4" s="59"/>
      <c r="L4" s="59" t="s">
        <v>73</v>
      </c>
      <c r="M4" s="59"/>
      <c r="N4" s="60"/>
      <c r="O4" s="61"/>
      <c r="P4" s="62"/>
    </row>
    <row r="5" spans="1:16" x14ac:dyDescent="0.2">
      <c r="B5" s="63"/>
      <c r="C5" s="55" t="s">
        <v>74</v>
      </c>
      <c r="D5" s="56">
        <v>15</v>
      </c>
      <c r="E5" s="56">
        <v>1</v>
      </c>
      <c r="F5" s="57">
        <v>-0.16</v>
      </c>
      <c r="G5" s="58">
        <v>1649.90933</v>
      </c>
      <c r="H5" s="58">
        <v>550.97758999999996</v>
      </c>
      <c r="I5" s="56">
        <v>3</v>
      </c>
      <c r="J5" s="56" t="s">
        <v>72</v>
      </c>
      <c r="K5" s="59"/>
      <c r="L5" s="59" t="s">
        <v>73</v>
      </c>
      <c r="M5" s="59"/>
      <c r="N5" s="60"/>
      <c r="O5" s="61"/>
      <c r="P5" s="62"/>
    </row>
    <row r="6" spans="1:16" ht="13.5" customHeight="1" x14ac:dyDescent="0.2">
      <c r="B6" s="63"/>
      <c r="C6" s="55" t="s">
        <v>75</v>
      </c>
      <c r="D6" s="56">
        <v>9</v>
      </c>
      <c r="E6" s="56">
        <v>0</v>
      </c>
      <c r="F6" s="57">
        <v>1.63</v>
      </c>
      <c r="G6" s="58">
        <v>1030.5605399999999</v>
      </c>
      <c r="H6" s="58">
        <v>516.28697999999997</v>
      </c>
      <c r="I6" s="56">
        <v>2</v>
      </c>
      <c r="J6" s="56" t="s">
        <v>76</v>
      </c>
      <c r="K6" s="59" t="s">
        <v>73</v>
      </c>
      <c r="L6" s="59" t="s">
        <v>73</v>
      </c>
      <c r="M6" s="59" t="s">
        <v>73</v>
      </c>
      <c r="N6" s="60"/>
      <c r="O6" s="61" t="s">
        <v>77</v>
      </c>
      <c r="P6" s="64" t="s">
        <v>78</v>
      </c>
    </row>
    <row r="7" spans="1:16" x14ac:dyDescent="0.2">
      <c r="B7" s="63"/>
      <c r="C7" s="55" t="s">
        <v>79</v>
      </c>
      <c r="D7" s="56">
        <v>13</v>
      </c>
      <c r="E7" s="56">
        <v>1</v>
      </c>
      <c r="F7" s="57">
        <v>4.17</v>
      </c>
      <c r="G7" s="58">
        <v>1518.80691</v>
      </c>
      <c r="H7" s="58">
        <v>507.27679000000001</v>
      </c>
      <c r="I7" s="56">
        <v>3</v>
      </c>
      <c r="J7" s="56" t="s">
        <v>72</v>
      </c>
      <c r="K7" s="59"/>
      <c r="L7" s="59" t="s">
        <v>73</v>
      </c>
      <c r="M7" s="59"/>
      <c r="N7" s="60"/>
      <c r="O7" s="61"/>
      <c r="P7" s="62"/>
    </row>
    <row r="8" spans="1:16" ht="14.25" customHeight="1" x14ac:dyDescent="0.2">
      <c r="B8" s="65"/>
      <c r="C8" s="55" t="s">
        <v>80</v>
      </c>
      <c r="D8" s="56">
        <v>30</v>
      </c>
      <c r="E8" s="56">
        <v>2</v>
      </c>
      <c r="F8" s="57">
        <v>3.19</v>
      </c>
      <c r="G8" s="58">
        <v>3331.65436</v>
      </c>
      <c r="H8" s="58">
        <v>667.33869000000004</v>
      </c>
      <c r="I8" s="56">
        <v>5</v>
      </c>
      <c r="J8" s="56" t="s">
        <v>72</v>
      </c>
      <c r="K8" s="59"/>
      <c r="L8" s="59" t="s">
        <v>73</v>
      </c>
      <c r="M8" s="59"/>
      <c r="N8" s="60"/>
      <c r="O8" s="61"/>
      <c r="P8" s="62"/>
    </row>
    <row r="9" spans="1:16" x14ac:dyDescent="0.2">
      <c r="B9" s="66"/>
      <c r="C9" s="55" t="s">
        <v>81</v>
      </c>
      <c r="D9" s="67">
        <v>12</v>
      </c>
      <c r="E9" s="67">
        <v>0</v>
      </c>
      <c r="F9" s="68">
        <v>0.73</v>
      </c>
      <c r="G9" s="58">
        <v>1532.7095099999999</v>
      </c>
      <c r="H9" s="58">
        <v>511.91025999999999</v>
      </c>
      <c r="I9" s="67">
        <v>3</v>
      </c>
      <c r="J9" s="56" t="s">
        <v>76</v>
      </c>
      <c r="K9" s="59" t="s">
        <v>73</v>
      </c>
      <c r="L9" s="59" t="s">
        <v>73</v>
      </c>
      <c r="M9" s="59" t="s">
        <v>73</v>
      </c>
      <c r="N9" s="69"/>
      <c r="O9" s="61" t="s">
        <v>77</v>
      </c>
      <c r="P9" s="64" t="s">
        <v>82</v>
      </c>
    </row>
    <row r="10" spans="1:16" x14ac:dyDescent="0.15">
      <c r="B10" s="70"/>
      <c r="C10" s="55" t="s">
        <v>83</v>
      </c>
      <c r="D10" s="67">
        <v>12</v>
      </c>
      <c r="E10" s="67">
        <v>0</v>
      </c>
      <c r="F10" s="68">
        <v>2.11</v>
      </c>
      <c r="G10" s="58">
        <v>1549.6905899999999</v>
      </c>
      <c r="H10" s="58">
        <v>775.85311999999999</v>
      </c>
      <c r="I10" s="67">
        <v>2</v>
      </c>
      <c r="J10" s="56" t="s">
        <v>72</v>
      </c>
      <c r="K10" s="59"/>
      <c r="L10" s="59" t="s">
        <v>73</v>
      </c>
      <c r="M10" s="59"/>
      <c r="N10" s="60"/>
      <c r="O10" s="61"/>
      <c r="P10" s="62"/>
    </row>
    <row r="11" spans="1:16" x14ac:dyDescent="0.15">
      <c r="B11" s="70"/>
      <c r="C11" s="55" t="s">
        <v>84</v>
      </c>
      <c r="D11" s="67">
        <v>12</v>
      </c>
      <c r="E11" s="67">
        <v>0</v>
      </c>
      <c r="F11" s="68">
        <v>0.15</v>
      </c>
      <c r="G11" s="58">
        <v>1278.72929</v>
      </c>
      <c r="H11" s="58">
        <v>427.25049000000001</v>
      </c>
      <c r="I11" s="67">
        <v>3</v>
      </c>
      <c r="J11" s="56" t="s">
        <v>76</v>
      </c>
      <c r="K11" s="59" t="s">
        <v>73</v>
      </c>
      <c r="L11" s="59" t="s">
        <v>73</v>
      </c>
      <c r="M11" s="59" t="s">
        <v>73</v>
      </c>
      <c r="N11" s="69"/>
      <c r="O11" s="61" t="s">
        <v>77</v>
      </c>
      <c r="P11" s="64" t="s">
        <v>85</v>
      </c>
    </row>
    <row r="12" spans="1:16" x14ac:dyDescent="0.15">
      <c r="B12" s="70"/>
      <c r="C12" s="55" t="s">
        <v>86</v>
      </c>
      <c r="D12" s="67">
        <v>12</v>
      </c>
      <c r="E12" s="67">
        <v>0</v>
      </c>
      <c r="F12" s="68">
        <v>1.07</v>
      </c>
      <c r="G12" s="58">
        <v>1279.7144699999999</v>
      </c>
      <c r="H12" s="58">
        <v>427.57931000000002</v>
      </c>
      <c r="I12" s="67">
        <v>3</v>
      </c>
      <c r="J12" s="56" t="s">
        <v>72</v>
      </c>
      <c r="K12" s="59"/>
      <c r="L12" s="59" t="s">
        <v>73</v>
      </c>
      <c r="M12" s="59"/>
      <c r="N12" s="60"/>
      <c r="O12" s="61"/>
      <c r="P12" s="62"/>
    </row>
    <row r="13" spans="1:16" x14ac:dyDescent="0.15">
      <c r="B13" s="70"/>
      <c r="C13" s="55" t="s">
        <v>87</v>
      </c>
      <c r="D13" s="67">
        <v>21</v>
      </c>
      <c r="E13" s="67">
        <v>1</v>
      </c>
      <c r="F13" s="68">
        <v>1.56</v>
      </c>
      <c r="G13" s="58">
        <v>2246.27772</v>
      </c>
      <c r="H13" s="58">
        <v>562.57725000000005</v>
      </c>
      <c r="I13" s="67">
        <v>4</v>
      </c>
      <c r="J13" s="56" t="s">
        <v>72</v>
      </c>
      <c r="K13" s="59"/>
      <c r="L13" s="59" t="s">
        <v>73</v>
      </c>
      <c r="M13" s="59"/>
      <c r="N13" s="60"/>
      <c r="O13" s="61"/>
      <c r="P13" s="62"/>
    </row>
    <row r="14" spans="1:16" x14ac:dyDescent="0.15">
      <c r="B14" s="70"/>
      <c r="C14" s="55" t="s">
        <v>88</v>
      </c>
      <c r="D14" s="67">
        <v>14</v>
      </c>
      <c r="E14" s="67">
        <v>0</v>
      </c>
      <c r="F14" s="68">
        <v>1.37</v>
      </c>
      <c r="G14" s="58">
        <v>1504.8629100000001</v>
      </c>
      <c r="H14" s="58">
        <v>753.43928000000005</v>
      </c>
      <c r="I14" s="67">
        <v>2</v>
      </c>
      <c r="J14" s="56" t="s">
        <v>76</v>
      </c>
      <c r="K14" s="59"/>
      <c r="L14" s="59" t="s">
        <v>73</v>
      </c>
      <c r="M14" s="59"/>
      <c r="N14" s="60"/>
      <c r="O14" s="61"/>
      <c r="P14" s="62"/>
    </row>
    <row r="15" spans="1:16" x14ac:dyDescent="0.15">
      <c r="B15" s="70"/>
      <c r="C15" s="55" t="s">
        <v>89</v>
      </c>
      <c r="D15" s="67">
        <v>17</v>
      </c>
      <c r="E15" s="67">
        <v>1</v>
      </c>
      <c r="F15" s="68">
        <v>-0.8</v>
      </c>
      <c r="G15" s="58">
        <v>1876.0398399999999</v>
      </c>
      <c r="H15" s="58">
        <v>939.02773999999999</v>
      </c>
      <c r="I15" s="67">
        <v>2</v>
      </c>
      <c r="J15" s="56" t="s">
        <v>72</v>
      </c>
      <c r="K15" s="59"/>
      <c r="L15" s="59" t="s">
        <v>73</v>
      </c>
      <c r="M15" s="59"/>
      <c r="N15" s="60"/>
      <c r="O15" s="61"/>
      <c r="P15" s="62"/>
    </row>
    <row r="16" spans="1:16" x14ac:dyDescent="0.15">
      <c r="B16" s="70"/>
      <c r="C16" s="55" t="s">
        <v>90</v>
      </c>
      <c r="D16" s="67">
        <v>10</v>
      </c>
      <c r="E16" s="67">
        <v>2</v>
      </c>
      <c r="F16" s="68">
        <v>3.76</v>
      </c>
      <c r="G16" s="58">
        <v>1144.6676399999999</v>
      </c>
      <c r="H16" s="58">
        <v>573.34163999999998</v>
      </c>
      <c r="I16" s="67">
        <v>2</v>
      </c>
      <c r="J16" s="56" t="s">
        <v>72</v>
      </c>
      <c r="K16" s="59"/>
      <c r="L16" s="59" t="s">
        <v>73</v>
      </c>
      <c r="M16" s="59"/>
      <c r="N16" s="60"/>
      <c r="O16" s="61"/>
      <c r="P16" s="62"/>
    </row>
    <row r="17" spans="1:16" s="73" customFormat="1" x14ac:dyDescent="0.15">
      <c r="A17" s="53"/>
      <c r="B17" s="70"/>
      <c r="C17" s="55" t="s">
        <v>91</v>
      </c>
      <c r="D17" s="67">
        <v>9</v>
      </c>
      <c r="E17" s="67">
        <v>1</v>
      </c>
      <c r="F17" s="68">
        <v>4.13</v>
      </c>
      <c r="G17" s="58">
        <v>1015.58854</v>
      </c>
      <c r="H17" s="58">
        <v>508.80209000000002</v>
      </c>
      <c r="I17" s="67">
        <v>2</v>
      </c>
      <c r="J17" s="56" t="s">
        <v>76</v>
      </c>
      <c r="K17" s="59" t="s">
        <v>73</v>
      </c>
      <c r="L17" s="59" t="s">
        <v>73</v>
      </c>
      <c r="M17" s="71"/>
      <c r="N17" s="69"/>
      <c r="O17" s="61"/>
      <c r="P17" s="72"/>
    </row>
    <row r="18" spans="1:16" x14ac:dyDescent="0.15">
      <c r="B18" s="70"/>
      <c r="C18" s="55" t="s">
        <v>92</v>
      </c>
      <c r="D18" s="67">
        <v>11</v>
      </c>
      <c r="E18" s="67">
        <v>2</v>
      </c>
      <c r="F18" s="68">
        <v>3.25</v>
      </c>
      <c r="G18" s="58">
        <v>1306.7468799999999</v>
      </c>
      <c r="H18" s="58">
        <v>436.59010999999998</v>
      </c>
      <c r="I18" s="67">
        <v>3</v>
      </c>
      <c r="J18" s="56" t="s">
        <v>72</v>
      </c>
      <c r="K18" s="59"/>
      <c r="L18" s="59" t="s">
        <v>73</v>
      </c>
      <c r="M18" s="59"/>
      <c r="N18" s="60"/>
      <c r="O18" s="61"/>
      <c r="P18" s="62"/>
    </row>
    <row r="19" spans="1:16" x14ac:dyDescent="0.15">
      <c r="B19" s="70"/>
      <c r="C19" s="55" t="s">
        <v>93</v>
      </c>
      <c r="D19" s="67">
        <v>19</v>
      </c>
      <c r="E19" s="67">
        <v>0</v>
      </c>
      <c r="F19" s="68">
        <v>1.24</v>
      </c>
      <c r="G19" s="58">
        <v>2099.9756299999999</v>
      </c>
      <c r="H19" s="58">
        <v>1050.9956299999999</v>
      </c>
      <c r="I19" s="67">
        <v>2</v>
      </c>
      <c r="J19" s="56" t="s">
        <v>72</v>
      </c>
      <c r="K19" s="59"/>
      <c r="L19" s="59" t="s">
        <v>73</v>
      </c>
      <c r="M19" s="59"/>
      <c r="N19" s="60"/>
      <c r="O19" s="61"/>
      <c r="P19" s="62"/>
    </row>
    <row r="20" spans="1:16" x14ac:dyDescent="0.15">
      <c r="B20" s="70"/>
      <c r="C20" s="55" t="s">
        <v>94</v>
      </c>
      <c r="D20" s="67">
        <v>21</v>
      </c>
      <c r="E20" s="67">
        <v>1</v>
      </c>
      <c r="F20" s="68">
        <v>1.93</v>
      </c>
      <c r="G20" s="58">
        <v>2319.0993899999999</v>
      </c>
      <c r="H20" s="58">
        <v>774.05094999999994</v>
      </c>
      <c r="I20" s="67">
        <v>3</v>
      </c>
      <c r="J20" s="56" t="s">
        <v>72</v>
      </c>
      <c r="K20" s="59"/>
      <c r="L20" s="59" t="s">
        <v>73</v>
      </c>
      <c r="M20" s="59"/>
      <c r="N20" s="60"/>
      <c r="O20" s="61"/>
      <c r="P20" s="62"/>
    </row>
    <row r="21" spans="1:16" x14ac:dyDescent="0.15">
      <c r="B21" s="70"/>
      <c r="C21" s="55" t="s">
        <v>95</v>
      </c>
      <c r="D21" s="67">
        <v>26</v>
      </c>
      <c r="E21" s="67">
        <v>2</v>
      </c>
      <c r="F21" s="68">
        <v>0.66</v>
      </c>
      <c r="G21" s="58">
        <v>2936.4141800000002</v>
      </c>
      <c r="H21" s="58">
        <v>588.29066</v>
      </c>
      <c r="I21" s="67">
        <v>5</v>
      </c>
      <c r="J21" s="56" t="s">
        <v>72</v>
      </c>
      <c r="K21" s="59"/>
      <c r="L21" s="59" t="s">
        <v>73</v>
      </c>
      <c r="M21" s="59"/>
      <c r="N21" s="60"/>
      <c r="O21" s="61"/>
      <c r="P21" s="62"/>
    </row>
    <row r="22" spans="1:16" x14ac:dyDescent="0.15">
      <c r="B22" s="70"/>
      <c r="C22" s="55" t="s">
        <v>96</v>
      </c>
      <c r="D22" s="67">
        <v>8</v>
      </c>
      <c r="E22" s="67">
        <v>0</v>
      </c>
      <c r="F22" s="68">
        <v>1.91</v>
      </c>
      <c r="G22" s="58">
        <v>887.49107000000004</v>
      </c>
      <c r="H22" s="58">
        <v>444.75335000000001</v>
      </c>
      <c r="I22" s="67">
        <v>2</v>
      </c>
      <c r="J22" s="56" t="s">
        <v>76</v>
      </c>
      <c r="K22" s="59"/>
      <c r="L22" s="59" t="s">
        <v>73</v>
      </c>
      <c r="M22" s="59" t="s">
        <v>73</v>
      </c>
      <c r="N22" s="60"/>
      <c r="O22" s="61"/>
      <c r="P22" s="62"/>
    </row>
    <row r="23" spans="1:16" x14ac:dyDescent="0.15">
      <c r="B23" s="70"/>
      <c r="C23" s="55" t="s">
        <v>97</v>
      </c>
      <c r="D23" s="67">
        <v>20</v>
      </c>
      <c r="E23" s="67">
        <v>2</v>
      </c>
      <c r="F23" s="68">
        <v>2.86</v>
      </c>
      <c r="G23" s="58">
        <v>2233.2716300000002</v>
      </c>
      <c r="H23" s="58">
        <v>745.43169999999998</v>
      </c>
      <c r="I23" s="67">
        <v>3</v>
      </c>
      <c r="J23" s="56" t="s">
        <v>72</v>
      </c>
      <c r="K23" s="59"/>
      <c r="L23" s="59" t="s">
        <v>73</v>
      </c>
      <c r="M23" s="59"/>
      <c r="N23" s="60"/>
      <c r="O23" s="61"/>
      <c r="P23" s="62"/>
    </row>
    <row r="24" spans="1:16" x14ac:dyDescent="0.15">
      <c r="B24" s="70"/>
      <c r="C24" s="55" t="s">
        <v>98</v>
      </c>
      <c r="D24" s="67">
        <v>9</v>
      </c>
      <c r="E24" s="67">
        <v>0</v>
      </c>
      <c r="F24" s="68">
        <v>3.53</v>
      </c>
      <c r="G24" s="58">
        <v>985.55862999999999</v>
      </c>
      <c r="H24" s="58">
        <v>493.78512000000001</v>
      </c>
      <c r="I24" s="67">
        <v>2</v>
      </c>
      <c r="J24" s="56" t="s">
        <v>76</v>
      </c>
      <c r="K24" s="59" t="s">
        <v>73</v>
      </c>
      <c r="L24" s="59" t="s">
        <v>73</v>
      </c>
      <c r="M24" s="59" t="s">
        <v>73</v>
      </c>
      <c r="N24" s="60"/>
      <c r="O24" s="61" t="s">
        <v>77</v>
      </c>
      <c r="P24" s="64" t="s">
        <v>99</v>
      </c>
    </row>
    <row r="25" spans="1:16" x14ac:dyDescent="0.15">
      <c r="B25" s="70"/>
      <c r="C25" s="55" t="s">
        <v>100</v>
      </c>
      <c r="D25" s="67">
        <v>20</v>
      </c>
      <c r="E25" s="67">
        <v>1</v>
      </c>
      <c r="F25" s="68">
        <v>1.99</v>
      </c>
      <c r="G25" s="58">
        <v>2278.30899</v>
      </c>
      <c r="H25" s="58">
        <v>760.44415000000004</v>
      </c>
      <c r="I25" s="67">
        <v>3</v>
      </c>
      <c r="J25" s="56" t="s">
        <v>72</v>
      </c>
      <c r="K25" s="59"/>
      <c r="L25" s="59" t="s">
        <v>73</v>
      </c>
      <c r="M25" s="59"/>
      <c r="N25" s="60"/>
      <c r="O25" s="61"/>
      <c r="P25" s="62"/>
    </row>
    <row r="26" spans="1:16" ht="15.75" customHeight="1" x14ac:dyDescent="0.15">
      <c r="B26" s="70"/>
      <c r="C26" s="55" t="s">
        <v>101</v>
      </c>
      <c r="D26" s="67">
        <v>31</v>
      </c>
      <c r="E26" s="67">
        <v>0</v>
      </c>
      <c r="F26" s="68">
        <v>4.55</v>
      </c>
      <c r="G26" s="58">
        <v>3396.7141000000001</v>
      </c>
      <c r="H26" s="58">
        <v>1133.2458999999999</v>
      </c>
      <c r="I26" s="67">
        <v>3</v>
      </c>
      <c r="J26" s="56" t="s">
        <v>72</v>
      </c>
      <c r="K26" s="59"/>
      <c r="L26" s="59" t="s">
        <v>73</v>
      </c>
      <c r="M26" s="59"/>
      <c r="N26" s="60"/>
      <c r="O26" s="61"/>
      <c r="P26" s="62"/>
    </row>
    <row r="27" spans="1:16" x14ac:dyDescent="0.15">
      <c r="B27" s="70"/>
      <c r="C27" s="55" t="s">
        <v>102</v>
      </c>
      <c r="D27" s="67">
        <v>17</v>
      </c>
      <c r="E27" s="67">
        <v>0</v>
      </c>
      <c r="F27" s="68">
        <v>-0.26</v>
      </c>
      <c r="G27" s="58">
        <v>1830.8536999999999</v>
      </c>
      <c r="H27" s="58">
        <v>611.29184999999995</v>
      </c>
      <c r="I27" s="67">
        <v>3</v>
      </c>
      <c r="J27" s="56" t="s">
        <v>76</v>
      </c>
      <c r="K27" s="59" t="s">
        <v>73</v>
      </c>
      <c r="L27" s="59" t="s">
        <v>73</v>
      </c>
      <c r="M27" s="59" t="s">
        <v>73</v>
      </c>
      <c r="N27" s="60"/>
      <c r="O27" s="61" t="s">
        <v>77</v>
      </c>
      <c r="P27" s="64" t="s">
        <v>103</v>
      </c>
    </row>
    <row r="28" spans="1:16" x14ac:dyDescent="0.15">
      <c r="B28" s="70"/>
      <c r="C28" s="55" t="s">
        <v>104</v>
      </c>
      <c r="D28" s="67">
        <v>22</v>
      </c>
      <c r="E28" s="67">
        <v>1</v>
      </c>
      <c r="F28" s="68">
        <v>0.27</v>
      </c>
      <c r="G28" s="58">
        <v>2448.1711799999998</v>
      </c>
      <c r="H28" s="58">
        <v>1225.0934099999999</v>
      </c>
      <c r="I28" s="67">
        <v>2</v>
      </c>
      <c r="J28" s="56" t="s">
        <v>72</v>
      </c>
      <c r="K28" s="59"/>
      <c r="L28" s="59" t="s">
        <v>73</v>
      </c>
      <c r="M28" s="59"/>
      <c r="N28" s="60"/>
      <c r="O28" s="61"/>
      <c r="P28" s="62"/>
    </row>
    <row r="29" spans="1:16" x14ac:dyDescent="0.15">
      <c r="B29" s="70"/>
      <c r="C29" s="55" t="s">
        <v>105</v>
      </c>
      <c r="D29" s="67">
        <v>23</v>
      </c>
      <c r="E29" s="67">
        <v>2</v>
      </c>
      <c r="F29" s="68">
        <v>3.98</v>
      </c>
      <c r="G29" s="58">
        <v>2576.27574</v>
      </c>
      <c r="H29" s="58">
        <v>430.39711</v>
      </c>
      <c r="I29" s="67">
        <v>6</v>
      </c>
      <c r="J29" s="56" t="s">
        <v>72</v>
      </c>
      <c r="K29" s="59"/>
      <c r="L29" s="59" t="s">
        <v>73</v>
      </c>
      <c r="M29" s="59"/>
      <c r="N29" s="60"/>
      <c r="O29" s="61"/>
      <c r="P29" s="62"/>
    </row>
    <row r="30" spans="1:16" x14ac:dyDescent="0.2">
      <c r="A30" s="74" t="s">
        <v>106</v>
      </c>
      <c r="B30" s="54" t="s">
        <v>107</v>
      </c>
      <c r="C30" s="75" t="s">
        <v>108</v>
      </c>
      <c r="D30" s="76">
        <v>16</v>
      </c>
      <c r="E30" s="77">
        <v>0</v>
      </c>
      <c r="F30" s="68">
        <v>0.08</v>
      </c>
      <c r="G30" s="58">
        <v>1911.8530000000001</v>
      </c>
      <c r="H30" s="58">
        <v>638.29175999999995</v>
      </c>
      <c r="I30" s="76">
        <v>3</v>
      </c>
      <c r="J30" s="76" t="s">
        <v>76</v>
      </c>
      <c r="K30" s="78" t="s">
        <v>73</v>
      </c>
      <c r="L30" s="79"/>
      <c r="M30" s="79"/>
      <c r="N30" s="80" t="s">
        <v>77</v>
      </c>
      <c r="O30" s="81" t="s">
        <v>77</v>
      </c>
      <c r="P30" s="64" t="s">
        <v>109</v>
      </c>
    </row>
    <row r="31" spans="1:16" x14ac:dyDescent="0.2">
      <c r="A31" s="82"/>
      <c r="B31" s="83"/>
      <c r="C31" s="75" t="s">
        <v>108</v>
      </c>
      <c r="D31" s="76">
        <v>16</v>
      </c>
      <c r="E31" s="77">
        <v>0</v>
      </c>
      <c r="F31" s="68">
        <v>0.08</v>
      </c>
      <c r="G31" s="58">
        <v>1911.8530000000001</v>
      </c>
      <c r="H31" s="58">
        <v>956.93399999999997</v>
      </c>
      <c r="I31" s="76">
        <v>2</v>
      </c>
      <c r="J31" s="76" t="s">
        <v>72</v>
      </c>
      <c r="K31" s="78" t="s">
        <v>73</v>
      </c>
      <c r="L31" s="79"/>
      <c r="M31" s="79"/>
      <c r="N31" s="80"/>
      <c r="O31" s="81" t="s">
        <v>77</v>
      </c>
      <c r="P31" s="64" t="s">
        <v>110</v>
      </c>
    </row>
    <row r="32" spans="1:16" x14ac:dyDescent="0.2">
      <c r="B32" s="63"/>
      <c r="C32" s="75" t="s">
        <v>111</v>
      </c>
      <c r="D32" s="76">
        <v>21</v>
      </c>
      <c r="E32" s="76">
        <v>0</v>
      </c>
      <c r="F32" s="68">
        <v>1.62</v>
      </c>
      <c r="G32" s="58">
        <v>2266.1223</v>
      </c>
      <c r="H32" s="58">
        <v>1134.0668900000001</v>
      </c>
      <c r="I32" s="76">
        <v>2</v>
      </c>
      <c r="J32" s="76" t="s">
        <v>76</v>
      </c>
      <c r="K32" s="78" t="s">
        <v>73</v>
      </c>
      <c r="L32" s="84"/>
      <c r="M32" s="85"/>
      <c r="N32" s="86"/>
      <c r="O32" s="81" t="s">
        <v>77</v>
      </c>
      <c r="P32" s="64" t="s">
        <v>112</v>
      </c>
    </row>
    <row r="33" spans="1:16" x14ac:dyDescent="0.2">
      <c r="B33" s="63"/>
      <c r="C33" s="75" t="s">
        <v>113</v>
      </c>
      <c r="D33" s="76">
        <v>21</v>
      </c>
      <c r="E33" s="76">
        <v>1</v>
      </c>
      <c r="F33" s="68">
        <v>0</v>
      </c>
      <c r="G33" s="58">
        <v>2462.0662000000002</v>
      </c>
      <c r="H33" s="58">
        <v>821.69605000000001</v>
      </c>
      <c r="I33" s="76">
        <v>3</v>
      </c>
      <c r="J33" s="76" t="s">
        <v>76</v>
      </c>
      <c r="K33" s="78" t="s">
        <v>73</v>
      </c>
      <c r="L33" s="84"/>
      <c r="M33" s="85"/>
      <c r="N33" s="87"/>
      <c r="O33" s="81" t="s">
        <v>77</v>
      </c>
      <c r="P33" s="64" t="s">
        <v>114</v>
      </c>
    </row>
    <row r="34" spans="1:16" x14ac:dyDescent="0.2">
      <c r="B34" s="63"/>
      <c r="C34" s="88" t="s">
        <v>115</v>
      </c>
      <c r="D34" s="89">
        <v>11</v>
      </c>
      <c r="E34" s="89">
        <v>0</v>
      </c>
      <c r="F34" s="90">
        <v>-0.38</v>
      </c>
      <c r="G34" s="58">
        <v>1282.6777</v>
      </c>
      <c r="H34" s="58">
        <v>642.34667000000002</v>
      </c>
      <c r="I34" s="89">
        <v>2</v>
      </c>
      <c r="J34" s="89" t="s">
        <v>72</v>
      </c>
      <c r="K34" s="78"/>
      <c r="L34" s="79"/>
      <c r="M34" s="79"/>
      <c r="N34" s="80" t="s">
        <v>77</v>
      </c>
      <c r="O34" s="81"/>
      <c r="P34" s="62"/>
    </row>
    <row r="35" spans="1:16" x14ac:dyDescent="0.2">
      <c r="B35" s="63"/>
      <c r="C35" s="75" t="s">
        <v>116</v>
      </c>
      <c r="D35" s="76">
        <v>10</v>
      </c>
      <c r="E35" s="76">
        <v>0</v>
      </c>
      <c r="F35" s="91">
        <v>-1</v>
      </c>
      <c r="G35" s="58">
        <v>1172.5556999999999</v>
      </c>
      <c r="H35" s="58">
        <v>391.85975999999999</v>
      </c>
      <c r="I35" s="76">
        <v>3</v>
      </c>
      <c r="J35" s="76" t="s">
        <v>76</v>
      </c>
      <c r="K35" s="78" t="s">
        <v>73</v>
      </c>
      <c r="L35" s="84"/>
      <c r="M35" s="85"/>
      <c r="N35" s="87"/>
      <c r="O35" s="81" t="s">
        <v>77</v>
      </c>
      <c r="P35" s="64" t="s">
        <v>117</v>
      </c>
    </row>
    <row r="36" spans="1:16" x14ac:dyDescent="0.2">
      <c r="B36" s="63"/>
      <c r="C36" s="75" t="s">
        <v>118</v>
      </c>
      <c r="D36" s="76">
        <v>10</v>
      </c>
      <c r="E36" s="76">
        <v>0</v>
      </c>
      <c r="F36" s="91">
        <v>0</v>
      </c>
      <c r="G36" s="58">
        <v>1221.6605</v>
      </c>
      <c r="H36" s="58">
        <v>611.83754999999996</v>
      </c>
      <c r="I36" s="76">
        <v>2</v>
      </c>
      <c r="J36" s="76" t="s">
        <v>76</v>
      </c>
      <c r="K36" s="78" t="s">
        <v>73</v>
      </c>
      <c r="L36" s="84"/>
      <c r="M36" s="85"/>
      <c r="N36" s="87"/>
      <c r="O36" s="81" t="s">
        <v>77</v>
      </c>
      <c r="P36" s="64" t="s">
        <v>119</v>
      </c>
    </row>
    <row r="37" spans="1:16" x14ac:dyDescent="0.2">
      <c r="B37" s="63"/>
      <c r="C37" s="75" t="s">
        <v>120</v>
      </c>
      <c r="D37" s="76">
        <v>21</v>
      </c>
      <c r="E37" s="76">
        <v>1</v>
      </c>
      <c r="F37" s="91">
        <v>-4.63</v>
      </c>
      <c r="G37" s="58">
        <v>2277.9989999999998</v>
      </c>
      <c r="H37" s="58">
        <v>760.34082000000001</v>
      </c>
      <c r="I37" s="76">
        <v>3</v>
      </c>
      <c r="J37" s="76" t="s">
        <v>76</v>
      </c>
      <c r="K37" s="78" t="s">
        <v>73</v>
      </c>
      <c r="L37" s="84"/>
      <c r="M37" s="85"/>
      <c r="N37" s="87"/>
      <c r="O37" s="81"/>
      <c r="P37" s="62"/>
    </row>
    <row r="38" spans="1:16" x14ac:dyDescent="0.2">
      <c r="B38" s="63"/>
      <c r="C38" s="75" t="s">
        <v>121</v>
      </c>
      <c r="D38" s="89">
        <v>21</v>
      </c>
      <c r="E38" s="89">
        <v>0</v>
      </c>
      <c r="F38" s="90">
        <v>-0.54</v>
      </c>
      <c r="G38" s="58">
        <v>2225.0047</v>
      </c>
      <c r="H38" s="58">
        <v>742.67605000000003</v>
      </c>
      <c r="I38" s="76">
        <v>3</v>
      </c>
      <c r="J38" s="76" t="s">
        <v>76</v>
      </c>
      <c r="K38" s="78" t="s">
        <v>73</v>
      </c>
      <c r="L38" s="84"/>
      <c r="M38" s="85"/>
      <c r="N38" s="92"/>
      <c r="O38" s="81"/>
      <c r="P38" s="62"/>
    </row>
    <row r="39" spans="1:16" x14ac:dyDescent="0.2">
      <c r="B39" s="63"/>
      <c r="C39" s="75" t="s">
        <v>122</v>
      </c>
      <c r="D39" s="76">
        <v>20</v>
      </c>
      <c r="E39" s="76">
        <v>0</v>
      </c>
      <c r="F39" s="91">
        <v>0</v>
      </c>
      <c r="G39" s="58">
        <v>2341.1703000000002</v>
      </c>
      <c r="H39" s="58">
        <v>781.39792</v>
      </c>
      <c r="I39" s="76">
        <v>3</v>
      </c>
      <c r="J39" s="76" t="s">
        <v>76</v>
      </c>
      <c r="K39" s="78" t="s">
        <v>73</v>
      </c>
      <c r="L39" s="84"/>
      <c r="M39" s="85"/>
      <c r="N39" s="80" t="s">
        <v>77</v>
      </c>
      <c r="O39" s="81"/>
      <c r="P39" s="62"/>
    </row>
    <row r="40" spans="1:16" x14ac:dyDescent="0.2">
      <c r="B40" s="63"/>
      <c r="C40" s="75" t="s">
        <v>123</v>
      </c>
      <c r="D40" s="89">
        <v>17</v>
      </c>
      <c r="E40" s="89">
        <v>0</v>
      </c>
      <c r="F40" s="90">
        <v>3.32</v>
      </c>
      <c r="G40" s="58">
        <v>1890.8411000000001</v>
      </c>
      <c r="H40" s="58">
        <v>946.42836999999997</v>
      </c>
      <c r="I40" s="89">
        <v>2</v>
      </c>
      <c r="J40" s="76" t="s">
        <v>76</v>
      </c>
      <c r="K40" s="78" t="s">
        <v>73</v>
      </c>
      <c r="L40" s="79"/>
      <c r="M40" s="79"/>
      <c r="N40" s="93"/>
      <c r="O40" s="81"/>
      <c r="P40" s="62"/>
    </row>
    <row r="41" spans="1:16" x14ac:dyDescent="0.2">
      <c r="B41" s="63"/>
      <c r="C41" s="75" t="s">
        <v>124</v>
      </c>
      <c r="D41" s="89">
        <v>12</v>
      </c>
      <c r="E41" s="89">
        <v>0</v>
      </c>
      <c r="F41" s="90">
        <v>4.49</v>
      </c>
      <c r="G41" s="58">
        <v>1407.6688999999999</v>
      </c>
      <c r="H41" s="58">
        <v>704.83882000000006</v>
      </c>
      <c r="I41" s="89">
        <v>2</v>
      </c>
      <c r="J41" s="89" t="s">
        <v>72</v>
      </c>
      <c r="K41" s="78"/>
      <c r="L41" s="79"/>
      <c r="M41" s="79"/>
      <c r="N41" s="80" t="s">
        <v>77</v>
      </c>
      <c r="O41" s="81" t="s">
        <v>77</v>
      </c>
      <c r="P41" s="64" t="s">
        <v>125</v>
      </c>
    </row>
    <row r="42" spans="1:16" x14ac:dyDescent="0.2">
      <c r="B42" s="63"/>
      <c r="C42" s="75" t="s">
        <v>126</v>
      </c>
      <c r="D42" s="76">
        <v>23</v>
      </c>
      <c r="E42" s="76">
        <v>0</v>
      </c>
      <c r="F42" s="91">
        <v>8.6</v>
      </c>
      <c r="G42" s="58">
        <v>2499.2138</v>
      </c>
      <c r="H42" s="58">
        <v>834.07908999999995</v>
      </c>
      <c r="I42" s="76">
        <v>3</v>
      </c>
      <c r="J42" s="76" t="s">
        <v>76</v>
      </c>
      <c r="K42" s="78" t="s">
        <v>73</v>
      </c>
      <c r="L42" s="84"/>
      <c r="M42" s="85"/>
      <c r="N42" s="87"/>
      <c r="O42" s="81"/>
      <c r="P42" s="62"/>
    </row>
    <row r="43" spans="1:16" ht="15" customHeight="1" x14ac:dyDescent="0.2">
      <c r="B43" s="63"/>
      <c r="C43" s="75" t="s">
        <v>127</v>
      </c>
      <c r="D43" s="76">
        <v>32</v>
      </c>
      <c r="E43" s="76">
        <v>1</v>
      </c>
      <c r="F43" s="91">
        <v>0</v>
      </c>
      <c r="G43" s="58">
        <v>3515.7015999999999</v>
      </c>
      <c r="H43" s="58">
        <v>879.93322000000001</v>
      </c>
      <c r="I43" s="76">
        <v>4</v>
      </c>
      <c r="J43" s="76" t="s">
        <v>76</v>
      </c>
      <c r="K43" s="78" t="s">
        <v>73</v>
      </c>
      <c r="L43" s="84"/>
      <c r="M43" s="85"/>
      <c r="N43" s="87"/>
      <c r="O43" s="81"/>
      <c r="P43" s="62"/>
    </row>
    <row r="44" spans="1:16" x14ac:dyDescent="0.2">
      <c r="B44" s="94"/>
      <c r="C44" s="75" t="s">
        <v>128</v>
      </c>
      <c r="D44" s="95">
        <v>17</v>
      </c>
      <c r="E44" s="95">
        <v>1</v>
      </c>
      <c r="F44" s="96">
        <v>0</v>
      </c>
      <c r="G44" s="58">
        <v>2063.0358999999999</v>
      </c>
      <c r="H44" s="58">
        <v>1032.5255099999999</v>
      </c>
      <c r="I44" s="76">
        <v>2</v>
      </c>
      <c r="J44" s="76" t="s">
        <v>76</v>
      </c>
      <c r="K44" s="78" t="s">
        <v>73</v>
      </c>
      <c r="L44" s="84"/>
      <c r="M44" s="85"/>
      <c r="N44" s="80" t="s">
        <v>77</v>
      </c>
      <c r="O44" s="81" t="s">
        <v>73</v>
      </c>
      <c r="P44" s="64" t="s">
        <v>129</v>
      </c>
    </row>
    <row r="45" spans="1:16" s="109" customFormat="1" x14ac:dyDescent="0.2">
      <c r="A45" s="97"/>
      <c r="B45" s="98"/>
      <c r="C45" s="99" t="s">
        <v>130</v>
      </c>
      <c r="D45" s="100">
        <v>6</v>
      </c>
      <c r="E45" s="100">
        <v>0</v>
      </c>
      <c r="F45" s="101">
        <v>0.67</v>
      </c>
      <c r="G45" s="102">
        <v>713.46767</v>
      </c>
      <c r="H45" s="102">
        <v>357.74166000000002</v>
      </c>
      <c r="I45" s="100">
        <v>2</v>
      </c>
      <c r="J45" s="103" t="s">
        <v>131</v>
      </c>
      <c r="K45" s="104" t="s">
        <v>132</v>
      </c>
      <c r="L45" s="105"/>
      <c r="M45" s="105"/>
      <c r="N45" s="106"/>
      <c r="O45" s="107" t="s">
        <v>133</v>
      </c>
      <c r="P45" s="108" t="s">
        <v>134</v>
      </c>
    </row>
    <row r="46" spans="1:16" ht="15" customHeight="1" x14ac:dyDescent="0.2">
      <c r="B46" s="94"/>
      <c r="C46" s="110" t="s">
        <v>135</v>
      </c>
      <c r="D46" s="77">
        <v>32</v>
      </c>
      <c r="E46" s="77">
        <v>0</v>
      </c>
      <c r="F46" s="111">
        <v>-2.54</v>
      </c>
      <c r="G46" s="58">
        <v>3518.6997000000001</v>
      </c>
      <c r="H46" s="58">
        <v>1173.9077299999999</v>
      </c>
      <c r="I46" s="77">
        <v>3</v>
      </c>
      <c r="J46" s="95" t="s">
        <v>76</v>
      </c>
      <c r="K46" s="78" t="s">
        <v>73</v>
      </c>
      <c r="L46" s="79"/>
      <c r="M46" s="79"/>
      <c r="N46" s="93"/>
      <c r="O46" s="81"/>
      <c r="P46" s="62"/>
    </row>
    <row r="47" spans="1:16" x14ac:dyDescent="0.2">
      <c r="B47" s="94"/>
      <c r="C47" s="75" t="s">
        <v>136</v>
      </c>
      <c r="D47" s="95">
        <v>7</v>
      </c>
      <c r="E47" s="95">
        <v>0</v>
      </c>
      <c r="F47" s="96">
        <v>-4.01</v>
      </c>
      <c r="G47" s="58">
        <v>872.50800000000004</v>
      </c>
      <c r="H47" s="58">
        <v>437.26328999999998</v>
      </c>
      <c r="I47" s="95">
        <v>2</v>
      </c>
      <c r="J47" s="112" t="s">
        <v>76</v>
      </c>
      <c r="K47" s="78" t="s">
        <v>73</v>
      </c>
      <c r="L47" s="84"/>
      <c r="M47" s="85"/>
      <c r="N47" s="87"/>
      <c r="O47" s="81" t="s">
        <v>77</v>
      </c>
      <c r="P47" s="64" t="s">
        <v>137</v>
      </c>
    </row>
    <row r="48" spans="1:16" x14ac:dyDescent="0.2">
      <c r="B48" s="94"/>
      <c r="C48" s="75" t="s">
        <v>138</v>
      </c>
      <c r="D48" s="95">
        <v>13</v>
      </c>
      <c r="E48" s="95">
        <v>0</v>
      </c>
      <c r="F48" s="96">
        <v>-1.1000000000000001</v>
      </c>
      <c r="G48" s="58">
        <v>1533.7440999999999</v>
      </c>
      <c r="H48" s="58">
        <v>767.88048000000003</v>
      </c>
      <c r="I48" s="95">
        <v>2</v>
      </c>
      <c r="J48" s="113" t="s">
        <v>76</v>
      </c>
      <c r="K48" s="78" t="s">
        <v>73</v>
      </c>
      <c r="L48" s="84"/>
      <c r="M48" s="85"/>
      <c r="N48" s="80" t="s">
        <v>77</v>
      </c>
      <c r="O48" s="81" t="s">
        <v>77</v>
      </c>
      <c r="P48" s="64" t="s">
        <v>139</v>
      </c>
    </row>
    <row r="49" spans="1:16" x14ac:dyDescent="0.2">
      <c r="B49" s="94"/>
      <c r="C49" s="114" t="s">
        <v>140</v>
      </c>
      <c r="D49" s="95">
        <v>11</v>
      </c>
      <c r="E49" s="95">
        <v>0</v>
      </c>
      <c r="F49" s="96">
        <v>1.79</v>
      </c>
      <c r="G49" s="58">
        <v>1424.703</v>
      </c>
      <c r="H49" s="58">
        <v>713.3578</v>
      </c>
      <c r="I49" s="95">
        <v>2</v>
      </c>
      <c r="J49" s="76" t="s">
        <v>76</v>
      </c>
      <c r="K49" s="78" t="s">
        <v>73</v>
      </c>
      <c r="L49" s="84"/>
      <c r="M49" s="85"/>
      <c r="N49" s="92"/>
      <c r="O49" s="81" t="s">
        <v>77</v>
      </c>
      <c r="P49" s="64" t="s">
        <v>141</v>
      </c>
    </row>
    <row r="50" spans="1:16" ht="15.75" customHeight="1" x14ac:dyDescent="0.2">
      <c r="A50" s="74" t="s">
        <v>142</v>
      </c>
      <c r="B50" s="54" t="s">
        <v>143</v>
      </c>
      <c r="C50" s="115" t="s">
        <v>144</v>
      </c>
      <c r="D50" s="76">
        <v>13</v>
      </c>
      <c r="E50" s="76">
        <v>0</v>
      </c>
      <c r="F50" s="91">
        <v>-0.04</v>
      </c>
      <c r="G50" s="58">
        <v>1388.6823999999999</v>
      </c>
      <c r="H50" s="58">
        <v>695.34848</v>
      </c>
      <c r="I50" s="76">
        <v>2</v>
      </c>
      <c r="J50" s="76" t="s">
        <v>76</v>
      </c>
      <c r="K50" s="78" t="s">
        <v>73</v>
      </c>
      <c r="L50" s="79"/>
      <c r="M50" s="79"/>
      <c r="N50" s="93"/>
      <c r="O50" s="81" t="s">
        <v>77</v>
      </c>
      <c r="P50" s="64" t="s">
        <v>119</v>
      </c>
    </row>
    <row r="51" spans="1:16" x14ac:dyDescent="0.2">
      <c r="B51" s="63"/>
      <c r="C51" s="115" t="s">
        <v>145</v>
      </c>
      <c r="D51" s="76">
        <v>14</v>
      </c>
      <c r="E51" s="76">
        <v>0</v>
      </c>
      <c r="F51" s="91">
        <v>-0.06</v>
      </c>
      <c r="G51" s="58">
        <v>1722.7559000000001</v>
      </c>
      <c r="H51" s="58">
        <v>862.38527999999997</v>
      </c>
      <c r="I51" s="76">
        <v>2</v>
      </c>
      <c r="J51" s="76" t="s">
        <v>76</v>
      </c>
      <c r="K51" s="78" t="s">
        <v>73</v>
      </c>
      <c r="L51" s="79"/>
      <c r="M51" s="79"/>
      <c r="N51" s="93"/>
      <c r="O51" s="81" t="s">
        <v>77</v>
      </c>
      <c r="P51" s="64" t="s">
        <v>146</v>
      </c>
    </row>
    <row r="52" spans="1:16" x14ac:dyDescent="0.2">
      <c r="B52" s="63"/>
      <c r="C52" s="116" t="s">
        <v>147</v>
      </c>
      <c r="D52" s="89">
        <v>7</v>
      </c>
      <c r="E52" s="89">
        <v>0</v>
      </c>
      <c r="F52" s="90">
        <v>-0.02</v>
      </c>
      <c r="G52" s="58">
        <v>993.49549999999999</v>
      </c>
      <c r="H52" s="58">
        <v>497.75529</v>
      </c>
      <c r="I52" s="76">
        <v>2</v>
      </c>
      <c r="J52" s="76" t="s">
        <v>76</v>
      </c>
      <c r="K52" s="78"/>
      <c r="L52" s="79"/>
      <c r="M52" s="79"/>
      <c r="N52" s="80" t="s">
        <v>77</v>
      </c>
      <c r="O52" s="81" t="s">
        <v>77</v>
      </c>
      <c r="P52" s="64" t="s">
        <v>148</v>
      </c>
    </row>
    <row r="53" spans="1:16" x14ac:dyDescent="0.2">
      <c r="B53" s="63"/>
      <c r="C53" s="115" t="s">
        <v>149</v>
      </c>
      <c r="D53" s="76">
        <v>12</v>
      </c>
      <c r="E53" s="76">
        <v>0</v>
      </c>
      <c r="F53" s="91">
        <v>0.03</v>
      </c>
      <c r="G53" s="58">
        <v>1344.6591000000001</v>
      </c>
      <c r="H53" s="58">
        <v>673.33707000000004</v>
      </c>
      <c r="I53" s="76">
        <v>2</v>
      </c>
      <c r="J53" s="76" t="s">
        <v>76</v>
      </c>
      <c r="K53" s="78" t="s">
        <v>73</v>
      </c>
      <c r="L53" s="79"/>
      <c r="M53" s="79"/>
      <c r="N53" s="93"/>
      <c r="O53" s="81" t="s">
        <v>77</v>
      </c>
      <c r="P53" s="64" t="s">
        <v>150</v>
      </c>
    </row>
    <row r="54" spans="1:16" s="73" customFormat="1" x14ac:dyDescent="0.2">
      <c r="A54" s="53"/>
      <c r="B54" s="63"/>
      <c r="C54" s="116" t="s">
        <v>151</v>
      </c>
      <c r="D54" s="89">
        <v>17</v>
      </c>
      <c r="E54" s="89">
        <v>1</v>
      </c>
      <c r="F54" s="90">
        <v>-0.3</v>
      </c>
      <c r="G54" s="58">
        <v>1967.9793999999999</v>
      </c>
      <c r="H54" s="58">
        <v>984.99752000000001</v>
      </c>
      <c r="I54" s="76">
        <v>2</v>
      </c>
      <c r="J54" s="76" t="s">
        <v>72</v>
      </c>
      <c r="K54" s="79"/>
      <c r="L54" s="79"/>
      <c r="M54" s="79"/>
      <c r="N54" s="80" t="s">
        <v>77</v>
      </c>
      <c r="O54" s="81"/>
      <c r="P54" s="72"/>
    </row>
    <row r="55" spans="1:16" x14ac:dyDescent="0.2">
      <c r="B55" s="63"/>
      <c r="C55" s="115" t="s">
        <v>152</v>
      </c>
      <c r="D55" s="76">
        <v>9</v>
      </c>
      <c r="E55" s="76">
        <v>0</v>
      </c>
      <c r="F55" s="91">
        <v>0</v>
      </c>
      <c r="G55" s="58">
        <v>959.51099999999997</v>
      </c>
      <c r="H55" s="58">
        <v>480.76281</v>
      </c>
      <c r="I55" s="76">
        <v>2</v>
      </c>
      <c r="J55" s="76" t="s">
        <v>76</v>
      </c>
      <c r="K55" s="78" t="s">
        <v>73</v>
      </c>
      <c r="L55" s="79"/>
      <c r="M55" s="79"/>
      <c r="N55" s="93"/>
      <c r="O55" s="81" t="s">
        <v>77</v>
      </c>
      <c r="P55" s="64" t="s">
        <v>153</v>
      </c>
    </row>
    <row r="56" spans="1:16" x14ac:dyDescent="0.2">
      <c r="B56" s="63"/>
      <c r="C56" s="115" t="s">
        <v>154</v>
      </c>
      <c r="D56" s="76">
        <v>25</v>
      </c>
      <c r="E56" s="76">
        <v>0</v>
      </c>
      <c r="F56" s="91">
        <v>-0.01</v>
      </c>
      <c r="G56" s="58">
        <v>2688.3026</v>
      </c>
      <c r="H56" s="58">
        <v>897.10834999999997</v>
      </c>
      <c r="I56" s="76">
        <v>3</v>
      </c>
      <c r="J56" s="76" t="s">
        <v>76</v>
      </c>
      <c r="K56" s="78" t="s">
        <v>73</v>
      </c>
      <c r="L56" s="79"/>
      <c r="M56" s="79"/>
      <c r="N56" s="93"/>
      <c r="O56" s="81" t="s">
        <v>77</v>
      </c>
      <c r="P56" s="64" t="s">
        <v>155</v>
      </c>
    </row>
    <row r="57" spans="1:16" x14ac:dyDescent="0.2">
      <c r="B57" s="65"/>
      <c r="C57" s="117" t="s">
        <v>156</v>
      </c>
      <c r="D57" s="89">
        <v>13</v>
      </c>
      <c r="E57" s="89">
        <v>1</v>
      </c>
      <c r="F57" s="90">
        <v>-0.02</v>
      </c>
      <c r="G57" s="58">
        <v>1476.8182999999999</v>
      </c>
      <c r="H57" s="58">
        <v>739.41669999999999</v>
      </c>
      <c r="I57" s="118">
        <v>2</v>
      </c>
      <c r="J57" s="76" t="s">
        <v>76</v>
      </c>
      <c r="K57" s="78" t="s">
        <v>73</v>
      </c>
      <c r="L57" s="79"/>
      <c r="M57" s="79"/>
      <c r="N57" s="93"/>
      <c r="O57" s="81" t="s">
        <v>77</v>
      </c>
      <c r="P57" s="64" t="s">
        <v>157</v>
      </c>
    </row>
    <row r="58" spans="1:16" x14ac:dyDescent="0.2">
      <c r="B58" s="94"/>
      <c r="C58" s="114" t="s">
        <v>158</v>
      </c>
      <c r="D58" s="95">
        <v>11</v>
      </c>
      <c r="E58" s="95">
        <v>0</v>
      </c>
      <c r="F58" s="96">
        <v>0</v>
      </c>
      <c r="G58" s="58">
        <v>1268.6666</v>
      </c>
      <c r="H58" s="58">
        <v>423.89616000000001</v>
      </c>
      <c r="I58" s="76">
        <v>3</v>
      </c>
      <c r="J58" s="76" t="s">
        <v>76</v>
      </c>
      <c r="K58" s="78" t="s">
        <v>73</v>
      </c>
      <c r="L58" s="79"/>
      <c r="M58" s="79"/>
      <c r="N58" s="93"/>
      <c r="O58" s="81" t="s">
        <v>77</v>
      </c>
      <c r="P58" s="64" t="s">
        <v>159</v>
      </c>
    </row>
    <row r="59" spans="1:16" x14ac:dyDescent="0.2">
      <c r="B59" s="94"/>
      <c r="C59" s="114" t="s">
        <v>158</v>
      </c>
      <c r="D59" s="95">
        <v>11</v>
      </c>
      <c r="E59" s="95">
        <v>0</v>
      </c>
      <c r="F59" s="96">
        <v>0</v>
      </c>
      <c r="G59" s="58">
        <v>1268.6666</v>
      </c>
      <c r="H59" s="58">
        <v>635.34059999999999</v>
      </c>
      <c r="I59" s="76">
        <v>2</v>
      </c>
      <c r="J59" s="76" t="s">
        <v>72</v>
      </c>
      <c r="K59" s="78" t="s">
        <v>73</v>
      </c>
      <c r="L59" s="79"/>
      <c r="M59" s="79"/>
      <c r="N59" s="93"/>
      <c r="O59" s="81" t="s">
        <v>77</v>
      </c>
      <c r="P59" s="64" t="s">
        <v>160</v>
      </c>
    </row>
    <row r="60" spans="1:16" x14ac:dyDescent="0.2">
      <c r="B60" s="94"/>
      <c r="C60" s="110" t="s">
        <v>161</v>
      </c>
      <c r="D60" s="77">
        <v>8</v>
      </c>
      <c r="E60" s="77">
        <v>0</v>
      </c>
      <c r="F60" s="111">
        <v>-2.5499999999999998</v>
      </c>
      <c r="G60" s="58">
        <v>990.52360999999996</v>
      </c>
      <c r="H60" s="58">
        <v>496.26963000000001</v>
      </c>
      <c r="I60" s="76">
        <v>2</v>
      </c>
      <c r="J60" s="76" t="s">
        <v>76</v>
      </c>
      <c r="K60" s="78" t="s">
        <v>73</v>
      </c>
      <c r="L60" s="79"/>
      <c r="M60" s="79"/>
      <c r="N60" s="93"/>
      <c r="O60" s="81" t="s">
        <v>77</v>
      </c>
      <c r="P60" s="64" t="s">
        <v>162</v>
      </c>
    </row>
    <row r="61" spans="1:16" x14ac:dyDescent="0.2">
      <c r="B61" s="94"/>
      <c r="C61" s="110" t="s">
        <v>163</v>
      </c>
      <c r="D61" s="77">
        <v>11</v>
      </c>
      <c r="E61" s="77">
        <v>0</v>
      </c>
      <c r="F61" s="111">
        <v>-0.64</v>
      </c>
      <c r="G61" s="58">
        <v>1198.5817</v>
      </c>
      <c r="H61" s="58">
        <v>600.29879000000005</v>
      </c>
      <c r="I61" s="76">
        <v>2</v>
      </c>
      <c r="J61" s="76" t="s">
        <v>76</v>
      </c>
      <c r="K61" s="78" t="s">
        <v>73</v>
      </c>
      <c r="L61" s="79"/>
      <c r="M61" s="79"/>
      <c r="N61" s="93"/>
      <c r="O61" s="81" t="s">
        <v>77</v>
      </c>
      <c r="P61" s="64" t="s">
        <v>164</v>
      </c>
    </row>
    <row r="62" spans="1:16" x14ac:dyDescent="0.2">
      <c r="B62" s="94"/>
      <c r="C62" s="110" t="s">
        <v>165</v>
      </c>
      <c r="D62" s="77">
        <v>8</v>
      </c>
      <c r="E62" s="77">
        <v>0</v>
      </c>
      <c r="F62" s="111">
        <v>0</v>
      </c>
      <c r="G62" s="58">
        <v>987.5684</v>
      </c>
      <c r="H62" s="58">
        <v>494.77676000000002</v>
      </c>
      <c r="I62" s="76">
        <v>2</v>
      </c>
      <c r="J62" s="76" t="s">
        <v>76</v>
      </c>
      <c r="K62" s="78" t="s">
        <v>73</v>
      </c>
      <c r="L62" s="79"/>
      <c r="M62" s="79"/>
      <c r="N62" s="80" t="s">
        <v>77</v>
      </c>
      <c r="O62" s="81" t="s">
        <v>77</v>
      </c>
      <c r="P62" s="64" t="s">
        <v>166</v>
      </c>
    </row>
    <row r="63" spans="1:16" x14ac:dyDescent="0.2">
      <c r="B63" s="94"/>
      <c r="C63" s="110" t="s">
        <v>167</v>
      </c>
      <c r="D63" s="77">
        <v>8</v>
      </c>
      <c r="E63" s="77">
        <v>0</v>
      </c>
      <c r="F63" s="111">
        <v>-0.94</v>
      </c>
      <c r="G63" s="58">
        <v>987.54908999999998</v>
      </c>
      <c r="H63" s="58">
        <v>494.78237000000001</v>
      </c>
      <c r="I63" s="76">
        <v>2</v>
      </c>
      <c r="J63" s="76" t="s">
        <v>76</v>
      </c>
      <c r="K63" s="78" t="s">
        <v>73</v>
      </c>
      <c r="L63" s="79"/>
      <c r="M63" s="79"/>
      <c r="N63" s="80" t="s">
        <v>77</v>
      </c>
      <c r="O63" s="81" t="s">
        <v>77</v>
      </c>
      <c r="P63" s="64" t="s">
        <v>168</v>
      </c>
    </row>
    <row r="64" spans="1:16" x14ac:dyDescent="0.2">
      <c r="B64" s="94"/>
      <c r="C64" s="119" t="s">
        <v>169</v>
      </c>
      <c r="D64" s="120">
        <v>24</v>
      </c>
      <c r="E64" s="120">
        <v>0</v>
      </c>
      <c r="F64" s="121">
        <v>0</v>
      </c>
      <c r="G64" s="58">
        <v>2583.3843000000002</v>
      </c>
      <c r="H64" s="58">
        <v>862.13540999999998</v>
      </c>
      <c r="I64" s="76">
        <v>3</v>
      </c>
      <c r="J64" s="54" t="s">
        <v>76</v>
      </c>
      <c r="K64" s="78" t="s">
        <v>73</v>
      </c>
      <c r="L64" s="79"/>
      <c r="M64" s="79"/>
      <c r="N64" s="93"/>
      <c r="O64" s="81" t="s">
        <v>77</v>
      </c>
      <c r="P64" s="64" t="s">
        <v>170</v>
      </c>
    </row>
    <row r="65" spans="1:16" x14ac:dyDescent="0.2">
      <c r="B65" s="122"/>
      <c r="C65" s="88" t="s">
        <v>171</v>
      </c>
      <c r="D65" s="123">
        <v>10</v>
      </c>
      <c r="E65" s="123">
        <v>0</v>
      </c>
      <c r="F65" s="124">
        <v>0.02</v>
      </c>
      <c r="G65" s="58">
        <v>1284.6346000000001</v>
      </c>
      <c r="H65" s="58">
        <v>643.32482000000005</v>
      </c>
      <c r="I65" s="76">
        <v>2</v>
      </c>
      <c r="J65" s="54" t="s">
        <v>76</v>
      </c>
      <c r="K65" s="78" t="s">
        <v>73</v>
      </c>
      <c r="L65" s="79"/>
      <c r="M65" s="79"/>
      <c r="N65" s="80" t="s">
        <v>77</v>
      </c>
      <c r="O65" s="81" t="s">
        <v>77</v>
      </c>
      <c r="P65" s="64" t="s">
        <v>172</v>
      </c>
    </row>
    <row r="66" spans="1:16" x14ac:dyDescent="0.2">
      <c r="A66" s="125"/>
      <c r="B66" s="126"/>
      <c r="C66" s="75" t="s">
        <v>173</v>
      </c>
      <c r="D66" s="127">
        <v>9</v>
      </c>
      <c r="E66" s="127">
        <v>0</v>
      </c>
      <c r="F66" s="128">
        <v>0</v>
      </c>
      <c r="G66" s="58">
        <v>1238.5543</v>
      </c>
      <c r="H66" s="58">
        <v>620.28441999999995</v>
      </c>
      <c r="I66" s="76">
        <v>2</v>
      </c>
      <c r="J66" s="76" t="s">
        <v>76</v>
      </c>
      <c r="K66" s="78" t="s">
        <v>73</v>
      </c>
      <c r="L66" s="79"/>
      <c r="M66" s="79"/>
      <c r="N66" s="93"/>
      <c r="O66" s="81" t="s">
        <v>77</v>
      </c>
      <c r="P66" s="64" t="s">
        <v>174</v>
      </c>
    </row>
    <row r="67" spans="1:16" ht="13.5" customHeight="1" x14ac:dyDescent="0.2"/>
    <row r="68" spans="1:16" s="44" customFormat="1" ht="110.25" customHeight="1" x14ac:dyDescent="0.2">
      <c r="A68" s="131" t="s">
        <v>175</v>
      </c>
      <c r="B68" s="132"/>
      <c r="C68" s="132"/>
      <c r="D68" s="132"/>
      <c r="E68" s="132"/>
      <c r="F68" s="132"/>
      <c r="G68" s="132"/>
      <c r="H68" s="132"/>
      <c r="I68" s="132"/>
      <c r="J68" s="132"/>
      <c r="K68" s="132"/>
      <c r="L68" s="132"/>
      <c r="M68" s="132"/>
      <c r="N68" s="132"/>
      <c r="O68" s="132"/>
    </row>
    <row r="70" spans="1:16" x14ac:dyDescent="0.2">
      <c r="N70" s="73"/>
    </row>
    <row r="71" spans="1:16" x14ac:dyDescent="0.2">
      <c r="A71" s="44"/>
      <c r="B71" s="44"/>
      <c r="C71" s="44"/>
      <c r="D71" s="44"/>
      <c r="E71" s="44"/>
      <c r="F71" s="133"/>
      <c r="G71" s="44"/>
      <c r="H71" s="44"/>
      <c r="I71" s="44"/>
      <c r="J71" s="44"/>
      <c r="K71" s="134"/>
      <c r="L71" s="135"/>
      <c r="M71" s="135"/>
      <c r="N71" s="136"/>
    </row>
    <row r="72" spans="1:16" x14ac:dyDescent="0.2">
      <c r="A72" s="44"/>
      <c r="B72" s="44"/>
      <c r="C72" s="44"/>
      <c r="D72" s="44"/>
      <c r="E72" s="44"/>
      <c r="F72" s="133"/>
      <c r="G72" s="44"/>
      <c r="H72" s="44"/>
      <c r="I72" s="44"/>
      <c r="J72" s="44"/>
      <c r="K72" s="134"/>
      <c r="L72" s="135"/>
      <c r="M72" s="135"/>
      <c r="N72" s="136"/>
      <c r="P72" s="137"/>
    </row>
  </sheetData>
  <mergeCells count="14">
    <mergeCell ref="P2:P3"/>
    <mergeCell ref="A68:O68"/>
    <mergeCell ref="G2:G3"/>
    <mergeCell ref="H2:H3"/>
    <mergeCell ref="I2:I3"/>
    <mergeCell ref="J2:J3"/>
    <mergeCell ref="K2:N2"/>
    <mergeCell ref="O2:O3"/>
    <mergeCell ref="A2:A3"/>
    <mergeCell ref="B2:B3"/>
    <mergeCell ref="C2:C3"/>
    <mergeCell ref="D2:D3"/>
    <mergeCell ref="E2:E3"/>
    <mergeCell ref="F2:F3"/>
  </mergeCells>
  <conditionalFormatting sqref="G45">
    <cfRule type="duplicateValues" dxfId="3" priority="4"/>
  </conditionalFormatting>
  <conditionalFormatting sqref="F71">
    <cfRule type="duplicateValues" dxfId="2" priority="3"/>
  </conditionalFormatting>
  <conditionalFormatting sqref="F72">
    <cfRule type="duplicateValues" dxfId="1" priority="2"/>
  </conditionalFormatting>
  <conditionalFormatting sqref="F71:F7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9"/>
  <sheetViews>
    <sheetView workbookViewId="0">
      <selection activeCell="B19" sqref="B19"/>
    </sheetView>
  </sheetViews>
  <sheetFormatPr baseColWidth="10" defaultColWidth="8.6640625" defaultRowHeight="15" x14ac:dyDescent="0.2"/>
  <cols>
    <col min="1" max="1" width="8.1640625" style="11" customWidth="1"/>
    <col min="2" max="2" width="32.33203125" style="11" customWidth="1"/>
    <col min="3" max="8" width="8.6640625" style="11"/>
    <col min="9" max="13" width="8.6640625" style="13"/>
    <col min="14" max="16384" width="8.6640625" style="11"/>
  </cols>
  <sheetData>
    <row r="1" spans="3:13" x14ac:dyDescent="0.2">
      <c r="I1" s="11"/>
      <c r="J1" s="11"/>
      <c r="K1" s="11"/>
      <c r="L1" s="11"/>
      <c r="M1" s="11"/>
    </row>
    <row r="2" spans="3:13" x14ac:dyDescent="0.2">
      <c r="I2" s="11"/>
      <c r="J2" s="11"/>
      <c r="K2" s="11"/>
      <c r="L2" s="11"/>
      <c r="M2" s="11"/>
    </row>
    <row r="3" spans="3:13" ht="15" customHeight="1" x14ac:dyDescent="0.2">
      <c r="C3" s="18" t="s">
        <v>36</v>
      </c>
      <c r="I3" s="11"/>
      <c r="J3" s="11"/>
      <c r="K3" s="11"/>
      <c r="L3" s="11"/>
      <c r="M3" s="11"/>
    </row>
    <row r="4" spans="3:13" ht="16" thickBot="1" x14ac:dyDescent="0.25">
      <c r="C4" s="33" t="s">
        <v>15</v>
      </c>
      <c r="D4" s="33" t="s">
        <v>16</v>
      </c>
      <c r="E4" s="33" t="s">
        <v>1</v>
      </c>
      <c r="I4" s="11"/>
      <c r="J4" s="11"/>
      <c r="K4" s="11"/>
      <c r="L4" s="11"/>
      <c r="M4" s="11"/>
    </row>
    <row r="5" spans="3:13" x14ac:dyDescent="0.2">
      <c r="C5" s="17">
        <v>27.124680000000001</v>
      </c>
      <c r="D5" s="17">
        <v>1.2522720000000001</v>
      </c>
      <c r="E5" s="17">
        <v>77.204490000000007</v>
      </c>
      <c r="I5" s="11"/>
      <c r="J5" s="11"/>
      <c r="K5" s="11"/>
      <c r="L5" s="11"/>
      <c r="M5" s="11"/>
    </row>
    <row r="6" spans="3:13" x14ac:dyDescent="0.2">
      <c r="C6" s="17">
        <v>12.082689999999999</v>
      </c>
      <c r="D6" s="17">
        <v>12.01085</v>
      </c>
      <c r="E6" s="17">
        <v>17.847930000000002</v>
      </c>
      <c r="I6" s="11"/>
      <c r="J6" s="11"/>
      <c r="K6" s="11"/>
      <c r="L6" s="11"/>
      <c r="M6" s="11"/>
    </row>
    <row r="7" spans="3:13" x14ac:dyDescent="0.2">
      <c r="C7" s="17">
        <v>27.200520000000001</v>
      </c>
      <c r="D7" s="17">
        <v>20.920210000000001</v>
      </c>
      <c r="E7" s="17">
        <v>76.543390000000002</v>
      </c>
      <c r="I7" s="11"/>
      <c r="J7" s="11"/>
      <c r="K7" s="11"/>
      <c r="L7" s="11"/>
      <c r="M7" s="11"/>
    </row>
    <row r="8" spans="3:13" x14ac:dyDescent="0.2">
      <c r="C8" s="17">
        <v>5.394533</v>
      </c>
      <c r="D8" s="17">
        <v>24.348230000000001</v>
      </c>
      <c r="E8" s="17">
        <v>21.036950000000001</v>
      </c>
      <c r="I8" s="11"/>
      <c r="J8" s="11"/>
      <c r="K8" s="11"/>
      <c r="L8" s="11"/>
      <c r="M8" s="11"/>
    </row>
    <row r="9" spans="3:13" x14ac:dyDescent="0.2">
      <c r="C9" s="17">
        <v>1.084514</v>
      </c>
      <c r="D9" s="17">
        <v>32.188420000000001</v>
      </c>
      <c r="E9" s="17">
        <v>33.254280000000001</v>
      </c>
      <c r="I9" s="11"/>
      <c r="J9" s="11"/>
      <c r="K9" s="11"/>
      <c r="L9" s="11"/>
      <c r="M9" s="11"/>
    </row>
    <row r="10" spans="3:13" x14ac:dyDescent="0.2">
      <c r="C10" s="17">
        <v>1.1348529999999999</v>
      </c>
      <c r="D10" s="17">
        <v>48.87012</v>
      </c>
      <c r="E10" s="17">
        <v>3.8384830000000001</v>
      </c>
      <c r="I10" s="11"/>
      <c r="J10" s="11"/>
      <c r="K10" s="11"/>
      <c r="L10" s="11"/>
      <c r="M10" s="11"/>
    </row>
    <row r="11" spans="3:13" x14ac:dyDescent="0.2">
      <c r="C11" s="17">
        <v>3.6338159999999999</v>
      </c>
      <c r="D11" s="17">
        <v>50.548920000000003</v>
      </c>
      <c r="E11" s="17">
        <v>67.154870000000003</v>
      </c>
      <c r="I11" s="11"/>
      <c r="J11" s="11"/>
      <c r="K11" s="11"/>
      <c r="L11" s="11"/>
      <c r="M11" s="11"/>
    </row>
    <row r="12" spans="3:13" x14ac:dyDescent="0.2">
      <c r="C12" s="17">
        <v>4.3688190000000002</v>
      </c>
      <c r="D12" s="17">
        <v>62.503410000000002</v>
      </c>
      <c r="E12" s="17">
        <v>14.960570000000001</v>
      </c>
      <c r="I12" s="11"/>
      <c r="J12" s="11"/>
      <c r="K12" s="11"/>
      <c r="L12" s="11"/>
      <c r="M12" s="11"/>
    </row>
    <row r="13" spans="3:13" x14ac:dyDescent="0.2">
      <c r="C13" s="17">
        <v>39.52937</v>
      </c>
      <c r="D13" s="17"/>
      <c r="E13" s="17">
        <v>64.129339999999999</v>
      </c>
      <c r="I13" s="11"/>
      <c r="J13" s="11"/>
      <c r="K13" s="11"/>
      <c r="L13" s="11"/>
      <c r="M13" s="11"/>
    </row>
    <row r="14" spans="3:13" x14ac:dyDescent="0.2">
      <c r="C14" s="17">
        <v>10.09247</v>
      </c>
      <c r="D14" s="17"/>
      <c r="E14" s="17">
        <v>22.607410000000002</v>
      </c>
      <c r="I14" s="11"/>
      <c r="J14" s="11"/>
      <c r="K14" s="11"/>
      <c r="L14" s="11"/>
      <c r="M14" s="11"/>
    </row>
    <row r="15" spans="3:13" x14ac:dyDescent="0.2">
      <c r="C15" s="17">
        <v>12.6332</v>
      </c>
      <c r="D15" s="17"/>
      <c r="E15" s="17">
        <v>51.714959999999998</v>
      </c>
      <c r="I15" s="11"/>
      <c r="J15" s="11"/>
      <c r="K15" s="11"/>
      <c r="L15" s="11"/>
      <c r="M15" s="11"/>
    </row>
    <row r="16" spans="3:13" x14ac:dyDescent="0.2">
      <c r="C16" s="17">
        <v>0</v>
      </c>
      <c r="D16" s="17"/>
      <c r="E16" s="17">
        <v>100</v>
      </c>
      <c r="I16" s="11"/>
      <c r="J16" s="11"/>
      <c r="K16" s="11"/>
      <c r="L16" s="11"/>
      <c r="M16" s="11"/>
    </row>
    <row r="17" spans="2:13" x14ac:dyDescent="0.2">
      <c r="C17" s="26"/>
      <c r="D17" s="17"/>
      <c r="E17" s="17">
        <v>16.070309999999999</v>
      </c>
      <c r="I17" s="11"/>
      <c r="J17" s="11"/>
      <c r="K17" s="11"/>
      <c r="L17" s="11"/>
      <c r="M17" s="11"/>
    </row>
    <row r="18" spans="2:13" x14ac:dyDescent="0.2">
      <c r="C18" s="17"/>
      <c r="D18" s="17"/>
      <c r="E18" s="17">
        <v>25.929849999999998</v>
      </c>
      <c r="I18" s="11"/>
      <c r="J18" s="11"/>
      <c r="K18" s="11"/>
      <c r="L18" s="11"/>
      <c r="M18" s="11"/>
    </row>
    <row r="19" spans="2:13" x14ac:dyDescent="0.2">
      <c r="C19" s="17"/>
      <c r="D19" s="17"/>
      <c r="E19" s="17">
        <v>16.283850000000001</v>
      </c>
      <c r="I19" s="11"/>
      <c r="J19" s="11"/>
      <c r="K19" s="11"/>
      <c r="L19" s="11"/>
      <c r="M19" s="11"/>
    </row>
    <row r="20" spans="2:13" x14ac:dyDescent="0.2">
      <c r="C20" s="17"/>
      <c r="D20" s="17"/>
      <c r="E20" s="17">
        <v>46.211060000000003</v>
      </c>
      <c r="I20" s="11"/>
      <c r="J20" s="11"/>
      <c r="K20" s="11"/>
      <c r="L20" s="11"/>
      <c r="M20" s="11"/>
    </row>
    <row r="21" spans="2:13" x14ac:dyDescent="0.2">
      <c r="C21" s="17"/>
      <c r="D21" s="17"/>
      <c r="E21" s="17">
        <v>98.731639999999999</v>
      </c>
      <c r="I21" s="11"/>
      <c r="J21" s="11"/>
      <c r="K21" s="11"/>
      <c r="L21" s="11"/>
      <c r="M21" s="11"/>
    </row>
    <row r="22" spans="2:13" x14ac:dyDescent="0.2">
      <c r="C22" s="17"/>
      <c r="D22" s="17"/>
      <c r="E22" s="17">
        <v>56.622329999999998</v>
      </c>
      <c r="I22" s="11"/>
      <c r="J22" s="11"/>
      <c r="K22" s="11"/>
      <c r="L22" s="11"/>
      <c r="M22" s="11"/>
    </row>
    <row r="23" spans="2:13" x14ac:dyDescent="0.2">
      <c r="B23" s="14" t="s">
        <v>12</v>
      </c>
      <c r="C23" s="19">
        <v>12</v>
      </c>
      <c r="D23" s="19">
        <v>8</v>
      </c>
      <c r="E23" s="19">
        <v>18</v>
      </c>
    </row>
    <row r="24" spans="2:13" x14ac:dyDescent="0.2">
      <c r="B24" s="14" t="s">
        <v>13</v>
      </c>
      <c r="C24" s="20">
        <f>AVERAGE(C5:C22)</f>
        <v>12.023288749999999</v>
      </c>
      <c r="D24" s="20">
        <f>AVERAGE(D5:D22)</f>
        <v>31.580304000000002</v>
      </c>
      <c r="E24" s="20">
        <f>AVERAGE(E5:E22)</f>
        <v>45.007872944444451</v>
      </c>
    </row>
    <row r="25" spans="2:13" x14ac:dyDescent="0.2">
      <c r="B25" s="14" t="s">
        <v>14</v>
      </c>
      <c r="C25" s="20">
        <f>STDEV(C5:C22)/12^0.5</f>
        <v>3.6667809705689351</v>
      </c>
      <c r="D25" s="20">
        <f>STDEV(D5:D22)/8^0.5</f>
        <v>7.4210703566017449</v>
      </c>
      <c r="E25" s="20">
        <f>STDEV(E5:E22)/18^0.5</f>
        <v>7.1298218084442118</v>
      </c>
    </row>
    <row r="28" spans="2:13" s="18" customFormat="1" x14ac:dyDescent="0.2">
      <c r="B28" s="21" t="s">
        <v>21</v>
      </c>
      <c r="C28" s="22"/>
      <c r="I28" s="12"/>
      <c r="J28" s="12"/>
      <c r="K28" s="12"/>
      <c r="L28" s="12"/>
      <c r="M28" s="12"/>
    </row>
    <row r="29" spans="2:13" x14ac:dyDescent="0.2">
      <c r="B29" s="23" t="s">
        <v>0</v>
      </c>
      <c r="C29" s="25">
        <v>3.0000000000000001E-3</v>
      </c>
    </row>
    <row r="30" spans="2:13" x14ac:dyDescent="0.2">
      <c r="B30" s="23" t="s">
        <v>22</v>
      </c>
      <c r="C30" s="24" t="s">
        <v>23</v>
      </c>
    </row>
    <row r="31" spans="2:13" x14ac:dyDescent="0.2">
      <c r="B31" s="23" t="s">
        <v>10</v>
      </c>
      <c r="C31" s="25" t="s">
        <v>29</v>
      </c>
    </row>
    <row r="32" spans="2:13" x14ac:dyDescent="0.2">
      <c r="B32" s="23" t="s">
        <v>24</v>
      </c>
      <c r="C32" s="24" t="s">
        <v>5</v>
      </c>
    </row>
    <row r="33" spans="2:13" x14ac:dyDescent="0.2">
      <c r="B33" s="23" t="s">
        <v>25</v>
      </c>
      <c r="C33" s="24">
        <v>3</v>
      </c>
    </row>
    <row r="34" spans="2:13" x14ac:dyDescent="0.2">
      <c r="B34" s="23" t="s">
        <v>26</v>
      </c>
      <c r="C34" s="24">
        <v>11.74</v>
      </c>
    </row>
    <row r="36" spans="2:13" s="18" customFormat="1" ht="16" x14ac:dyDescent="0.2">
      <c r="B36" s="3" t="s">
        <v>27</v>
      </c>
      <c r="C36" s="9" t="s">
        <v>28</v>
      </c>
      <c r="D36" s="9" t="s">
        <v>2</v>
      </c>
      <c r="E36" s="9" t="s">
        <v>3</v>
      </c>
      <c r="F36" s="9" t="s">
        <v>4</v>
      </c>
      <c r="G36" s="8"/>
      <c r="I36" s="12"/>
      <c r="J36" s="12"/>
      <c r="K36" s="12"/>
      <c r="L36" s="12"/>
      <c r="M36" s="12"/>
    </row>
    <row r="37" spans="2:13" ht="16" x14ac:dyDescent="0.2">
      <c r="B37" s="2" t="s">
        <v>20</v>
      </c>
      <c r="C37" s="1">
        <v>-9.75</v>
      </c>
      <c r="D37" s="1" t="s">
        <v>6</v>
      </c>
      <c r="E37" s="10" t="s">
        <v>7</v>
      </c>
      <c r="F37" s="10">
        <v>0.16</v>
      </c>
      <c r="G37"/>
    </row>
    <row r="38" spans="2:13" ht="16" x14ac:dyDescent="0.2">
      <c r="B38" s="2" t="s">
        <v>37</v>
      </c>
      <c r="C38" s="1">
        <v>-14.14</v>
      </c>
      <c r="D38" s="1" t="s">
        <v>5</v>
      </c>
      <c r="E38" s="10" t="s">
        <v>29</v>
      </c>
      <c r="F38" s="10">
        <v>2E-3</v>
      </c>
      <c r="G38"/>
    </row>
    <row r="39" spans="2:13" ht="16" x14ac:dyDescent="0.2">
      <c r="B39" s="2" t="s">
        <v>38</v>
      </c>
      <c r="C39" s="1">
        <v>-4.3890000000000002</v>
      </c>
      <c r="D39" s="1" t="s">
        <v>6</v>
      </c>
      <c r="E39" s="10" t="s">
        <v>7</v>
      </c>
      <c r="F39" s="10" t="s">
        <v>9</v>
      </c>
      <c r="G39"/>
    </row>
  </sheetData>
  <pageMargins left="0.25" right="0.25" top="0.75" bottom="0.75" header="0.3" footer="0.3"/>
  <pageSetup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6"/>
  <sheetViews>
    <sheetView workbookViewId="0">
      <selection activeCell="O28" sqref="O28"/>
    </sheetView>
  </sheetViews>
  <sheetFormatPr baseColWidth="10" defaultColWidth="8.6640625" defaultRowHeight="15" x14ac:dyDescent="0.2"/>
  <cols>
    <col min="1" max="1" width="8.1640625" style="11" customWidth="1"/>
    <col min="2" max="2" width="32.33203125" style="11" customWidth="1"/>
    <col min="3" max="8" width="8.6640625" style="11"/>
    <col min="9" max="13" width="8.6640625" style="13"/>
    <col min="14" max="16384" width="8.6640625" style="11"/>
  </cols>
  <sheetData>
    <row r="1" spans="3:13" x14ac:dyDescent="0.2">
      <c r="I1" s="11"/>
      <c r="J1" s="11"/>
      <c r="K1" s="11"/>
      <c r="L1" s="11"/>
      <c r="M1" s="11"/>
    </row>
    <row r="2" spans="3:13" x14ac:dyDescent="0.2">
      <c r="I2" s="11"/>
      <c r="J2" s="11"/>
      <c r="K2" s="11"/>
      <c r="L2" s="11"/>
      <c r="M2" s="11"/>
    </row>
    <row r="3" spans="3:13" ht="15" customHeight="1" x14ac:dyDescent="0.2">
      <c r="C3" s="18" t="s">
        <v>42</v>
      </c>
      <c r="I3" s="11"/>
      <c r="J3" s="11"/>
      <c r="K3" s="11"/>
      <c r="L3" s="11"/>
      <c r="M3" s="11"/>
    </row>
    <row r="4" spans="3:13" ht="15" customHeight="1" x14ac:dyDescent="0.2">
      <c r="C4" s="34" t="s">
        <v>43</v>
      </c>
      <c r="D4" s="35"/>
      <c r="E4" s="34" t="s">
        <v>44</v>
      </c>
      <c r="F4" s="35"/>
      <c r="G4" s="34" t="s">
        <v>45</v>
      </c>
      <c r="H4" s="35"/>
      <c r="I4" s="34" t="s">
        <v>46</v>
      </c>
      <c r="J4" s="34"/>
      <c r="K4" s="15"/>
      <c r="L4" s="11"/>
      <c r="M4" s="11"/>
    </row>
    <row r="5" spans="3:13" ht="16" thickBot="1" x14ac:dyDescent="0.25">
      <c r="C5" s="27" t="s">
        <v>15</v>
      </c>
      <c r="D5" s="27" t="s">
        <v>41</v>
      </c>
      <c r="E5" s="27" t="s">
        <v>15</v>
      </c>
      <c r="F5" s="27" t="s">
        <v>41</v>
      </c>
      <c r="G5" s="27" t="s">
        <v>15</v>
      </c>
      <c r="H5" s="27" t="s">
        <v>41</v>
      </c>
      <c r="I5" s="27" t="s">
        <v>15</v>
      </c>
      <c r="J5" s="27" t="s">
        <v>41</v>
      </c>
      <c r="K5" s="11"/>
      <c r="L5" s="11"/>
      <c r="M5" s="11"/>
    </row>
    <row r="6" spans="3:13" x14ac:dyDescent="0.2">
      <c r="C6" s="4">
        <v>9.7590420000000009</v>
      </c>
      <c r="D6" s="29">
        <v>41.119329999999998</v>
      </c>
      <c r="E6" s="4">
        <v>28.497019999999999</v>
      </c>
      <c r="F6" s="29">
        <v>23.200849999999999</v>
      </c>
      <c r="G6" s="32">
        <v>6.6246869999999998</v>
      </c>
      <c r="H6" s="29">
        <v>2.8245420000000001</v>
      </c>
      <c r="I6" s="4">
        <v>27.124680000000001</v>
      </c>
      <c r="J6" s="4">
        <v>77.204490000000007</v>
      </c>
      <c r="K6" s="11"/>
      <c r="L6" s="11"/>
      <c r="M6" s="11"/>
    </row>
    <row r="7" spans="3:13" x14ac:dyDescent="0.2">
      <c r="C7" s="4">
        <v>34.521140000000003</v>
      </c>
      <c r="D7" s="6">
        <v>9.0927530000000001</v>
      </c>
      <c r="E7" s="4">
        <v>33.151499999999999</v>
      </c>
      <c r="F7" s="6">
        <v>17.752739999999999</v>
      </c>
      <c r="G7" s="4">
        <v>7.9778399999999996</v>
      </c>
      <c r="H7" s="6">
        <v>5.2375059999999998</v>
      </c>
      <c r="I7" s="4">
        <v>12.082689999999999</v>
      </c>
      <c r="J7" s="4">
        <v>17.847930000000002</v>
      </c>
      <c r="K7" s="11"/>
      <c r="L7" s="11"/>
      <c r="M7" s="11"/>
    </row>
    <row r="8" spans="3:13" x14ac:dyDescent="0.2">
      <c r="C8" s="4">
        <v>6.0240489999999998</v>
      </c>
      <c r="D8" s="6">
        <v>32.493670000000002</v>
      </c>
      <c r="E8" s="4">
        <v>48.96669</v>
      </c>
      <c r="F8" s="6">
        <v>15.926550000000001</v>
      </c>
      <c r="G8" s="4">
        <v>5.0190239999999999</v>
      </c>
      <c r="H8" s="6">
        <v>15.657870000000001</v>
      </c>
      <c r="I8" s="4">
        <v>27.200520000000001</v>
      </c>
      <c r="J8" s="4">
        <v>76.543390000000002</v>
      </c>
      <c r="K8" s="11"/>
      <c r="L8" s="11"/>
      <c r="M8" s="11"/>
    </row>
    <row r="9" spans="3:13" x14ac:dyDescent="0.2">
      <c r="C9" s="4">
        <v>64.861959999999996</v>
      </c>
      <c r="D9" s="6">
        <v>34.06635</v>
      </c>
      <c r="E9" s="4">
        <v>14.87443</v>
      </c>
      <c r="F9" s="6">
        <v>23.984359999999999</v>
      </c>
      <c r="G9" s="4">
        <v>1.7939050000000001</v>
      </c>
      <c r="H9" s="6">
        <v>3.659065</v>
      </c>
      <c r="I9" s="4">
        <v>5.394533</v>
      </c>
      <c r="J9" s="4">
        <v>21.036950000000001</v>
      </c>
      <c r="K9" s="11"/>
      <c r="L9" s="11"/>
      <c r="M9" s="11"/>
    </row>
    <row r="10" spans="3:13" x14ac:dyDescent="0.2">
      <c r="C10" s="4">
        <v>6.6323319999999999</v>
      </c>
      <c r="D10" s="6">
        <v>35.168010000000002</v>
      </c>
      <c r="E10" s="4">
        <v>49.170810000000003</v>
      </c>
      <c r="F10" s="6">
        <v>28.898689999999998</v>
      </c>
      <c r="G10" s="4">
        <v>7.5280820000000004</v>
      </c>
      <c r="H10" s="6">
        <v>6.633216</v>
      </c>
      <c r="I10" s="4">
        <v>1.084514</v>
      </c>
      <c r="J10" s="4">
        <v>33.254280000000001</v>
      </c>
      <c r="K10" s="11"/>
      <c r="L10" s="11"/>
      <c r="M10" s="11"/>
    </row>
    <row r="11" spans="3:13" x14ac:dyDescent="0.2">
      <c r="C11" s="4">
        <v>24.185030000000001</v>
      </c>
      <c r="D11" s="6">
        <v>34.292110000000001</v>
      </c>
      <c r="E11" s="4">
        <v>48.84346</v>
      </c>
      <c r="F11" s="6">
        <v>54.94453</v>
      </c>
      <c r="G11" s="4">
        <v>19.681170000000002</v>
      </c>
      <c r="H11" s="6">
        <v>13.27383</v>
      </c>
      <c r="I11" s="4">
        <v>1.1348529999999999</v>
      </c>
      <c r="J11" s="4">
        <v>3.8384830000000001</v>
      </c>
      <c r="K11" s="11"/>
      <c r="L11" s="11"/>
      <c r="M11" s="11"/>
    </row>
    <row r="12" spans="3:13" x14ac:dyDescent="0.2">
      <c r="C12" s="4">
        <v>0</v>
      </c>
      <c r="D12" s="6">
        <v>18.847460000000002</v>
      </c>
      <c r="E12" s="4">
        <v>37.041519999999998</v>
      </c>
      <c r="F12" s="6">
        <v>11.91961</v>
      </c>
      <c r="G12" s="4">
        <v>11.02678</v>
      </c>
      <c r="H12" s="6">
        <v>35.488990000000001</v>
      </c>
      <c r="I12" s="4">
        <v>3.6338159999999999</v>
      </c>
      <c r="J12" s="4">
        <v>67.154870000000003</v>
      </c>
      <c r="K12" s="11"/>
      <c r="L12" s="11"/>
      <c r="M12" s="11"/>
    </row>
    <row r="13" spans="3:13" x14ac:dyDescent="0.2">
      <c r="C13" s="4">
        <v>0</v>
      </c>
      <c r="D13" s="6">
        <v>49.986820000000002</v>
      </c>
      <c r="E13" s="4">
        <v>55.694699999999997</v>
      </c>
      <c r="F13" s="6">
        <v>37.34151</v>
      </c>
      <c r="G13" s="4">
        <v>0</v>
      </c>
      <c r="H13" s="6">
        <v>3.0892569999999999</v>
      </c>
      <c r="I13" s="4">
        <v>4.3688190000000002</v>
      </c>
      <c r="J13" s="4">
        <v>14.960570000000001</v>
      </c>
      <c r="K13" s="11"/>
      <c r="L13" s="11"/>
      <c r="M13" s="11"/>
    </row>
    <row r="14" spans="3:13" x14ac:dyDescent="0.2">
      <c r="C14" s="4">
        <v>0</v>
      </c>
      <c r="D14" s="6">
        <v>25.536549999999998</v>
      </c>
      <c r="E14" s="4">
        <v>50.783799999999999</v>
      </c>
      <c r="F14" s="6">
        <v>31.221430000000002</v>
      </c>
      <c r="G14" s="4">
        <v>0</v>
      </c>
      <c r="H14" s="6">
        <v>4.2284199999999998</v>
      </c>
      <c r="I14" s="4">
        <v>39.52937</v>
      </c>
      <c r="J14" s="4">
        <v>64.129339999999999</v>
      </c>
      <c r="K14" s="11"/>
      <c r="L14" s="11"/>
      <c r="M14" s="11"/>
    </row>
    <row r="15" spans="3:13" x14ac:dyDescent="0.2">
      <c r="C15" s="4">
        <v>19.34985</v>
      </c>
      <c r="D15" s="6"/>
      <c r="E15" s="4">
        <v>49.409570000000002</v>
      </c>
      <c r="F15" s="6">
        <v>45.891379999999998</v>
      </c>
      <c r="G15" s="4">
        <v>0</v>
      </c>
      <c r="H15" s="6">
        <v>9.9106930000000002</v>
      </c>
      <c r="I15" s="4">
        <v>10.09247</v>
      </c>
      <c r="J15" s="4">
        <v>22.607410000000002</v>
      </c>
      <c r="K15" s="11"/>
      <c r="L15" s="11"/>
      <c r="M15" s="11"/>
    </row>
    <row r="16" spans="3:13" x14ac:dyDescent="0.2">
      <c r="C16" s="4"/>
      <c r="D16" s="6"/>
      <c r="E16" s="4"/>
      <c r="F16" s="6"/>
      <c r="G16" s="4"/>
      <c r="H16" s="6"/>
      <c r="I16" s="4">
        <v>12.6332</v>
      </c>
      <c r="J16" s="4">
        <v>51.714959999999998</v>
      </c>
      <c r="K16" s="11"/>
      <c r="L16" s="11"/>
      <c r="M16" s="11"/>
    </row>
    <row r="17" spans="2:13" x14ac:dyDescent="0.2">
      <c r="C17" s="4"/>
      <c r="D17" s="6"/>
      <c r="E17" s="4"/>
      <c r="F17" s="6"/>
      <c r="G17" s="4"/>
      <c r="H17" s="6"/>
      <c r="I17" s="4">
        <v>0</v>
      </c>
      <c r="J17" s="4">
        <v>100</v>
      </c>
      <c r="K17" s="11"/>
      <c r="L17" s="11"/>
      <c r="M17" s="11"/>
    </row>
    <row r="18" spans="2:13" x14ac:dyDescent="0.2">
      <c r="C18" s="4"/>
      <c r="D18" s="6"/>
      <c r="E18" s="4"/>
      <c r="F18" s="6"/>
      <c r="G18" s="4"/>
      <c r="H18" s="6"/>
      <c r="I18" s="11"/>
      <c r="J18" s="4">
        <v>16.070309999999999</v>
      </c>
      <c r="K18" s="11"/>
      <c r="L18" s="11"/>
      <c r="M18" s="11"/>
    </row>
    <row r="19" spans="2:13" x14ac:dyDescent="0.2">
      <c r="C19" s="4"/>
      <c r="D19" s="6"/>
      <c r="E19" s="4"/>
      <c r="F19" s="6"/>
      <c r="G19" s="4"/>
      <c r="H19" s="6"/>
      <c r="I19" s="4"/>
      <c r="J19" s="4">
        <v>25.929849999999998</v>
      </c>
      <c r="K19" s="11"/>
      <c r="L19" s="11"/>
      <c r="M19" s="11"/>
    </row>
    <row r="20" spans="2:13" x14ac:dyDescent="0.2">
      <c r="C20" s="4"/>
      <c r="D20" s="6"/>
      <c r="E20" s="4"/>
      <c r="F20" s="6"/>
      <c r="G20" s="4"/>
      <c r="H20" s="6"/>
      <c r="I20" s="4"/>
      <c r="J20" s="4">
        <v>16.283850000000001</v>
      </c>
      <c r="K20" s="11"/>
      <c r="L20" s="11"/>
      <c r="M20" s="11"/>
    </row>
    <row r="21" spans="2:13" x14ac:dyDescent="0.2">
      <c r="C21" s="4"/>
      <c r="D21" s="6"/>
      <c r="E21" s="4"/>
      <c r="F21" s="6"/>
      <c r="G21" s="4"/>
      <c r="H21" s="6"/>
      <c r="I21" s="4"/>
      <c r="J21" s="4">
        <v>46.211060000000003</v>
      </c>
      <c r="K21" s="11"/>
      <c r="L21" s="11"/>
      <c r="M21" s="11"/>
    </row>
    <row r="22" spans="2:13" x14ac:dyDescent="0.2">
      <c r="C22" s="4"/>
      <c r="D22" s="6"/>
      <c r="E22" s="4"/>
      <c r="F22" s="6"/>
      <c r="G22" s="4"/>
      <c r="H22" s="6"/>
      <c r="I22" s="4"/>
      <c r="J22" s="4">
        <v>98.731639999999999</v>
      </c>
      <c r="K22" s="11"/>
      <c r="L22" s="11"/>
      <c r="M22" s="11"/>
    </row>
    <row r="23" spans="2:13" ht="16" thickBot="1" x14ac:dyDescent="0.25">
      <c r="C23" s="5"/>
      <c r="D23" s="7"/>
      <c r="E23" s="5"/>
      <c r="F23" s="7"/>
      <c r="G23" s="5"/>
      <c r="H23" s="7"/>
      <c r="I23" s="5"/>
      <c r="J23" s="5">
        <v>56.622329999999998</v>
      </c>
      <c r="K23" s="11"/>
      <c r="L23" s="11"/>
      <c r="M23" s="11"/>
    </row>
    <row r="24" spans="2:13" x14ac:dyDescent="0.2">
      <c r="B24" s="14" t="s">
        <v>12</v>
      </c>
      <c r="C24" s="28">
        <v>10</v>
      </c>
      <c r="D24" s="28">
        <v>9</v>
      </c>
      <c r="E24" s="28">
        <v>10</v>
      </c>
      <c r="F24" s="28">
        <v>10</v>
      </c>
      <c r="G24" s="28">
        <v>10</v>
      </c>
      <c r="H24" s="28">
        <v>10</v>
      </c>
      <c r="I24" s="30">
        <v>12</v>
      </c>
      <c r="J24" s="28">
        <v>18</v>
      </c>
    </row>
    <row r="25" spans="2:13" x14ac:dyDescent="0.2">
      <c r="B25" s="14" t="s">
        <v>13</v>
      </c>
      <c r="C25" s="20">
        <f>AVERAGE(C6:C23)</f>
        <v>16.533340299999999</v>
      </c>
      <c r="D25" s="20">
        <f>AVERAGE(D6:D23)</f>
        <v>31.178117</v>
      </c>
      <c r="E25" s="20">
        <f>AVERAGE(E6:E23)</f>
        <v>41.643349999999998</v>
      </c>
      <c r="F25" s="20">
        <f t="shared" ref="F25:J25" si="0">AVERAGE(F6:F23)</f>
        <v>29.108164999999996</v>
      </c>
      <c r="G25" s="20">
        <f t="shared" si="0"/>
        <v>5.9651487999999997</v>
      </c>
      <c r="H25" s="20">
        <f t="shared" si="0"/>
        <v>10.000338899999999</v>
      </c>
      <c r="I25" s="31">
        <f t="shared" si="0"/>
        <v>12.023288749999999</v>
      </c>
      <c r="J25" s="20">
        <f t="shared" si="0"/>
        <v>45.007872944444451</v>
      </c>
    </row>
    <row r="26" spans="2:13" x14ac:dyDescent="0.2">
      <c r="B26" s="14" t="s">
        <v>14</v>
      </c>
      <c r="C26" s="20">
        <f>STDEV(C6:C23)/10^0.5</f>
        <v>6.4979636239012493</v>
      </c>
      <c r="D26" s="20">
        <f>STDEV(D6:D23)/9^0.5</f>
        <v>4.0137255412016621</v>
      </c>
      <c r="E26" s="20">
        <f>STDEV(E6:E23)/10^0.5</f>
        <v>4.0635608483466328</v>
      </c>
      <c r="F26" s="20">
        <f>STDEV(F6:F23)/10^0.5</f>
        <v>4.3215077395748152</v>
      </c>
      <c r="G26" s="20">
        <f>STDEV(G6:G23)/10^0.5</f>
        <v>1.9599360881013432</v>
      </c>
      <c r="H26" s="20">
        <f>STDEV(H6:H23)/10^0.5</f>
        <v>3.1608838143657558</v>
      </c>
      <c r="I26" s="31">
        <f>STDEV(I6:I23)/12^0.5</f>
        <v>3.6667809705689351</v>
      </c>
      <c r="J26" s="20">
        <f>STDEV(J6:J23)/18^0.5</f>
        <v>7.1298218084442118</v>
      </c>
    </row>
    <row r="27" spans="2:13" x14ac:dyDescent="0.2">
      <c r="D27" s="13"/>
      <c r="E27" s="13"/>
      <c r="F27" s="13"/>
      <c r="G27" s="13"/>
      <c r="H27" s="13"/>
    </row>
    <row r="28" spans="2:13" x14ac:dyDescent="0.2">
      <c r="D28" s="13"/>
      <c r="E28" s="13"/>
      <c r="F28" s="13"/>
      <c r="G28" s="13"/>
      <c r="H28" s="13"/>
    </row>
    <row r="29" spans="2:13" s="18" customFormat="1" x14ac:dyDescent="0.2">
      <c r="B29" s="3" t="s">
        <v>30</v>
      </c>
      <c r="C29" s="9"/>
      <c r="D29" s="12"/>
      <c r="E29" s="12"/>
      <c r="F29" s="12"/>
      <c r="G29" s="12"/>
      <c r="H29" s="12"/>
      <c r="I29" s="12"/>
      <c r="J29" s="12"/>
      <c r="K29" s="12"/>
      <c r="L29" s="12"/>
      <c r="M29" s="12"/>
    </row>
    <row r="30" spans="2:13" ht="16" customHeight="1" x14ac:dyDescent="0.2">
      <c r="B30" s="2" t="s">
        <v>0</v>
      </c>
      <c r="C30" s="38">
        <v>4.3099999999999999E-2</v>
      </c>
      <c r="D30" s="39"/>
      <c r="E30" s="40">
        <v>6.3E-2</v>
      </c>
      <c r="F30" s="37"/>
      <c r="G30" s="36">
        <v>0.3518</v>
      </c>
      <c r="H30" s="37"/>
      <c r="I30" s="41">
        <v>2.0000000000000001E-4</v>
      </c>
      <c r="J30" s="41"/>
      <c r="K30" s="11"/>
      <c r="L30" s="11"/>
      <c r="M30" s="11"/>
    </row>
    <row r="31" spans="2:13" x14ac:dyDescent="0.2">
      <c r="B31" s="2" t="s">
        <v>22</v>
      </c>
      <c r="C31" s="36" t="s">
        <v>31</v>
      </c>
      <c r="D31" s="37"/>
      <c r="E31" s="40" t="s">
        <v>31</v>
      </c>
      <c r="F31" s="37"/>
      <c r="G31" s="36" t="s">
        <v>31</v>
      </c>
      <c r="H31" s="37"/>
      <c r="I31" s="42" t="s">
        <v>31</v>
      </c>
      <c r="J31" s="42"/>
      <c r="K31" s="11"/>
      <c r="L31" s="11"/>
      <c r="M31" s="11"/>
    </row>
    <row r="32" spans="2:13" x14ac:dyDescent="0.2">
      <c r="B32" s="2" t="s">
        <v>10</v>
      </c>
      <c r="C32" s="38" t="s">
        <v>17</v>
      </c>
      <c r="D32" s="39"/>
      <c r="E32" s="40" t="s">
        <v>7</v>
      </c>
      <c r="F32" s="37"/>
      <c r="G32" s="36" t="s">
        <v>7</v>
      </c>
      <c r="H32" s="37"/>
      <c r="I32" s="41" t="s">
        <v>11</v>
      </c>
      <c r="J32" s="41"/>
      <c r="K32" s="11"/>
      <c r="L32" s="11"/>
      <c r="M32" s="11"/>
    </row>
    <row r="33" spans="2:13" x14ac:dyDescent="0.2">
      <c r="B33" s="2" t="s">
        <v>32</v>
      </c>
      <c r="C33" s="36" t="s">
        <v>5</v>
      </c>
      <c r="D33" s="37"/>
      <c r="E33" s="40" t="s">
        <v>6</v>
      </c>
      <c r="F33" s="37"/>
      <c r="G33" s="36" t="s">
        <v>6</v>
      </c>
      <c r="H33" s="37"/>
      <c r="I33" s="42" t="s">
        <v>5</v>
      </c>
      <c r="J33" s="42"/>
      <c r="K33" s="11"/>
      <c r="L33" s="11"/>
      <c r="M33" s="11"/>
    </row>
    <row r="34" spans="2:13" x14ac:dyDescent="0.2">
      <c r="B34" s="2" t="s">
        <v>33</v>
      </c>
      <c r="C34" s="36" t="s">
        <v>34</v>
      </c>
      <c r="D34" s="37"/>
      <c r="E34" s="40" t="s">
        <v>34</v>
      </c>
      <c r="F34" s="37"/>
      <c r="G34" s="36" t="s">
        <v>34</v>
      </c>
      <c r="H34" s="37"/>
      <c r="I34" s="42" t="s">
        <v>34</v>
      </c>
      <c r="J34" s="42"/>
      <c r="K34" s="11"/>
      <c r="L34" s="11"/>
      <c r="M34" s="11"/>
    </row>
    <row r="35" spans="2:13" x14ac:dyDescent="0.2">
      <c r="B35" s="2" t="s">
        <v>47</v>
      </c>
      <c r="C35" s="36" t="s">
        <v>49</v>
      </c>
      <c r="D35" s="37"/>
      <c r="E35" s="40" t="s">
        <v>48</v>
      </c>
      <c r="F35" s="37"/>
      <c r="G35" s="36" t="s">
        <v>50</v>
      </c>
      <c r="H35" s="37"/>
      <c r="I35" s="42" t="s">
        <v>51</v>
      </c>
      <c r="J35" s="42"/>
      <c r="K35" s="11"/>
      <c r="L35" s="11"/>
      <c r="M35" s="11"/>
    </row>
    <row r="36" spans="2:13" x14ac:dyDescent="0.2">
      <c r="B36" s="2" t="s">
        <v>35</v>
      </c>
      <c r="C36" s="36">
        <v>20</v>
      </c>
      <c r="D36" s="37"/>
      <c r="E36" s="40">
        <v>25</v>
      </c>
      <c r="F36" s="37"/>
      <c r="G36" s="36">
        <v>37</v>
      </c>
      <c r="H36" s="37"/>
      <c r="I36" s="42">
        <v>30</v>
      </c>
      <c r="J36" s="42"/>
      <c r="K36" s="11"/>
      <c r="L36" s="11"/>
      <c r="M36" s="11"/>
    </row>
  </sheetData>
  <mergeCells count="32">
    <mergeCell ref="C34:D34"/>
    <mergeCell ref="C35:D35"/>
    <mergeCell ref="G36:H36"/>
    <mergeCell ref="I30:J30"/>
    <mergeCell ref="I31:J31"/>
    <mergeCell ref="I32:J32"/>
    <mergeCell ref="I33:J33"/>
    <mergeCell ref="I34:J34"/>
    <mergeCell ref="I35:J35"/>
    <mergeCell ref="I36:J36"/>
    <mergeCell ref="G30:H30"/>
    <mergeCell ref="G31:H31"/>
    <mergeCell ref="G32:H32"/>
    <mergeCell ref="G33:H33"/>
    <mergeCell ref="G34:H34"/>
    <mergeCell ref="G35:H35"/>
    <mergeCell ref="C4:D4"/>
    <mergeCell ref="E4:F4"/>
    <mergeCell ref="G4:H4"/>
    <mergeCell ref="I4:J4"/>
    <mergeCell ref="C36:D36"/>
    <mergeCell ref="C30:D30"/>
    <mergeCell ref="E35:F35"/>
    <mergeCell ref="E36:F36"/>
    <mergeCell ref="E30:F30"/>
    <mergeCell ref="E31:F31"/>
    <mergeCell ref="E32:F32"/>
    <mergeCell ref="E33:F33"/>
    <mergeCell ref="E34:F34"/>
    <mergeCell ref="C31:D31"/>
    <mergeCell ref="C32:D32"/>
    <mergeCell ref="C33:D33"/>
  </mergeCells>
  <pageMargins left="0.25" right="0.25" top="0.75" bottom="0.75" header="0.3" footer="0.3"/>
  <pageSetup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
  <sheetViews>
    <sheetView zoomScale="85" zoomScaleNormal="85" zoomScalePageLayoutView="85" workbookViewId="0">
      <pane ySplit="2" topLeftCell="A3" activePane="bottomLeft" state="frozen"/>
      <selection activeCell="B74" sqref="B74"/>
      <selection pane="bottomLeft" activeCell="F16" sqref="F16"/>
    </sheetView>
  </sheetViews>
  <sheetFormatPr baseColWidth="10" defaultColWidth="8.83203125" defaultRowHeight="15" x14ac:dyDescent="0.2"/>
  <cols>
    <col min="1" max="1" width="22.1640625" style="73" customWidth="1"/>
    <col min="2" max="2" width="10.83203125" style="73" customWidth="1"/>
    <col min="3" max="5" width="9" style="73" customWidth="1"/>
    <col min="6" max="6" width="11.33203125" style="73" customWidth="1"/>
    <col min="7" max="7" width="10.33203125" style="73" customWidth="1"/>
    <col min="8" max="10" width="9" style="73" customWidth="1"/>
    <col min="11" max="11" width="11.33203125" style="73" customWidth="1"/>
    <col min="12" max="12" width="13.6640625" style="73" customWidth="1"/>
    <col min="13" max="16384" width="8.83203125" style="73"/>
  </cols>
  <sheetData>
    <row r="1" spans="1:12" s="168" customFormat="1" ht="25" customHeight="1" x14ac:dyDescent="0.2">
      <c r="A1" s="167" t="s">
        <v>321</v>
      </c>
    </row>
    <row r="2" spans="1:12" s="141" customFormat="1" ht="36" customHeight="1" x14ac:dyDescent="0.2">
      <c r="A2" s="138" t="s">
        <v>176</v>
      </c>
      <c r="B2" s="139"/>
      <c r="C2" s="140" t="s">
        <v>177</v>
      </c>
      <c r="D2" s="140"/>
      <c r="E2" s="140"/>
      <c r="F2" s="140"/>
      <c r="G2" s="140"/>
      <c r="H2" s="140"/>
      <c r="I2" s="140"/>
      <c r="J2" s="140"/>
      <c r="K2" s="140"/>
      <c r="L2" s="140"/>
    </row>
    <row r="3" spans="1:12" ht="15.75" customHeight="1" x14ac:dyDescent="0.2">
      <c r="A3" s="142" t="s">
        <v>178</v>
      </c>
      <c r="B3" s="142"/>
      <c r="C3" s="143" t="s">
        <v>179</v>
      </c>
      <c r="D3" s="143"/>
      <c r="E3" s="143"/>
      <c r="F3" s="143"/>
      <c r="G3" s="143"/>
      <c r="H3" s="143" t="s">
        <v>180</v>
      </c>
      <c r="I3" s="143"/>
      <c r="J3" s="143"/>
      <c r="K3" s="143"/>
      <c r="L3" s="143"/>
    </row>
    <row r="4" spans="1:12" x14ac:dyDescent="0.2">
      <c r="A4" s="142" t="s">
        <v>181</v>
      </c>
      <c r="B4" s="142"/>
      <c r="C4" s="144" t="s">
        <v>182</v>
      </c>
      <c r="D4" s="144"/>
      <c r="E4" s="144"/>
      <c r="F4" s="144"/>
      <c r="G4" s="144"/>
      <c r="H4" s="144" t="s">
        <v>183</v>
      </c>
      <c r="I4" s="144"/>
      <c r="J4" s="144"/>
      <c r="K4" s="144"/>
      <c r="L4" s="144"/>
    </row>
    <row r="5" spans="1:12" ht="16.5" customHeight="1" x14ac:dyDescent="0.2">
      <c r="A5" s="145" t="s">
        <v>184</v>
      </c>
      <c r="B5" s="145"/>
      <c r="C5" s="145">
        <v>30</v>
      </c>
      <c r="D5" s="145"/>
      <c r="E5" s="145"/>
      <c r="F5" s="145"/>
      <c r="G5" s="145"/>
      <c r="H5" s="145">
        <v>30</v>
      </c>
      <c r="I5" s="145"/>
      <c r="J5" s="145"/>
      <c r="K5" s="145"/>
      <c r="L5" s="145"/>
    </row>
    <row r="6" spans="1:12" ht="108.75" customHeight="1" x14ac:dyDescent="0.2">
      <c r="A6" s="142" t="s">
        <v>185</v>
      </c>
      <c r="B6" s="142"/>
      <c r="C6" s="142" t="s">
        <v>186</v>
      </c>
      <c r="D6" s="142"/>
      <c r="E6" s="142"/>
      <c r="F6" s="142"/>
      <c r="G6" s="142"/>
      <c r="H6" s="142" t="s">
        <v>187</v>
      </c>
      <c r="I6" s="142"/>
      <c r="J6" s="142"/>
      <c r="K6" s="142"/>
      <c r="L6" s="142"/>
    </row>
    <row r="7" spans="1:12" s="148" customFormat="1" ht="59" x14ac:dyDescent="0.2">
      <c r="A7" s="146" t="s">
        <v>188</v>
      </c>
      <c r="B7" s="147" t="s">
        <v>189</v>
      </c>
      <c r="C7" s="147" t="s">
        <v>190</v>
      </c>
      <c r="D7" s="147" t="s">
        <v>191</v>
      </c>
      <c r="E7" s="147" t="s">
        <v>192</v>
      </c>
      <c r="F7" s="147" t="s">
        <v>193</v>
      </c>
      <c r="G7" s="147" t="s">
        <v>194</v>
      </c>
      <c r="H7" s="147" t="s">
        <v>195</v>
      </c>
      <c r="I7" s="147" t="s">
        <v>196</v>
      </c>
      <c r="J7" s="147" t="s">
        <v>192</v>
      </c>
      <c r="K7" s="147" t="s">
        <v>193</v>
      </c>
      <c r="L7" s="147" t="s">
        <v>194</v>
      </c>
    </row>
    <row r="8" spans="1:12" x14ac:dyDescent="0.2">
      <c r="A8" s="149" t="s">
        <v>197</v>
      </c>
      <c r="B8" s="150">
        <v>0.997</v>
      </c>
      <c r="C8" s="151">
        <v>33.56</v>
      </c>
      <c r="D8" s="151">
        <v>0.9</v>
      </c>
      <c r="E8" s="152">
        <v>-2.2000000000000002</v>
      </c>
      <c r="F8" s="149">
        <v>4</v>
      </c>
      <c r="G8" s="153">
        <v>1140812</v>
      </c>
      <c r="H8" s="149">
        <v>26.65</v>
      </c>
      <c r="I8" s="149">
        <v>0.94</v>
      </c>
      <c r="J8" s="149">
        <v>-7.8</v>
      </c>
      <c r="K8" s="149">
        <v>4</v>
      </c>
      <c r="L8" s="153">
        <v>54884</v>
      </c>
    </row>
    <row r="9" spans="1:12" x14ac:dyDescent="0.2">
      <c r="A9" s="149" t="s">
        <v>198</v>
      </c>
      <c r="B9" s="150">
        <v>0.99400000000000011</v>
      </c>
      <c r="C9" s="151">
        <v>32.67</v>
      </c>
      <c r="D9" s="151">
        <v>0.78</v>
      </c>
      <c r="E9" s="152">
        <v>-13.7</v>
      </c>
      <c r="F9" s="149">
        <v>3</v>
      </c>
      <c r="G9" s="153">
        <v>434398</v>
      </c>
      <c r="H9" s="149">
        <v>21.97</v>
      </c>
      <c r="I9" s="149">
        <v>0.82</v>
      </c>
      <c r="J9" s="149">
        <v>18.8</v>
      </c>
      <c r="K9" s="149">
        <v>4</v>
      </c>
      <c r="L9" s="153">
        <v>98225</v>
      </c>
    </row>
    <row r="10" spans="1:12" x14ac:dyDescent="0.2">
      <c r="A10" s="149" t="s">
        <v>199</v>
      </c>
      <c r="B10" s="150">
        <v>0.99400000000000011</v>
      </c>
      <c r="C10" s="151">
        <v>30.12</v>
      </c>
      <c r="D10" s="151">
        <v>0.87</v>
      </c>
      <c r="E10" s="152">
        <v>0.4</v>
      </c>
      <c r="F10" s="149">
        <v>5</v>
      </c>
      <c r="G10" s="153">
        <v>1199039</v>
      </c>
      <c r="H10" s="149">
        <v>20.57</v>
      </c>
      <c r="I10" s="149">
        <v>0.27</v>
      </c>
      <c r="J10" s="149">
        <v>11.8</v>
      </c>
      <c r="K10" s="149">
        <v>5</v>
      </c>
      <c r="L10" s="149">
        <v>79288</v>
      </c>
    </row>
    <row r="11" spans="1:12" x14ac:dyDescent="0.2">
      <c r="A11" s="149" t="s">
        <v>200</v>
      </c>
      <c r="B11" s="150">
        <v>0.99199999999999999</v>
      </c>
      <c r="C11" s="151">
        <v>32.380000000000003</v>
      </c>
      <c r="D11" s="151">
        <v>0.79</v>
      </c>
      <c r="E11" s="152">
        <v>5.2</v>
      </c>
      <c r="F11" s="149">
        <v>4</v>
      </c>
      <c r="G11" s="153">
        <v>159346</v>
      </c>
      <c r="H11" s="149">
        <v>23.06</v>
      </c>
      <c r="I11" s="149">
        <v>0.88</v>
      </c>
      <c r="J11" s="149">
        <v>0.1</v>
      </c>
      <c r="K11" s="149">
        <v>4</v>
      </c>
      <c r="L11" s="153">
        <v>78453</v>
      </c>
    </row>
    <row r="12" spans="1:12" x14ac:dyDescent="0.2">
      <c r="A12" s="149" t="s">
        <v>201</v>
      </c>
      <c r="B12" s="150">
        <v>0.99</v>
      </c>
      <c r="C12" s="151">
        <v>32.96</v>
      </c>
      <c r="D12" s="151">
        <v>0.82</v>
      </c>
      <c r="E12" s="152">
        <v>14.9</v>
      </c>
      <c r="F12" s="149">
        <v>3</v>
      </c>
      <c r="G12" s="153">
        <v>47807</v>
      </c>
      <c r="H12" s="149">
        <v>23.67</v>
      </c>
      <c r="I12" s="149">
        <v>0.32</v>
      </c>
      <c r="J12" s="149">
        <v>-10.3</v>
      </c>
      <c r="K12" s="149">
        <v>5</v>
      </c>
      <c r="L12" s="149">
        <v>558658</v>
      </c>
    </row>
    <row r="13" spans="1:12" x14ac:dyDescent="0.2">
      <c r="A13" s="149" t="s">
        <v>202</v>
      </c>
      <c r="B13" s="150">
        <v>0.995</v>
      </c>
      <c r="C13" s="151">
        <v>33.619999999999997</v>
      </c>
      <c r="D13" s="151">
        <v>0.49</v>
      </c>
      <c r="E13" s="152">
        <v>-9.9</v>
      </c>
      <c r="F13" s="149">
        <v>5</v>
      </c>
      <c r="G13" s="149">
        <v>667208</v>
      </c>
      <c r="H13" s="149">
        <v>23.22</v>
      </c>
      <c r="I13" s="149">
        <v>0.8</v>
      </c>
      <c r="J13" s="149">
        <v>-6.9</v>
      </c>
      <c r="K13" s="149">
        <v>4</v>
      </c>
      <c r="L13" s="153">
        <v>50026</v>
      </c>
    </row>
    <row r="14" spans="1:12" x14ac:dyDescent="0.2">
      <c r="A14" s="149" t="s">
        <v>203</v>
      </c>
      <c r="B14" s="150">
        <v>0.996</v>
      </c>
      <c r="C14" s="151">
        <v>32.43</v>
      </c>
      <c r="D14" s="151">
        <v>0.76</v>
      </c>
      <c r="E14" s="152">
        <v>-6.5</v>
      </c>
      <c r="F14" s="149">
        <v>4</v>
      </c>
      <c r="G14" s="153">
        <v>82864</v>
      </c>
      <c r="H14" s="149">
        <v>25.73</v>
      </c>
      <c r="I14" s="149">
        <v>0.75</v>
      </c>
      <c r="J14" s="149">
        <v>0</v>
      </c>
      <c r="K14" s="149">
        <v>5</v>
      </c>
      <c r="L14" s="153">
        <v>77320</v>
      </c>
    </row>
    <row r="15" spans="1:12" x14ac:dyDescent="0.2">
      <c r="A15" s="149" t="s">
        <v>204</v>
      </c>
      <c r="B15" s="150">
        <v>0.98299999999999998</v>
      </c>
      <c r="C15" s="151">
        <v>33.51</v>
      </c>
      <c r="D15" s="151">
        <v>0.85</v>
      </c>
      <c r="E15" s="152">
        <v>10.5</v>
      </c>
      <c r="F15" s="149">
        <v>3</v>
      </c>
      <c r="G15" s="153">
        <v>192584</v>
      </c>
      <c r="H15" s="149">
        <v>25.81</v>
      </c>
      <c r="I15" s="149">
        <v>0.33</v>
      </c>
      <c r="J15" s="149">
        <v>-11.6</v>
      </c>
      <c r="K15" s="149">
        <v>2</v>
      </c>
      <c r="L15" s="149">
        <v>16853</v>
      </c>
    </row>
    <row r="16" spans="1:12" x14ac:dyDescent="0.2">
      <c r="A16" s="149" t="s">
        <v>205</v>
      </c>
      <c r="B16" s="150">
        <v>0.99400000000000011</v>
      </c>
      <c r="C16" s="151">
        <v>32.82</v>
      </c>
      <c r="D16" s="151">
        <v>0.79</v>
      </c>
      <c r="E16" s="152">
        <v>-1.9</v>
      </c>
      <c r="F16" s="149">
        <v>5</v>
      </c>
      <c r="G16" s="153">
        <v>1742513</v>
      </c>
      <c r="H16" s="149">
        <v>24.39</v>
      </c>
      <c r="I16" s="149">
        <v>0.66</v>
      </c>
      <c r="J16" s="149">
        <v>-4.0999999999999996</v>
      </c>
      <c r="K16" s="149">
        <v>3</v>
      </c>
      <c r="L16" s="149">
        <v>219556</v>
      </c>
    </row>
    <row r="17" spans="1:12" x14ac:dyDescent="0.2">
      <c r="A17" s="149" t="s">
        <v>206</v>
      </c>
      <c r="B17" s="150">
        <v>1</v>
      </c>
      <c r="C17" s="151">
        <v>39.049999999999997</v>
      </c>
      <c r="D17" s="151">
        <v>0.79</v>
      </c>
      <c r="E17" s="152">
        <v>7.8</v>
      </c>
      <c r="F17" s="149">
        <v>3</v>
      </c>
      <c r="G17" s="153">
        <v>19783</v>
      </c>
      <c r="H17" s="149">
        <v>31.78</v>
      </c>
      <c r="I17" s="149">
        <v>0.95</v>
      </c>
      <c r="J17" s="149">
        <v>15.2</v>
      </c>
      <c r="K17" s="149">
        <v>3</v>
      </c>
      <c r="L17" s="153">
        <v>425108</v>
      </c>
    </row>
    <row r="18" spans="1:12" x14ac:dyDescent="0.2">
      <c r="A18" s="149" t="s">
        <v>207</v>
      </c>
      <c r="B18" s="150">
        <v>0.998</v>
      </c>
      <c r="C18" s="151">
        <v>38.68</v>
      </c>
      <c r="D18" s="151">
        <v>0.75</v>
      </c>
      <c r="E18" s="152">
        <v>0.8</v>
      </c>
      <c r="F18" s="149">
        <v>5</v>
      </c>
      <c r="G18" s="153">
        <v>556890</v>
      </c>
      <c r="H18" s="149">
        <v>32.979999999999997</v>
      </c>
      <c r="I18" s="149">
        <v>0.38</v>
      </c>
      <c r="J18" s="149">
        <v>8.1999999999999993</v>
      </c>
      <c r="K18" s="149">
        <v>4</v>
      </c>
      <c r="L18" s="149">
        <v>22550</v>
      </c>
    </row>
    <row r="19" spans="1:12" x14ac:dyDescent="0.2">
      <c r="A19" s="149" t="s">
        <v>208</v>
      </c>
      <c r="B19" s="150">
        <v>0.99900000000000011</v>
      </c>
      <c r="C19" s="151">
        <v>34.14</v>
      </c>
      <c r="D19" s="151">
        <v>0.42</v>
      </c>
      <c r="E19" s="152">
        <v>9.1999999999999993</v>
      </c>
      <c r="F19" s="149">
        <v>4</v>
      </c>
      <c r="G19" s="149">
        <v>87253</v>
      </c>
      <c r="H19" s="149">
        <v>28.61</v>
      </c>
      <c r="I19" s="149">
        <v>0.34</v>
      </c>
      <c r="J19" s="149">
        <v>-4.5999999999999996</v>
      </c>
      <c r="K19" s="149">
        <v>4</v>
      </c>
      <c r="L19" s="149">
        <v>1683157</v>
      </c>
    </row>
    <row r="20" spans="1:12" x14ac:dyDescent="0.2">
      <c r="A20" s="149" t="s">
        <v>209</v>
      </c>
      <c r="B20" s="150">
        <v>0.98599999999999999</v>
      </c>
      <c r="C20" s="151">
        <v>30.5</v>
      </c>
      <c r="D20" s="151">
        <v>0.75</v>
      </c>
      <c r="E20" s="152">
        <v>-1.1000000000000001</v>
      </c>
      <c r="F20" s="149">
        <v>6</v>
      </c>
      <c r="G20" s="153">
        <v>2769370</v>
      </c>
      <c r="H20" s="149">
        <v>22.68</v>
      </c>
      <c r="I20" s="149">
        <v>0.79</v>
      </c>
      <c r="J20" s="149">
        <v>15.7</v>
      </c>
      <c r="K20" s="149">
        <v>3</v>
      </c>
      <c r="L20" s="153">
        <v>633918</v>
      </c>
    </row>
    <row r="21" spans="1:12" x14ac:dyDescent="0.2">
      <c r="A21" s="149" t="s">
        <v>210</v>
      </c>
      <c r="B21" s="150">
        <v>0.99400000000000011</v>
      </c>
      <c r="C21" s="151">
        <v>30.2</v>
      </c>
      <c r="D21" s="151">
        <v>0.75</v>
      </c>
      <c r="E21" s="152">
        <v>1.2</v>
      </c>
      <c r="F21" s="149">
        <v>6</v>
      </c>
      <c r="G21" s="153">
        <v>712300</v>
      </c>
      <c r="H21" s="149">
        <v>22.26</v>
      </c>
      <c r="I21" s="149">
        <v>0.79</v>
      </c>
      <c r="J21" s="149">
        <v>0.4</v>
      </c>
      <c r="K21" s="149">
        <v>4</v>
      </c>
      <c r="L21" s="153">
        <v>74463</v>
      </c>
    </row>
    <row r="22" spans="1:12" x14ac:dyDescent="0.2">
      <c r="A22" s="149" t="s">
        <v>211</v>
      </c>
      <c r="B22" s="150">
        <v>0.99199999999999999</v>
      </c>
      <c r="C22" s="151">
        <v>29.55</v>
      </c>
      <c r="D22" s="151">
        <v>0.79</v>
      </c>
      <c r="E22" s="152">
        <v>-3</v>
      </c>
      <c r="F22" s="149">
        <v>6</v>
      </c>
      <c r="G22" s="153">
        <v>3272120</v>
      </c>
      <c r="H22" s="149">
        <v>22.27</v>
      </c>
      <c r="I22" s="149">
        <v>0.91</v>
      </c>
      <c r="J22" s="149">
        <v>0.51</v>
      </c>
      <c r="K22" s="149">
        <v>3</v>
      </c>
      <c r="L22" s="153">
        <v>102026</v>
      </c>
    </row>
    <row r="23" spans="1:12" x14ac:dyDescent="0.2">
      <c r="A23" s="149" t="s">
        <v>212</v>
      </c>
      <c r="B23" s="150">
        <v>0.995</v>
      </c>
      <c r="C23" s="151">
        <v>30.68</v>
      </c>
      <c r="D23" s="151">
        <v>0.79</v>
      </c>
      <c r="E23" s="152">
        <v>1</v>
      </c>
      <c r="F23" s="149">
        <v>6</v>
      </c>
      <c r="G23" s="153">
        <v>770171</v>
      </c>
      <c r="H23" s="149">
        <v>21.31</v>
      </c>
      <c r="I23" s="149">
        <v>0.94</v>
      </c>
      <c r="J23" s="149">
        <v>-13.2</v>
      </c>
      <c r="K23" s="149">
        <v>3</v>
      </c>
      <c r="L23" s="153">
        <v>157169</v>
      </c>
    </row>
    <row r="24" spans="1:12" x14ac:dyDescent="0.2">
      <c r="A24" s="149" t="s">
        <v>213</v>
      </c>
      <c r="B24" s="150">
        <v>0.99</v>
      </c>
      <c r="C24" s="151">
        <v>35.42</v>
      </c>
      <c r="D24" s="151">
        <v>0.89</v>
      </c>
      <c r="E24" s="152">
        <v>5</v>
      </c>
      <c r="F24" s="149">
        <v>5</v>
      </c>
      <c r="G24" s="153">
        <v>1348017</v>
      </c>
      <c r="H24" s="149">
        <v>26.37</v>
      </c>
      <c r="I24" s="149">
        <v>0.9</v>
      </c>
      <c r="J24" s="149">
        <v>-1.9</v>
      </c>
      <c r="K24" s="149">
        <v>3</v>
      </c>
      <c r="L24" s="153">
        <v>117881</v>
      </c>
    </row>
    <row r="25" spans="1:12" x14ac:dyDescent="0.2">
      <c r="A25" s="149" t="s">
        <v>214</v>
      </c>
      <c r="B25" s="150">
        <v>0.99</v>
      </c>
      <c r="C25" s="151">
        <v>32.369999999999997</v>
      </c>
      <c r="D25" s="151">
        <v>0.76</v>
      </c>
      <c r="E25" s="152">
        <v>-4</v>
      </c>
      <c r="F25" s="149">
        <v>3</v>
      </c>
      <c r="G25" s="153">
        <v>169206</v>
      </c>
      <c r="H25" s="149">
        <v>25.98</v>
      </c>
      <c r="I25" s="149">
        <v>0.39</v>
      </c>
      <c r="J25" s="149">
        <v>13.4</v>
      </c>
      <c r="K25" s="149">
        <v>2</v>
      </c>
      <c r="L25" s="149">
        <v>616744</v>
      </c>
    </row>
    <row r="26" spans="1:12" x14ac:dyDescent="0.2">
      <c r="A26" s="149" t="s">
        <v>215</v>
      </c>
      <c r="B26" s="150">
        <v>0.99199999999999999</v>
      </c>
      <c r="C26" s="151">
        <v>32.619999999999997</v>
      </c>
      <c r="D26" s="151">
        <v>0.93</v>
      </c>
      <c r="E26" s="152">
        <v>-1.9</v>
      </c>
      <c r="F26" s="149">
        <v>5</v>
      </c>
      <c r="G26" s="153">
        <v>2425955</v>
      </c>
      <c r="H26" s="149">
        <v>25.96</v>
      </c>
      <c r="I26" s="149">
        <v>0.85</v>
      </c>
      <c r="J26" s="149">
        <v>-0.9</v>
      </c>
      <c r="K26" s="149">
        <v>5</v>
      </c>
      <c r="L26" s="153">
        <v>534331</v>
      </c>
    </row>
    <row r="27" spans="1:12" x14ac:dyDescent="0.2">
      <c r="A27" s="149" t="s">
        <v>216</v>
      </c>
      <c r="B27" s="150">
        <v>0.99099999999999999</v>
      </c>
      <c r="C27" s="151">
        <v>33.49</v>
      </c>
      <c r="D27" s="151">
        <v>0.61</v>
      </c>
      <c r="E27" s="152">
        <v>-0.9</v>
      </c>
      <c r="F27" s="149">
        <v>3</v>
      </c>
      <c r="G27" s="149">
        <v>349641</v>
      </c>
      <c r="H27" s="149">
        <v>24.73</v>
      </c>
      <c r="I27" s="149">
        <v>0.91</v>
      </c>
      <c r="J27" s="149">
        <v>-1</v>
      </c>
      <c r="K27" s="149">
        <v>4</v>
      </c>
      <c r="L27" s="153">
        <v>659484</v>
      </c>
    </row>
    <row r="28" spans="1:12" x14ac:dyDescent="0.2">
      <c r="A28" s="149" t="s">
        <v>217</v>
      </c>
      <c r="B28" s="150">
        <v>0.996</v>
      </c>
      <c r="C28" s="151">
        <v>32.93</v>
      </c>
      <c r="D28" s="151">
        <v>0.81</v>
      </c>
      <c r="E28" s="152">
        <v>-3</v>
      </c>
      <c r="F28" s="149">
        <v>3</v>
      </c>
      <c r="G28" s="153">
        <v>1960231</v>
      </c>
      <c r="H28" s="149">
        <v>24.26</v>
      </c>
      <c r="I28" s="149">
        <v>0.78</v>
      </c>
      <c r="J28" s="149">
        <v>-3.5</v>
      </c>
      <c r="K28" s="149">
        <v>7</v>
      </c>
      <c r="L28" s="153">
        <v>866685</v>
      </c>
    </row>
    <row r="29" spans="1:12" x14ac:dyDescent="0.2">
      <c r="A29" s="149" t="s">
        <v>218</v>
      </c>
      <c r="B29" s="150">
        <v>0.996</v>
      </c>
      <c r="C29" s="151">
        <v>33.33</v>
      </c>
      <c r="D29" s="151">
        <v>0.81</v>
      </c>
      <c r="E29" s="152">
        <v>-5.2</v>
      </c>
      <c r="F29" s="149">
        <v>3</v>
      </c>
      <c r="G29" s="153">
        <v>748098</v>
      </c>
      <c r="H29" s="149">
        <v>22.13</v>
      </c>
      <c r="I29" s="149">
        <v>0.8</v>
      </c>
      <c r="J29" s="149">
        <v>-1.9</v>
      </c>
      <c r="K29" s="149">
        <v>3</v>
      </c>
      <c r="L29" s="153">
        <v>248470</v>
      </c>
    </row>
    <row r="30" spans="1:12" x14ac:dyDescent="0.2">
      <c r="A30" s="149" t="s">
        <v>219</v>
      </c>
      <c r="B30" s="150">
        <v>0.996</v>
      </c>
      <c r="C30" s="151">
        <v>34.770000000000003</v>
      </c>
      <c r="D30" s="151">
        <v>0.79</v>
      </c>
      <c r="E30" s="152">
        <v>-0.5</v>
      </c>
      <c r="F30" s="149">
        <v>4</v>
      </c>
      <c r="G30" s="153">
        <v>1807363</v>
      </c>
      <c r="H30" s="149">
        <v>25.93</v>
      </c>
      <c r="I30" s="149">
        <v>0.77</v>
      </c>
      <c r="J30" s="149">
        <v>9.4</v>
      </c>
      <c r="K30" s="149">
        <v>4</v>
      </c>
      <c r="L30" s="153">
        <v>472309</v>
      </c>
    </row>
    <row r="31" spans="1:12" x14ac:dyDescent="0.2">
      <c r="A31" s="149" t="s">
        <v>220</v>
      </c>
      <c r="B31" s="150">
        <v>0.99400000000000011</v>
      </c>
      <c r="C31" s="151">
        <v>32.65</v>
      </c>
      <c r="D31" s="151">
        <v>0.78</v>
      </c>
      <c r="E31" s="152">
        <v>0</v>
      </c>
      <c r="F31" s="149">
        <v>5</v>
      </c>
      <c r="G31" s="153">
        <v>2901885</v>
      </c>
      <c r="H31" s="149">
        <v>25.21</v>
      </c>
      <c r="I31" s="149">
        <v>0.9</v>
      </c>
      <c r="J31" s="149">
        <v>-0.1</v>
      </c>
      <c r="K31" s="149">
        <v>6</v>
      </c>
      <c r="L31" s="153">
        <v>1506263</v>
      </c>
    </row>
    <row r="32" spans="1:12" x14ac:dyDescent="0.2">
      <c r="A32" s="149" t="s">
        <v>221</v>
      </c>
      <c r="B32" s="150">
        <v>0.998</v>
      </c>
      <c r="C32" s="151">
        <v>39.57</v>
      </c>
      <c r="D32" s="151">
        <v>0.86</v>
      </c>
      <c r="E32" s="152">
        <v>-0.6</v>
      </c>
      <c r="F32" s="149">
        <v>5</v>
      </c>
      <c r="G32" s="153">
        <v>305244</v>
      </c>
      <c r="H32" s="149">
        <v>31.68</v>
      </c>
      <c r="I32" s="149">
        <v>0.84</v>
      </c>
      <c r="J32" s="149">
        <v>-13.8</v>
      </c>
      <c r="K32" s="149">
        <v>4</v>
      </c>
      <c r="L32" s="153">
        <v>403159</v>
      </c>
    </row>
    <row r="33" spans="1:12" x14ac:dyDescent="0.2">
      <c r="A33" s="149" t="s">
        <v>222</v>
      </c>
      <c r="B33" s="150">
        <v>0.998</v>
      </c>
      <c r="C33" s="151">
        <v>39.15</v>
      </c>
      <c r="D33" s="151">
        <v>0.75</v>
      </c>
      <c r="E33" s="152">
        <v>-1.1000000000000001</v>
      </c>
      <c r="F33" s="149">
        <v>5</v>
      </c>
      <c r="G33" s="153">
        <v>298136</v>
      </c>
      <c r="H33" s="149">
        <v>31.31</v>
      </c>
      <c r="I33" s="149">
        <v>0.83</v>
      </c>
      <c r="J33" s="149">
        <v>-12.6</v>
      </c>
      <c r="K33" s="149">
        <v>3</v>
      </c>
      <c r="L33" s="153">
        <v>844890</v>
      </c>
    </row>
    <row r="34" spans="1:12" x14ac:dyDescent="0.2">
      <c r="A34" s="149" t="s">
        <v>223</v>
      </c>
      <c r="B34" s="150">
        <v>0.99900000000000011</v>
      </c>
      <c r="C34" s="151">
        <v>39.21</v>
      </c>
      <c r="D34" s="151">
        <v>0.88</v>
      </c>
      <c r="E34" s="152">
        <v>-4.5999999999999996</v>
      </c>
      <c r="F34" s="149">
        <v>5</v>
      </c>
      <c r="G34" s="153">
        <v>500859</v>
      </c>
      <c r="H34" s="149">
        <v>31.65</v>
      </c>
      <c r="I34" s="149">
        <v>0.75</v>
      </c>
      <c r="J34" s="149">
        <v>14.9</v>
      </c>
      <c r="K34" s="149">
        <v>3</v>
      </c>
      <c r="L34" s="153">
        <v>216957</v>
      </c>
    </row>
    <row r="35" spans="1:12" x14ac:dyDescent="0.2">
      <c r="A35" s="149" t="s">
        <v>224</v>
      </c>
      <c r="B35" s="150">
        <v>0.996</v>
      </c>
      <c r="C35" s="151">
        <v>36.43</v>
      </c>
      <c r="D35" s="151">
        <v>0.93</v>
      </c>
      <c r="E35" s="152">
        <v>-1.8</v>
      </c>
      <c r="F35" s="149">
        <v>5</v>
      </c>
      <c r="G35" s="153">
        <v>1434712</v>
      </c>
      <c r="H35" s="149">
        <v>28.96</v>
      </c>
      <c r="I35" s="149">
        <v>0.86</v>
      </c>
      <c r="J35" s="149">
        <v>6.7</v>
      </c>
      <c r="K35" s="149">
        <v>4</v>
      </c>
      <c r="L35" s="153">
        <v>602340</v>
      </c>
    </row>
    <row r="36" spans="1:12" x14ac:dyDescent="0.2">
      <c r="A36" s="149" t="s">
        <v>225</v>
      </c>
      <c r="B36" s="150">
        <v>0.99099999999999999</v>
      </c>
      <c r="C36" s="151">
        <v>35.4</v>
      </c>
      <c r="D36" s="151">
        <v>0.96</v>
      </c>
      <c r="E36" s="152">
        <v>-4.5</v>
      </c>
      <c r="F36" s="149">
        <v>5</v>
      </c>
      <c r="G36" s="153">
        <v>2829037</v>
      </c>
      <c r="H36" s="149">
        <v>26.49</v>
      </c>
      <c r="I36" s="149">
        <v>0.91</v>
      </c>
      <c r="J36" s="149">
        <v>-0.5</v>
      </c>
      <c r="K36" s="149">
        <v>6</v>
      </c>
      <c r="L36" s="153">
        <v>1523200</v>
      </c>
    </row>
    <row r="37" spans="1:12" x14ac:dyDescent="0.2">
      <c r="A37" s="149" t="s">
        <v>226</v>
      </c>
      <c r="B37" s="150">
        <v>0.995</v>
      </c>
      <c r="C37" s="151">
        <v>35.93</v>
      </c>
      <c r="D37" s="151">
        <v>0.87</v>
      </c>
      <c r="E37" s="152">
        <v>-3.9</v>
      </c>
      <c r="F37" s="149">
        <v>5</v>
      </c>
      <c r="G37" s="153">
        <v>1370912</v>
      </c>
      <c r="H37" s="149">
        <v>26.49</v>
      </c>
      <c r="I37" s="149">
        <v>0.94</v>
      </c>
      <c r="J37" s="149">
        <v>-3.9</v>
      </c>
      <c r="K37" s="149">
        <v>6</v>
      </c>
      <c r="L37" s="153">
        <v>1125084</v>
      </c>
    </row>
    <row r="38" spans="1:12" x14ac:dyDescent="0.2">
      <c r="A38" s="149" t="s">
        <v>227</v>
      </c>
      <c r="B38" s="150">
        <v>0.995</v>
      </c>
      <c r="C38" s="151">
        <v>33.520000000000003</v>
      </c>
      <c r="D38" s="151">
        <v>0.83</v>
      </c>
      <c r="E38" s="152">
        <v>-22.1</v>
      </c>
      <c r="F38" s="149">
        <v>4</v>
      </c>
      <c r="G38" s="149">
        <v>40912</v>
      </c>
      <c r="H38" s="149">
        <v>22.69</v>
      </c>
      <c r="I38" s="149">
        <v>0.77</v>
      </c>
      <c r="J38" s="149">
        <v>-1.4</v>
      </c>
      <c r="K38" s="149">
        <v>3</v>
      </c>
      <c r="L38" s="153">
        <v>55202</v>
      </c>
    </row>
    <row r="39" spans="1:12" x14ac:dyDescent="0.2">
      <c r="A39" s="149" t="s">
        <v>228</v>
      </c>
      <c r="B39" s="150">
        <v>0.995</v>
      </c>
      <c r="C39" s="151">
        <v>32.46</v>
      </c>
      <c r="D39" s="151">
        <v>0.76</v>
      </c>
      <c r="E39" s="152">
        <v>3.4</v>
      </c>
      <c r="F39" s="149">
        <v>4</v>
      </c>
      <c r="G39" s="153">
        <v>97068</v>
      </c>
      <c r="H39" s="149">
        <v>22.46</v>
      </c>
      <c r="I39" s="149">
        <v>0.77</v>
      </c>
      <c r="J39" s="149">
        <v>-6.5</v>
      </c>
      <c r="K39" s="149">
        <v>4</v>
      </c>
      <c r="L39" s="153">
        <v>432388</v>
      </c>
    </row>
    <row r="40" spans="1:12" x14ac:dyDescent="0.2">
      <c r="A40" s="149" t="s">
        <v>229</v>
      </c>
      <c r="B40" s="150">
        <v>0.99400000000000011</v>
      </c>
      <c r="C40" s="151">
        <v>29.57</v>
      </c>
      <c r="D40" s="151">
        <v>0.8</v>
      </c>
      <c r="E40" s="152">
        <v>0.2</v>
      </c>
      <c r="F40" s="149">
        <v>6</v>
      </c>
      <c r="G40" s="153">
        <v>772284</v>
      </c>
      <c r="H40" s="149">
        <v>20.239999999999998</v>
      </c>
      <c r="I40" s="149">
        <v>0.82</v>
      </c>
      <c r="J40" s="149">
        <v>0.2</v>
      </c>
      <c r="K40" s="149">
        <v>3</v>
      </c>
      <c r="L40" s="153">
        <v>149910</v>
      </c>
    </row>
    <row r="41" spans="1:12" x14ac:dyDescent="0.2">
      <c r="A41" s="149" t="s">
        <v>230</v>
      </c>
      <c r="B41" s="150">
        <v>0.99299999999999999</v>
      </c>
      <c r="C41" s="151">
        <v>30.92</v>
      </c>
      <c r="D41" s="151">
        <v>0.8</v>
      </c>
      <c r="E41" s="152">
        <v>2.6</v>
      </c>
      <c r="F41" s="149">
        <v>6</v>
      </c>
      <c r="G41" s="153">
        <v>963813</v>
      </c>
      <c r="H41" s="149">
        <v>21.96</v>
      </c>
      <c r="I41" s="149">
        <v>0.85</v>
      </c>
      <c r="J41" s="149">
        <v>16.100000000000001</v>
      </c>
      <c r="K41" s="149">
        <v>4</v>
      </c>
      <c r="L41" s="153">
        <v>109493</v>
      </c>
    </row>
    <row r="42" spans="1:12" x14ac:dyDescent="0.2">
      <c r="A42" s="149" t="s">
        <v>231</v>
      </c>
      <c r="B42" s="150">
        <v>0.995</v>
      </c>
      <c r="C42" s="151">
        <v>30.71</v>
      </c>
      <c r="D42" s="151">
        <v>0.76</v>
      </c>
      <c r="E42" s="152">
        <v>1.4</v>
      </c>
      <c r="F42" s="149">
        <v>6</v>
      </c>
      <c r="G42" s="153">
        <v>1305368</v>
      </c>
      <c r="H42" s="149">
        <v>22.29</v>
      </c>
      <c r="I42" s="149">
        <v>0.76</v>
      </c>
      <c r="J42" s="149">
        <v>-0.2</v>
      </c>
      <c r="K42" s="149">
        <v>5</v>
      </c>
      <c r="L42" s="153">
        <v>113545</v>
      </c>
    </row>
    <row r="43" spans="1:12" x14ac:dyDescent="0.2">
      <c r="A43" s="149" t="s">
        <v>232</v>
      </c>
      <c r="B43" s="150">
        <v>0.98</v>
      </c>
      <c r="C43" s="151">
        <v>27.6</v>
      </c>
      <c r="D43" s="151">
        <v>0.76</v>
      </c>
      <c r="E43" s="152">
        <v>-2</v>
      </c>
      <c r="F43" s="149">
        <v>5</v>
      </c>
      <c r="G43" s="153">
        <v>1226105</v>
      </c>
      <c r="H43" s="149">
        <v>20.399999999999999</v>
      </c>
      <c r="I43" s="149">
        <v>0.86</v>
      </c>
      <c r="J43" s="149">
        <v>5.5</v>
      </c>
      <c r="K43" s="149">
        <v>6</v>
      </c>
      <c r="L43" s="153">
        <v>928162</v>
      </c>
    </row>
    <row r="44" spans="1:12" x14ac:dyDescent="0.2">
      <c r="A44" s="149" t="s">
        <v>233</v>
      </c>
      <c r="B44" s="150">
        <v>0.98</v>
      </c>
      <c r="C44" s="151">
        <v>29.2</v>
      </c>
      <c r="D44" s="151">
        <v>0.85</v>
      </c>
      <c r="E44" s="152">
        <v>-7.3</v>
      </c>
      <c r="F44" s="149">
        <v>5</v>
      </c>
      <c r="G44" s="153">
        <v>1308764</v>
      </c>
      <c r="H44" s="149">
        <v>22.1</v>
      </c>
      <c r="I44" s="149">
        <v>0.88</v>
      </c>
      <c r="J44" s="149">
        <v>-2.2000000000000002</v>
      </c>
      <c r="K44" s="149">
        <v>6</v>
      </c>
      <c r="L44" s="153">
        <v>919507</v>
      </c>
    </row>
    <row r="45" spans="1:12" x14ac:dyDescent="0.2">
      <c r="A45" s="149" t="s">
        <v>234</v>
      </c>
      <c r="B45" s="150">
        <v>0.98</v>
      </c>
      <c r="C45" s="151">
        <v>27.1</v>
      </c>
      <c r="D45" s="151">
        <v>0.79</v>
      </c>
      <c r="E45" s="152">
        <v>-0.9</v>
      </c>
      <c r="F45" s="149">
        <v>5</v>
      </c>
      <c r="G45" s="153">
        <v>1653101</v>
      </c>
      <c r="H45" s="149">
        <v>21.2</v>
      </c>
      <c r="I45" s="149">
        <v>0.92</v>
      </c>
      <c r="J45" s="149">
        <v>-9.8000000000000007</v>
      </c>
      <c r="K45" s="149">
        <v>5</v>
      </c>
      <c r="L45" s="153">
        <v>1102142</v>
      </c>
    </row>
    <row r="46" spans="1:12" x14ac:dyDescent="0.2">
      <c r="A46" s="149" t="s">
        <v>235</v>
      </c>
      <c r="B46" s="150">
        <v>0.998</v>
      </c>
      <c r="C46" s="151">
        <v>30.59</v>
      </c>
      <c r="D46" s="151">
        <v>0.84</v>
      </c>
      <c r="E46" s="152">
        <v>-1.7</v>
      </c>
      <c r="F46" s="149">
        <v>3</v>
      </c>
      <c r="G46" s="153">
        <v>230193</v>
      </c>
      <c r="H46" s="149">
        <v>22.4</v>
      </c>
      <c r="I46" s="149">
        <v>0.87</v>
      </c>
      <c r="J46" s="149">
        <v>-13.7</v>
      </c>
      <c r="K46" s="149">
        <v>3</v>
      </c>
      <c r="L46" s="153">
        <v>200000</v>
      </c>
    </row>
    <row r="47" spans="1:12" x14ac:dyDescent="0.2">
      <c r="A47" s="149" t="s">
        <v>236</v>
      </c>
      <c r="B47" s="150">
        <v>0.997</v>
      </c>
      <c r="C47" s="151">
        <v>30.51</v>
      </c>
      <c r="D47" s="151">
        <v>0.78</v>
      </c>
      <c r="E47" s="152">
        <v>-1.3</v>
      </c>
      <c r="F47" s="149">
        <v>6</v>
      </c>
      <c r="G47" s="153">
        <v>1521743</v>
      </c>
      <c r="H47" s="149">
        <v>22.8</v>
      </c>
      <c r="I47" s="149">
        <v>0.38</v>
      </c>
      <c r="J47" s="149">
        <v>16.8</v>
      </c>
      <c r="K47" s="149">
        <v>6</v>
      </c>
      <c r="L47" s="149">
        <v>46718</v>
      </c>
    </row>
    <row r="48" spans="1:12" x14ac:dyDescent="0.2">
      <c r="A48" s="149" t="s">
        <v>237</v>
      </c>
      <c r="B48" s="150">
        <v>0.997</v>
      </c>
      <c r="C48" s="151">
        <v>31.34</v>
      </c>
      <c r="D48" s="151">
        <v>0.82</v>
      </c>
      <c r="E48" s="152">
        <v>5.6</v>
      </c>
      <c r="F48" s="149">
        <v>4</v>
      </c>
      <c r="G48" s="153">
        <v>206378</v>
      </c>
      <c r="H48" s="149">
        <v>22.96</v>
      </c>
      <c r="I48" s="149">
        <v>0.86</v>
      </c>
      <c r="J48" s="149">
        <v>5.8</v>
      </c>
      <c r="K48" s="149">
        <v>4</v>
      </c>
      <c r="L48" s="153">
        <v>59171</v>
      </c>
    </row>
    <row r="49" spans="1:12" x14ac:dyDescent="0.2">
      <c r="A49" s="149" t="s">
        <v>238</v>
      </c>
      <c r="B49" s="150">
        <v>0.997</v>
      </c>
      <c r="C49" s="151">
        <v>30.35</v>
      </c>
      <c r="D49" s="151">
        <v>0.81</v>
      </c>
      <c r="E49" s="152">
        <v>-2.2000000000000002</v>
      </c>
      <c r="F49" s="149">
        <v>6</v>
      </c>
      <c r="G49" s="153">
        <v>2844037</v>
      </c>
      <c r="H49" s="149">
        <v>21.96</v>
      </c>
      <c r="I49" s="149">
        <v>0.75</v>
      </c>
      <c r="J49" s="149">
        <v>2.1</v>
      </c>
      <c r="K49" s="149">
        <v>3</v>
      </c>
      <c r="L49" s="153">
        <v>15174</v>
      </c>
    </row>
    <row r="50" spans="1:12" x14ac:dyDescent="0.2">
      <c r="A50" s="149" t="s">
        <v>239</v>
      </c>
      <c r="B50" s="150">
        <v>0.99400000000000011</v>
      </c>
      <c r="C50" s="151">
        <v>29.99</v>
      </c>
      <c r="D50" s="151">
        <v>0.85</v>
      </c>
      <c r="E50" s="152">
        <v>15.5</v>
      </c>
      <c r="F50" s="149">
        <v>5</v>
      </c>
      <c r="G50" s="153">
        <v>258779</v>
      </c>
      <c r="H50" s="149">
        <v>22.5</v>
      </c>
      <c r="I50" s="149">
        <v>0.83</v>
      </c>
      <c r="J50" s="149">
        <v>-1.2</v>
      </c>
      <c r="K50" s="149">
        <v>3</v>
      </c>
      <c r="L50" s="153">
        <v>33584</v>
      </c>
    </row>
    <row r="51" spans="1:12" x14ac:dyDescent="0.2">
      <c r="A51" s="149" t="s">
        <v>240</v>
      </c>
      <c r="B51" s="150">
        <v>0.98</v>
      </c>
      <c r="C51" s="151">
        <v>28.5</v>
      </c>
      <c r="D51" s="151">
        <v>0.46</v>
      </c>
      <c r="E51" s="152">
        <v>2.6</v>
      </c>
      <c r="F51" s="149">
        <v>4</v>
      </c>
      <c r="G51" s="149">
        <v>427603</v>
      </c>
      <c r="H51" s="149">
        <v>21.2</v>
      </c>
      <c r="I51" s="149">
        <v>0.75</v>
      </c>
      <c r="J51" s="149">
        <v>0.5</v>
      </c>
      <c r="K51" s="149">
        <v>5</v>
      </c>
      <c r="L51" s="153">
        <v>1066112</v>
      </c>
    </row>
    <row r="52" spans="1:12" x14ac:dyDescent="0.2">
      <c r="A52" s="149" t="s">
        <v>241</v>
      </c>
      <c r="B52" s="150">
        <v>0.98</v>
      </c>
      <c r="C52" s="151">
        <v>26</v>
      </c>
      <c r="D52" s="151">
        <v>0.55000000000000004</v>
      </c>
      <c r="E52" s="152">
        <v>-5.3</v>
      </c>
      <c r="F52" s="149">
        <v>4</v>
      </c>
      <c r="G52" s="149">
        <v>103315</v>
      </c>
      <c r="H52" s="149">
        <v>21.4</v>
      </c>
      <c r="I52" s="149">
        <v>0.45</v>
      </c>
      <c r="J52" s="149">
        <v>1.8</v>
      </c>
      <c r="K52" s="149">
        <v>3</v>
      </c>
      <c r="L52" s="149">
        <v>171430</v>
      </c>
    </row>
    <row r="53" spans="1:12" x14ac:dyDescent="0.2">
      <c r="A53" s="149" t="s">
        <v>242</v>
      </c>
      <c r="B53" s="150">
        <v>0.98</v>
      </c>
      <c r="C53" s="151">
        <v>27.1</v>
      </c>
      <c r="D53" s="151">
        <v>0.37</v>
      </c>
      <c r="E53" s="152">
        <v>6.3</v>
      </c>
      <c r="F53" s="149">
        <v>2</v>
      </c>
      <c r="G53" s="149">
        <v>312007</v>
      </c>
      <c r="H53" s="149">
        <v>19.600000000000001</v>
      </c>
      <c r="I53" s="149">
        <v>0.5</v>
      </c>
      <c r="J53" s="149">
        <v>5.4</v>
      </c>
      <c r="K53" s="149">
        <v>5</v>
      </c>
      <c r="L53" s="149">
        <v>430817</v>
      </c>
    </row>
    <row r="54" spans="1:12" x14ac:dyDescent="0.2">
      <c r="A54" s="149" t="s">
        <v>243</v>
      </c>
      <c r="B54" s="150">
        <v>0.98</v>
      </c>
      <c r="C54" s="151">
        <v>28.9</v>
      </c>
      <c r="D54" s="151">
        <v>0.44</v>
      </c>
      <c r="E54" s="152">
        <v>5.5</v>
      </c>
      <c r="F54" s="149">
        <v>3</v>
      </c>
      <c r="G54" s="149">
        <v>1418524</v>
      </c>
      <c r="H54" s="149">
        <v>19.399999999999999</v>
      </c>
      <c r="I54" s="149">
        <v>0.39</v>
      </c>
      <c r="J54" s="149">
        <v>0.7</v>
      </c>
      <c r="K54" s="149">
        <v>3</v>
      </c>
      <c r="L54" s="149">
        <v>77929</v>
      </c>
    </row>
    <row r="55" spans="1:12" x14ac:dyDescent="0.2">
      <c r="A55" s="149" t="s">
        <v>244</v>
      </c>
      <c r="B55" s="150">
        <v>0.98</v>
      </c>
      <c r="C55" s="151">
        <v>26.6</v>
      </c>
      <c r="D55" s="151">
        <v>0.3</v>
      </c>
      <c r="E55" s="152">
        <v>1.5</v>
      </c>
      <c r="F55" s="149">
        <v>2</v>
      </c>
      <c r="G55" s="149">
        <v>275893</v>
      </c>
      <c r="H55" s="149">
        <v>20.6</v>
      </c>
      <c r="I55" s="149">
        <v>0.76</v>
      </c>
      <c r="J55" s="149">
        <v>-0.2</v>
      </c>
      <c r="K55" s="149">
        <v>4</v>
      </c>
      <c r="L55" s="153">
        <v>852970</v>
      </c>
    </row>
    <row r="56" spans="1:12" x14ac:dyDescent="0.2">
      <c r="A56" s="149" t="s">
        <v>245</v>
      </c>
      <c r="B56" s="150">
        <v>0.99</v>
      </c>
      <c r="C56" s="151">
        <v>30.61</v>
      </c>
      <c r="D56" s="151">
        <v>0.81</v>
      </c>
      <c r="E56" s="152">
        <v>-2.2000000000000002</v>
      </c>
      <c r="F56" s="149">
        <v>6</v>
      </c>
      <c r="G56" s="153">
        <v>1625865</v>
      </c>
      <c r="H56" s="149">
        <v>20.85</v>
      </c>
      <c r="I56" s="149">
        <v>0.78</v>
      </c>
      <c r="J56" s="149">
        <v>12.9</v>
      </c>
      <c r="K56" s="149">
        <v>6</v>
      </c>
      <c r="L56" s="153">
        <v>186736</v>
      </c>
    </row>
    <row r="57" spans="1:12" x14ac:dyDescent="0.2">
      <c r="A57" s="149" t="s">
        <v>246</v>
      </c>
      <c r="B57" s="150">
        <v>0.997</v>
      </c>
      <c r="C57" s="151">
        <v>30.83</v>
      </c>
      <c r="D57" s="151">
        <v>0.86</v>
      </c>
      <c r="E57" s="152">
        <v>2.1</v>
      </c>
      <c r="F57" s="149">
        <v>6</v>
      </c>
      <c r="G57" s="153">
        <v>400822</v>
      </c>
      <c r="H57" s="149">
        <v>22.41</v>
      </c>
      <c r="I57" s="149">
        <v>0.52</v>
      </c>
      <c r="J57" s="149">
        <v>-5.8</v>
      </c>
      <c r="K57" s="149">
        <v>4</v>
      </c>
      <c r="L57" s="149">
        <v>308285</v>
      </c>
    </row>
    <row r="58" spans="1:12" x14ac:dyDescent="0.2">
      <c r="A58" s="149" t="s">
        <v>247</v>
      </c>
      <c r="B58" s="150">
        <v>0.997</v>
      </c>
      <c r="C58" s="151">
        <v>30.38</v>
      </c>
      <c r="D58" s="151">
        <v>0.8</v>
      </c>
      <c r="E58" s="152">
        <v>-0.9</v>
      </c>
      <c r="F58" s="149">
        <v>6</v>
      </c>
      <c r="G58" s="153">
        <v>1354045</v>
      </c>
      <c r="H58" s="149">
        <v>23.41</v>
      </c>
      <c r="I58" s="149">
        <v>0.83</v>
      </c>
      <c r="J58" s="149">
        <v>-15.3</v>
      </c>
      <c r="K58" s="149">
        <v>3</v>
      </c>
      <c r="L58" s="153">
        <v>78324</v>
      </c>
    </row>
    <row r="59" spans="1:12" x14ac:dyDescent="0.2">
      <c r="A59" s="149" t="s">
        <v>248</v>
      </c>
      <c r="B59" s="150">
        <v>0.997</v>
      </c>
      <c r="C59" s="151">
        <v>31.2</v>
      </c>
      <c r="D59" s="151">
        <v>0.77</v>
      </c>
      <c r="E59" s="152">
        <v>-2.4</v>
      </c>
      <c r="F59" s="149">
        <v>6</v>
      </c>
      <c r="G59" s="153">
        <v>1443371</v>
      </c>
      <c r="H59" s="149">
        <v>24.59</v>
      </c>
      <c r="I59" s="149">
        <v>0.93</v>
      </c>
      <c r="J59" s="149">
        <v>9.3000000000000007</v>
      </c>
      <c r="K59" s="149">
        <v>4</v>
      </c>
      <c r="L59" s="153">
        <v>58324</v>
      </c>
    </row>
    <row r="60" spans="1:12" x14ac:dyDescent="0.2">
      <c r="A60" s="149" t="s">
        <v>249</v>
      </c>
      <c r="B60" s="150">
        <v>0.98</v>
      </c>
      <c r="C60" s="151">
        <v>27.8</v>
      </c>
      <c r="D60" s="151">
        <v>0.75</v>
      </c>
      <c r="E60" s="152">
        <v>-7.4</v>
      </c>
      <c r="F60" s="149">
        <v>4</v>
      </c>
      <c r="G60" s="153">
        <v>932074</v>
      </c>
      <c r="H60" s="149">
        <v>21.1</v>
      </c>
      <c r="I60" s="149">
        <v>0.75</v>
      </c>
      <c r="J60" s="149">
        <v>1.8</v>
      </c>
      <c r="K60" s="149">
        <v>6</v>
      </c>
      <c r="L60" s="153">
        <v>618184</v>
      </c>
    </row>
    <row r="61" spans="1:12" x14ac:dyDescent="0.2">
      <c r="A61" s="149" t="s">
        <v>250</v>
      </c>
      <c r="B61" s="150">
        <v>0.98</v>
      </c>
      <c r="C61" s="151">
        <v>26.5</v>
      </c>
      <c r="D61" s="151">
        <v>0.89</v>
      </c>
      <c r="E61" s="152">
        <v>-10</v>
      </c>
      <c r="F61" s="149">
        <v>5</v>
      </c>
      <c r="G61" s="153">
        <v>784439</v>
      </c>
      <c r="H61" s="149">
        <v>20.5</v>
      </c>
      <c r="I61" s="149">
        <v>0.76</v>
      </c>
      <c r="J61" s="149">
        <v>1.7</v>
      </c>
      <c r="K61" s="149">
        <v>4</v>
      </c>
      <c r="L61" s="153">
        <v>727208</v>
      </c>
    </row>
    <row r="62" spans="1:12" x14ac:dyDescent="0.2">
      <c r="A62" s="149" t="s">
        <v>251</v>
      </c>
      <c r="B62" s="150">
        <v>0.98</v>
      </c>
      <c r="C62" s="151">
        <v>28.4</v>
      </c>
      <c r="D62" s="151">
        <v>0.8</v>
      </c>
      <c r="E62" s="152">
        <v>7.7</v>
      </c>
      <c r="F62" s="149">
        <v>3</v>
      </c>
      <c r="G62" s="153">
        <v>153355</v>
      </c>
      <c r="H62" s="149">
        <v>19.7</v>
      </c>
      <c r="I62" s="149">
        <v>0.76</v>
      </c>
      <c r="J62" s="149">
        <v>1.7</v>
      </c>
      <c r="K62" s="149">
        <v>5</v>
      </c>
      <c r="L62" s="153">
        <v>677469</v>
      </c>
    </row>
    <row r="63" spans="1:12" x14ac:dyDescent="0.2">
      <c r="A63" s="149" t="s">
        <v>252</v>
      </c>
      <c r="B63" s="150">
        <v>0.98</v>
      </c>
      <c r="C63" s="151">
        <v>26.1</v>
      </c>
      <c r="D63" s="151">
        <v>0.8</v>
      </c>
      <c r="E63" s="152">
        <v>0.2</v>
      </c>
      <c r="F63" s="149">
        <v>6</v>
      </c>
      <c r="G63" s="153">
        <v>1580050</v>
      </c>
      <c r="H63" s="149">
        <v>19.5</v>
      </c>
      <c r="I63" s="149">
        <v>0.76</v>
      </c>
      <c r="J63" s="149">
        <v>-9.9</v>
      </c>
      <c r="K63" s="149">
        <v>6</v>
      </c>
      <c r="L63" s="153">
        <v>623443</v>
      </c>
    </row>
    <row r="64" spans="1:12" x14ac:dyDescent="0.2">
      <c r="A64" s="149" t="s">
        <v>253</v>
      </c>
      <c r="B64" s="150">
        <v>0.98</v>
      </c>
      <c r="C64" s="151">
        <v>28.1</v>
      </c>
      <c r="D64" s="151">
        <v>0.79</v>
      </c>
      <c r="E64" s="152">
        <v>1.3</v>
      </c>
      <c r="F64" s="149">
        <v>3</v>
      </c>
      <c r="G64" s="153">
        <v>471516</v>
      </c>
      <c r="H64" s="149">
        <v>20.9</v>
      </c>
      <c r="I64" s="149">
        <v>0.75</v>
      </c>
      <c r="J64" s="149">
        <v>2.2999999999999998</v>
      </c>
      <c r="K64" s="149">
        <v>6</v>
      </c>
      <c r="L64" s="153">
        <v>654173</v>
      </c>
    </row>
    <row r="65" spans="1:12" x14ac:dyDescent="0.2">
      <c r="A65" s="149" t="s">
        <v>254</v>
      </c>
      <c r="B65" s="150">
        <v>0.998</v>
      </c>
      <c r="C65" s="151">
        <v>31.99</v>
      </c>
      <c r="D65" s="151">
        <v>0.8</v>
      </c>
      <c r="E65" s="152">
        <v>-7.6</v>
      </c>
      <c r="F65" s="149">
        <v>3</v>
      </c>
      <c r="G65" s="153">
        <v>292026</v>
      </c>
      <c r="H65" s="149">
        <v>23.62</v>
      </c>
      <c r="I65" s="149">
        <v>0.71</v>
      </c>
      <c r="J65" s="149">
        <v>13.1</v>
      </c>
      <c r="K65" s="149">
        <v>3</v>
      </c>
      <c r="L65" s="149">
        <v>19382</v>
      </c>
    </row>
    <row r="66" spans="1:12" x14ac:dyDescent="0.2">
      <c r="A66" s="149" t="s">
        <v>255</v>
      </c>
      <c r="B66" s="150">
        <v>0.997</v>
      </c>
      <c r="C66" s="151">
        <v>31.08</v>
      </c>
      <c r="D66" s="151">
        <v>0.79</v>
      </c>
      <c r="E66" s="152">
        <v>2.4</v>
      </c>
      <c r="F66" s="149">
        <v>4</v>
      </c>
      <c r="G66" s="153">
        <v>132256</v>
      </c>
      <c r="H66" s="149">
        <v>21.79</v>
      </c>
      <c r="I66" s="149">
        <v>0.75</v>
      </c>
      <c r="J66" s="149">
        <v>0.9</v>
      </c>
      <c r="K66" s="149">
        <v>4</v>
      </c>
      <c r="L66" s="153">
        <v>219419</v>
      </c>
    </row>
    <row r="67" spans="1:12" x14ac:dyDescent="0.2">
      <c r="A67" s="149" t="s">
        <v>256</v>
      </c>
      <c r="B67" s="150">
        <v>0.996</v>
      </c>
      <c r="C67" s="151">
        <v>32.25</v>
      </c>
      <c r="D67" s="151">
        <v>0.86</v>
      </c>
      <c r="E67" s="152">
        <v>-5.9</v>
      </c>
      <c r="F67" s="149">
        <v>4</v>
      </c>
      <c r="G67" s="153">
        <v>84533</v>
      </c>
      <c r="H67" s="149">
        <v>23.93</v>
      </c>
      <c r="I67" s="149">
        <v>0.82</v>
      </c>
      <c r="J67" s="149">
        <v>7.7</v>
      </c>
      <c r="K67" s="149">
        <v>3</v>
      </c>
      <c r="L67" s="153">
        <v>136713</v>
      </c>
    </row>
    <row r="68" spans="1:12" x14ac:dyDescent="0.2">
      <c r="A68" s="149" t="s">
        <v>257</v>
      </c>
      <c r="B68" s="150">
        <v>0.996</v>
      </c>
      <c r="C68" s="151">
        <v>31.23</v>
      </c>
      <c r="D68" s="151">
        <v>0.97</v>
      </c>
      <c r="E68" s="152">
        <v>-2.1</v>
      </c>
      <c r="F68" s="149">
        <v>3</v>
      </c>
      <c r="G68" s="153">
        <v>79078</v>
      </c>
      <c r="H68" s="149">
        <v>23.93</v>
      </c>
      <c r="I68" s="149">
        <v>0.66</v>
      </c>
      <c r="J68" s="149">
        <v>7.2</v>
      </c>
      <c r="K68" s="149">
        <v>3</v>
      </c>
      <c r="L68" s="149">
        <v>58360</v>
      </c>
    </row>
    <row r="69" spans="1:12" x14ac:dyDescent="0.2">
      <c r="A69" s="149" t="s">
        <v>258</v>
      </c>
      <c r="B69" s="150">
        <v>0.996</v>
      </c>
      <c r="C69" s="151">
        <v>32.31</v>
      </c>
      <c r="D69" s="151">
        <v>0.75</v>
      </c>
      <c r="E69" s="152">
        <v>-1.5</v>
      </c>
      <c r="F69" s="149">
        <v>4</v>
      </c>
      <c r="G69" s="153">
        <v>58392</v>
      </c>
      <c r="H69" s="149">
        <v>23.89</v>
      </c>
      <c r="I69" s="149">
        <v>0.75</v>
      </c>
      <c r="J69" s="149">
        <v>-1.1000000000000001</v>
      </c>
      <c r="K69" s="149">
        <v>4</v>
      </c>
      <c r="L69" s="153">
        <v>273457</v>
      </c>
    </row>
    <row r="70" spans="1:12" x14ac:dyDescent="0.2">
      <c r="A70" s="149" t="s">
        <v>259</v>
      </c>
      <c r="B70" s="150">
        <v>0.98</v>
      </c>
      <c r="C70" s="151">
        <v>30.7</v>
      </c>
      <c r="D70" s="151">
        <v>0.79</v>
      </c>
      <c r="E70" s="152">
        <v>-2.4</v>
      </c>
      <c r="F70" s="149">
        <v>5</v>
      </c>
      <c r="G70" s="153">
        <v>312637</v>
      </c>
      <c r="H70" s="149">
        <v>22.1</v>
      </c>
      <c r="I70" s="149">
        <v>0.76</v>
      </c>
      <c r="J70" s="149">
        <v>-7.2</v>
      </c>
      <c r="K70" s="149">
        <v>5</v>
      </c>
      <c r="L70" s="153">
        <v>554938</v>
      </c>
    </row>
    <row r="71" spans="1:12" x14ac:dyDescent="0.2">
      <c r="A71" s="149" t="s">
        <v>260</v>
      </c>
      <c r="B71" s="150">
        <v>0.98</v>
      </c>
      <c r="C71" s="151">
        <v>29.8</v>
      </c>
      <c r="D71" s="151">
        <v>0.82</v>
      </c>
      <c r="E71" s="152">
        <v>-1.4</v>
      </c>
      <c r="F71" s="149">
        <v>4</v>
      </c>
      <c r="G71" s="153">
        <v>33598</v>
      </c>
      <c r="H71" s="149">
        <v>21.4</v>
      </c>
      <c r="I71" s="149">
        <v>0.81</v>
      </c>
      <c r="J71" s="149">
        <v>-7.7</v>
      </c>
      <c r="K71" s="149">
        <v>5</v>
      </c>
      <c r="L71" s="153">
        <v>452479</v>
      </c>
    </row>
    <row r="72" spans="1:12" x14ac:dyDescent="0.2">
      <c r="A72" s="149" t="s">
        <v>261</v>
      </c>
      <c r="B72" s="150">
        <v>0.98</v>
      </c>
      <c r="C72" s="151">
        <v>30.2</v>
      </c>
      <c r="D72" s="151">
        <v>0.67</v>
      </c>
      <c r="E72" s="152">
        <v>-6.2</v>
      </c>
      <c r="F72" s="149">
        <v>4</v>
      </c>
      <c r="G72" s="149">
        <v>392973</v>
      </c>
      <c r="H72" s="149">
        <v>22.7</v>
      </c>
      <c r="I72" s="149">
        <v>0.33</v>
      </c>
      <c r="J72" s="149">
        <v>14.5</v>
      </c>
      <c r="K72" s="149">
        <v>3</v>
      </c>
      <c r="L72" s="149">
        <v>16022</v>
      </c>
    </row>
    <row r="73" spans="1:12" x14ac:dyDescent="0.2">
      <c r="A73" s="149" t="s">
        <v>262</v>
      </c>
      <c r="B73" s="150">
        <v>0.98</v>
      </c>
      <c r="C73" s="151">
        <v>29.1</v>
      </c>
      <c r="D73" s="151">
        <v>0.56000000000000005</v>
      </c>
      <c r="E73" s="152">
        <v>13.6</v>
      </c>
      <c r="F73" s="149">
        <v>5</v>
      </c>
      <c r="G73" s="149">
        <v>357750</v>
      </c>
      <c r="H73" s="149">
        <v>21.9</v>
      </c>
      <c r="I73" s="149">
        <v>0.45</v>
      </c>
      <c r="J73" s="149">
        <v>4</v>
      </c>
      <c r="K73" s="149">
        <v>2</v>
      </c>
      <c r="L73" s="149">
        <v>35545</v>
      </c>
    </row>
    <row r="74" spans="1:12" x14ac:dyDescent="0.2">
      <c r="A74" s="149" t="s">
        <v>263</v>
      </c>
      <c r="B74" s="150">
        <v>0.98</v>
      </c>
      <c r="C74" s="151">
        <v>28.7</v>
      </c>
      <c r="D74" s="151">
        <v>0.48</v>
      </c>
      <c r="E74" s="152">
        <v>10</v>
      </c>
      <c r="F74" s="149">
        <v>3</v>
      </c>
      <c r="G74" s="149">
        <v>121202</v>
      </c>
      <c r="H74" s="149">
        <v>22.7</v>
      </c>
      <c r="I74" s="149">
        <v>0.35</v>
      </c>
      <c r="J74" s="149">
        <v>7.6</v>
      </c>
      <c r="K74" s="149">
        <v>5</v>
      </c>
      <c r="L74" s="149">
        <v>30244</v>
      </c>
    </row>
    <row r="75" spans="1:12" x14ac:dyDescent="0.2">
      <c r="A75" s="149" t="s">
        <v>264</v>
      </c>
      <c r="B75" s="150">
        <v>0.997</v>
      </c>
      <c r="C75" s="151">
        <v>31.13</v>
      </c>
      <c r="D75" s="151">
        <v>0.84</v>
      </c>
      <c r="E75" s="152">
        <v>-3.8</v>
      </c>
      <c r="F75" s="149">
        <v>4</v>
      </c>
      <c r="G75" s="153">
        <v>60142</v>
      </c>
      <c r="H75" s="149">
        <v>22.6</v>
      </c>
      <c r="I75" s="149">
        <v>0.82</v>
      </c>
      <c r="J75" s="149">
        <v>0.6</v>
      </c>
      <c r="K75" s="149">
        <v>3</v>
      </c>
      <c r="L75" s="153">
        <v>64368</v>
      </c>
    </row>
    <row r="76" spans="1:12" x14ac:dyDescent="0.2">
      <c r="A76" s="149" t="s">
        <v>265</v>
      </c>
      <c r="B76" s="150">
        <v>0.997</v>
      </c>
      <c r="C76" s="151">
        <v>31.26</v>
      </c>
      <c r="D76" s="151">
        <v>0.8</v>
      </c>
      <c r="E76" s="152">
        <v>6.6</v>
      </c>
      <c r="F76" s="149">
        <v>4</v>
      </c>
      <c r="G76" s="153">
        <v>77744</v>
      </c>
      <c r="H76" s="149">
        <v>23.36</v>
      </c>
      <c r="I76" s="149">
        <v>0.77</v>
      </c>
      <c r="J76" s="149">
        <v>13.7</v>
      </c>
      <c r="K76" s="149">
        <v>5</v>
      </c>
      <c r="L76" s="153">
        <v>153133</v>
      </c>
    </row>
    <row r="77" spans="1:12" x14ac:dyDescent="0.2">
      <c r="A77" s="149" t="s">
        <v>266</v>
      </c>
      <c r="B77" s="150">
        <v>0.996</v>
      </c>
      <c r="C77" s="151">
        <v>30.64</v>
      </c>
      <c r="D77" s="151">
        <v>0.77</v>
      </c>
      <c r="E77" s="152">
        <v>-4.9000000000000004</v>
      </c>
      <c r="F77" s="149">
        <v>5</v>
      </c>
      <c r="G77" s="153">
        <v>572296</v>
      </c>
      <c r="H77" s="149">
        <v>22.85</v>
      </c>
      <c r="I77" s="149">
        <v>0.83</v>
      </c>
      <c r="J77" s="149">
        <v>19.7</v>
      </c>
      <c r="K77" s="149">
        <v>4</v>
      </c>
      <c r="L77" s="153">
        <v>117926</v>
      </c>
    </row>
    <row r="78" spans="1:12" x14ac:dyDescent="0.2">
      <c r="A78" s="149" t="s">
        <v>267</v>
      </c>
      <c r="B78" s="150">
        <v>0.996</v>
      </c>
      <c r="C78" s="151">
        <v>30.33</v>
      </c>
      <c r="D78" s="151">
        <v>0.75</v>
      </c>
      <c r="E78" s="152">
        <v>-0.4</v>
      </c>
      <c r="F78" s="149">
        <v>5</v>
      </c>
      <c r="G78" s="153">
        <v>138637</v>
      </c>
      <c r="H78" s="149">
        <v>22.55</v>
      </c>
      <c r="I78" s="149">
        <v>0.87</v>
      </c>
      <c r="J78" s="149">
        <v>9.8000000000000007</v>
      </c>
      <c r="K78" s="149">
        <v>4</v>
      </c>
      <c r="L78" s="153">
        <v>22660</v>
      </c>
    </row>
    <row r="79" spans="1:12" x14ac:dyDescent="0.2">
      <c r="A79" s="149" t="s">
        <v>268</v>
      </c>
      <c r="B79" s="150">
        <v>0.99400000000000011</v>
      </c>
      <c r="C79" s="151">
        <v>30.39</v>
      </c>
      <c r="D79" s="151">
        <v>0.87</v>
      </c>
      <c r="E79" s="152">
        <v>5</v>
      </c>
      <c r="F79" s="149">
        <v>5</v>
      </c>
      <c r="G79" s="153">
        <v>78965</v>
      </c>
      <c r="H79" s="149">
        <v>21.97</v>
      </c>
      <c r="I79" s="149">
        <v>0.78</v>
      </c>
      <c r="J79" s="149">
        <v>3.2</v>
      </c>
      <c r="K79" s="149">
        <v>4</v>
      </c>
      <c r="L79" s="153">
        <v>213437</v>
      </c>
    </row>
    <row r="80" spans="1:12" x14ac:dyDescent="0.2">
      <c r="A80" s="149" t="s">
        <v>269</v>
      </c>
      <c r="B80" s="150">
        <v>0.98</v>
      </c>
      <c r="C80" s="151">
        <v>30.7</v>
      </c>
      <c r="D80" s="151">
        <v>0.78</v>
      </c>
      <c r="E80" s="152">
        <v>0.2</v>
      </c>
      <c r="F80" s="149">
        <v>5</v>
      </c>
      <c r="G80" s="153">
        <v>362286</v>
      </c>
      <c r="H80" s="149">
        <v>21.5</v>
      </c>
      <c r="I80" s="149">
        <v>0.77</v>
      </c>
      <c r="J80" s="149">
        <v>0.5</v>
      </c>
      <c r="K80" s="149">
        <v>6</v>
      </c>
      <c r="L80" s="153">
        <v>222844</v>
      </c>
    </row>
    <row r="81" spans="1:12" x14ac:dyDescent="0.2">
      <c r="A81" s="149" t="s">
        <v>270</v>
      </c>
      <c r="B81" s="150">
        <v>0.98</v>
      </c>
      <c r="C81" s="151">
        <v>30.5</v>
      </c>
      <c r="D81" s="151">
        <v>0.77</v>
      </c>
      <c r="E81" s="152">
        <v>-2.2000000000000002</v>
      </c>
      <c r="F81" s="149">
        <v>5</v>
      </c>
      <c r="G81" s="153">
        <v>599495</v>
      </c>
      <c r="H81" s="149">
        <v>22.2</v>
      </c>
      <c r="I81" s="149">
        <v>0.75</v>
      </c>
      <c r="J81" s="149">
        <v>12.3</v>
      </c>
      <c r="K81" s="149">
        <v>6</v>
      </c>
      <c r="L81" s="153">
        <v>964912</v>
      </c>
    </row>
    <row r="82" spans="1:12" x14ac:dyDescent="0.2">
      <c r="A82" s="149" t="s">
        <v>271</v>
      </c>
      <c r="B82" s="150">
        <v>0.98</v>
      </c>
      <c r="C82" s="151">
        <v>30.3</v>
      </c>
      <c r="D82" s="151">
        <v>0.51</v>
      </c>
      <c r="E82" s="152">
        <v>-0.4</v>
      </c>
      <c r="F82" s="149">
        <v>4</v>
      </c>
      <c r="G82" s="149">
        <v>537641</v>
      </c>
      <c r="H82" s="149">
        <v>22.1</v>
      </c>
      <c r="I82" s="149">
        <v>0.82</v>
      </c>
      <c r="J82" s="149">
        <v>2.4</v>
      </c>
      <c r="K82" s="149">
        <v>4</v>
      </c>
      <c r="L82" s="153">
        <v>136179</v>
      </c>
    </row>
    <row r="83" spans="1:12" x14ac:dyDescent="0.2">
      <c r="A83" s="149" t="s">
        <v>272</v>
      </c>
      <c r="B83" s="150">
        <v>0.98</v>
      </c>
      <c r="C83" s="151">
        <v>30.7</v>
      </c>
      <c r="D83" s="151">
        <v>0.85</v>
      </c>
      <c r="E83" s="152">
        <v>-1.6</v>
      </c>
      <c r="F83" s="149">
        <v>4</v>
      </c>
      <c r="G83" s="153">
        <v>86085</v>
      </c>
      <c r="H83" s="149">
        <v>21</v>
      </c>
      <c r="I83" s="149">
        <v>0.82</v>
      </c>
      <c r="J83" s="149">
        <v>-10.8</v>
      </c>
      <c r="K83" s="149">
        <v>5</v>
      </c>
      <c r="L83" s="153">
        <v>100310</v>
      </c>
    </row>
    <row r="84" spans="1:12" x14ac:dyDescent="0.2">
      <c r="A84" s="149" t="s">
        <v>273</v>
      </c>
      <c r="B84" s="150">
        <v>0.98</v>
      </c>
      <c r="C84" s="151">
        <v>31.4</v>
      </c>
      <c r="D84" s="151">
        <v>0.79</v>
      </c>
      <c r="E84" s="152">
        <v>8.6999999999999993</v>
      </c>
      <c r="F84" s="149">
        <v>5</v>
      </c>
      <c r="G84" s="153">
        <v>270410</v>
      </c>
      <c r="H84" s="149">
        <v>22.4</v>
      </c>
      <c r="I84" s="149">
        <v>0.76</v>
      </c>
      <c r="J84" s="149">
        <v>4.7</v>
      </c>
      <c r="K84" s="149">
        <v>4</v>
      </c>
      <c r="L84" s="153">
        <v>166468</v>
      </c>
    </row>
    <row r="85" spans="1:12" x14ac:dyDescent="0.2">
      <c r="A85" s="149" t="s">
        <v>274</v>
      </c>
      <c r="B85" s="150">
        <v>0.998</v>
      </c>
      <c r="C85" s="151">
        <v>31.33</v>
      </c>
      <c r="D85" s="151">
        <v>0.8</v>
      </c>
      <c r="E85" s="152">
        <v>-1.9</v>
      </c>
      <c r="F85" s="149">
        <v>3</v>
      </c>
      <c r="G85" s="153">
        <v>1094009</v>
      </c>
      <c r="H85" s="149">
        <v>23.1</v>
      </c>
      <c r="I85" s="149">
        <v>0.77</v>
      </c>
      <c r="J85" s="149">
        <v>-12.6</v>
      </c>
      <c r="K85" s="149">
        <v>5</v>
      </c>
      <c r="L85" s="153">
        <v>162182</v>
      </c>
    </row>
    <row r="86" spans="1:12" x14ac:dyDescent="0.2">
      <c r="A86" s="149" t="s">
        <v>275</v>
      </c>
      <c r="B86" s="150">
        <v>0.997</v>
      </c>
      <c r="C86" s="151">
        <v>32.090000000000003</v>
      </c>
      <c r="D86" s="151">
        <v>0.81</v>
      </c>
      <c r="E86" s="152">
        <v>-5.2</v>
      </c>
      <c r="F86" s="149">
        <v>5</v>
      </c>
      <c r="G86" s="153">
        <v>1267573</v>
      </c>
      <c r="H86" s="149">
        <v>22.74</v>
      </c>
      <c r="I86" s="149">
        <v>0.77</v>
      </c>
      <c r="J86" s="149">
        <v>-8.6999999999999993</v>
      </c>
      <c r="K86" s="149">
        <v>4</v>
      </c>
      <c r="L86" s="153">
        <v>193794</v>
      </c>
    </row>
    <row r="87" spans="1:12" x14ac:dyDescent="0.2">
      <c r="A87" s="149" t="s">
        <v>276</v>
      </c>
      <c r="B87" s="150">
        <v>0.997</v>
      </c>
      <c r="C87" s="151">
        <v>30.91</v>
      </c>
      <c r="D87" s="151">
        <v>0.89</v>
      </c>
      <c r="E87" s="152">
        <v>-4.0999999999999996</v>
      </c>
      <c r="F87" s="149">
        <v>5</v>
      </c>
      <c r="G87" s="153">
        <v>2049902</v>
      </c>
      <c r="H87" s="149">
        <v>22.93</v>
      </c>
      <c r="I87" s="149">
        <v>0.84</v>
      </c>
      <c r="J87" s="149">
        <v>-1.3</v>
      </c>
      <c r="K87" s="149">
        <v>5</v>
      </c>
      <c r="L87" s="153">
        <v>108622</v>
      </c>
    </row>
    <row r="88" spans="1:12" x14ac:dyDescent="0.2">
      <c r="A88" s="149" t="s">
        <v>277</v>
      </c>
      <c r="B88" s="150">
        <v>0.996</v>
      </c>
      <c r="C88" s="151">
        <v>31.28</v>
      </c>
      <c r="D88" s="151">
        <v>0.86</v>
      </c>
      <c r="E88" s="152">
        <v>-6.7</v>
      </c>
      <c r="F88" s="149">
        <v>6</v>
      </c>
      <c r="G88" s="153">
        <v>655687</v>
      </c>
      <c r="H88" s="149">
        <v>21.56</v>
      </c>
      <c r="I88" s="149">
        <v>0.71</v>
      </c>
      <c r="J88" s="149">
        <v>-0.6</v>
      </c>
      <c r="K88" s="149">
        <v>3</v>
      </c>
      <c r="L88" s="149">
        <v>147147</v>
      </c>
    </row>
    <row r="89" spans="1:12" s="154" customFormat="1" x14ac:dyDescent="0.2">
      <c r="A89" s="149" t="s">
        <v>278</v>
      </c>
      <c r="B89" s="150">
        <v>0.997</v>
      </c>
      <c r="C89" s="151">
        <v>31.1</v>
      </c>
      <c r="D89" s="151">
        <v>0.75</v>
      </c>
      <c r="E89" s="152">
        <v>1</v>
      </c>
      <c r="F89" s="149">
        <v>5</v>
      </c>
      <c r="G89" s="153">
        <v>2036891</v>
      </c>
      <c r="H89" s="149">
        <v>23.04</v>
      </c>
      <c r="I89" s="149">
        <v>0.8</v>
      </c>
      <c r="J89" s="149">
        <v>-12.9</v>
      </c>
      <c r="K89" s="149">
        <v>6</v>
      </c>
      <c r="L89" s="153">
        <v>130631</v>
      </c>
    </row>
    <row r="90" spans="1:12" s="154" customFormat="1" x14ac:dyDescent="0.2">
      <c r="A90" s="149" t="s">
        <v>279</v>
      </c>
      <c r="B90" s="150">
        <v>0.98</v>
      </c>
      <c r="C90" s="151">
        <v>27.5</v>
      </c>
      <c r="D90" s="151">
        <v>0.8</v>
      </c>
      <c r="E90" s="152">
        <v>0.5</v>
      </c>
      <c r="F90" s="149">
        <v>4</v>
      </c>
      <c r="G90" s="153">
        <v>533337</v>
      </c>
      <c r="H90" s="149">
        <v>21</v>
      </c>
      <c r="I90" s="149">
        <v>0.86</v>
      </c>
      <c r="J90" s="149">
        <v>-5.6</v>
      </c>
      <c r="K90" s="149">
        <v>7</v>
      </c>
      <c r="L90" s="153">
        <v>1619755</v>
      </c>
    </row>
    <row r="91" spans="1:12" s="154" customFormat="1" x14ac:dyDescent="0.2">
      <c r="A91" s="149" t="s">
        <v>280</v>
      </c>
      <c r="B91" s="150">
        <v>0.98099999999999998</v>
      </c>
      <c r="C91" s="151">
        <v>28</v>
      </c>
      <c r="D91" s="151">
        <v>0.76</v>
      </c>
      <c r="E91" s="152">
        <v>-9.6999999999999993</v>
      </c>
      <c r="F91" s="149">
        <v>5</v>
      </c>
      <c r="G91" s="153">
        <v>234152</v>
      </c>
      <c r="H91" s="149">
        <v>21.1</v>
      </c>
      <c r="I91" s="149">
        <v>0.75</v>
      </c>
      <c r="J91" s="149">
        <v>-1.9</v>
      </c>
      <c r="K91" s="149">
        <v>5</v>
      </c>
      <c r="L91" s="153">
        <v>1398693</v>
      </c>
    </row>
    <row r="92" spans="1:12" s="154" customFormat="1" x14ac:dyDescent="0.2">
      <c r="A92" s="149" t="s">
        <v>281</v>
      </c>
      <c r="B92" s="150">
        <v>0.98</v>
      </c>
      <c r="C92" s="151">
        <v>27.4</v>
      </c>
      <c r="D92" s="151">
        <v>0.79</v>
      </c>
      <c r="E92" s="152">
        <v>0</v>
      </c>
      <c r="F92" s="149">
        <v>5</v>
      </c>
      <c r="G92" s="153">
        <v>584182</v>
      </c>
      <c r="H92" s="149">
        <v>20.9</v>
      </c>
      <c r="I92" s="149">
        <v>0.77</v>
      </c>
      <c r="J92" s="149">
        <v>1.3</v>
      </c>
      <c r="K92" s="149">
        <v>4</v>
      </c>
      <c r="L92" s="153">
        <v>1870923</v>
      </c>
    </row>
    <row r="93" spans="1:12" s="154" customFormat="1" x14ac:dyDescent="0.2">
      <c r="A93" s="149" t="s">
        <v>282</v>
      </c>
      <c r="B93" s="150">
        <v>0.98099999999999998</v>
      </c>
      <c r="C93" s="151">
        <v>28.2</v>
      </c>
      <c r="D93" s="151">
        <v>0.76</v>
      </c>
      <c r="E93" s="152">
        <v>2.9</v>
      </c>
      <c r="F93" s="149">
        <v>4</v>
      </c>
      <c r="G93" s="153">
        <v>626135</v>
      </c>
      <c r="H93" s="149">
        <v>21.4</v>
      </c>
      <c r="I93" s="149">
        <v>0.84</v>
      </c>
      <c r="J93" s="149">
        <v>0.6</v>
      </c>
      <c r="K93" s="149">
        <v>7</v>
      </c>
      <c r="L93" s="153">
        <v>1612490</v>
      </c>
    </row>
    <row r="94" spans="1:12" s="154" customFormat="1" x14ac:dyDescent="0.2">
      <c r="A94" s="149" t="s">
        <v>283</v>
      </c>
      <c r="B94" s="150">
        <v>0.98099999999999998</v>
      </c>
      <c r="C94" s="151">
        <v>28.2</v>
      </c>
      <c r="D94" s="151">
        <v>0.8</v>
      </c>
      <c r="E94" s="152">
        <v>-2.5</v>
      </c>
      <c r="F94" s="149">
        <v>4</v>
      </c>
      <c r="G94" s="153">
        <v>924429</v>
      </c>
      <c r="H94" s="149">
        <v>20.6</v>
      </c>
      <c r="I94" s="149">
        <v>0.78</v>
      </c>
      <c r="J94" s="149">
        <v>-8</v>
      </c>
      <c r="K94" s="149">
        <v>6</v>
      </c>
      <c r="L94" s="153">
        <v>1253618</v>
      </c>
    </row>
    <row r="95" spans="1:12" x14ac:dyDescent="0.2">
      <c r="A95" s="149" t="s">
        <v>284</v>
      </c>
      <c r="B95" s="150">
        <v>0.997</v>
      </c>
      <c r="C95" s="151">
        <v>30.65</v>
      </c>
      <c r="D95" s="151">
        <v>0.86</v>
      </c>
      <c r="E95" s="152">
        <v>-6.2</v>
      </c>
      <c r="F95" s="149">
        <v>5</v>
      </c>
      <c r="G95" s="153">
        <v>757620</v>
      </c>
      <c r="H95" s="149">
        <v>22.65</v>
      </c>
      <c r="I95" s="149">
        <v>0.76</v>
      </c>
      <c r="J95" s="149">
        <v>-16.8</v>
      </c>
      <c r="K95" s="149">
        <v>5</v>
      </c>
      <c r="L95" s="153">
        <v>265108</v>
      </c>
    </row>
    <row r="96" spans="1:12" x14ac:dyDescent="0.2">
      <c r="A96" s="149" t="s">
        <v>285</v>
      </c>
      <c r="B96" s="150">
        <v>0.997</v>
      </c>
      <c r="C96" s="151">
        <v>30.52</v>
      </c>
      <c r="D96" s="151">
        <v>0.75</v>
      </c>
      <c r="E96" s="152">
        <v>-0.5</v>
      </c>
      <c r="F96" s="149">
        <v>4</v>
      </c>
      <c r="G96" s="153">
        <v>604653</v>
      </c>
      <c r="H96" s="149">
        <v>21.38</v>
      </c>
      <c r="I96" s="149">
        <v>0.82</v>
      </c>
      <c r="J96" s="149">
        <v>-0.5</v>
      </c>
      <c r="K96" s="149">
        <v>3</v>
      </c>
      <c r="L96" s="153">
        <v>177914</v>
      </c>
    </row>
    <row r="97" spans="1:15" x14ac:dyDescent="0.2">
      <c r="A97" s="149" t="s">
        <v>286</v>
      </c>
      <c r="B97" s="150">
        <v>0.997</v>
      </c>
      <c r="C97" s="151">
        <v>30.64</v>
      </c>
      <c r="D97" s="151">
        <v>0.77</v>
      </c>
      <c r="E97" s="152">
        <v>-4.7</v>
      </c>
      <c r="F97" s="149">
        <v>5</v>
      </c>
      <c r="G97" s="153">
        <v>584140</v>
      </c>
      <c r="H97" s="149">
        <v>22.85</v>
      </c>
      <c r="I97" s="149">
        <v>0.83</v>
      </c>
      <c r="J97" s="149">
        <v>19.7</v>
      </c>
      <c r="K97" s="149">
        <v>4</v>
      </c>
      <c r="L97" s="153">
        <v>117926</v>
      </c>
    </row>
    <row r="98" spans="1:15" x14ac:dyDescent="0.2">
      <c r="A98" s="149" t="s">
        <v>287</v>
      </c>
      <c r="B98" s="150">
        <v>0.997</v>
      </c>
      <c r="C98" s="151">
        <v>30.39</v>
      </c>
      <c r="D98" s="151">
        <v>0.79</v>
      </c>
      <c r="E98" s="152">
        <v>-0.2</v>
      </c>
      <c r="F98" s="149">
        <v>5</v>
      </c>
      <c r="G98" s="153">
        <v>849252</v>
      </c>
      <c r="H98" s="149">
        <v>21.57</v>
      </c>
      <c r="I98" s="149">
        <v>0.75</v>
      </c>
      <c r="J98" s="149">
        <v>-15.2</v>
      </c>
      <c r="K98" s="149">
        <v>5</v>
      </c>
      <c r="L98" s="153">
        <v>208014</v>
      </c>
    </row>
    <row r="99" spans="1:15" x14ac:dyDescent="0.2">
      <c r="A99" s="149" t="s">
        <v>288</v>
      </c>
      <c r="B99" s="150">
        <v>0.997</v>
      </c>
      <c r="C99" s="151">
        <v>30.48</v>
      </c>
      <c r="D99" s="151">
        <v>0.98</v>
      </c>
      <c r="E99" s="152">
        <v>-5.6</v>
      </c>
      <c r="F99" s="149">
        <v>5</v>
      </c>
      <c r="G99" s="153">
        <v>1168903</v>
      </c>
      <c r="H99" s="149">
        <v>22.64</v>
      </c>
      <c r="I99" s="149">
        <v>0.75</v>
      </c>
      <c r="J99" s="149">
        <v>-8.1999999999999993</v>
      </c>
      <c r="K99" s="149">
        <v>4</v>
      </c>
      <c r="L99" s="153">
        <v>104994</v>
      </c>
    </row>
    <row r="100" spans="1:15" x14ac:dyDescent="0.2">
      <c r="A100" s="149" t="s">
        <v>289</v>
      </c>
      <c r="B100" s="150">
        <v>0.98099999999999998</v>
      </c>
      <c r="C100" s="151">
        <v>27.9</v>
      </c>
      <c r="D100" s="151">
        <v>0.77</v>
      </c>
      <c r="E100" s="152">
        <v>2.5</v>
      </c>
      <c r="F100" s="149">
        <v>4</v>
      </c>
      <c r="G100" s="153">
        <v>996551</v>
      </c>
      <c r="H100" s="149">
        <v>21.5</v>
      </c>
      <c r="I100" s="149">
        <v>0.82</v>
      </c>
      <c r="J100" s="149">
        <v>2.6</v>
      </c>
      <c r="K100" s="149">
        <v>7</v>
      </c>
      <c r="L100" s="153">
        <v>1425485</v>
      </c>
      <c r="O100" s="155"/>
    </row>
    <row r="101" spans="1:15" x14ac:dyDescent="0.2">
      <c r="A101" s="149" t="s">
        <v>290</v>
      </c>
      <c r="B101" s="150">
        <v>0.98</v>
      </c>
      <c r="C101" s="151">
        <v>27</v>
      </c>
      <c r="D101" s="151">
        <v>0.75</v>
      </c>
      <c r="E101" s="152">
        <v>1</v>
      </c>
      <c r="F101" s="149">
        <v>5</v>
      </c>
      <c r="G101" s="153">
        <v>525434</v>
      </c>
      <c r="H101" s="149">
        <v>20.7</v>
      </c>
      <c r="I101" s="149">
        <v>0.72</v>
      </c>
      <c r="J101" s="149">
        <v>-1</v>
      </c>
      <c r="K101" s="149">
        <v>4</v>
      </c>
      <c r="L101" s="149">
        <v>1143684</v>
      </c>
      <c r="O101" s="155"/>
    </row>
    <row r="102" spans="1:15" x14ac:dyDescent="0.2">
      <c r="A102" s="149" t="s">
        <v>291</v>
      </c>
      <c r="B102" s="150">
        <v>0.98</v>
      </c>
      <c r="C102" s="151">
        <v>27.9</v>
      </c>
      <c r="D102" s="151">
        <v>0.77</v>
      </c>
      <c r="E102" s="152">
        <v>2.8</v>
      </c>
      <c r="F102" s="149">
        <v>5</v>
      </c>
      <c r="G102" s="153">
        <v>997575</v>
      </c>
      <c r="H102" s="149">
        <v>21.3</v>
      </c>
      <c r="I102" s="149">
        <v>0.8</v>
      </c>
      <c r="J102" s="149">
        <v>1</v>
      </c>
      <c r="K102" s="149">
        <v>7</v>
      </c>
      <c r="L102" s="153">
        <v>648494</v>
      </c>
    </row>
    <row r="103" spans="1:15" x14ac:dyDescent="0.2">
      <c r="A103" s="149" t="s">
        <v>292</v>
      </c>
      <c r="B103" s="150">
        <v>0.98</v>
      </c>
      <c r="C103" s="151">
        <v>27.7</v>
      </c>
      <c r="D103" s="151">
        <v>0.76</v>
      </c>
      <c r="E103" s="152">
        <v>-1.1000000000000001</v>
      </c>
      <c r="F103" s="149">
        <v>5</v>
      </c>
      <c r="G103" s="153">
        <v>580320</v>
      </c>
      <c r="H103" s="149">
        <v>20.9</v>
      </c>
      <c r="I103" s="149">
        <v>0.75</v>
      </c>
      <c r="J103" s="149">
        <v>1.8</v>
      </c>
      <c r="K103" s="149">
        <v>4</v>
      </c>
      <c r="L103" s="153">
        <v>795967</v>
      </c>
    </row>
    <row r="104" spans="1:15" x14ac:dyDescent="0.2">
      <c r="A104" s="149" t="s">
        <v>293</v>
      </c>
      <c r="B104" s="150">
        <v>0.98</v>
      </c>
      <c r="C104" s="151">
        <v>28</v>
      </c>
      <c r="D104" s="151">
        <v>0.78</v>
      </c>
      <c r="E104" s="152">
        <v>-2.6</v>
      </c>
      <c r="F104" s="149">
        <v>4</v>
      </c>
      <c r="G104" s="153">
        <v>1088181</v>
      </c>
      <c r="H104" s="149">
        <v>20.399999999999999</v>
      </c>
      <c r="I104" s="149">
        <v>0.75</v>
      </c>
      <c r="J104" s="149">
        <v>1.8</v>
      </c>
      <c r="K104" s="149">
        <v>5</v>
      </c>
      <c r="L104" s="153">
        <v>934779</v>
      </c>
    </row>
    <row r="106" spans="1:15" x14ac:dyDescent="0.2">
      <c r="A106" s="156" t="s">
        <v>294</v>
      </c>
    </row>
    <row r="107" spans="1:15" x14ac:dyDescent="0.2">
      <c r="A107" s="156" t="s">
        <v>295</v>
      </c>
    </row>
    <row r="108" spans="1:15" x14ac:dyDescent="0.2">
      <c r="A108" s="156" t="s">
        <v>296</v>
      </c>
      <c r="F108" s="154"/>
      <c r="K108" s="154"/>
    </row>
    <row r="109" spans="1:15" x14ac:dyDescent="0.2">
      <c r="A109" s="156" t="s">
        <v>297</v>
      </c>
      <c r="F109" s="154"/>
      <c r="K109" s="154"/>
    </row>
    <row r="110" spans="1:15" ht="16.5" customHeight="1" x14ac:dyDescent="0.2">
      <c r="A110" s="156" t="s">
        <v>298</v>
      </c>
      <c r="F110" s="154"/>
      <c r="K110" s="154"/>
    </row>
    <row r="111" spans="1:15" x14ac:dyDescent="0.2">
      <c r="F111" s="154"/>
      <c r="K111" s="154"/>
    </row>
    <row r="112" spans="1:15" x14ac:dyDescent="0.2">
      <c r="F112" s="154"/>
      <c r="K112" s="154"/>
    </row>
  </sheetData>
  <mergeCells count="14">
    <mergeCell ref="A5:B5"/>
    <mergeCell ref="C5:G5"/>
    <mergeCell ref="H5:L5"/>
    <mergeCell ref="A6:B6"/>
    <mergeCell ref="C6:G6"/>
    <mergeCell ref="H6:L6"/>
    <mergeCell ref="A2:B2"/>
    <mergeCell ref="C2:L2"/>
    <mergeCell ref="A3:B3"/>
    <mergeCell ref="C3:G3"/>
    <mergeCell ref="H3:L3"/>
    <mergeCell ref="A4:B4"/>
    <mergeCell ref="C4:G4"/>
    <mergeCell ref="H4:L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9"/>
  <sheetViews>
    <sheetView workbookViewId="0">
      <selection activeCell="B1" sqref="B1"/>
    </sheetView>
  </sheetViews>
  <sheetFormatPr baseColWidth="10" defaultColWidth="8.6640625" defaultRowHeight="15" x14ac:dyDescent="0.2"/>
  <cols>
    <col min="1" max="1" width="8.1640625" style="11" customWidth="1"/>
    <col min="2" max="2" width="32.33203125" style="11" customWidth="1"/>
    <col min="3" max="8" width="8.6640625" style="11"/>
    <col min="9" max="13" width="8.6640625" style="13"/>
    <col min="14" max="16384" width="8.6640625" style="11"/>
  </cols>
  <sheetData>
    <row r="1" spans="3:13" x14ac:dyDescent="0.2">
      <c r="I1" s="11"/>
      <c r="J1" s="11"/>
      <c r="K1" s="11"/>
      <c r="L1" s="11"/>
      <c r="M1" s="11"/>
    </row>
    <row r="2" spans="3:13" x14ac:dyDescent="0.2">
      <c r="I2" s="11"/>
      <c r="J2" s="11"/>
      <c r="K2" s="11"/>
      <c r="L2" s="11"/>
      <c r="M2" s="11"/>
    </row>
    <row r="3" spans="3:13" ht="15" customHeight="1" x14ac:dyDescent="0.2">
      <c r="C3" s="18" t="s">
        <v>39</v>
      </c>
      <c r="I3" s="11"/>
      <c r="J3" s="11"/>
      <c r="K3" s="11"/>
      <c r="L3" s="11"/>
      <c r="M3" s="11"/>
    </row>
    <row r="4" spans="3:13" ht="16" thickBot="1" x14ac:dyDescent="0.25">
      <c r="C4" s="33" t="s">
        <v>15</v>
      </c>
      <c r="D4" s="33" t="s">
        <v>16</v>
      </c>
      <c r="E4" s="33" t="s">
        <v>1</v>
      </c>
      <c r="I4" s="11"/>
      <c r="J4" s="11"/>
      <c r="K4" s="11"/>
      <c r="L4" s="11"/>
      <c r="M4" s="11"/>
    </row>
    <row r="5" spans="3:13" x14ac:dyDescent="0.2">
      <c r="C5" s="17">
        <v>31.475149999999999</v>
      </c>
      <c r="D5" s="17">
        <v>60.677590000000002</v>
      </c>
      <c r="E5" s="17">
        <v>7.8658330000000003</v>
      </c>
      <c r="I5" s="11"/>
      <c r="J5" s="11"/>
      <c r="K5" s="11"/>
      <c r="L5" s="11"/>
      <c r="M5" s="11"/>
    </row>
    <row r="6" spans="3:13" x14ac:dyDescent="0.2">
      <c r="C6" s="17">
        <v>53.298279999999998</v>
      </c>
      <c r="D6" s="17">
        <v>23.406580000000002</v>
      </c>
      <c r="E6" s="17">
        <v>8.8666060000000009</v>
      </c>
      <c r="I6" s="11"/>
      <c r="J6" s="11"/>
      <c r="K6" s="11"/>
      <c r="L6" s="11"/>
      <c r="M6" s="11"/>
    </row>
    <row r="7" spans="3:13" x14ac:dyDescent="0.2">
      <c r="C7" s="17">
        <v>31.992889999999999</v>
      </c>
      <c r="D7" s="17">
        <v>23.229410000000001</v>
      </c>
      <c r="E7" s="17">
        <v>8.2047139999999992</v>
      </c>
      <c r="I7" s="11"/>
      <c r="J7" s="11"/>
      <c r="K7" s="11"/>
      <c r="L7" s="11"/>
      <c r="M7" s="11"/>
    </row>
    <row r="8" spans="3:13" x14ac:dyDescent="0.2">
      <c r="C8" s="17">
        <v>41.29945</v>
      </c>
      <c r="D8" s="17">
        <v>29.090409999999999</v>
      </c>
      <c r="E8" s="17">
        <v>12.381080000000001</v>
      </c>
      <c r="I8" s="11"/>
      <c r="J8" s="11"/>
      <c r="K8" s="11"/>
      <c r="L8" s="11"/>
      <c r="M8" s="11"/>
    </row>
    <row r="9" spans="3:13" x14ac:dyDescent="0.2">
      <c r="C9" s="17">
        <v>16.17643</v>
      </c>
      <c r="D9" s="17">
        <v>42.362769999999998</v>
      </c>
      <c r="E9" s="17">
        <v>2.9304489999999999</v>
      </c>
      <c r="I9" s="11"/>
      <c r="J9" s="11"/>
      <c r="K9" s="11"/>
      <c r="L9" s="11"/>
      <c r="M9" s="11"/>
    </row>
    <row r="10" spans="3:13" x14ac:dyDescent="0.2">
      <c r="C10" s="17">
        <v>10.018129999999999</v>
      </c>
      <c r="D10" s="17">
        <v>19.30979</v>
      </c>
      <c r="E10" s="17">
        <v>21.30593</v>
      </c>
      <c r="I10" s="11"/>
      <c r="J10" s="11"/>
      <c r="K10" s="11"/>
      <c r="L10" s="11"/>
      <c r="M10" s="11"/>
    </row>
    <row r="11" spans="3:13" x14ac:dyDescent="0.2">
      <c r="C11" s="17">
        <v>100</v>
      </c>
      <c r="D11" s="17">
        <v>18.381540000000001</v>
      </c>
      <c r="E11" s="17">
        <v>6.6246790000000004</v>
      </c>
      <c r="I11" s="11"/>
      <c r="J11" s="11"/>
      <c r="K11" s="11"/>
      <c r="L11" s="11"/>
      <c r="M11" s="11"/>
    </row>
    <row r="12" spans="3:13" x14ac:dyDescent="0.2">
      <c r="C12" s="17">
        <v>13.21496</v>
      </c>
      <c r="D12" s="17">
        <v>27.487469999999998</v>
      </c>
      <c r="E12" s="17">
        <v>5.4047619999999998</v>
      </c>
      <c r="I12" s="11"/>
      <c r="J12" s="11"/>
      <c r="K12" s="11"/>
      <c r="L12" s="11"/>
      <c r="M12" s="11"/>
    </row>
    <row r="13" spans="3:13" x14ac:dyDescent="0.2">
      <c r="C13" s="17">
        <v>18.336970000000001</v>
      </c>
      <c r="D13" s="17"/>
      <c r="E13" s="17">
        <v>2.1903899999999998</v>
      </c>
      <c r="I13" s="11"/>
      <c r="J13" s="11"/>
      <c r="K13" s="11"/>
      <c r="L13" s="11"/>
      <c r="M13" s="11"/>
    </row>
    <row r="14" spans="3:13" x14ac:dyDescent="0.2">
      <c r="C14" s="17">
        <v>12.339130000000001</v>
      </c>
      <c r="D14" s="17"/>
      <c r="E14" s="17">
        <v>14.53079</v>
      </c>
      <c r="I14" s="11"/>
      <c r="J14" s="11"/>
      <c r="K14" s="11"/>
      <c r="L14" s="11"/>
      <c r="M14" s="11"/>
    </row>
    <row r="15" spans="3:13" x14ac:dyDescent="0.2">
      <c r="C15" s="17">
        <v>26.166799999999999</v>
      </c>
      <c r="D15" s="17"/>
      <c r="E15" s="17">
        <v>0</v>
      </c>
      <c r="I15" s="11"/>
      <c r="J15" s="11"/>
      <c r="K15" s="11"/>
      <c r="L15" s="11"/>
      <c r="M15" s="11"/>
    </row>
    <row r="16" spans="3:13" x14ac:dyDescent="0.2">
      <c r="C16" s="17">
        <v>24.719840000000001</v>
      </c>
      <c r="D16" s="17"/>
      <c r="E16" s="17">
        <v>11.95115</v>
      </c>
      <c r="I16" s="11"/>
      <c r="J16" s="11"/>
      <c r="K16" s="11"/>
      <c r="L16" s="11"/>
      <c r="M16" s="11"/>
    </row>
    <row r="17" spans="2:13" x14ac:dyDescent="0.2">
      <c r="C17" s="26"/>
      <c r="D17" s="17"/>
      <c r="E17" s="17">
        <v>12.87959</v>
      </c>
      <c r="I17" s="11"/>
      <c r="J17" s="11"/>
      <c r="K17" s="11"/>
      <c r="L17" s="11"/>
      <c r="M17" s="11"/>
    </row>
    <row r="18" spans="2:13" x14ac:dyDescent="0.2">
      <c r="C18" s="17"/>
      <c r="D18" s="17"/>
      <c r="E18" s="17">
        <v>1.2321409999999999</v>
      </c>
      <c r="I18" s="11"/>
      <c r="J18" s="11"/>
      <c r="K18" s="11"/>
      <c r="L18" s="11"/>
      <c r="M18" s="11"/>
    </row>
    <row r="19" spans="2:13" x14ac:dyDescent="0.2">
      <c r="C19" s="17"/>
      <c r="D19" s="17"/>
      <c r="E19" s="17">
        <v>2.2884159999999998</v>
      </c>
      <c r="I19" s="11"/>
      <c r="J19" s="11"/>
      <c r="K19" s="11"/>
      <c r="L19" s="11"/>
      <c r="M19" s="11"/>
    </row>
    <row r="20" spans="2:13" x14ac:dyDescent="0.2">
      <c r="C20" s="17"/>
      <c r="D20" s="17"/>
      <c r="E20" s="17">
        <v>20.496490000000001</v>
      </c>
      <c r="I20" s="11"/>
      <c r="J20" s="11"/>
      <c r="K20" s="11"/>
      <c r="L20" s="11"/>
      <c r="M20" s="11"/>
    </row>
    <row r="21" spans="2:13" x14ac:dyDescent="0.2">
      <c r="C21" s="17"/>
      <c r="D21" s="17"/>
      <c r="E21" s="17">
        <v>19.915980000000001</v>
      </c>
      <c r="I21" s="11"/>
      <c r="J21" s="11"/>
      <c r="K21" s="11"/>
      <c r="L21" s="11"/>
      <c r="M21" s="11"/>
    </row>
    <row r="22" spans="2:13" x14ac:dyDescent="0.2">
      <c r="C22" s="17"/>
      <c r="D22" s="17"/>
      <c r="E22" s="17">
        <v>5.9715040000000004</v>
      </c>
      <c r="I22" s="11"/>
      <c r="J22" s="11"/>
      <c r="K22" s="11"/>
      <c r="L22" s="11"/>
      <c r="M22" s="11"/>
    </row>
    <row r="23" spans="2:13" x14ac:dyDescent="0.2">
      <c r="B23" s="14" t="s">
        <v>12</v>
      </c>
      <c r="C23" s="19">
        <v>12</v>
      </c>
      <c r="D23" s="19">
        <v>8</v>
      </c>
      <c r="E23" s="19">
        <v>18</v>
      </c>
    </row>
    <row r="24" spans="2:13" x14ac:dyDescent="0.2">
      <c r="B24" s="14" t="s">
        <v>13</v>
      </c>
      <c r="C24" s="20">
        <f>AVERAGE(C5:C22)</f>
        <v>31.586502500000005</v>
      </c>
      <c r="D24" s="20">
        <f>AVERAGE(D5:D22)</f>
        <v>30.493194999999996</v>
      </c>
      <c r="E24" s="20">
        <f>AVERAGE(E5:E22)</f>
        <v>9.168916888888889</v>
      </c>
    </row>
    <row r="25" spans="2:13" x14ac:dyDescent="0.2">
      <c r="B25" s="14" t="s">
        <v>14</v>
      </c>
      <c r="C25" s="20">
        <f>STDEV(C5:C22)/12^0.5</f>
        <v>7.2347232523310687</v>
      </c>
      <c r="D25" s="20">
        <f>STDEV(D5:D22)/8^0.5</f>
        <v>5.0669272874727271</v>
      </c>
      <c r="E25" s="20">
        <f>STDEV(E5:E22)/18^0.5</f>
        <v>1.5835176166166829</v>
      </c>
    </row>
    <row r="28" spans="2:13" s="18" customFormat="1" x14ac:dyDescent="0.2">
      <c r="B28" s="21" t="s">
        <v>21</v>
      </c>
      <c r="C28" s="22"/>
      <c r="I28" s="12"/>
      <c r="J28" s="12"/>
      <c r="K28" s="12"/>
      <c r="L28" s="12"/>
      <c r="M28" s="12"/>
    </row>
    <row r="29" spans="2:13" x14ac:dyDescent="0.2">
      <c r="B29" s="23" t="s">
        <v>0</v>
      </c>
      <c r="C29" s="25" t="s">
        <v>19</v>
      </c>
    </row>
    <row r="30" spans="2:13" x14ac:dyDescent="0.2">
      <c r="B30" s="23" t="s">
        <v>22</v>
      </c>
      <c r="C30" s="24" t="s">
        <v>23</v>
      </c>
    </row>
    <row r="31" spans="2:13" x14ac:dyDescent="0.2">
      <c r="B31" s="23" t="s">
        <v>10</v>
      </c>
      <c r="C31" s="25" t="s">
        <v>18</v>
      </c>
    </row>
    <row r="32" spans="2:13" x14ac:dyDescent="0.2">
      <c r="B32" s="23" t="s">
        <v>24</v>
      </c>
      <c r="C32" s="24" t="s">
        <v>5</v>
      </c>
    </row>
    <row r="33" spans="2:13" x14ac:dyDescent="0.2">
      <c r="B33" s="23" t="s">
        <v>25</v>
      </c>
      <c r="C33" s="24">
        <v>3</v>
      </c>
    </row>
    <row r="34" spans="2:13" x14ac:dyDescent="0.2">
      <c r="B34" s="23" t="s">
        <v>26</v>
      </c>
      <c r="C34" s="24">
        <v>19.760000000000002</v>
      </c>
    </row>
    <row r="36" spans="2:13" s="18" customFormat="1" ht="16" x14ac:dyDescent="0.2">
      <c r="B36" s="3" t="s">
        <v>27</v>
      </c>
      <c r="C36" s="9" t="s">
        <v>28</v>
      </c>
      <c r="D36" s="9" t="s">
        <v>2</v>
      </c>
      <c r="E36" s="9" t="s">
        <v>3</v>
      </c>
      <c r="F36" s="9" t="s">
        <v>4</v>
      </c>
      <c r="G36" s="8"/>
      <c r="I36" s="12"/>
      <c r="J36" s="12"/>
      <c r="K36" s="12"/>
      <c r="L36" s="12"/>
      <c r="M36" s="12"/>
    </row>
    <row r="37" spans="2:13" ht="16" x14ac:dyDescent="0.2">
      <c r="B37" s="2" t="s">
        <v>20</v>
      </c>
      <c r="C37" s="1">
        <v>-2.625</v>
      </c>
      <c r="D37" s="1" t="s">
        <v>6</v>
      </c>
      <c r="E37" s="10" t="s">
        <v>7</v>
      </c>
      <c r="F37" s="10" t="s">
        <v>8</v>
      </c>
      <c r="G37"/>
    </row>
    <row r="38" spans="2:13" ht="16" x14ac:dyDescent="0.2">
      <c r="B38" s="2" t="s">
        <v>37</v>
      </c>
      <c r="C38" s="1">
        <v>14.89</v>
      </c>
      <c r="D38" s="1" t="s">
        <v>5</v>
      </c>
      <c r="E38" s="16" t="s">
        <v>11</v>
      </c>
      <c r="F38" s="16">
        <v>1E-3</v>
      </c>
      <c r="G38"/>
    </row>
    <row r="39" spans="2:13" ht="16" x14ac:dyDescent="0.2">
      <c r="B39" s="2" t="s">
        <v>38</v>
      </c>
      <c r="C39" s="1">
        <v>17.510000000000002</v>
      </c>
      <c r="D39" s="1" t="s">
        <v>5</v>
      </c>
      <c r="E39" s="16" t="s">
        <v>11</v>
      </c>
      <c r="F39" s="16">
        <v>5.9999999999999995E-4</v>
      </c>
      <c r="G39"/>
    </row>
  </sheetData>
  <pageMargins left="0.25" right="0.25" top="0.75" bottom="0.75" header="0.3" footer="0.3"/>
  <pageSetup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9"/>
  <sheetViews>
    <sheetView workbookViewId="0">
      <selection activeCell="B1" sqref="B1"/>
    </sheetView>
  </sheetViews>
  <sheetFormatPr baseColWidth="10" defaultColWidth="8.6640625" defaultRowHeight="15" x14ac:dyDescent="0.2"/>
  <cols>
    <col min="1" max="1" width="8.1640625" style="11" customWidth="1"/>
    <col min="2" max="2" width="32.33203125" style="11" customWidth="1"/>
    <col min="3" max="8" width="8.6640625" style="11"/>
    <col min="9" max="13" width="8.6640625" style="13"/>
    <col min="14" max="16384" width="8.6640625" style="11"/>
  </cols>
  <sheetData>
    <row r="1" spans="3:13" x14ac:dyDescent="0.2">
      <c r="I1" s="11"/>
      <c r="J1" s="11"/>
      <c r="K1" s="11"/>
      <c r="L1" s="11"/>
      <c r="M1" s="11"/>
    </row>
    <row r="2" spans="3:13" x14ac:dyDescent="0.2">
      <c r="I2" s="11"/>
      <c r="J2" s="11"/>
      <c r="K2" s="11"/>
      <c r="L2" s="11"/>
      <c r="M2" s="11"/>
    </row>
    <row r="3" spans="3:13" ht="15" customHeight="1" x14ac:dyDescent="0.2">
      <c r="C3" s="18" t="s">
        <v>40</v>
      </c>
      <c r="I3" s="11"/>
      <c r="J3" s="11"/>
      <c r="K3" s="11"/>
      <c r="L3" s="11"/>
      <c r="M3" s="11"/>
    </row>
    <row r="4" spans="3:13" ht="16" thickBot="1" x14ac:dyDescent="0.25">
      <c r="C4" s="33" t="s">
        <v>15</v>
      </c>
      <c r="D4" s="33" t="s">
        <v>16</v>
      </c>
      <c r="E4" s="33" t="s">
        <v>1</v>
      </c>
      <c r="I4" s="11"/>
      <c r="J4" s="11"/>
      <c r="K4" s="11"/>
      <c r="L4" s="11"/>
      <c r="M4" s="11"/>
    </row>
    <row r="5" spans="3:13" x14ac:dyDescent="0.2">
      <c r="C5" s="17">
        <v>24.447299999999998</v>
      </c>
      <c r="D5" s="17">
        <v>18.325399999999998</v>
      </c>
      <c r="E5" s="17">
        <v>97.25224</v>
      </c>
      <c r="I5" s="11"/>
      <c r="J5" s="11"/>
      <c r="K5" s="11"/>
      <c r="L5" s="11"/>
      <c r="M5" s="11"/>
    </row>
    <row r="6" spans="3:13" x14ac:dyDescent="0.2">
      <c r="C6" s="17">
        <v>15.64353</v>
      </c>
      <c r="D6" s="17">
        <v>36.20984</v>
      </c>
      <c r="E6" s="17">
        <v>20.179220000000001</v>
      </c>
      <c r="I6" s="11"/>
      <c r="J6" s="11"/>
      <c r="K6" s="11"/>
      <c r="L6" s="11"/>
      <c r="M6" s="11"/>
    </row>
    <row r="7" spans="3:13" x14ac:dyDescent="0.2">
      <c r="C7" s="17">
        <v>41.183439999999997</v>
      </c>
      <c r="D7" s="17">
        <v>38.770479999999999</v>
      </c>
      <c r="E7" s="17">
        <v>48.433280000000003</v>
      </c>
      <c r="I7" s="11"/>
      <c r="J7" s="11"/>
      <c r="K7" s="11"/>
      <c r="L7" s="11"/>
      <c r="M7" s="11"/>
    </row>
    <row r="8" spans="3:13" x14ac:dyDescent="0.2">
      <c r="C8" s="17">
        <v>17.786899999999999</v>
      </c>
      <c r="D8" s="17">
        <v>39.116529999999997</v>
      </c>
      <c r="E8" s="17">
        <v>20.21142</v>
      </c>
      <c r="I8" s="11"/>
      <c r="J8" s="11"/>
      <c r="K8" s="11"/>
      <c r="L8" s="11"/>
      <c r="M8" s="11"/>
    </row>
    <row r="9" spans="3:13" x14ac:dyDescent="0.2">
      <c r="C9" s="17">
        <v>10.506880000000001</v>
      </c>
      <c r="D9" s="17">
        <v>48.312539999999998</v>
      </c>
      <c r="E9" s="17">
        <v>21.1769</v>
      </c>
      <c r="I9" s="11"/>
      <c r="J9" s="11"/>
      <c r="K9" s="11"/>
      <c r="L9" s="11"/>
      <c r="M9" s="11"/>
    </row>
    <row r="10" spans="3:13" x14ac:dyDescent="0.2">
      <c r="C10" s="17">
        <v>13.62204</v>
      </c>
      <c r="D10" s="17">
        <v>24.7318</v>
      </c>
      <c r="E10" s="17">
        <v>12.266769999999999</v>
      </c>
      <c r="I10" s="11"/>
      <c r="J10" s="11"/>
      <c r="K10" s="11"/>
      <c r="L10" s="11"/>
      <c r="M10" s="11"/>
    </row>
    <row r="11" spans="3:13" x14ac:dyDescent="0.2">
      <c r="C11" s="17">
        <v>28.640630000000002</v>
      </c>
      <c r="D11" s="17">
        <v>38.815159999999999</v>
      </c>
      <c r="E11" s="17">
        <v>61.448770000000003</v>
      </c>
      <c r="I11" s="11"/>
      <c r="J11" s="11"/>
      <c r="K11" s="11"/>
      <c r="L11" s="11"/>
      <c r="M11" s="11"/>
    </row>
    <row r="12" spans="3:13" x14ac:dyDescent="0.2">
      <c r="C12" s="17">
        <v>1.502858</v>
      </c>
      <c r="D12" s="17">
        <v>26.78087</v>
      </c>
      <c r="E12" s="17">
        <v>33.040439999999997</v>
      </c>
      <c r="I12" s="11"/>
      <c r="J12" s="11"/>
      <c r="K12" s="11"/>
      <c r="L12" s="11"/>
      <c r="M12" s="11"/>
    </row>
    <row r="13" spans="3:13" x14ac:dyDescent="0.2">
      <c r="C13" s="17">
        <v>26.48808</v>
      </c>
      <c r="D13" s="17"/>
      <c r="E13" s="17">
        <v>30.395949999999999</v>
      </c>
      <c r="I13" s="11"/>
      <c r="J13" s="11"/>
      <c r="K13" s="11"/>
      <c r="L13" s="11"/>
      <c r="M13" s="11"/>
    </row>
    <row r="14" spans="3:13" x14ac:dyDescent="0.2">
      <c r="C14" s="17">
        <v>6.0664230000000003</v>
      </c>
      <c r="D14" s="17"/>
      <c r="E14" s="17">
        <v>50.911920000000002</v>
      </c>
      <c r="I14" s="11"/>
      <c r="J14" s="11"/>
      <c r="K14" s="11"/>
      <c r="L14" s="11"/>
      <c r="M14" s="11"/>
    </row>
    <row r="15" spans="3:13" x14ac:dyDescent="0.2">
      <c r="C15" s="17">
        <v>14.285920000000001</v>
      </c>
      <c r="D15" s="17"/>
      <c r="E15" s="17">
        <v>26.65361</v>
      </c>
      <c r="I15" s="11"/>
      <c r="J15" s="11"/>
      <c r="K15" s="11"/>
      <c r="L15" s="11"/>
      <c r="M15" s="11"/>
    </row>
    <row r="16" spans="3:13" x14ac:dyDescent="0.2">
      <c r="C16" s="17">
        <v>8.6504840000000005</v>
      </c>
      <c r="D16" s="17"/>
      <c r="E16" s="17">
        <v>73.93038</v>
      </c>
      <c r="I16" s="11"/>
      <c r="J16" s="11"/>
      <c r="K16" s="11"/>
      <c r="L16" s="11"/>
      <c r="M16" s="11"/>
    </row>
    <row r="17" spans="2:13" x14ac:dyDescent="0.2">
      <c r="C17" s="26"/>
      <c r="D17" s="17"/>
      <c r="E17" s="17">
        <v>12.56179</v>
      </c>
      <c r="I17" s="11"/>
      <c r="J17" s="11"/>
      <c r="K17" s="11"/>
      <c r="L17" s="11"/>
      <c r="M17" s="11"/>
    </row>
    <row r="18" spans="2:13" x14ac:dyDescent="0.2">
      <c r="C18" s="17"/>
      <c r="D18" s="17"/>
      <c r="E18" s="17">
        <v>8.5973369999999996</v>
      </c>
      <c r="I18" s="11"/>
      <c r="J18" s="11"/>
      <c r="K18" s="11"/>
      <c r="L18" s="11"/>
      <c r="M18" s="11"/>
    </row>
    <row r="19" spans="2:13" x14ac:dyDescent="0.2">
      <c r="C19" s="17"/>
      <c r="D19" s="17"/>
      <c r="E19" s="17">
        <v>15.14795</v>
      </c>
      <c r="I19" s="11"/>
      <c r="J19" s="11"/>
      <c r="K19" s="11"/>
      <c r="L19" s="11"/>
      <c r="M19" s="11"/>
    </row>
    <row r="20" spans="2:13" x14ac:dyDescent="0.2">
      <c r="C20" s="17"/>
      <c r="D20" s="17"/>
      <c r="E20" s="17">
        <v>58.282110000000003</v>
      </c>
      <c r="I20" s="11"/>
      <c r="J20" s="11"/>
      <c r="K20" s="11"/>
      <c r="L20" s="11"/>
      <c r="M20" s="11"/>
    </row>
    <row r="21" spans="2:13" x14ac:dyDescent="0.2">
      <c r="C21" s="17"/>
      <c r="D21" s="17"/>
      <c r="E21" s="17">
        <v>100</v>
      </c>
      <c r="I21" s="11"/>
      <c r="J21" s="11"/>
      <c r="K21" s="11"/>
      <c r="L21" s="11"/>
      <c r="M21" s="11"/>
    </row>
    <row r="22" spans="2:13" x14ac:dyDescent="0.2">
      <c r="C22" s="17"/>
      <c r="D22" s="17"/>
      <c r="E22" s="17">
        <v>56.324930000000002</v>
      </c>
      <c r="I22" s="11"/>
      <c r="J22" s="11"/>
      <c r="K22" s="11"/>
      <c r="L22" s="11"/>
      <c r="M22" s="11"/>
    </row>
    <row r="23" spans="2:13" x14ac:dyDescent="0.2">
      <c r="B23" s="14" t="s">
        <v>12</v>
      </c>
      <c r="C23" s="19">
        <v>12</v>
      </c>
      <c r="D23" s="19">
        <v>8</v>
      </c>
      <c r="E23" s="19">
        <v>18</v>
      </c>
    </row>
    <row r="24" spans="2:13" x14ac:dyDescent="0.2">
      <c r="B24" s="14" t="s">
        <v>13</v>
      </c>
      <c r="C24" s="20">
        <f>AVERAGE(C5:C22)</f>
        <v>17.402040416666669</v>
      </c>
      <c r="D24" s="20">
        <f>AVERAGE(D5:D22)</f>
        <v>33.882827500000005</v>
      </c>
      <c r="E24" s="20">
        <f>AVERAGE(E5:E22)</f>
        <v>41.489723166666664</v>
      </c>
    </row>
    <row r="25" spans="2:13" x14ac:dyDescent="0.2">
      <c r="B25" s="14" t="s">
        <v>14</v>
      </c>
      <c r="C25" s="20">
        <f>STDEV(C5:C22)/12^0.5</f>
        <v>3.2059425715072662</v>
      </c>
      <c r="D25" s="20">
        <f>STDEV(D5:D22)/8^0.5</f>
        <v>3.4471855439643666</v>
      </c>
      <c r="E25" s="20">
        <f>STDEV(E5:E22)/18^0.5</f>
        <v>6.7212034710158237</v>
      </c>
    </row>
    <row r="28" spans="2:13" s="18" customFormat="1" x14ac:dyDescent="0.2">
      <c r="B28" s="21" t="s">
        <v>21</v>
      </c>
      <c r="C28" s="22"/>
      <c r="I28" s="12"/>
      <c r="J28" s="12"/>
      <c r="K28" s="12"/>
      <c r="L28" s="12"/>
      <c r="M28" s="12"/>
    </row>
    <row r="29" spans="2:13" x14ac:dyDescent="0.2">
      <c r="B29" s="23" t="s">
        <v>0</v>
      </c>
      <c r="C29" s="25">
        <v>1.1599999999999999E-2</v>
      </c>
    </row>
    <row r="30" spans="2:13" x14ac:dyDescent="0.2">
      <c r="B30" s="23" t="s">
        <v>22</v>
      </c>
      <c r="C30" s="24" t="s">
        <v>23</v>
      </c>
    </row>
    <row r="31" spans="2:13" x14ac:dyDescent="0.2">
      <c r="B31" s="23" t="s">
        <v>10</v>
      </c>
      <c r="C31" s="25" t="s">
        <v>17</v>
      </c>
    </row>
    <row r="32" spans="2:13" x14ac:dyDescent="0.2">
      <c r="B32" s="23" t="s">
        <v>24</v>
      </c>
      <c r="C32" s="24" t="s">
        <v>5</v>
      </c>
    </row>
    <row r="33" spans="2:13" x14ac:dyDescent="0.2">
      <c r="B33" s="23" t="s">
        <v>25</v>
      </c>
      <c r="C33" s="24">
        <v>3</v>
      </c>
    </row>
    <row r="34" spans="2:13" x14ac:dyDescent="0.2">
      <c r="B34" s="23" t="s">
        <v>26</v>
      </c>
      <c r="C34" s="24">
        <v>8.9120000000000008</v>
      </c>
    </row>
    <row r="36" spans="2:13" s="18" customFormat="1" ht="16" x14ac:dyDescent="0.2">
      <c r="B36" s="3" t="s">
        <v>27</v>
      </c>
      <c r="C36" s="9" t="s">
        <v>28</v>
      </c>
      <c r="D36" s="9" t="s">
        <v>2</v>
      </c>
      <c r="E36" s="9" t="s">
        <v>3</v>
      </c>
      <c r="F36" s="9" t="s">
        <v>4</v>
      </c>
      <c r="G36" s="8"/>
      <c r="I36" s="12"/>
      <c r="J36" s="12"/>
      <c r="K36" s="12"/>
      <c r="L36" s="12"/>
      <c r="M36" s="12"/>
    </row>
    <row r="37" spans="2:13" ht="16" x14ac:dyDescent="0.2">
      <c r="B37" s="2" t="s">
        <v>20</v>
      </c>
      <c r="C37" s="1">
        <v>-11.92</v>
      </c>
      <c r="D37" s="1" t="s">
        <v>6</v>
      </c>
      <c r="E37" s="10" t="s">
        <v>7</v>
      </c>
      <c r="F37" s="10">
        <v>5.6399999999999999E-2</v>
      </c>
      <c r="G37"/>
    </row>
    <row r="38" spans="2:13" ht="16" x14ac:dyDescent="0.2">
      <c r="B38" s="2" t="s">
        <v>37</v>
      </c>
      <c r="C38" s="1">
        <v>-11.42</v>
      </c>
      <c r="D38" s="1" t="s">
        <v>5</v>
      </c>
      <c r="E38" s="16" t="s">
        <v>17</v>
      </c>
      <c r="F38" s="16">
        <v>1.7500000000000002E-2</v>
      </c>
      <c r="G38"/>
    </row>
    <row r="39" spans="2:13" ht="16" x14ac:dyDescent="0.2">
      <c r="B39" s="2" t="s">
        <v>38</v>
      </c>
      <c r="C39" s="1">
        <v>0.5</v>
      </c>
      <c r="D39" s="1" t="s">
        <v>6</v>
      </c>
      <c r="E39" s="10" t="s">
        <v>7</v>
      </c>
      <c r="F39" s="10" t="s">
        <v>8</v>
      </c>
      <c r="G39"/>
    </row>
  </sheetData>
  <pageMargins left="0.25" right="0.25" top="0.75" bottom="0.75" header="0.3" footer="0.3"/>
  <pageSetup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zoomScale="90" zoomScaleNormal="90" zoomScalePageLayoutView="90" workbookViewId="0">
      <selection activeCell="A6" sqref="A6:B6"/>
    </sheetView>
  </sheetViews>
  <sheetFormatPr baseColWidth="10" defaultColWidth="8.83203125" defaultRowHeight="15" x14ac:dyDescent="0.2"/>
  <cols>
    <col min="1" max="1" width="22.1640625" style="73" customWidth="1"/>
    <col min="2" max="2" width="10.83203125" style="73" customWidth="1"/>
    <col min="3" max="5" width="9" style="73" customWidth="1"/>
    <col min="6" max="6" width="10.83203125" style="154" customWidth="1"/>
    <col min="7" max="7" width="10.83203125" style="73" customWidth="1"/>
    <col min="8" max="10" width="9" style="73" customWidth="1"/>
    <col min="11" max="11" width="11.1640625" style="154" customWidth="1"/>
    <col min="12" max="12" width="11.83203125" style="73" customWidth="1"/>
    <col min="13" max="16384" width="8.83203125" style="73"/>
  </cols>
  <sheetData>
    <row r="1" spans="1:32" s="168" customFormat="1" ht="25" customHeight="1" x14ac:dyDescent="0.2">
      <c r="A1" s="167" t="s">
        <v>322</v>
      </c>
    </row>
    <row r="2" spans="1:32" ht="36" customHeight="1" x14ac:dyDescent="0.2">
      <c r="A2" s="138" t="s">
        <v>176</v>
      </c>
      <c r="B2" s="139"/>
      <c r="C2" s="157" t="s">
        <v>299</v>
      </c>
      <c r="D2" s="158"/>
      <c r="E2" s="158"/>
      <c r="F2" s="158"/>
      <c r="G2" s="158"/>
      <c r="H2" s="158"/>
      <c r="I2" s="158"/>
      <c r="J2" s="158"/>
      <c r="K2" s="158"/>
      <c r="L2" s="158"/>
      <c r="M2" s="158"/>
      <c r="N2" s="158"/>
      <c r="O2" s="158"/>
      <c r="P2" s="158"/>
      <c r="Q2" s="159"/>
      <c r="R2" s="157" t="s">
        <v>300</v>
      </c>
      <c r="S2" s="158"/>
      <c r="T2" s="158"/>
      <c r="U2" s="158"/>
      <c r="V2" s="158"/>
      <c r="W2" s="158"/>
      <c r="X2" s="158"/>
      <c r="Y2" s="158"/>
      <c r="Z2" s="158"/>
      <c r="AA2" s="158"/>
      <c r="AB2" s="158"/>
      <c r="AC2" s="158"/>
      <c r="AD2" s="158"/>
      <c r="AE2" s="158"/>
      <c r="AF2" s="159"/>
    </row>
    <row r="3" spans="1:32" ht="15.75" customHeight="1" x14ac:dyDescent="0.2">
      <c r="A3" s="142" t="s">
        <v>178</v>
      </c>
      <c r="B3" s="142"/>
      <c r="C3" s="157" t="s">
        <v>301</v>
      </c>
      <c r="D3" s="158"/>
      <c r="E3" s="158"/>
      <c r="F3" s="158"/>
      <c r="G3" s="159"/>
      <c r="H3" s="140" t="s">
        <v>302</v>
      </c>
      <c r="I3" s="140"/>
      <c r="J3" s="140"/>
      <c r="K3" s="140"/>
      <c r="L3" s="140"/>
      <c r="M3" s="140" t="s">
        <v>303</v>
      </c>
      <c r="N3" s="140"/>
      <c r="O3" s="140"/>
      <c r="P3" s="140"/>
      <c r="Q3" s="140"/>
      <c r="R3" s="157" t="s">
        <v>304</v>
      </c>
      <c r="S3" s="158"/>
      <c r="T3" s="158"/>
      <c r="U3" s="158"/>
      <c r="V3" s="159"/>
      <c r="W3" s="157" t="s">
        <v>305</v>
      </c>
      <c r="X3" s="158"/>
      <c r="Y3" s="158"/>
      <c r="Z3" s="158"/>
      <c r="AA3" s="159"/>
      <c r="AB3" s="157" t="s">
        <v>306</v>
      </c>
      <c r="AC3" s="158"/>
      <c r="AD3" s="158"/>
      <c r="AE3" s="158"/>
      <c r="AF3" s="159"/>
    </row>
    <row r="4" spans="1:32" x14ac:dyDescent="0.2">
      <c r="A4" s="142" t="s">
        <v>181</v>
      </c>
      <c r="B4" s="142"/>
      <c r="C4" s="157" t="s">
        <v>307</v>
      </c>
      <c r="D4" s="158"/>
      <c r="E4" s="158"/>
      <c r="F4" s="158"/>
      <c r="G4" s="159"/>
      <c r="H4" s="144" t="s">
        <v>308</v>
      </c>
      <c r="I4" s="144"/>
      <c r="J4" s="144"/>
      <c r="K4" s="144"/>
      <c r="L4" s="144"/>
      <c r="M4" s="144" t="s">
        <v>309</v>
      </c>
      <c r="N4" s="144"/>
      <c r="O4" s="144"/>
      <c r="P4" s="144"/>
      <c r="Q4" s="144"/>
      <c r="R4" s="160" t="s">
        <v>310</v>
      </c>
      <c r="S4" s="161"/>
      <c r="T4" s="161"/>
      <c r="U4" s="161"/>
      <c r="V4" s="162"/>
      <c r="W4" s="160" t="s">
        <v>311</v>
      </c>
      <c r="X4" s="161"/>
      <c r="Y4" s="161"/>
      <c r="Z4" s="161"/>
      <c r="AA4" s="162"/>
      <c r="AB4" s="160" t="s">
        <v>312</v>
      </c>
      <c r="AC4" s="161"/>
      <c r="AD4" s="161"/>
      <c r="AE4" s="161"/>
      <c r="AF4" s="162"/>
    </row>
    <row r="5" spans="1:32" ht="15" customHeight="1" x14ac:dyDescent="0.2">
      <c r="A5" s="142" t="s">
        <v>184</v>
      </c>
      <c r="B5" s="142"/>
      <c r="C5" s="157">
        <v>30</v>
      </c>
      <c r="D5" s="158"/>
      <c r="E5" s="158"/>
      <c r="F5" s="158"/>
      <c r="G5" s="159"/>
      <c r="H5" s="145">
        <v>30</v>
      </c>
      <c r="I5" s="145"/>
      <c r="J5" s="145"/>
      <c r="K5" s="145"/>
      <c r="L5" s="145"/>
      <c r="M5" s="145">
        <v>30</v>
      </c>
      <c r="N5" s="145"/>
      <c r="O5" s="145"/>
      <c r="P5" s="145"/>
      <c r="Q5" s="145"/>
      <c r="R5" s="163">
        <v>30</v>
      </c>
      <c r="S5" s="164"/>
      <c r="T5" s="164"/>
      <c r="U5" s="164"/>
      <c r="V5" s="165"/>
      <c r="W5" s="163">
        <v>30</v>
      </c>
      <c r="X5" s="164"/>
      <c r="Y5" s="164"/>
      <c r="Z5" s="164"/>
      <c r="AA5" s="165"/>
      <c r="AB5" s="163">
        <v>30</v>
      </c>
      <c r="AC5" s="164"/>
      <c r="AD5" s="164"/>
      <c r="AE5" s="164"/>
      <c r="AF5" s="165"/>
    </row>
    <row r="6" spans="1:32" ht="108.75" customHeight="1" x14ac:dyDescent="0.2">
      <c r="A6" s="142" t="s">
        <v>185</v>
      </c>
      <c r="B6" s="142"/>
      <c r="C6" s="138" t="s">
        <v>313</v>
      </c>
      <c r="D6" s="158"/>
      <c r="E6" s="158"/>
      <c r="F6" s="158"/>
      <c r="G6" s="159"/>
      <c r="H6" s="142" t="s">
        <v>314</v>
      </c>
      <c r="I6" s="142"/>
      <c r="J6" s="142"/>
      <c r="K6" s="142"/>
      <c r="L6" s="142"/>
      <c r="M6" s="142" t="s">
        <v>315</v>
      </c>
      <c r="N6" s="142"/>
      <c r="O6" s="142"/>
      <c r="P6" s="142"/>
      <c r="Q6" s="142"/>
      <c r="R6" s="138" t="s">
        <v>316</v>
      </c>
      <c r="S6" s="166"/>
      <c r="T6" s="166"/>
      <c r="U6" s="166"/>
      <c r="V6" s="139"/>
      <c r="W6" s="138" t="s">
        <v>317</v>
      </c>
      <c r="X6" s="166"/>
      <c r="Y6" s="166"/>
      <c r="Z6" s="166"/>
      <c r="AA6" s="139"/>
      <c r="AB6" s="138" t="s">
        <v>318</v>
      </c>
      <c r="AC6" s="166"/>
      <c r="AD6" s="166"/>
      <c r="AE6" s="166"/>
      <c r="AF6" s="139"/>
    </row>
    <row r="7" spans="1:32" s="148" customFormat="1" ht="42" x14ac:dyDescent="0.2">
      <c r="A7" s="146" t="s">
        <v>188</v>
      </c>
      <c r="B7" s="147" t="s">
        <v>319</v>
      </c>
      <c r="C7" s="147" t="s">
        <v>195</v>
      </c>
      <c r="D7" s="147" t="s">
        <v>196</v>
      </c>
      <c r="E7" s="147" t="s">
        <v>192</v>
      </c>
      <c r="F7" s="147" t="s">
        <v>193</v>
      </c>
      <c r="G7" s="147" t="s">
        <v>194</v>
      </c>
      <c r="H7" s="147" t="s">
        <v>195</v>
      </c>
      <c r="I7" s="147" t="s">
        <v>196</v>
      </c>
      <c r="J7" s="147" t="s">
        <v>192</v>
      </c>
      <c r="K7" s="147" t="s">
        <v>193</v>
      </c>
      <c r="L7" s="147" t="s">
        <v>194</v>
      </c>
      <c r="M7" s="147" t="s">
        <v>195</v>
      </c>
      <c r="N7" s="147" t="s">
        <v>196</v>
      </c>
      <c r="O7" s="147" t="s">
        <v>192</v>
      </c>
      <c r="P7" s="147" t="s">
        <v>193</v>
      </c>
      <c r="Q7" s="147" t="s">
        <v>194</v>
      </c>
      <c r="R7" s="147" t="s">
        <v>195</v>
      </c>
      <c r="S7" s="147" t="s">
        <v>196</v>
      </c>
      <c r="T7" s="147" t="s">
        <v>192</v>
      </c>
      <c r="U7" s="147" t="s">
        <v>193</v>
      </c>
      <c r="V7" s="147" t="s">
        <v>194</v>
      </c>
      <c r="W7" s="147" t="s">
        <v>195</v>
      </c>
      <c r="X7" s="147" t="s">
        <v>196</v>
      </c>
      <c r="Y7" s="147" t="s">
        <v>192</v>
      </c>
      <c r="Z7" s="147" t="s">
        <v>193</v>
      </c>
      <c r="AA7" s="147" t="s">
        <v>194</v>
      </c>
      <c r="AB7" s="147" t="s">
        <v>195</v>
      </c>
      <c r="AC7" s="147" t="s">
        <v>196</v>
      </c>
      <c r="AD7" s="147" t="s">
        <v>192</v>
      </c>
      <c r="AE7" s="147" t="s">
        <v>193</v>
      </c>
      <c r="AF7" s="147" t="s">
        <v>194</v>
      </c>
    </row>
    <row r="8" spans="1:32" x14ac:dyDescent="0.2">
      <c r="A8" s="149" t="s">
        <v>197</v>
      </c>
      <c r="B8" s="150">
        <v>0.997</v>
      </c>
      <c r="C8" s="149">
        <v>40.92</v>
      </c>
      <c r="D8" s="149">
        <v>0.91</v>
      </c>
      <c r="E8" s="149">
        <v>-1.6</v>
      </c>
      <c r="F8" s="149">
        <v>5</v>
      </c>
      <c r="G8" s="153">
        <v>5424420</v>
      </c>
      <c r="H8" s="149">
        <v>2.41</v>
      </c>
      <c r="I8" s="149">
        <v>0.78</v>
      </c>
      <c r="J8" s="149">
        <v>-1.5</v>
      </c>
      <c r="K8" s="149">
        <v>6</v>
      </c>
      <c r="L8" s="153">
        <v>5589690</v>
      </c>
      <c r="M8" s="149">
        <v>59.86</v>
      </c>
      <c r="N8" s="149">
        <v>0.91</v>
      </c>
      <c r="O8" s="149">
        <v>-1.1000000000000001</v>
      </c>
      <c r="P8" s="149">
        <v>5</v>
      </c>
      <c r="Q8" s="153">
        <v>2065748</v>
      </c>
      <c r="R8" s="149">
        <v>79.209999999999994</v>
      </c>
      <c r="S8" s="149">
        <v>0.75</v>
      </c>
      <c r="T8" s="149">
        <v>-2.6</v>
      </c>
      <c r="U8" s="149">
        <v>7</v>
      </c>
      <c r="V8" s="153">
        <v>258678</v>
      </c>
      <c r="W8" s="149">
        <v>68.44</v>
      </c>
      <c r="X8" s="149">
        <v>0.75</v>
      </c>
      <c r="Y8" s="149">
        <v>-0.2</v>
      </c>
      <c r="Z8" s="149">
        <v>6</v>
      </c>
      <c r="AA8" s="153">
        <v>1670771</v>
      </c>
      <c r="AB8" s="149">
        <v>45.51</v>
      </c>
      <c r="AC8" s="149">
        <v>0.95</v>
      </c>
      <c r="AD8" s="149">
        <v>1.3</v>
      </c>
      <c r="AE8" s="149">
        <v>5</v>
      </c>
      <c r="AF8" s="153">
        <v>3912765</v>
      </c>
    </row>
    <row r="9" spans="1:32" x14ac:dyDescent="0.2">
      <c r="A9" s="149" t="s">
        <v>198</v>
      </c>
      <c r="B9" s="150">
        <v>0.99400000000000011</v>
      </c>
      <c r="C9" s="149">
        <v>37.6</v>
      </c>
      <c r="D9" s="149">
        <v>0.97</v>
      </c>
      <c r="E9" s="149">
        <v>1.6</v>
      </c>
      <c r="F9" s="149">
        <v>5</v>
      </c>
      <c r="G9" s="153">
        <v>1261320</v>
      </c>
      <c r="H9" s="149">
        <v>2.46</v>
      </c>
      <c r="I9" s="149">
        <v>0.76</v>
      </c>
      <c r="J9" s="149">
        <v>-0.2</v>
      </c>
      <c r="K9" s="149">
        <v>6</v>
      </c>
      <c r="L9" s="153">
        <v>3514895</v>
      </c>
      <c r="M9" s="149">
        <v>61.41</v>
      </c>
      <c r="N9" s="149">
        <v>0.91</v>
      </c>
      <c r="O9" s="149">
        <v>5.8</v>
      </c>
      <c r="P9" s="149">
        <v>7</v>
      </c>
      <c r="Q9" s="153">
        <v>3593425</v>
      </c>
      <c r="R9" s="149">
        <v>78.650000000000006</v>
      </c>
      <c r="S9" s="149">
        <v>0.97</v>
      </c>
      <c r="T9" s="149">
        <v>1</v>
      </c>
      <c r="U9" s="149">
        <v>6</v>
      </c>
      <c r="V9" s="153">
        <v>1876205</v>
      </c>
      <c r="W9" s="149">
        <v>69.52</v>
      </c>
      <c r="X9" s="149">
        <v>0.96</v>
      </c>
      <c r="Y9" s="149">
        <v>9.6999999999999993</v>
      </c>
      <c r="Z9" s="149">
        <v>3</v>
      </c>
      <c r="AA9" s="153">
        <v>7122725</v>
      </c>
      <c r="AB9" s="149">
        <v>49.91</v>
      </c>
      <c r="AC9" s="149">
        <v>0.8</v>
      </c>
      <c r="AD9" s="149">
        <v>0.7</v>
      </c>
      <c r="AE9" s="149">
        <v>5</v>
      </c>
      <c r="AF9" s="153">
        <v>893952</v>
      </c>
    </row>
    <row r="10" spans="1:32" x14ac:dyDescent="0.2">
      <c r="A10" s="149" t="s">
        <v>199</v>
      </c>
      <c r="B10" s="150">
        <v>0.99400000000000011</v>
      </c>
      <c r="C10" s="149">
        <v>37.04</v>
      </c>
      <c r="D10" s="149">
        <v>0.94</v>
      </c>
      <c r="E10" s="149">
        <v>3.2</v>
      </c>
      <c r="F10" s="149">
        <v>5</v>
      </c>
      <c r="G10" s="153">
        <v>4941786</v>
      </c>
      <c r="H10" s="149">
        <v>0.5</v>
      </c>
      <c r="I10" s="149">
        <v>0.76</v>
      </c>
      <c r="J10" s="149">
        <v>-1.4</v>
      </c>
      <c r="K10" s="149">
        <v>6</v>
      </c>
      <c r="L10" s="153">
        <v>5213027</v>
      </c>
      <c r="M10" s="149">
        <v>61.44</v>
      </c>
      <c r="N10" s="149">
        <v>0.75</v>
      </c>
      <c r="O10" s="149">
        <v>-1.3</v>
      </c>
      <c r="P10" s="149">
        <v>7</v>
      </c>
      <c r="Q10" s="153">
        <v>11879256</v>
      </c>
      <c r="R10" s="149">
        <v>77.28</v>
      </c>
      <c r="S10" s="149">
        <v>0.83</v>
      </c>
      <c r="T10" s="149">
        <v>-0.7</v>
      </c>
      <c r="U10" s="149">
        <v>7</v>
      </c>
      <c r="V10" s="153">
        <v>1314727</v>
      </c>
      <c r="W10" s="149">
        <v>69.72</v>
      </c>
      <c r="X10" s="149">
        <v>0.81</v>
      </c>
      <c r="Y10" s="149">
        <v>0</v>
      </c>
      <c r="Z10" s="149">
        <v>6</v>
      </c>
      <c r="AA10" s="153">
        <v>4047987</v>
      </c>
      <c r="AB10" s="149">
        <v>49.61</v>
      </c>
      <c r="AC10" s="149">
        <v>0.83</v>
      </c>
      <c r="AD10" s="149">
        <v>-2.9</v>
      </c>
      <c r="AE10" s="149">
        <v>4</v>
      </c>
      <c r="AF10" s="153">
        <v>575600</v>
      </c>
    </row>
    <row r="11" spans="1:32" x14ac:dyDescent="0.2">
      <c r="A11" s="149" t="s">
        <v>200</v>
      </c>
      <c r="B11" s="150">
        <v>0.99199999999999999</v>
      </c>
      <c r="C11" s="149">
        <v>36.83</v>
      </c>
      <c r="D11" s="149">
        <v>0.78</v>
      </c>
      <c r="E11" s="149">
        <v>-5.5</v>
      </c>
      <c r="F11" s="149">
        <v>5</v>
      </c>
      <c r="G11" s="153">
        <v>2955648</v>
      </c>
      <c r="H11" s="149">
        <v>0.44</v>
      </c>
      <c r="I11" s="149">
        <v>0.75</v>
      </c>
      <c r="J11" s="149">
        <v>-0.6</v>
      </c>
      <c r="K11" s="149">
        <v>6</v>
      </c>
      <c r="L11" s="153">
        <v>3220667</v>
      </c>
      <c r="M11" s="149">
        <v>61.12</v>
      </c>
      <c r="N11" s="149">
        <v>0.91</v>
      </c>
      <c r="O11" s="149">
        <v>-1</v>
      </c>
      <c r="P11" s="149">
        <v>7</v>
      </c>
      <c r="Q11" s="153">
        <v>3340076</v>
      </c>
      <c r="R11" s="149">
        <v>77.52</v>
      </c>
      <c r="S11" s="149">
        <v>0.98</v>
      </c>
      <c r="T11" s="149">
        <v>-0.6</v>
      </c>
      <c r="U11" s="149">
        <v>7</v>
      </c>
      <c r="V11" s="153">
        <v>2176861</v>
      </c>
      <c r="W11" s="149">
        <v>69.28</v>
      </c>
      <c r="X11" s="149">
        <v>0.93</v>
      </c>
      <c r="Y11" s="149">
        <v>0.1</v>
      </c>
      <c r="Z11" s="149">
        <v>6</v>
      </c>
      <c r="AA11" s="153">
        <v>4869237</v>
      </c>
      <c r="AB11" s="149">
        <v>47.87</v>
      </c>
      <c r="AC11" s="149">
        <v>0.77</v>
      </c>
      <c r="AD11" s="149">
        <v>-1.6</v>
      </c>
      <c r="AE11" s="149">
        <v>5</v>
      </c>
      <c r="AF11" s="153">
        <v>619639</v>
      </c>
    </row>
    <row r="12" spans="1:32" x14ac:dyDescent="0.2">
      <c r="A12" s="149" t="s">
        <v>201</v>
      </c>
      <c r="B12" s="150">
        <v>0.99</v>
      </c>
      <c r="C12" s="149">
        <v>38.520000000000003</v>
      </c>
      <c r="D12" s="149">
        <v>0.87</v>
      </c>
      <c r="E12" s="149">
        <v>-3.3</v>
      </c>
      <c r="F12" s="149">
        <v>5</v>
      </c>
      <c r="G12" s="153">
        <v>1880406</v>
      </c>
      <c r="H12" s="149">
        <v>1.81</v>
      </c>
      <c r="I12" s="149">
        <v>0.91</v>
      </c>
      <c r="J12" s="149">
        <v>-3.3</v>
      </c>
      <c r="K12" s="149">
        <v>6</v>
      </c>
      <c r="L12" s="153">
        <v>2951109</v>
      </c>
      <c r="M12" s="149">
        <v>60.09</v>
      </c>
      <c r="N12" s="149">
        <v>0.8</v>
      </c>
      <c r="O12" s="149">
        <v>15.1</v>
      </c>
      <c r="P12" s="149">
        <v>3</v>
      </c>
      <c r="Q12" s="153">
        <v>789902</v>
      </c>
      <c r="R12" s="149">
        <v>80.36</v>
      </c>
      <c r="S12" s="149">
        <v>0.82</v>
      </c>
      <c r="T12" s="149">
        <v>-16.399999999999999</v>
      </c>
      <c r="U12" s="149">
        <v>5</v>
      </c>
      <c r="V12" s="153">
        <v>193277</v>
      </c>
      <c r="W12" s="149">
        <v>67.56</v>
      </c>
      <c r="X12" s="149">
        <v>0.27</v>
      </c>
      <c r="Y12" s="149">
        <v>-2</v>
      </c>
      <c r="Z12" s="149">
        <v>2</v>
      </c>
      <c r="AA12" s="149">
        <v>190701</v>
      </c>
      <c r="AB12" s="149">
        <v>52.62</v>
      </c>
      <c r="AC12" s="149">
        <v>0.95</v>
      </c>
      <c r="AD12" s="149">
        <v>-2.5</v>
      </c>
      <c r="AE12" s="149">
        <v>6</v>
      </c>
      <c r="AF12" s="153">
        <v>2809288</v>
      </c>
    </row>
    <row r="13" spans="1:32" x14ac:dyDescent="0.2">
      <c r="A13" s="149" t="s">
        <v>202</v>
      </c>
      <c r="B13" s="150">
        <v>0.995</v>
      </c>
      <c r="C13" s="149">
        <v>38.36</v>
      </c>
      <c r="D13" s="149">
        <v>0.93</v>
      </c>
      <c r="E13" s="149">
        <v>-2.9</v>
      </c>
      <c r="F13" s="149">
        <v>5</v>
      </c>
      <c r="G13" s="153">
        <v>2895691</v>
      </c>
      <c r="H13" s="149">
        <v>2.59</v>
      </c>
      <c r="I13" s="149">
        <v>0.93</v>
      </c>
      <c r="J13" s="149">
        <v>-3.6</v>
      </c>
      <c r="K13" s="149">
        <v>6</v>
      </c>
      <c r="L13" s="153">
        <v>4031335</v>
      </c>
      <c r="M13" s="149">
        <v>60.27</v>
      </c>
      <c r="N13" s="149">
        <v>0.76</v>
      </c>
      <c r="O13" s="149">
        <v>16.399999999999999</v>
      </c>
      <c r="P13" s="149">
        <v>6</v>
      </c>
      <c r="Q13" s="153">
        <v>361072</v>
      </c>
      <c r="R13" s="149">
        <v>78.989999999999995</v>
      </c>
      <c r="S13" s="149">
        <v>0.79</v>
      </c>
      <c r="T13" s="149">
        <v>7.3</v>
      </c>
      <c r="U13" s="149">
        <v>5</v>
      </c>
      <c r="V13" s="153">
        <v>508514</v>
      </c>
      <c r="W13" s="149">
        <v>69.55</v>
      </c>
      <c r="X13" s="149">
        <v>0.56000000000000005</v>
      </c>
      <c r="Y13" s="149">
        <v>-1</v>
      </c>
      <c r="Z13" s="149">
        <v>3</v>
      </c>
      <c r="AA13" s="149">
        <v>1008577</v>
      </c>
      <c r="AB13" s="149">
        <v>49.67</v>
      </c>
      <c r="AC13" s="149">
        <v>0.77</v>
      </c>
      <c r="AD13" s="149">
        <v>6</v>
      </c>
      <c r="AE13" s="149">
        <v>4</v>
      </c>
      <c r="AF13" s="153">
        <v>1350987</v>
      </c>
    </row>
    <row r="14" spans="1:32" x14ac:dyDescent="0.2">
      <c r="A14" s="149" t="s">
        <v>203</v>
      </c>
      <c r="B14" s="150">
        <v>0.996</v>
      </c>
      <c r="C14" s="149">
        <v>40.799999999999997</v>
      </c>
      <c r="D14" s="149">
        <v>0.82</v>
      </c>
      <c r="E14" s="149">
        <v>0.2</v>
      </c>
      <c r="F14" s="149">
        <v>5</v>
      </c>
      <c r="G14" s="153">
        <v>3111702</v>
      </c>
      <c r="H14" s="149">
        <v>1.49</v>
      </c>
      <c r="I14" s="149">
        <v>0.75</v>
      </c>
      <c r="J14" s="149">
        <v>-0.5</v>
      </c>
      <c r="K14" s="149">
        <v>4</v>
      </c>
      <c r="L14" s="153">
        <v>2375967</v>
      </c>
      <c r="M14" s="149">
        <v>59.77</v>
      </c>
      <c r="N14" s="149">
        <v>0.91</v>
      </c>
      <c r="O14" s="149">
        <v>3.1</v>
      </c>
      <c r="P14" s="149">
        <v>7</v>
      </c>
      <c r="Q14" s="153">
        <v>9835711</v>
      </c>
      <c r="R14" s="149">
        <v>78.3</v>
      </c>
      <c r="S14" s="149">
        <v>0.9</v>
      </c>
      <c r="T14" s="149">
        <v>-0.8</v>
      </c>
      <c r="U14" s="149">
        <v>4</v>
      </c>
      <c r="V14" s="153">
        <v>3269434</v>
      </c>
      <c r="W14" s="149">
        <v>68.569999999999993</v>
      </c>
      <c r="X14" s="149">
        <v>0.94</v>
      </c>
      <c r="Y14" s="149">
        <v>-3.3</v>
      </c>
      <c r="Z14" s="149">
        <v>4</v>
      </c>
      <c r="AA14" s="153">
        <v>8511534</v>
      </c>
      <c r="AB14" s="149">
        <v>52.41</v>
      </c>
      <c r="AC14" s="149">
        <v>0.82</v>
      </c>
      <c r="AD14" s="149">
        <v>-0.5</v>
      </c>
      <c r="AE14" s="149">
        <v>4</v>
      </c>
      <c r="AF14" s="153">
        <v>6780385</v>
      </c>
    </row>
    <row r="15" spans="1:32" x14ac:dyDescent="0.2">
      <c r="A15" s="149" t="s">
        <v>204</v>
      </c>
      <c r="B15" s="150">
        <v>0.98299999999999998</v>
      </c>
      <c r="C15" s="149">
        <v>39.78</v>
      </c>
      <c r="D15" s="149">
        <v>0.93</v>
      </c>
      <c r="E15" s="149">
        <v>-3.3</v>
      </c>
      <c r="F15" s="149">
        <v>4</v>
      </c>
      <c r="G15" s="153">
        <v>95307</v>
      </c>
      <c r="H15" s="149">
        <v>2.76</v>
      </c>
      <c r="I15" s="149">
        <v>0.77</v>
      </c>
      <c r="J15" s="149">
        <v>-2.2999999999999998</v>
      </c>
      <c r="K15" s="149">
        <v>6</v>
      </c>
      <c r="L15" s="153">
        <v>482646</v>
      </c>
      <c r="M15" s="149">
        <v>58.34</v>
      </c>
      <c r="N15" s="149">
        <v>0.89</v>
      </c>
      <c r="O15" s="149">
        <v>-7.9</v>
      </c>
      <c r="P15" s="149">
        <v>3</v>
      </c>
      <c r="Q15" s="153">
        <v>226110</v>
      </c>
      <c r="R15" s="149">
        <v>78.489999999999995</v>
      </c>
      <c r="S15" s="149">
        <v>0.3</v>
      </c>
      <c r="T15" s="149">
        <v>8</v>
      </c>
      <c r="U15" s="149">
        <v>3</v>
      </c>
      <c r="V15" s="149">
        <v>585051</v>
      </c>
      <c r="W15" s="149">
        <v>67.19</v>
      </c>
      <c r="X15" s="149">
        <v>0.93</v>
      </c>
      <c r="Y15" s="149">
        <v>-3.9</v>
      </c>
      <c r="Z15" s="149">
        <v>6</v>
      </c>
      <c r="AA15" s="153">
        <v>2452876</v>
      </c>
      <c r="AB15" s="149">
        <v>50.55</v>
      </c>
      <c r="AC15" s="149">
        <v>0.65</v>
      </c>
      <c r="AD15" s="149">
        <v>7.6</v>
      </c>
      <c r="AE15" s="149">
        <v>3</v>
      </c>
      <c r="AF15" s="149">
        <v>1167869</v>
      </c>
    </row>
    <row r="16" spans="1:32" x14ac:dyDescent="0.2">
      <c r="A16" s="149" t="s">
        <v>205</v>
      </c>
      <c r="B16" s="150">
        <v>0.99400000000000011</v>
      </c>
      <c r="C16" s="149">
        <v>39.619999999999997</v>
      </c>
      <c r="D16" s="149">
        <v>0.93</v>
      </c>
      <c r="E16" s="149">
        <v>0.5</v>
      </c>
      <c r="F16" s="149">
        <v>5</v>
      </c>
      <c r="G16" s="153">
        <v>4320842</v>
      </c>
      <c r="H16" s="149">
        <v>0.82</v>
      </c>
      <c r="I16" s="149">
        <v>0.75</v>
      </c>
      <c r="J16" s="149">
        <v>-1.6</v>
      </c>
      <c r="K16" s="149">
        <v>3</v>
      </c>
      <c r="L16" s="153">
        <v>88546</v>
      </c>
      <c r="M16" s="149">
        <v>60.48</v>
      </c>
      <c r="N16" s="149">
        <v>0.95</v>
      </c>
      <c r="O16" s="149">
        <v>-0.6</v>
      </c>
      <c r="P16" s="149">
        <v>7</v>
      </c>
      <c r="Q16" s="153">
        <v>9762330</v>
      </c>
      <c r="R16" s="149">
        <v>80.87</v>
      </c>
      <c r="S16" s="149">
        <v>0.75</v>
      </c>
      <c r="T16" s="149">
        <v>16.100000000000001</v>
      </c>
      <c r="U16" s="149">
        <v>5</v>
      </c>
      <c r="V16" s="153">
        <v>1194519</v>
      </c>
      <c r="W16" s="149">
        <v>68.099999999999994</v>
      </c>
      <c r="X16" s="149">
        <v>0.8</v>
      </c>
      <c r="Y16" s="149">
        <v>-18.899999999999999</v>
      </c>
      <c r="Z16" s="149">
        <v>6</v>
      </c>
      <c r="AA16" s="153">
        <v>1457265</v>
      </c>
      <c r="AB16" s="149">
        <v>52.49</v>
      </c>
      <c r="AC16" s="149">
        <v>0.75</v>
      </c>
      <c r="AD16" s="149">
        <v>-0.3</v>
      </c>
      <c r="AE16" s="149">
        <v>4</v>
      </c>
      <c r="AF16" s="153">
        <v>751806</v>
      </c>
    </row>
    <row r="17" spans="1:32" x14ac:dyDescent="0.2">
      <c r="A17" s="149" t="s">
        <v>206</v>
      </c>
      <c r="B17" s="150">
        <v>1</v>
      </c>
      <c r="C17" s="149">
        <v>45.04</v>
      </c>
      <c r="D17" s="149">
        <v>0.82</v>
      </c>
      <c r="E17" s="149">
        <v>-2.7</v>
      </c>
      <c r="F17" s="149">
        <v>4</v>
      </c>
      <c r="G17" s="153">
        <v>364216</v>
      </c>
      <c r="H17" s="149">
        <v>-1</v>
      </c>
      <c r="I17" s="149">
        <v>0.93</v>
      </c>
      <c r="J17" s="149">
        <v>-1.8</v>
      </c>
      <c r="K17" s="149">
        <v>6</v>
      </c>
      <c r="L17" s="153">
        <v>2164036</v>
      </c>
      <c r="M17" s="149">
        <v>60.32</v>
      </c>
      <c r="N17" s="149">
        <v>0.9</v>
      </c>
      <c r="O17" s="149">
        <v>-0.3</v>
      </c>
      <c r="P17" s="149">
        <v>7</v>
      </c>
      <c r="Q17" s="153">
        <v>717421</v>
      </c>
      <c r="R17" s="149">
        <v>82.51</v>
      </c>
      <c r="S17" s="149">
        <v>0.94</v>
      </c>
      <c r="T17" s="149">
        <v>0.6</v>
      </c>
      <c r="U17" s="149">
        <v>6</v>
      </c>
      <c r="V17" s="153">
        <v>688948</v>
      </c>
      <c r="W17" s="149">
        <v>69.66</v>
      </c>
      <c r="X17" s="149">
        <v>0.82</v>
      </c>
      <c r="Y17" s="149">
        <v>-1.1000000000000001</v>
      </c>
      <c r="Z17" s="149">
        <v>5</v>
      </c>
      <c r="AA17" s="153">
        <v>509523</v>
      </c>
      <c r="AB17" s="149">
        <v>57.47</v>
      </c>
      <c r="AC17" s="149">
        <v>0.92</v>
      </c>
      <c r="AD17" s="149">
        <v>-2</v>
      </c>
      <c r="AE17" s="149">
        <v>6</v>
      </c>
      <c r="AF17" s="153">
        <v>1091838</v>
      </c>
    </row>
    <row r="18" spans="1:32" x14ac:dyDescent="0.2">
      <c r="A18" s="149" t="s">
        <v>207</v>
      </c>
      <c r="B18" s="150">
        <v>0.998</v>
      </c>
      <c r="C18" s="149">
        <v>44.84</v>
      </c>
      <c r="D18" s="149">
        <v>0.86</v>
      </c>
      <c r="E18" s="149">
        <v>-2.1</v>
      </c>
      <c r="F18" s="149">
        <v>5</v>
      </c>
      <c r="G18" s="153">
        <v>532410</v>
      </c>
      <c r="H18" s="149">
        <v>-0.04</v>
      </c>
      <c r="I18" s="149">
        <v>0.93</v>
      </c>
      <c r="J18" s="149">
        <v>-1.6</v>
      </c>
      <c r="K18" s="149">
        <v>6</v>
      </c>
      <c r="L18" s="153">
        <v>3955459</v>
      </c>
      <c r="M18" s="149">
        <v>60.59</v>
      </c>
      <c r="N18" s="149">
        <v>0.94</v>
      </c>
      <c r="O18" s="149">
        <v>1.1000000000000001</v>
      </c>
      <c r="P18" s="149">
        <v>7</v>
      </c>
      <c r="Q18" s="153">
        <v>3155421</v>
      </c>
      <c r="R18" s="149">
        <v>79.89</v>
      </c>
      <c r="S18" s="149">
        <v>0.94</v>
      </c>
      <c r="T18" s="149">
        <v>-3.1</v>
      </c>
      <c r="U18" s="149">
        <v>7</v>
      </c>
      <c r="V18" s="153">
        <v>1506755</v>
      </c>
      <c r="W18" s="149">
        <v>68.81</v>
      </c>
      <c r="X18" s="149">
        <v>0.91</v>
      </c>
      <c r="Y18" s="149">
        <v>-1.2</v>
      </c>
      <c r="Z18" s="149">
        <v>6</v>
      </c>
      <c r="AA18" s="153">
        <v>905442</v>
      </c>
      <c r="AB18" s="149">
        <v>57.07</v>
      </c>
      <c r="AC18" s="149">
        <v>0.93</v>
      </c>
      <c r="AD18" s="149">
        <v>-1.6</v>
      </c>
      <c r="AE18" s="149">
        <v>6</v>
      </c>
      <c r="AF18" s="153">
        <v>2444715</v>
      </c>
    </row>
    <row r="19" spans="1:32" x14ac:dyDescent="0.2">
      <c r="A19" s="149" t="s">
        <v>208</v>
      </c>
      <c r="B19" s="150">
        <v>0.99900000000000011</v>
      </c>
      <c r="C19" s="149">
        <v>44.32</v>
      </c>
      <c r="D19" s="149">
        <v>0.92</v>
      </c>
      <c r="E19" s="149">
        <v>-5.3</v>
      </c>
      <c r="F19" s="149">
        <v>3</v>
      </c>
      <c r="G19" s="153">
        <v>274524</v>
      </c>
      <c r="H19" s="149">
        <v>-0.24</v>
      </c>
      <c r="I19" s="149">
        <v>0.89</v>
      </c>
      <c r="J19" s="149">
        <v>-2.4</v>
      </c>
      <c r="K19" s="149">
        <v>6</v>
      </c>
      <c r="L19" s="153">
        <v>2159904</v>
      </c>
      <c r="M19" s="149">
        <v>59.94</v>
      </c>
      <c r="N19" s="149">
        <v>0.88</v>
      </c>
      <c r="O19" s="149">
        <v>-0.4</v>
      </c>
      <c r="P19" s="149">
        <v>7</v>
      </c>
      <c r="Q19" s="153">
        <v>2193776</v>
      </c>
      <c r="R19" s="149">
        <v>80.209999999999994</v>
      </c>
      <c r="S19" s="149">
        <v>0.94</v>
      </c>
      <c r="T19" s="149">
        <v>-2.5</v>
      </c>
      <c r="U19" s="149">
        <v>7</v>
      </c>
      <c r="V19" s="153">
        <v>1353637</v>
      </c>
      <c r="W19" s="149">
        <v>68.91</v>
      </c>
      <c r="X19" s="149">
        <v>0.88</v>
      </c>
      <c r="Y19" s="149">
        <v>-3</v>
      </c>
      <c r="Z19" s="149">
        <v>6</v>
      </c>
      <c r="AA19" s="153">
        <v>1096322</v>
      </c>
      <c r="AB19" s="149">
        <v>55.66</v>
      </c>
      <c r="AC19" s="149">
        <v>0.96</v>
      </c>
      <c r="AD19" s="149">
        <v>-3</v>
      </c>
      <c r="AE19" s="149">
        <v>6</v>
      </c>
      <c r="AF19" s="153">
        <v>2138377</v>
      </c>
    </row>
    <row r="20" spans="1:32" x14ac:dyDescent="0.2">
      <c r="A20" s="149" t="s">
        <v>209</v>
      </c>
      <c r="B20" s="150">
        <v>0.98599999999999999</v>
      </c>
      <c r="C20" s="149">
        <v>38.53</v>
      </c>
      <c r="D20" s="149">
        <v>0.91</v>
      </c>
      <c r="E20" s="149">
        <v>0.9</v>
      </c>
      <c r="F20" s="149">
        <v>5</v>
      </c>
      <c r="G20" s="153">
        <v>9696997</v>
      </c>
      <c r="H20" s="149">
        <v>0.92</v>
      </c>
      <c r="I20" s="149">
        <v>0.92</v>
      </c>
      <c r="J20" s="149">
        <v>-1.7</v>
      </c>
      <c r="K20" s="149">
        <v>6</v>
      </c>
      <c r="L20" s="153">
        <v>12044401</v>
      </c>
      <c r="M20" s="149">
        <v>58.65</v>
      </c>
      <c r="N20" s="149">
        <v>0.94</v>
      </c>
      <c r="O20" s="149">
        <v>-1.9</v>
      </c>
      <c r="P20" s="149">
        <v>7</v>
      </c>
      <c r="Q20" s="153">
        <v>30290741</v>
      </c>
      <c r="R20" s="149">
        <v>76.41</v>
      </c>
      <c r="S20" s="149">
        <v>0.8</v>
      </c>
      <c r="T20" s="149">
        <v>-2.2999999999999998</v>
      </c>
      <c r="U20" s="149">
        <v>6</v>
      </c>
      <c r="V20" s="153">
        <v>295496</v>
      </c>
      <c r="W20" s="149">
        <v>67.58</v>
      </c>
      <c r="X20" s="149">
        <v>0.86</v>
      </c>
      <c r="Y20" s="149">
        <v>0</v>
      </c>
      <c r="Z20" s="149">
        <v>5</v>
      </c>
      <c r="AA20" s="153">
        <v>1164509</v>
      </c>
      <c r="AB20" s="149">
        <v>48.9</v>
      </c>
      <c r="AC20" s="149">
        <v>0.4</v>
      </c>
      <c r="AD20" s="149">
        <v>-3.1</v>
      </c>
      <c r="AE20" s="149">
        <v>3</v>
      </c>
      <c r="AF20" s="149">
        <v>227031</v>
      </c>
    </row>
    <row r="21" spans="1:32" x14ac:dyDescent="0.2">
      <c r="A21" s="149" t="s">
        <v>210</v>
      </c>
      <c r="B21" s="150">
        <v>0.99400000000000011</v>
      </c>
      <c r="C21" s="149">
        <v>37.869999999999997</v>
      </c>
      <c r="D21" s="149">
        <v>0.89</v>
      </c>
      <c r="E21" s="149">
        <v>1.4</v>
      </c>
      <c r="F21" s="149">
        <v>5</v>
      </c>
      <c r="G21" s="153">
        <v>2347736</v>
      </c>
      <c r="H21" s="149">
        <v>0.94</v>
      </c>
      <c r="I21" s="149">
        <v>0.77</v>
      </c>
      <c r="J21" s="149">
        <v>0.9</v>
      </c>
      <c r="K21" s="149">
        <v>6</v>
      </c>
      <c r="L21" s="153">
        <v>3590808</v>
      </c>
      <c r="M21" s="149">
        <v>61.41</v>
      </c>
      <c r="N21" s="149">
        <v>0.91</v>
      </c>
      <c r="O21" s="149">
        <v>1</v>
      </c>
      <c r="P21" s="149">
        <v>7</v>
      </c>
      <c r="Q21" s="153">
        <v>4857791</v>
      </c>
      <c r="R21" s="149">
        <v>78.03</v>
      </c>
      <c r="S21" s="149">
        <v>0.86</v>
      </c>
      <c r="T21" s="149">
        <v>0</v>
      </c>
      <c r="U21" s="149">
        <v>3</v>
      </c>
      <c r="V21" s="153">
        <v>560602</v>
      </c>
      <c r="W21" s="149">
        <v>69.739999999999995</v>
      </c>
      <c r="X21" s="149">
        <v>0.9</v>
      </c>
      <c r="Y21" s="149">
        <v>-0.8</v>
      </c>
      <c r="Z21" s="149">
        <v>5</v>
      </c>
      <c r="AA21" s="153">
        <v>915747</v>
      </c>
      <c r="AB21" s="149">
        <v>49.31</v>
      </c>
      <c r="AC21" s="149">
        <v>0.81</v>
      </c>
      <c r="AD21" s="149">
        <v>0.3</v>
      </c>
      <c r="AE21" s="149">
        <v>4</v>
      </c>
      <c r="AF21" s="153">
        <v>169413</v>
      </c>
    </row>
    <row r="22" spans="1:32" x14ac:dyDescent="0.2">
      <c r="A22" s="149" t="s">
        <v>211</v>
      </c>
      <c r="B22" s="150">
        <v>0.99199999999999999</v>
      </c>
      <c r="C22" s="149">
        <v>38.21</v>
      </c>
      <c r="D22" s="149">
        <v>0.93</v>
      </c>
      <c r="E22" s="149">
        <v>-4.4000000000000004</v>
      </c>
      <c r="F22" s="149">
        <v>5</v>
      </c>
      <c r="G22" s="153">
        <v>7162751</v>
      </c>
      <c r="H22" s="149">
        <v>0.53</v>
      </c>
      <c r="I22" s="149">
        <v>0.79</v>
      </c>
      <c r="J22" s="149">
        <v>0</v>
      </c>
      <c r="K22" s="149">
        <v>6</v>
      </c>
      <c r="L22" s="153">
        <v>3797721</v>
      </c>
      <c r="M22" s="149">
        <v>60.86</v>
      </c>
      <c r="N22" s="149">
        <v>0.86</v>
      </c>
      <c r="O22" s="149">
        <v>-0.2</v>
      </c>
      <c r="P22" s="149">
        <v>7</v>
      </c>
      <c r="Q22" s="153">
        <v>14952425</v>
      </c>
      <c r="R22" s="149">
        <v>78.77</v>
      </c>
      <c r="S22" s="149">
        <v>0.89</v>
      </c>
      <c r="T22" s="149">
        <v>-0.7</v>
      </c>
      <c r="U22" s="149">
        <v>7</v>
      </c>
      <c r="V22" s="153">
        <v>417065</v>
      </c>
      <c r="W22" s="149">
        <v>69.8</v>
      </c>
      <c r="X22" s="149">
        <v>0.7</v>
      </c>
      <c r="Y22" s="149">
        <v>-1.6</v>
      </c>
      <c r="Z22" s="149">
        <v>3</v>
      </c>
      <c r="AA22" s="149">
        <v>731808</v>
      </c>
      <c r="AB22" s="149">
        <v>48.63</v>
      </c>
      <c r="AC22" s="149">
        <v>0.8</v>
      </c>
      <c r="AD22" s="149">
        <v>5</v>
      </c>
      <c r="AE22" s="149">
        <v>4</v>
      </c>
      <c r="AF22" s="153">
        <v>1105841</v>
      </c>
    </row>
    <row r="23" spans="1:32" x14ac:dyDescent="0.2">
      <c r="A23" s="149" t="s">
        <v>212</v>
      </c>
      <c r="B23" s="150">
        <v>0.995</v>
      </c>
      <c r="C23" s="149">
        <v>37.380000000000003</v>
      </c>
      <c r="D23" s="149">
        <v>0.89</v>
      </c>
      <c r="E23" s="149">
        <v>-1</v>
      </c>
      <c r="F23" s="149">
        <v>5</v>
      </c>
      <c r="G23" s="153">
        <v>3337608</v>
      </c>
      <c r="H23" s="149">
        <v>0.76</v>
      </c>
      <c r="I23" s="149">
        <v>0.75</v>
      </c>
      <c r="J23" s="149">
        <v>-1.7</v>
      </c>
      <c r="K23" s="149">
        <v>6</v>
      </c>
      <c r="L23" s="153">
        <v>3917693</v>
      </c>
      <c r="M23" s="149">
        <v>61.08</v>
      </c>
      <c r="N23" s="149">
        <v>0.91</v>
      </c>
      <c r="O23" s="149">
        <v>-2.1</v>
      </c>
      <c r="P23" s="149">
        <v>7</v>
      </c>
      <c r="Q23" s="153">
        <v>3558263</v>
      </c>
      <c r="R23" s="149">
        <v>79.06</v>
      </c>
      <c r="S23" s="149">
        <v>0.86</v>
      </c>
      <c r="T23" s="149">
        <v>-0.7</v>
      </c>
      <c r="U23" s="149">
        <v>7</v>
      </c>
      <c r="V23" s="153">
        <v>450439</v>
      </c>
      <c r="W23" s="149">
        <v>69.09</v>
      </c>
      <c r="X23" s="149">
        <v>0.86</v>
      </c>
      <c r="Y23" s="149">
        <v>-0.1</v>
      </c>
      <c r="Z23" s="149">
        <v>5</v>
      </c>
      <c r="AA23" s="153">
        <v>1128443</v>
      </c>
      <c r="AB23" s="149">
        <v>48.86</v>
      </c>
      <c r="AC23" s="149">
        <v>0.92</v>
      </c>
      <c r="AD23" s="149">
        <v>-7.1</v>
      </c>
      <c r="AE23" s="149">
        <v>5</v>
      </c>
      <c r="AF23" s="153">
        <v>719214</v>
      </c>
    </row>
    <row r="24" spans="1:32" x14ac:dyDescent="0.2">
      <c r="A24" s="149" t="s">
        <v>213</v>
      </c>
      <c r="B24" s="150">
        <v>0.99</v>
      </c>
      <c r="C24" s="149">
        <v>40.68</v>
      </c>
      <c r="D24" s="149">
        <v>0.95</v>
      </c>
      <c r="E24" s="149">
        <v>-0.1</v>
      </c>
      <c r="F24" s="149">
        <v>5</v>
      </c>
      <c r="G24" s="153">
        <v>1506045</v>
      </c>
      <c r="H24" s="149">
        <v>0.85</v>
      </c>
      <c r="I24" s="149">
        <v>0.93</v>
      </c>
      <c r="J24" s="149">
        <v>-1</v>
      </c>
      <c r="K24" s="149">
        <v>6</v>
      </c>
      <c r="L24" s="153">
        <v>4924583</v>
      </c>
      <c r="M24" s="149">
        <v>58.87</v>
      </c>
      <c r="N24" s="149">
        <v>0.91</v>
      </c>
      <c r="O24" s="149">
        <v>2.2000000000000002</v>
      </c>
      <c r="P24" s="149">
        <v>7</v>
      </c>
      <c r="Q24" s="153">
        <v>4899490</v>
      </c>
      <c r="R24" s="149">
        <v>78.02</v>
      </c>
      <c r="S24" s="149">
        <v>0.77</v>
      </c>
      <c r="T24" s="149">
        <v>-1.3</v>
      </c>
      <c r="U24" s="149">
        <v>4</v>
      </c>
      <c r="V24" s="153">
        <v>36348</v>
      </c>
      <c r="W24" s="149">
        <v>69.489999999999995</v>
      </c>
      <c r="X24" s="149">
        <v>0.46</v>
      </c>
      <c r="Y24" s="149">
        <v>-2.5</v>
      </c>
      <c r="Z24" s="149">
        <v>3</v>
      </c>
      <c r="AA24" s="149">
        <v>178466</v>
      </c>
      <c r="AB24" s="149">
        <v>50.19</v>
      </c>
      <c r="AC24" s="149">
        <v>0.75</v>
      </c>
      <c r="AD24" s="149">
        <v>-2</v>
      </c>
      <c r="AE24" s="149">
        <v>3</v>
      </c>
      <c r="AF24" s="153">
        <v>507583</v>
      </c>
    </row>
    <row r="25" spans="1:32" x14ac:dyDescent="0.2">
      <c r="A25" s="149" t="s">
        <v>214</v>
      </c>
      <c r="B25" s="150">
        <v>0.99</v>
      </c>
      <c r="C25" s="149">
        <v>38.47</v>
      </c>
      <c r="D25" s="149">
        <v>0.89</v>
      </c>
      <c r="E25" s="149">
        <v>-3.7</v>
      </c>
      <c r="F25" s="149">
        <v>5</v>
      </c>
      <c r="G25" s="153">
        <v>1744923</v>
      </c>
      <c r="H25" s="149">
        <v>1.86</v>
      </c>
      <c r="I25" s="149">
        <v>0.92</v>
      </c>
      <c r="J25" s="149">
        <v>-4.7</v>
      </c>
      <c r="K25" s="149">
        <v>6</v>
      </c>
      <c r="L25" s="153">
        <v>2529755</v>
      </c>
      <c r="M25" s="149">
        <v>60.57</v>
      </c>
      <c r="N25" s="149">
        <v>0.83</v>
      </c>
      <c r="O25" s="149">
        <v>-4.7</v>
      </c>
      <c r="P25" s="149">
        <v>4</v>
      </c>
      <c r="Q25" s="153">
        <v>2288322</v>
      </c>
      <c r="R25" s="149">
        <v>78.83</v>
      </c>
      <c r="S25" s="149">
        <v>0.82</v>
      </c>
      <c r="T25" s="149">
        <v>-10.8</v>
      </c>
      <c r="U25" s="149">
        <v>6</v>
      </c>
      <c r="V25" s="153">
        <v>1012072</v>
      </c>
      <c r="W25" s="149">
        <v>69.63</v>
      </c>
      <c r="X25" s="149">
        <v>0.51</v>
      </c>
      <c r="Y25" s="149">
        <v>16.5</v>
      </c>
      <c r="Z25" s="149">
        <v>3</v>
      </c>
      <c r="AA25" s="149">
        <v>685369</v>
      </c>
      <c r="AB25" s="149">
        <v>49.97</v>
      </c>
      <c r="AC25" s="149">
        <v>0.91</v>
      </c>
      <c r="AD25" s="149">
        <v>-2.6</v>
      </c>
      <c r="AE25" s="149">
        <v>5</v>
      </c>
      <c r="AF25" s="153">
        <v>2942596</v>
      </c>
    </row>
    <row r="26" spans="1:32" x14ac:dyDescent="0.2">
      <c r="A26" s="149" t="s">
        <v>215</v>
      </c>
      <c r="B26" s="150">
        <v>0.99199999999999999</v>
      </c>
      <c r="C26" s="149">
        <v>39.340000000000003</v>
      </c>
      <c r="D26" s="149">
        <v>0.86</v>
      </c>
      <c r="E26" s="149">
        <v>-2.1</v>
      </c>
      <c r="F26" s="149">
        <v>5</v>
      </c>
      <c r="G26" s="153">
        <v>6956916</v>
      </c>
      <c r="H26" s="149">
        <v>1.28</v>
      </c>
      <c r="I26" s="149">
        <v>0.94</v>
      </c>
      <c r="J26" s="149">
        <v>-2.4</v>
      </c>
      <c r="K26" s="149">
        <v>6</v>
      </c>
      <c r="L26" s="153">
        <v>9944712</v>
      </c>
      <c r="M26" s="149">
        <v>59.14</v>
      </c>
      <c r="N26" s="149">
        <v>0.92</v>
      </c>
      <c r="O26" s="149">
        <v>-0.2</v>
      </c>
      <c r="P26" s="149">
        <v>7</v>
      </c>
      <c r="Q26" s="153">
        <v>15974850</v>
      </c>
      <c r="R26" s="149">
        <v>76.680000000000007</v>
      </c>
      <c r="S26" s="149">
        <v>0.93</v>
      </c>
      <c r="T26" s="149">
        <v>4.3</v>
      </c>
      <c r="U26" s="149">
        <v>4</v>
      </c>
      <c r="V26" s="153">
        <v>303440</v>
      </c>
      <c r="W26" s="149">
        <v>66.64</v>
      </c>
      <c r="X26" s="149">
        <v>0.89</v>
      </c>
      <c r="Y26" s="149">
        <v>0.1</v>
      </c>
      <c r="Z26" s="149">
        <v>4</v>
      </c>
      <c r="AA26" s="153">
        <v>403855</v>
      </c>
      <c r="AB26" s="149">
        <v>52.24</v>
      </c>
      <c r="AC26" s="149">
        <v>0.9</v>
      </c>
      <c r="AD26" s="149">
        <v>4.2</v>
      </c>
      <c r="AE26" s="149">
        <v>3</v>
      </c>
      <c r="AF26" s="153">
        <v>522335</v>
      </c>
    </row>
    <row r="27" spans="1:32" x14ac:dyDescent="0.2">
      <c r="A27" s="149" t="s">
        <v>216</v>
      </c>
      <c r="B27" s="150">
        <v>0.99099999999999999</v>
      </c>
      <c r="C27" s="149">
        <v>37.299999999999997</v>
      </c>
      <c r="D27" s="149">
        <v>0.92</v>
      </c>
      <c r="E27" s="149">
        <v>-1.6</v>
      </c>
      <c r="F27" s="149">
        <v>5</v>
      </c>
      <c r="G27" s="153">
        <v>6039659</v>
      </c>
      <c r="H27" s="149">
        <v>1.72</v>
      </c>
      <c r="I27" s="149">
        <v>0.93</v>
      </c>
      <c r="J27" s="149">
        <v>-0.7</v>
      </c>
      <c r="K27" s="149">
        <v>6</v>
      </c>
      <c r="L27" s="153">
        <v>7066306</v>
      </c>
      <c r="M27" s="149">
        <v>58.7</v>
      </c>
      <c r="N27" s="149">
        <v>0.83</v>
      </c>
      <c r="O27" s="149">
        <v>16.2</v>
      </c>
      <c r="P27" s="149">
        <v>4</v>
      </c>
      <c r="Q27" s="153">
        <v>4571415</v>
      </c>
      <c r="R27" s="149">
        <v>77.239999999999995</v>
      </c>
      <c r="S27" s="149">
        <v>0.43</v>
      </c>
      <c r="T27" s="149">
        <v>8.5</v>
      </c>
      <c r="U27" s="149">
        <v>3</v>
      </c>
      <c r="V27" s="149">
        <v>123402</v>
      </c>
      <c r="W27" s="149">
        <v>68.92</v>
      </c>
      <c r="X27" s="149">
        <v>0.75</v>
      </c>
      <c r="Y27" s="149">
        <v>0.1</v>
      </c>
      <c r="Z27" s="149">
        <v>6</v>
      </c>
      <c r="AA27" s="153">
        <v>1003197</v>
      </c>
      <c r="AB27" s="149">
        <v>50.14</v>
      </c>
      <c r="AC27" s="149">
        <v>0.28999999999999998</v>
      </c>
      <c r="AD27" s="149">
        <v>-1.4</v>
      </c>
      <c r="AE27" s="149">
        <v>4</v>
      </c>
      <c r="AF27" s="149">
        <v>529520</v>
      </c>
    </row>
    <row r="28" spans="1:32" x14ac:dyDescent="0.2">
      <c r="A28" s="149" t="s">
        <v>217</v>
      </c>
      <c r="B28" s="150">
        <v>0.996</v>
      </c>
      <c r="C28" s="149">
        <v>37.380000000000003</v>
      </c>
      <c r="D28" s="149">
        <v>0.89</v>
      </c>
      <c r="E28" s="149">
        <v>-4.9000000000000004</v>
      </c>
      <c r="F28" s="149">
        <v>5</v>
      </c>
      <c r="G28" s="153">
        <v>3931866</v>
      </c>
      <c r="H28" s="149">
        <v>2.61</v>
      </c>
      <c r="I28" s="149">
        <v>0.89</v>
      </c>
      <c r="J28" s="149">
        <v>-3.6</v>
      </c>
      <c r="K28" s="149">
        <v>6</v>
      </c>
      <c r="L28" s="153">
        <v>5359528</v>
      </c>
      <c r="M28" s="149">
        <v>60</v>
      </c>
      <c r="N28" s="149">
        <v>0.89</v>
      </c>
      <c r="O28" s="149">
        <v>-0.5</v>
      </c>
      <c r="P28" s="149">
        <v>7</v>
      </c>
      <c r="Q28" s="153">
        <v>6971124</v>
      </c>
      <c r="R28" s="149">
        <v>79.209999999999994</v>
      </c>
      <c r="S28" s="149">
        <v>0.79</v>
      </c>
      <c r="T28" s="149">
        <v>-10.7</v>
      </c>
      <c r="U28" s="149">
        <v>3</v>
      </c>
      <c r="V28" s="153">
        <v>49876</v>
      </c>
      <c r="W28" s="149">
        <v>68.3</v>
      </c>
      <c r="X28" s="149">
        <v>0.94</v>
      </c>
      <c r="Y28" s="149">
        <v>-3.7</v>
      </c>
      <c r="Z28" s="149">
        <v>3</v>
      </c>
      <c r="AA28" s="153">
        <v>115554</v>
      </c>
      <c r="AB28" s="149">
        <v>50.34</v>
      </c>
      <c r="AC28" s="149">
        <v>0.82</v>
      </c>
      <c r="AD28" s="149">
        <v>-4.5999999999999996</v>
      </c>
      <c r="AE28" s="149">
        <v>5</v>
      </c>
      <c r="AF28" s="153">
        <v>241136</v>
      </c>
    </row>
    <row r="29" spans="1:32" x14ac:dyDescent="0.2">
      <c r="A29" s="149" t="s">
        <v>218</v>
      </c>
      <c r="B29" s="150">
        <v>0.996</v>
      </c>
      <c r="C29" s="149">
        <v>40.47</v>
      </c>
      <c r="D29" s="149">
        <v>0.83</v>
      </c>
      <c r="E29" s="149">
        <v>-6.8</v>
      </c>
      <c r="F29" s="149">
        <v>5</v>
      </c>
      <c r="G29" s="153">
        <v>4866856</v>
      </c>
      <c r="H29" s="149">
        <v>0.37</v>
      </c>
      <c r="I29" s="149">
        <v>0.77</v>
      </c>
      <c r="J29" s="149">
        <v>-1.6</v>
      </c>
      <c r="K29" s="149">
        <v>5</v>
      </c>
      <c r="L29" s="153">
        <v>1390927</v>
      </c>
      <c r="M29" s="149">
        <v>60.37</v>
      </c>
      <c r="N29" s="149">
        <v>0.94</v>
      </c>
      <c r="O29" s="149">
        <v>2</v>
      </c>
      <c r="P29" s="149">
        <v>7</v>
      </c>
      <c r="Q29" s="153">
        <v>20981241</v>
      </c>
      <c r="R29" s="149">
        <v>79.58</v>
      </c>
      <c r="S29" s="149">
        <v>0.79</v>
      </c>
      <c r="T29" s="149">
        <v>-2</v>
      </c>
      <c r="U29" s="149">
        <v>4</v>
      </c>
      <c r="V29" s="153">
        <v>955291</v>
      </c>
      <c r="W29" s="149">
        <v>69.34</v>
      </c>
      <c r="X29" s="149">
        <v>0.77</v>
      </c>
      <c r="Y29" s="149">
        <v>-0.3</v>
      </c>
      <c r="Z29" s="149">
        <v>4</v>
      </c>
      <c r="AA29" s="153">
        <v>1181511</v>
      </c>
      <c r="AB29" s="149">
        <v>52.24</v>
      </c>
      <c r="AC29" s="149">
        <v>0.8</v>
      </c>
      <c r="AD29" s="149">
        <v>2.2999999999999998</v>
      </c>
      <c r="AE29" s="149">
        <v>4</v>
      </c>
      <c r="AF29" s="153">
        <v>560310</v>
      </c>
    </row>
    <row r="30" spans="1:32" x14ac:dyDescent="0.2">
      <c r="A30" s="149" t="s">
        <v>219</v>
      </c>
      <c r="B30" s="150">
        <v>0.996</v>
      </c>
      <c r="C30" s="149">
        <v>38.159999999999997</v>
      </c>
      <c r="D30" s="149">
        <v>0.91</v>
      </c>
      <c r="E30" s="149">
        <v>-2.4</v>
      </c>
      <c r="F30" s="149">
        <v>5</v>
      </c>
      <c r="G30" s="153">
        <v>3131034</v>
      </c>
      <c r="H30" s="149">
        <v>0.5</v>
      </c>
      <c r="I30" s="149">
        <v>0.93</v>
      </c>
      <c r="J30" s="149">
        <v>-1.1000000000000001</v>
      </c>
      <c r="K30" s="149">
        <v>6</v>
      </c>
      <c r="L30" s="153">
        <v>3507367</v>
      </c>
      <c r="M30" s="149">
        <v>59.23</v>
      </c>
      <c r="N30" s="149">
        <v>0.95</v>
      </c>
      <c r="O30" s="149">
        <v>-2.2999999999999998</v>
      </c>
      <c r="P30" s="149">
        <v>7</v>
      </c>
      <c r="Q30" s="153">
        <v>7621881</v>
      </c>
      <c r="R30" s="149">
        <v>78.03</v>
      </c>
      <c r="S30" s="149">
        <v>0.36</v>
      </c>
      <c r="T30" s="149">
        <v>-10</v>
      </c>
      <c r="U30" s="149">
        <v>3</v>
      </c>
      <c r="V30" s="149">
        <v>66632</v>
      </c>
      <c r="W30" s="149">
        <v>70.25</v>
      </c>
      <c r="X30" s="149">
        <v>0.45</v>
      </c>
      <c r="Y30" s="149">
        <v>-2.9</v>
      </c>
      <c r="Z30" s="149">
        <v>3</v>
      </c>
      <c r="AA30" s="149">
        <v>150645</v>
      </c>
      <c r="AB30" s="149">
        <v>50.43</v>
      </c>
      <c r="AC30" s="149">
        <v>0.4</v>
      </c>
      <c r="AD30" s="149">
        <v>-1.5</v>
      </c>
      <c r="AE30" s="149">
        <v>4</v>
      </c>
      <c r="AF30" s="149">
        <v>69273</v>
      </c>
    </row>
    <row r="31" spans="1:32" x14ac:dyDescent="0.2">
      <c r="A31" s="149" t="s">
        <v>220</v>
      </c>
      <c r="B31" s="150">
        <v>0.99400000000000011</v>
      </c>
      <c r="C31" s="149">
        <v>37.229999999999997</v>
      </c>
      <c r="D31" s="149">
        <v>0.9</v>
      </c>
      <c r="E31" s="149">
        <v>0.5</v>
      </c>
      <c r="F31" s="149">
        <v>5</v>
      </c>
      <c r="G31" s="153">
        <v>6859788</v>
      </c>
      <c r="H31" s="149">
        <v>0.41</v>
      </c>
      <c r="I31" s="149">
        <v>0.84</v>
      </c>
      <c r="J31" s="149">
        <v>-1.3</v>
      </c>
      <c r="K31" s="149">
        <v>4</v>
      </c>
      <c r="L31" s="153">
        <v>1734102</v>
      </c>
      <c r="M31" s="149">
        <v>60.25</v>
      </c>
      <c r="N31" s="149">
        <v>0.93</v>
      </c>
      <c r="O31" s="149">
        <v>2.8</v>
      </c>
      <c r="P31" s="149">
        <v>7</v>
      </c>
      <c r="Q31" s="153">
        <v>30960528</v>
      </c>
      <c r="R31" s="149">
        <v>78.55</v>
      </c>
      <c r="S31" s="149">
        <v>0.81</v>
      </c>
      <c r="T31" s="149">
        <v>-2.2000000000000002</v>
      </c>
      <c r="U31" s="149">
        <v>6</v>
      </c>
      <c r="V31" s="153">
        <v>557250</v>
      </c>
      <c r="W31" s="149">
        <v>68.22</v>
      </c>
      <c r="X31" s="149">
        <v>0.8</v>
      </c>
      <c r="Y31" s="149">
        <v>0.1</v>
      </c>
      <c r="Z31" s="149">
        <v>5</v>
      </c>
      <c r="AA31" s="153">
        <v>1021218</v>
      </c>
      <c r="AB31" s="149">
        <v>52.03</v>
      </c>
      <c r="AC31" s="149">
        <v>0.75</v>
      </c>
      <c r="AD31" s="149">
        <v>-1</v>
      </c>
      <c r="AE31" s="149">
        <v>6</v>
      </c>
      <c r="AF31" s="153">
        <v>639827</v>
      </c>
    </row>
    <row r="32" spans="1:32" x14ac:dyDescent="0.2">
      <c r="A32" s="149" t="s">
        <v>221</v>
      </c>
      <c r="B32" s="150">
        <v>0.998</v>
      </c>
      <c r="C32" s="149">
        <v>44.68</v>
      </c>
      <c r="D32" s="149">
        <v>0.9</v>
      </c>
      <c r="E32" s="149">
        <v>0</v>
      </c>
      <c r="F32" s="149">
        <v>4</v>
      </c>
      <c r="G32" s="153">
        <v>547015</v>
      </c>
      <c r="H32" s="149">
        <v>-1.24</v>
      </c>
      <c r="I32" s="149">
        <v>0.95</v>
      </c>
      <c r="J32" s="149">
        <v>-2.2000000000000002</v>
      </c>
      <c r="K32" s="149">
        <v>6</v>
      </c>
      <c r="L32" s="153">
        <v>4221335</v>
      </c>
      <c r="M32" s="149">
        <v>60.21</v>
      </c>
      <c r="N32" s="149">
        <v>0.92</v>
      </c>
      <c r="O32" s="149">
        <v>0.5</v>
      </c>
      <c r="P32" s="149">
        <v>7</v>
      </c>
      <c r="Q32" s="153">
        <v>1952493</v>
      </c>
      <c r="R32" s="149">
        <v>80.95</v>
      </c>
      <c r="S32" s="149">
        <v>0.35</v>
      </c>
      <c r="T32" s="149">
        <v>-2.4</v>
      </c>
      <c r="U32" s="149">
        <v>3</v>
      </c>
      <c r="V32" s="149">
        <v>148294</v>
      </c>
      <c r="W32" s="149">
        <v>69.09</v>
      </c>
      <c r="X32" s="149">
        <v>0.3</v>
      </c>
      <c r="Y32" s="149">
        <v>-2.4</v>
      </c>
      <c r="Z32" s="149">
        <v>2</v>
      </c>
      <c r="AA32" s="149">
        <v>7975496</v>
      </c>
      <c r="AB32" s="149">
        <v>57.05</v>
      </c>
      <c r="AC32" s="149">
        <v>0.77</v>
      </c>
      <c r="AD32" s="149">
        <v>0</v>
      </c>
      <c r="AE32" s="149">
        <v>5</v>
      </c>
      <c r="AF32" s="153">
        <v>2390627</v>
      </c>
    </row>
    <row r="33" spans="1:32" x14ac:dyDescent="0.2">
      <c r="A33" s="149" t="s">
        <v>222</v>
      </c>
      <c r="B33" s="150">
        <v>0.998</v>
      </c>
      <c r="C33" s="149">
        <v>44.85</v>
      </c>
      <c r="D33" s="149">
        <v>0.92</v>
      </c>
      <c r="E33" s="149">
        <v>-0.7</v>
      </c>
      <c r="F33" s="149">
        <v>3</v>
      </c>
      <c r="G33" s="153">
        <v>195782</v>
      </c>
      <c r="H33" s="149">
        <v>-0.9</v>
      </c>
      <c r="I33" s="149">
        <v>0.95</v>
      </c>
      <c r="J33" s="149">
        <v>-3</v>
      </c>
      <c r="K33" s="149">
        <v>6</v>
      </c>
      <c r="L33" s="153">
        <v>2835575</v>
      </c>
      <c r="M33" s="149">
        <v>60.38</v>
      </c>
      <c r="N33" s="149">
        <v>0.79</v>
      </c>
      <c r="O33" s="149">
        <v>-1.7</v>
      </c>
      <c r="P33" s="149">
        <v>7</v>
      </c>
      <c r="Q33" s="153">
        <v>1568412</v>
      </c>
      <c r="R33" s="149">
        <v>81.849999999999994</v>
      </c>
      <c r="S33" s="149">
        <v>0.2</v>
      </c>
      <c r="T33" s="149">
        <v>6.1</v>
      </c>
      <c r="U33" s="149">
        <v>3</v>
      </c>
      <c r="V33" s="149">
        <v>469406</v>
      </c>
      <c r="W33" s="149">
        <v>68.91</v>
      </c>
      <c r="X33" s="149">
        <v>0.85</v>
      </c>
      <c r="Y33" s="149">
        <v>-2.7</v>
      </c>
      <c r="Z33" s="149">
        <v>3</v>
      </c>
      <c r="AA33" s="153">
        <v>40322</v>
      </c>
      <c r="AB33" s="149">
        <v>57.89</v>
      </c>
      <c r="AC33" s="149">
        <v>0.76</v>
      </c>
      <c r="AD33" s="149">
        <v>-0.9</v>
      </c>
      <c r="AE33" s="149">
        <v>4</v>
      </c>
      <c r="AF33" s="153">
        <v>188380</v>
      </c>
    </row>
    <row r="34" spans="1:32" x14ac:dyDescent="0.2">
      <c r="A34" s="149" t="s">
        <v>223</v>
      </c>
      <c r="B34" s="150">
        <v>0.99900000000000011</v>
      </c>
      <c r="C34" s="149">
        <v>45.01</v>
      </c>
      <c r="D34" s="149">
        <v>0.77</v>
      </c>
      <c r="E34" s="149">
        <v>0.1</v>
      </c>
      <c r="F34" s="149">
        <v>5</v>
      </c>
      <c r="G34" s="153">
        <v>313769</v>
      </c>
      <c r="H34" s="149">
        <v>1.59</v>
      </c>
      <c r="I34" s="149">
        <v>0.94</v>
      </c>
      <c r="J34" s="149">
        <v>-0.4</v>
      </c>
      <c r="K34" s="149">
        <v>6</v>
      </c>
      <c r="L34" s="153">
        <v>6068834</v>
      </c>
      <c r="M34" s="149">
        <v>60.32</v>
      </c>
      <c r="N34" s="149">
        <v>0.91</v>
      </c>
      <c r="O34" s="149">
        <v>0.6</v>
      </c>
      <c r="P34" s="149">
        <v>7</v>
      </c>
      <c r="Q34" s="153">
        <v>1721893</v>
      </c>
      <c r="R34" s="149">
        <v>82.07</v>
      </c>
      <c r="S34" s="149">
        <v>0.41</v>
      </c>
      <c r="T34" s="149">
        <v>-0.3</v>
      </c>
      <c r="U34" s="149">
        <v>3</v>
      </c>
      <c r="V34" s="149">
        <v>23142</v>
      </c>
      <c r="W34" s="149">
        <v>70.62</v>
      </c>
      <c r="X34" s="149">
        <v>0.26</v>
      </c>
      <c r="Y34" s="149">
        <v>-0.6</v>
      </c>
      <c r="Z34" s="149">
        <v>3</v>
      </c>
      <c r="AA34" s="149">
        <v>183090</v>
      </c>
      <c r="AB34" s="149">
        <v>55.87</v>
      </c>
      <c r="AC34" s="149">
        <v>0.8</v>
      </c>
      <c r="AD34" s="149">
        <v>-4.7</v>
      </c>
      <c r="AE34" s="149">
        <v>4</v>
      </c>
      <c r="AF34" s="153">
        <v>424761</v>
      </c>
    </row>
    <row r="35" spans="1:32" x14ac:dyDescent="0.2">
      <c r="A35" s="149" t="s">
        <v>224</v>
      </c>
      <c r="B35" s="150">
        <v>0.996</v>
      </c>
      <c r="C35" s="149">
        <v>42.22</v>
      </c>
      <c r="D35" s="149">
        <v>0.86</v>
      </c>
      <c r="E35" s="149">
        <v>-2.2999999999999998</v>
      </c>
      <c r="F35" s="149">
        <v>5</v>
      </c>
      <c r="G35" s="153">
        <v>3464693</v>
      </c>
      <c r="H35" s="149">
        <v>0.67</v>
      </c>
      <c r="I35" s="149">
        <v>0.86</v>
      </c>
      <c r="J35" s="149">
        <v>-2.4</v>
      </c>
      <c r="K35" s="149">
        <v>6</v>
      </c>
      <c r="L35" s="153">
        <v>8033990</v>
      </c>
      <c r="M35" s="149">
        <v>61.36</v>
      </c>
      <c r="N35" s="149">
        <v>0.93</v>
      </c>
      <c r="O35" s="149">
        <v>-1.3</v>
      </c>
      <c r="P35" s="149">
        <v>7</v>
      </c>
      <c r="Q35" s="153">
        <v>19683557</v>
      </c>
      <c r="R35" s="149">
        <v>78.03</v>
      </c>
      <c r="S35" s="149">
        <v>0.79</v>
      </c>
      <c r="T35" s="149">
        <v>4.4000000000000004</v>
      </c>
      <c r="U35" s="149">
        <v>3</v>
      </c>
      <c r="V35" s="153">
        <v>272551</v>
      </c>
      <c r="W35" s="149">
        <v>70.2</v>
      </c>
      <c r="X35" s="149">
        <v>0.46</v>
      </c>
      <c r="Y35" s="149">
        <v>-1.8</v>
      </c>
      <c r="Z35" s="149">
        <v>4</v>
      </c>
      <c r="AA35" s="149">
        <v>411247</v>
      </c>
      <c r="AB35" s="149">
        <v>58.72</v>
      </c>
      <c r="AC35" s="149">
        <v>0.75</v>
      </c>
      <c r="AD35" s="149">
        <v>-1.3</v>
      </c>
      <c r="AE35" s="149">
        <v>3</v>
      </c>
      <c r="AF35" s="153">
        <v>3531874</v>
      </c>
    </row>
    <row r="36" spans="1:32" x14ac:dyDescent="0.2">
      <c r="A36" s="149" t="s">
        <v>225</v>
      </c>
      <c r="B36" s="150">
        <v>0.99099999999999999</v>
      </c>
      <c r="C36" s="149">
        <v>41.91</v>
      </c>
      <c r="D36" s="149">
        <v>0.88</v>
      </c>
      <c r="E36" s="149">
        <v>-2.6</v>
      </c>
      <c r="F36" s="149">
        <v>5</v>
      </c>
      <c r="G36" s="153">
        <v>4819306</v>
      </c>
      <c r="H36" s="149">
        <v>-1.0900000000000001</v>
      </c>
      <c r="I36" s="149">
        <v>0.93</v>
      </c>
      <c r="J36" s="149">
        <v>-2.4</v>
      </c>
      <c r="K36" s="149">
        <v>6</v>
      </c>
      <c r="L36" s="153">
        <v>11681831</v>
      </c>
      <c r="M36" s="149">
        <v>59.09</v>
      </c>
      <c r="N36" s="149">
        <v>0.93</v>
      </c>
      <c r="O36" s="149">
        <v>-1.5</v>
      </c>
      <c r="P36" s="149">
        <v>7</v>
      </c>
      <c r="Q36" s="153">
        <v>37001117</v>
      </c>
      <c r="R36" s="149">
        <v>81.59</v>
      </c>
      <c r="S36" s="149">
        <v>0.87</v>
      </c>
      <c r="T36" s="149">
        <v>-1.4</v>
      </c>
      <c r="U36" s="149">
        <v>6</v>
      </c>
      <c r="V36" s="153">
        <v>1078460</v>
      </c>
      <c r="W36" s="149">
        <v>70.540000000000006</v>
      </c>
      <c r="X36" s="149">
        <v>0.9</v>
      </c>
      <c r="Y36" s="149">
        <v>-0.4</v>
      </c>
      <c r="Z36" s="149">
        <v>6</v>
      </c>
      <c r="AA36" s="153">
        <v>1932799</v>
      </c>
      <c r="AB36" s="149">
        <v>57</v>
      </c>
      <c r="AC36" s="149">
        <v>0.8</v>
      </c>
      <c r="AD36" s="149">
        <v>-2.2999999999999998</v>
      </c>
      <c r="AE36" s="149">
        <v>6</v>
      </c>
      <c r="AF36" s="153">
        <v>685417</v>
      </c>
    </row>
    <row r="37" spans="1:32" x14ac:dyDescent="0.2">
      <c r="A37" s="149" t="s">
        <v>226</v>
      </c>
      <c r="B37" s="150">
        <v>0.995</v>
      </c>
      <c r="C37" s="149">
        <v>41.28</v>
      </c>
      <c r="D37" s="149">
        <v>0.94</v>
      </c>
      <c r="E37" s="149">
        <v>-3.5</v>
      </c>
      <c r="F37" s="149">
        <v>5</v>
      </c>
      <c r="G37" s="153">
        <v>3225587</v>
      </c>
      <c r="H37" s="149">
        <v>0.46</v>
      </c>
      <c r="I37" s="149">
        <v>0.91</v>
      </c>
      <c r="J37" s="149">
        <v>-1.7</v>
      </c>
      <c r="K37" s="149">
        <v>6</v>
      </c>
      <c r="L37" s="153">
        <v>6565300</v>
      </c>
      <c r="M37" s="149">
        <v>59.9</v>
      </c>
      <c r="N37" s="149">
        <v>0.93</v>
      </c>
      <c r="O37" s="149">
        <v>-1.8</v>
      </c>
      <c r="P37" s="149">
        <v>7</v>
      </c>
      <c r="Q37" s="153">
        <v>20344218</v>
      </c>
      <c r="R37" s="149">
        <v>79.87</v>
      </c>
      <c r="S37" s="149">
        <v>0.79</v>
      </c>
      <c r="T37" s="149">
        <v>4.4000000000000004</v>
      </c>
      <c r="U37" s="149">
        <v>4</v>
      </c>
      <c r="V37" s="153">
        <v>162262</v>
      </c>
      <c r="W37" s="149">
        <v>69.430000000000007</v>
      </c>
      <c r="X37" s="149">
        <v>0.9</v>
      </c>
      <c r="Y37" s="149">
        <v>0.3</v>
      </c>
      <c r="Z37" s="149">
        <v>6</v>
      </c>
      <c r="AA37" s="153">
        <v>302375</v>
      </c>
      <c r="AB37" s="149">
        <v>55.52</v>
      </c>
      <c r="AC37" s="149">
        <v>0.75</v>
      </c>
      <c r="AD37" s="149">
        <v>-0.6</v>
      </c>
      <c r="AE37" s="149">
        <v>6</v>
      </c>
      <c r="AF37" s="153">
        <v>643755</v>
      </c>
    </row>
    <row r="38" spans="1:32" x14ac:dyDescent="0.2">
      <c r="A38" s="149" t="s">
        <v>227</v>
      </c>
      <c r="B38" s="150">
        <v>0.995</v>
      </c>
      <c r="C38" s="149">
        <v>37.35</v>
      </c>
      <c r="D38" s="149">
        <v>0.89</v>
      </c>
      <c r="E38" s="149">
        <v>-6.6</v>
      </c>
      <c r="F38" s="149">
        <v>5</v>
      </c>
      <c r="G38" s="153">
        <v>4235576</v>
      </c>
      <c r="H38" s="149">
        <v>2.41</v>
      </c>
      <c r="I38" s="149">
        <v>0.79</v>
      </c>
      <c r="J38" s="149">
        <v>-1.3</v>
      </c>
      <c r="K38" s="149">
        <v>3</v>
      </c>
      <c r="L38" s="153">
        <v>1141989</v>
      </c>
      <c r="M38" s="149">
        <v>59.98</v>
      </c>
      <c r="N38" s="149">
        <v>0.85</v>
      </c>
      <c r="O38" s="149">
        <v>0.6</v>
      </c>
      <c r="P38" s="149">
        <v>7</v>
      </c>
      <c r="Q38" s="153">
        <v>4426936</v>
      </c>
      <c r="R38" s="149">
        <v>78.87</v>
      </c>
      <c r="S38" s="149">
        <v>0.87</v>
      </c>
      <c r="T38" s="149">
        <v>-1.2</v>
      </c>
      <c r="U38" s="149">
        <v>7</v>
      </c>
      <c r="V38" s="153">
        <v>3554345</v>
      </c>
      <c r="W38" s="149">
        <v>68.56</v>
      </c>
      <c r="X38" s="149">
        <v>0.94</v>
      </c>
      <c r="Y38" s="149">
        <v>-0.4</v>
      </c>
      <c r="Z38" s="149">
        <v>6</v>
      </c>
      <c r="AA38" s="153">
        <v>7017753</v>
      </c>
      <c r="AB38" s="149">
        <v>52.42</v>
      </c>
      <c r="AC38" s="149">
        <v>0.83</v>
      </c>
      <c r="AD38" s="149">
        <v>-2.6</v>
      </c>
      <c r="AE38" s="149">
        <v>6</v>
      </c>
      <c r="AF38" s="153">
        <v>690484</v>
      </c>
    </row>
    <row r="39" spans="1:32" x14ac:dyDescent="0.2">
      <c r="A39" s="149" t="s">
        <v>228</v>
      </c>
      <c r="B39" s="150">
        <v>0.995</v>
      </c>
      <c r="C39" s="149">
        <v>39.979999999999997</v>
      </c>
      <c r="D39" s="149">
        <v>0.89</v>
      </c>
      <c r="E39" s="149">
        <v>-1.2</v>
      </c>
      <c r="F39" s="149">
        <v>5</v>
      </c>
      <c r="G39" s="153">
        <v>4486133</v>
      </c>
      <c r="H39" s="149">
        <v>2.19</v>
      </c>
      <c r="I39" s="149">
        <v>0.81</v>
      </c>
      <c r="J39" s="149">
        <v>-1.6</v>
      </c>
      <c r="K39" s="149">
        <v>5</v>
      </c>
      <c r="L39" s="153">
        <v>2035822</v>
      </c>
      <c r="M39" s="149">
        <v>59.74</v>
      </c>
      <c r="N39" s="149">
        <v>0.87</v>
      </c>
      <c r="O39" s="149">
        <v>-1</v>
      </c>
      <c r="P39" s="149">
        <v>7</v>
      </c>
      <c r="Q39" s="153">
        <v>12851128</v>
      </c>
      <c r="R39" s="149">
        <v>79.47</v>
      </c>
      <c r="S39" s="149">
        <v>0.86</v>
      </c>
      <c r="T39" s="149">
        <v>-3.4</v>
      </c>
      <c r="U39" s="149">
        <v>7</v>
      </c>
      <c r="V39" s="153">
        <v>1263466</v>
      </c>
      <c r="W39" s="149">
        <v>67.86</v>
      </c>
      <c r="X39" s="149">
        <v>0.85</v>
      </c>
      <c r="Y39" s="149">
        <v>-0.3</v>
      </c>
      <c r="Z39" s="149">
        <v>6</v>
      </c>
      <c r="AA39" s="153">
        <v>2036786</v>
      </c>
      <c r="AB39" s="149">
        <v>52.51</v>
      </c>
      <c r="AC39" s="149">
        <v>0.79</v>
      </c>
      <c r="AD39" s="149">
        <v>1.2</v>
      </c>
      <c r="AE39" s="149">
        <v>5</v>
      </c>
      <c r="AF39" s="153">
        <v>1044326</v>
      </c>
    </row>
    <row r="40" spans="1:32" x14ac:dyDescent="0.2">
      <c r="A40" s="149" t="s">
        <v>229</v>
      </c>
      <c r="B40" s="150">
        <v>0.99400000000000011</v>
      </c>
      <c r="C40" s="149">
        <v>36.53</v>
      </c>
      <c r="D40" s="149">
        <v>0.94</v>
      </c>
      <c r="E40" s="149">
        <v>-1.1000000000000001</v>
      </c>
      <c r="F40" s="149">
        <v>5</v>
      </c>
      <c r="G40" s="153">
        <v>6119417</v>
      </c>
      <c r="H40" s="149">
        <v>1.42</v>
      </c>
      <c r="I40" s="149">
        <v>0.79</v>
      </c>
      <c r="J40" s="149">
        <v>0</v>
      </c>
      <c r="K40" s="149">
        <v>5</v>
      </c>
      <c r="L40" s="153">
        <v>4114474</v>
      </c>
      <c r="M40" s="149">
        <v>59.89</v>
      </c>
      <c r="N40" s="149">
        <v>0.91</v>
      </c>
      <c r="O40" s="149">
        <v>0.5</v>
      </c>
      <c r="P40" s="149">
        <v>7</v>
      </c>
      <c r="Q40" s="153">
        <v>10509192</v>
      </c>
      <c r="R40" s="149">
        <v>77.48</v>
      </c>
      <c r="S40" s="149">
        <v>0.77</v>
      </c>
      <c r="T40" s="149">
        <v>5.9</v>
      </c>
      <c r="U40" s="149">
        <v>6</v>
      </c>
      <c r="V40" s="153">
        <v>937798</v>
      </c>
      <c r="W40" s="149">
        <v>67.86</v>
      </c>
      <c r="X40" s="149">
        <v>0.85</v>
      </c>
      <c r="Y40" s="149">
        <v>-0.1</v>
      </c>
      <c r="Z40" s="149">
        <v>6</v>
      </c>
      <c r="AA40" s="153">
        <v>2122147</v>
      </c>
      <c r="AB40" s="149">
        <v>49.65</v>
      </c>
      <c r="AC40" s="149">
        <v>0.77</v>
      </c>
      <c r="AD40" s="149">
        <v>0.1</v>
      </c>
      <c r="AE40" s="149">
        <v>4</v>
      </c>
      <c r="AF40" s="153">
        <v>1251748</v>
      </c>
    </row>
    <row r="41" spans="1:32" x14ac:dyDescent="0.2">
      <c r="A41" s="149" t="s">
        <v>230</v>
      </c>
      <c r="B41" s="150">
        <v>0.99299999999999999</v>
      </c>
      <c r="C41" s="149">
        <v>37.93</v>
      </c>
      <c r="D41" s="149">
        <v>0.96</v>
      </c>
      <c r="E41" s="149">
        <v>1.5</v>
      </c>
      <c r="F41" s="149">
        <v>5</v>
      </c>
      <c r="G41" s="153">
        <v>6270362</v>
      </c>
      <c r="H41" s="149">
        <v>3.22</v>
      </c>
      <c r="I41" s="149">
        <v>0.75</v>
      </c>
      <c r="J41" s="149">
        <v>-1.7</v>
      </c>
      <c r="K41" s="149">
        <v>5</v>
      </c>
      <c r="L41" s="153">
        <v>5935972</v>
      </c>
      <c r="M41" s="149">
        <v>60.67</v>
      </c>
      <c r="N41" s="149">
        <v>0.92</v>
      </c>
      <c r="O41" s="149">
        <v>-0.1</v>
      </c>
      <c r="P41" s="149">
        <v>7</v>
      </c>
      <c r="Q41" s="153">
        <v>8721893</v>
      </c>
      <c r="R41" s="149">
        <v>77.099999999999994</v>
      </c>
      <c r="S41" s="149">
        <v>0.93</v>
      </c>
      <c r="T41" s="149">
        <v>-0.2</v>
      </c>
      <c r="U41" s="149">
        <v>7</v>
      </c>
      <c r="V41" s="153">
        <v>2187424</v>
      </c>
      <c r="W41" s="149">
        <v>68.91</v>
      </c>
      <c r="X41" s="149">
        <v>0.83</v>
      </c>
      <c r="Y41" s="149">
        <v>-1.1000000000000001</v>
      </c>
      <c r="Z41" s="149">
        <v>5</v>
      </c>
      <c r="AA41" s="153">
        <v>1778008</v>
      </c>
      <c r="AB41" s="149">
        <v>48.63</v>
      </c>
      <c r="AC41" s="149">
        <v>0.78</v>
      </c>
      <c r="AD41" s="149">
        <v>-0.5</v>
      </c>
      <c r="AE41" s="149">
        <v>5</v>
      </c>
      <c r="AF41" s="153">
        <v>1434141</v>
      </c>
    </row>
    <row r="42" spans="1:32" x14ac:dyDescent="0.2">
      <c r="A42" s="149" t="s">
        <v>231</v>
      </c>
      <c r="B42" s="150">
        <v>0.995</v>
      </c>
      <c r="C42" s="149">
        <v>38.549999999999997</v>
      </c>
      <c r="D42" s="149">
        <v>0.93</v>
      </c>
      <c r="E42" s="149">
        <v>4.0999999999999996</v>
      </c>
      <c r="F42" s="149">
        <v>5</v>
      </c>
      <c r="G42" s="153">
        <v>5436389</v>
      </c>
      <c r="H42" s="149">
        <v>2.33</v>
      </c>
      <c r="I42" s="149">
        <v>0.77</v>
      </c>
      <c r="J42" s="149">
        <v>0.9</v>
      </c>
      <c r="K42" s="149">
        <v>5</v>
      </c>
      <c r="L42" s="153">
        <v>2886241</v>
      </c>
      <c r="M42" s="149">
        <v>60.9</v>
      </c>
      <c r="N42" s="149">
        <v>0.86</v>
      </c>
      <c r="O42" s="149">
        <v>7.6</v>
      </c>
      <c r="P42" s="149">
        <v>7</v>
      </c>
      <c r="Q42" s="153">
        <v>17525669</v>
      </c>
      <c r="R42" s="149">
        <v>77.599999999999994</v>
      </c>
      <c r="S42" s="149">
        <v>0.94</v>
      </c>
      <c r="T42" s="149">
        <v>-1</v>
      </c>
      <c r="U42" s="149">
        <v>7</v>
      </c>
      <c r="V42" s="153">
        <v>888371</v>
      </c>
      <c r="W42" s="149">
        <v>68.91</v>
      </c>
      <c r="X42" s="149">
        <v>0.93</v>
      </c>
      <c r="Y42" s="149">
        <v>0.5</v>
      </c>
      <c r="Z42" s="149">
        <v>6</v>
      </c>
      <c r="AA42" s="153">
        <v>4097377</v>
      </c>
      <c r="AB42" s="149">
        <v>49.55</v>
      </c>
      <c r="AC42" s="149">
        <v>0.93</v>
      </c>
      <c r="AD42" s="149">
        <v>0.9</v>
      </c>
      <c r="AE42" s="149">
        <v>6</v>
      </c>
      <c r="AF42" s="153">
        <v>2877356</v>
      </c>
    </row>
    <row r="43" spans="1:32" x14ac:dyDescent="0.2">
      <c r="A43" s="149" t="s">
        <v>232</v>
      </c>
      <c r="B43" s="150">
        <v>0.98</v>
      </c>
      <c r="C43" s="149">
        <v>35.9</v>
      </c>
      <c r="D43" s="149">
        <v>0.87</v>
      </c>
      <c r="E43" s="149">
        <v>0.9</v>
      </c>
      <c r="F43" s="149">
        <v>5</v>
      </c>
      <c r="G43" s="153">
        <v>6289459</v>
      </c>
      <c r="H43" s="149">
        <v>-0.8</v>
      </c>
      <c r="I43" s="149">
        <v>0.83</v>
      </c>
      <c r="J43" s="149">
        <v>0.7</v>
      </c>
      <c r="K43" s="149">
        <v>6</v>
      </c>
      <c r="L43" s="153">
        <v>2693981</v>
      </c>
      <c r="M43" s="149">
        <v>55.9</v>
      </c>
      <c r="N43" s="149">
        <v>0.91</v>
      </c>
      <c r="O43" s="149">
        <v>3</v>
      </c>
      <c r="P43" s="149">
        <v>6</v>
      </c>
      <c r="Q43" s="153">
        <v>4248633</v>
      </c>
      <c r="R43" s="149">
        <v>78.3</v>
      </c>
      <c r="S43" s="149">
        <v>0.9</v>
      </c>
      <c r="T43" s="149">
        <v>1.5</v>
      </c>
      <c r="U43" s="149">
        <v>7</v>
      </c>
      <c r="V43" s="153">
        <v>596286</v>
      </c>
      <c r="W43" s="149">
        <v>66.5</v>
      </c>
      <c r="X43" s="149">
        <v>0.89</v>
      </c>
      <c r="Y43" s="149">
        <v>2.1</v>
      </c>
      <c r="Z43" s="149">
        <v>6</v>
      </c>
      <c r="AA43" s="153">
        <v>777715</v>
      </c>
      <c r="AB43" s="149">
        <v>49.5</v>
      </c>
      <c r="AC43" s="149">
        <v>0.86</v>
      </c>
      <c r="AD43" s="149">
        <v>2.4</v>
      </c>
      <c r="AE43" s="149">
        <v>6</v>
      </c>
      <c r="AF43" s="153">
        <v>2210158</v>
      </c>
    </row>
    <row r="44" spans="1:32" x14ac:dyDescent="0.2">
      <c r="A44" s="149" t="s">
        <v>233</v>
      </c>
      <c r="B44" s="150">
        <v>0.98</v>
      </c>
      <c r="C44" s="149">
        <v>37.1</v>
      </c>
      <c r="D44" s="149">
        <v>0.89</v>
      </c>
      <c r="E44" s="149">
        <v>1.6</v>
      </c>
      <c r="F44" s="149">
        <v>5</v>
      </c>
      <c r="G44" s="153">
        <v>7220712</v>
      </c>
      <c r="H44" s="149">
        <v>-1.2</v>
      </c>
      <c r="I44" s="149">
        <v>0.83</v>
      </c>
      <c r="J44" s="149">
        <v>0.5</v>
      </c>
      <c r="K44" s="149">
        <v>5</v>
      </c>
      <c r="L44" s="153">
        <v>2346870</v>
      </c>
      <c r="M44" s="149">
        <v>55.4</v>
      </c>
      <c r="N44" s="149">
        <v>0.91</v>
      </c>
      <c r="O44" s="149">
        <v>2.4</v>
      </c>
      <c r="P44" s="149">
        <v>5</v>
      </c>
      <c r="Q44" s="153">
        <v>11199404</v>
      </c>
      <c r="R44" s="149">
        <v>78.599999999999994</v>
      </c>
      <c r="S44" s="149">
        <v>0.77</v>
      </c>
      <c r="T44" s="149">
        <v>1.3</v>
      </c>
      <c r="U44" s="149">
        <v>5</v>
      </c>
      <c r="V44" s="153">
        <v>789981</v>
      </c>
      <c r="W44" s="149">
        <v>65.599999999999994</v>
      </c>
      <c r="X44" s="149">
        <v>0.87</v>
      </c>
      <c r="Y44" s="149">
        <v>0.2</v>
      </c>
      <c r="Z44" s="149">
        <v>6</v>
      </c>
      <c r="AA44" s="153">
        <v>2233248</v>
      </c>
      <c r="AB44" s="149">
        <v>50.1</v>
      </c>
      <c r="AC44" s="149">
        <v>0.84</v>
      </c>
      <c r="AD44" s="149">
        <v>0.9</v>
      </c>
      <c r="AE44" s="149">
        <v>6</v>
      </c>
      <c r="AF44" s="153">
        <v>388634</v>
      </c>
    </row>
    <row r="45" spans="1:32" x14ac:dyDescent="0.2">
      <c r="A45" s="149" t="s">
        <v>234</v>
      </c>
      <c r="B45" s="150">
        <v>0.98</v>
      </c>
      <c r="C45" s="149">
        <v>35.200000000000003</v>
      </c>
      <c r="D45" s="149">
        <v>0.91</v>
      </c>
      <c r="E45" s="149">
        <v>10.199999999999999</v>
      </c>
      <c r="F45" s="149">
        <v>5</v>
      </c>
      <c r="G45" s="153">
        <v>2879616</v>
      </c>
      <c r="H45" s="149">
        <v>-0.9</v>
      </c>
      <c r="I45" s="149">
        <v>0.78</v>
      </c>
      <c r="J45" s="149">
        <v>0.8</v>
      </c>
      <c r="K45" s="149">
        <v>6</v>
      </c>
      <c r="L45" s="153">
        <v>1637424</v>
      </c>
      <c r="M45" s="149">
        <v>56.8</v>
      </c>
      <c r="N45" s="149">
        <v>0.91</v>
      </c>
      <c r="O45" s="149">
        <v>5.3</v>
      </c>
      <c r="P45" s="149">
        <v>6</v>
      </c>
      <c r="Q45" s="153">
        <v>9811329</v>
      </c>
      <c r="R45" s="149">
        <v>78.3</v>
      </c>
      <c r="S45" s="149">
        <v>0.85</v>
      </c>
      <c r="T45" s="149">
        <v>0.5</v>
      </c>
      <c r="U45" s="149">
        <v>6</v>
      </c>
      <c r="V45" s="153">
        <v>895962</v>
      </c>
      <c r="W45" s="149">
        <v>67.099999999999994</v>
      </c>
      <c r="X45" s="149">
        <v>0.8</v>
      </c>
      <c r="Y45" s="149">
        <v>2</v>
      </c>
      <c r="Z45" s="149">
        <v>5</v>
      </c>
      <c r="AA45" s="153">
        <v>802409</v>
      </c>
      <c r="AB45" s="149">
        <v>49.5</v>
      </c>
      <c r="AC45" s="149">
        <v>0.81</v>
      </c>
      <c r="AD45" s="149">
        <v>5.2</v>
      </c>
      <c r="AE45" s="149">
        <v>6</v>
      </c>
      <c r="AF45" s="153">
        <v>3403675</v>
      </c>
    </row>
    <row r="46" spans="1:32" ht="34.5" customHeight="1" x14ac:dyDescent="0.2">
      <c r="A46" s="156" t="s">
        <v>320</v>
      </c>
      <c r="F46" s="73"/>
      <c r="K46" s="73"/>
    </row>
  </sheetData>
  <mergeCells count="31">
    <mergeCell ref="AB6:AF6"/>
    <mergeCell ref="A6:B6"/>
    <mergeCell ref="C6:G6"/>
    <mergeCell ref="H6:L6"/>
    <mergeCell ref="M6:Q6"/>
    <mergeCell ref="R6:V6"/>
    <mergeCell ref="W6:AA6"/>
    <mergeCell ref="AB4:AF4"/>
    <mergeCell ref="A5:B5"/>
    <mergeCell ref="C5:G5"/>
    <mergeCell ref="H5:L5"/>
    <mergeCell ref="M5:Q5"/>
    <mergeCell ref="R5:V5"/>
    <mergeCell ref="W5:AA5"/>
    <mergeCell ref="AB5:AF5"/>
    <mergeCell ref="A4:B4"/>
    <mergeCell ref="C4:G4"/>
    <mergeCell ref="H4:L4"/>
    <mergeCell ref="M4:Q4"/>
    <mergeCell ref="R4:V4"/>
    <mergeCell ref="W4:AA4"/>
    <mergeCell ref="A2:B2"/>
    <mergeCell ref="C2:Q2"/>
    <mergeCell ref="R2:AF2"/>
    <mergeCell ref="A3:B3"/>
    <mergeCell ref="C3:G3"/>
    <mergeCell ref="H3:L3"/>
    <mergeCell ref="M3:Q3"/>
    <mergeCell ref="R3:V3"/>
    <mergeCell ref="W3:AA3"/>
    <mergeCell ref="AB3:AF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EDfig9b</vt:lpstr>
      <vt:lpstr>EDfig9e</vt:lpstr>
      <vt:lpstr>EDfig9f</vt:lpstr>
      <vt:lpstr>Detailed data for EDfig9f</vt:lpstr>
      <vt:lpstr>EDfig9g</vt:lpstr>
      <vt:lpstr>EDfig9h</vt:lpstr>
      <vt:lpstr>Detailed data for EDfig9g,h</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2018-12-20T17:39:38Z</dcterms:created>
  <dcterms:modified xsi:type="dcterms:W3CDTF">2019-02-07T02:01:26Z</dcterms:modified>
</cp:coreProperties>
</file>