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1380" yWindow="680" windowWidth="26820" windowHeight="13680" tabRatio="855" activeTab="3"/>
  </bookViews>
  <sheets>
    <sheet name="Fig5a" sheetId="27" r:id="rId1"/>
    <sheet name="Fig5b" sheetId="30" r:id="rId2"/>
    <sheet name="Fig5c" sheetId="31" r:id="rId3"/>
    <sheet name="Fig5d" sheetId="32" r:id="rId4"/>
    <sheet name="Fig5e" sheetId="33" r:id="rId5"/>
    <sheet name="Fig5f" sheetId="34" r:id="rId6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6" i="32" l="1"/>
  <c r="C75" i="32"/>
  <c r="D76" i="32"/>
  <c r="D34" i="33"/>
  <c r="C34" i="33"/>
  <c r="D33" i="33"/>
  <c r="C33" i="33"/>
  <c r="D75" i="32"/>
  <c r="E47" i="30"/>
  <c r="D47" i="30"/>
  <c r="C47" i="30"/>
  <c r="C46" i="30"/>
  <c r="E46" i="30"/>
  <c r="D46" i="30"/>
  <c r="E84" i="27"/>
  <c r="E83" i="27"/>
  <c r="D84" i="27"/>
  <c r="D83" i="27"/>
  <c r="C84" i="27"/>
  <c r="C83" i="27"/>
</calcChain>
</file>

<file path=xl/sharedStrings.xml><?xml version="1.0" encoding="utf-8"?>
<sst xmlns="http://schemas.openxmlformats.org/spreadsheetml/2006/main" count="139" uniqueCount="80">
  <si>
    <t>mean</t>
  </si>
  <si>
    <t>SEM</t>
  </si>
  <si>
    <t>P value</t>
  </si>
  <si>
    <t>NT</t>
  </si>
  <si>
    <t>PDAC</t>
  </si>
  <si>
    <t>n</t>
  </si>
  <si>
    <t>Significant?</t>
  </si>
  <si>
    <t>Summary</t>
  </si>
  <si>
    <t>Adjusted P Value</t>
  </si>
  <si>
    <t>No</t>
  </si>
  <si>
    <t>ns</t>
  </si>
  <si>
    <t>Yes</t>
  </si>
  <si>
    <t>***</t>
  </si>
  <si>
    <t>**</t>
  </si>
  <si>
    <t>A-B</t>
  </si>
  <si>
    <t>A-C</t>
  </si>
  <si>
    <t>B-C</t>
  </si>
  <si>
    <t>P value summary</t>
  </si>
  <si>
    <t>CP</t>
  </si>
  <si>
    <t>LIF quantification (pg/mg protein) in human pancreatic tissue lysates by Luminex ELISA</t>
  </si>
  <si>
    <t>Kruskal-Wallis test</t>
  </si>
  <si>
    <t>&lt;0.0001</t>
  </si>
  <si>
    <t>Exact or approximate P value?</t>
  </si>
  <si>
    <t>Approximate</t>
  </si>
  <si>
    <t>****</t>
  </si>
  <si>
    <t>Do the medians vary signif. (P &lt; 0.05)?</t>
  </si>
  <si>
    <t>Number of groups</t>
  </si>
  <si>
    <t>Kruskal-Wallis statistic</t>
  </si>
  <si>
    <t>Correlation between LIF levels (pg/mg protein) and tumour differentiation status in human pancreatic tissue lysates by Luminex ELISA</t>
  </si>
  <si>
    <t>well</t>
  </si>
  <si>
    <t>moderate</t>
  </si>
  <si>
    <t>poor</t>
  </si>
  <si>
    <t>Dunn's multiple comparisons test</t>
  </si>
  <si>
    <t>Mean rank diff.</t>
  </si>
  <si>
    <t>well vs. moderate</t>
  </si>
  <si>
    <t>well vs. poor</t>
  </si>
  <si>
    <t>moderate vs. poor</t>
  </si>
  <si>
    <t>Follow up time (days)</t>
  </si>
  <si>
    <t>LIF tissue levels</t>
  </si>
  <si>
    <t>Spearman r</t>
  </si>
  <si>
    <t>r</t>
  </si>
  <si>
    <t>95% confidence interval</t>
  </si>
  <si>
    <t>-0.6257 to -0.2435</t>
  </si>
  <si>
    <t>P (two-tailed)</t>
  </si>
  <si>
    <t>Significant? (alpha = 0.05)</t>
  </si>
  <si>
    <t>Number of XY Pairs</t>
  </si>
  <si>
    <t>Mann Whitney test</t>
  </si>
  <si>
    <t>Exact</t>
  </si>
  <si>
    <t>Significantly different (P &lt; 0.05)?</t>
  </si>
  <si>
    <t>One- or two-tailed P value?</t>
  </si>
  <si>
    <t>Two-tailed</t>
  </si>
  <si>
    <t>Sum of ranks in column A,B</t>
  </si>
  <si>
    <t>Mann-Whitney U</t>
  </si>
  <si>
    <t>LIF quantification (pg/mL) in human serum/plasma by Simoa ELISA</t>
  </si>
  <si>
    <t>LIF</t>
  </si>
  <si>
    <t>CA19-9</t>
  </si>
  <si>
    <t xml:space="preserve">Human Plasma LIF and CA19-9 levels display in pair (the values in each row are for the same patients) </t>
  </si>
  <si>
    <t>-0.3914 to 0.3746</t>
  </si>
  <si>
    <t>Baseline</t>
  </si>
  <si>
    <t>Post treatment</t>
  </si>
  <si>
    <t>Response code</t>
  </si>
  <si>
    <t>response</t>
  </si>
  <si>
    <t>progression</t>
  </si>
  <si>
    <t>01-012</t>
  </si>
  <si>
    <t>01-016</t>
  </si>
  <si>
    <t>01-018</t>
  </si>
  <si>
    <t>01-017</t>
  </si>
  <si>
    <t>01-015</t>
  </si>
  <si>
    <t>01-011</t>
  </si>
  <si>
    <t>01-010</t>
  </si>
  <si>
    <t>alternative hypothesis: true odds ratio is not equal to 1</t>
  </si>
  <si>
    <t>95 percent confidence interval:</t>
  </si>
  <si>
    <t xml:space="preserve"> 0.0000000 0.4274187</t>
  </si>
  <si>
    <t>sample estimates:</t>
  </si>
  <si>
    <t>odds ratio</t>
  </si>
  <si>
    <t>Fisher's Exact Test for Count Data</t>
  </si>
  <si>
    <t>p-value</t>
  </si>
  <si>
    <t>patients ID</t>
  </si>
  <si>
    <t>441 , 3930</t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</si>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</sst>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6" fillId="0" borderId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4" fillId="0" borderId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9" fillId="0" borderId="0" xfId="0" applyFont="1" applyAlignment="1">
      <alignment horizontal="left" vertical="center"/>
    </xf>
    <xf numFmtId="0" fontId="0" fillId="0" borderId="0" xfId="0" applyFill="1"/>
    <xf numFmtId="0" fontId="9" fillId="0" borderId="0" xfId="0" applyFont="1"/>
    <xf numFmtId="0" fontId="0" fillId="0" borderId="0" xfId="0" applyAlignment="1">
      <alignment vertical="center"/>
    </xf>
    <xf numFmtId="0" fontId="12" fillId="0" borderId="0" xfId="36" applyFont="1"/>
    <xf numFmtId="0" fontId="5" fillId="0" borderId="0" xfId="36"/>
    <xf numFmtId="0" fontId="2" fillId="0" borderId="0" xfId="55"/>
    <xf numFmtId="0" fontId="1" fillId="0" borderId="0" xfId="55" applyFont="1"/>
    <xf numFmtId="0" fontId="9" fillId="0" borderId="1" xfId="0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164" fontId="13" fillId="0" borderId="0" xfId="0" applyNumberFormat="1" applyFont="1"/>
    <xf numFmtId="0" fontId="9" fillId="0" borderId="0" xfId="0" applyFont="1" applyFill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" fillId="0" borderId="0" xfId="36" applyFont="1"/>
    <xf numFmtId="0" fontId="1" fillId="0" borderId="0" xfId="36" applyFont="1" applyAlignment="1">
      <alignment horizontal="right"/>
    </xf>
    <xf numFmtId="1" fontId="14" fillId="0" borderId="2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</cellXfs>
  <cellStyles count="71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2" builtinId="9" hidden="1"/>
    <cellStyle name="Followed Hyperlink" xfId="54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1" builtinId="8" hidden="1"/>
    <cellStyle name="Hyperlink" xfId="53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  <cellStyle name="Normal 2" xfId="1"/>
    <cellStyle name="Normal 3" xfId="2"/>
    <cellStyle name="Normal 4" xfId="26"/>
    <cellStyle name="Normal 5" xfId="27"/>
    <cellStyle name="Normal 6" xfId="36"/>
    <cellStyle name="Normal 7" xfId="37"/>
    <cellStyle name="Normal 8" xfId="50"/>
    <cellStyle name="Normal 9" xfId="5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3"/>
  <sheetViews>
    <sheetView workbookViewId="0">
      <selection activeCell="E20" sqref="E20"/>
    </sheetView>
  </sheetViews>
  <sheetFormatPr baseColWidth="10" defaultColWidth="8.6640625" defaultRowHeight="15" x14ac:dyDescent="0.2"/>
  <cols>
    <col min="1" max="1" width="8.1640625" customWidth="1"/>
    <col min="2" max="2" width="32.33203125" customWidth="1"/>
    <col min="9" max="13" width="8.6640625" style="2"/>
  </cols>
  <sheetData>
    <row r="1" spans="3:13" x14ac:dyDescent="0.2">
      <c r="I1"/>
      <c r="J1"/>
      <c r="K1"/>
      <c r="L1"/>
      <c r="M1"/>
    </row>
    <row r="2" spans="3:13" x14ac:dyDescent="0.2">
      <c r="I2"/>
      <c r="J2"/>
      <c r="K2"/>
      <c r="L2"/>
      <c r="M2"/>
    </row>
    <row r="3" spans="3:13" ht="15" customHeight="1" x14ac:dyDescent="0.2">
      <c r="C3" s="3" t="s">
        <v>19</v>
      </c>
      <c r="I3"/>
      <c r="J3"/>
      <c r="K3"/>
      <c r="L3"/>
      <c r="M3"/>
    </row>
    <row r="4" spans="3:13" x14ac:dyDescent="0.2">
      <c r="C4" s="19" t="s">
        <v>3</v>
      </c>
      <c r="D4" s="19" t="s">
        <v>18</v>
      </c>
      <c r="E4" s="19" t="s">
        <v>4</v>
      </c>
      <c r="I4"/>
      <c r="J4"/>
      <c r="K4"/>
      <c r="L4"/>
      <c r="M4"/>
    </row>
    <row r="5" spans="3:13" x14ac:dyDescent="0.2">
      <c r="C5" s="10">
        <v>86</v>
      </c>
      <c r="D5" s="10">
        <v>1227</v>
      </c>
      <c r="E5" s="10">
        <v>300</v>
      </c>
      <c r="I5"/>
      <c r="J5"/>
      <c r="K5"/>
      <c r="L5"/>
      <c r="M5"/>
    </row>
    <row r="6" spans="3:13" x14ac:dyDescent="0.2">
      <c r="C6" s="10">
        <v>93</v>
      </c>
      <c r="D6" s="10">
        <v>103</v>
      </c>
      <c r="E6" s="10">
        <v>1259</v>
      </c>
      <c r="I6"/>
      <c r="J6"/>
      <c r="K6"/>
      <c r="L6"/>
      <c r="M6"/>
    </row>
    <row r="7" spans="3:13" x14ac:dyDescent="0.2">
      <c r="C7" s="10">
        <v>616</v>
      </c>
      <c r="D7" s="10">
        <v>221</v>
      </c>
      <c r="E7" s="10">
        <v>1595</v>
      </c>
      <c r="I7"/>
      <c r="J7"/>
      <c r="K7"/>
      <c r="L7"/>
      <c r="M7"/>
    </row>
    <row r="8" spans="3:13" x14ac:dyDescent="0.2">
      <c r="C8" s="10">
        <v>18</v>
      </c>
      <c r="D8" s="10">
        <v>364</v>
      </c>
      <c r="E8" s="10">
        <v>496</v>
      </c>
      <c r="I8"/>
      <c r="J8"/>
      <c r="K8"/>
      <c r="L8"/>
      <c r="M8"/>
    </row>
    <row r="9" spans="3:13" x14ac:dyDescent="0.2">
      <c r="C9" s="10">
        <v>12</v>
      </c>
      <c r="D9" s="10">
        <v>152</v>
      </c>
      <c r="E9" s="10">
        <v>365</v>
      </c>
      <c r="I9"/>
      <c r="J9"/>
      <c r="K9"/>
      <c r="L9"/>
      <c r="M9"/>
    </row>
    <row r="10" spans="3:13" x14ac:dyDescent="0.2">
      <c r="C10" s="10">
        <v>259</v>
      </c>
      <c r="D10" s="10"/>
      <c r="E10" s="10">
        <v>415</v>
      </c>
      <c r="I10"/>
      <c r="J10"/>
      <c r="K10"/>
      <c r="L10"/>
      <c r="M10"/>
    </row>
    <row r="11" spans="3:13" x14ac:dyDescent="0.2">
      <c r="C11" s="10">
        <v>53</v>
      </c>
      <c r="D11" s="10"/>
      <c r="E11" s="10">
        <v>391</v>
      </c>
      <c r="I11"/>
      <c r="J11"/>
      <c r="K11"/>
      <c r="L11"/>
      <c r="M11"/>
    </row>
    <row r="12" spans="3:13" x14ac:dyDescent="0.2">
      <c r="C12" s="10">
        <v>430</v>
      </c>
      <c r="D12" s="10"/>
      <c r="E12" s="10">
        <v>966</v>
      </c>
      <c r="I12"/>
      <c r="J12"/>
      <c r="K12"/>
      <c r="L12"/>
      <c r="M12"/>
    </row>
    <row r="13" spans="3:13" x14ac:dyDescent="0.2">
      <c r="C13" s="10">
        <v>57</v>
      </c>
      <c r="D13" s="10"/>
      <c r="E13" s="10">
        <v>157</v>
      </c>
      <c r="I13"/>
      <c r="J13"/>
      <c r="K13"/>
      <c r="L13"/>
      <c r="M13"/>
    </row>
    <row r="14" spans="3:13" x14ac:dyDescent="0.2">
      <c r="C14" s="10"/>
      <c r="D14" s="10"/>
      <c r="E14" s="10">
        <v>973</v>
      </c>
      <c r="I14"/>
      <c r="J14"/>
      <c r="K14"/>
      <c r="L14"/>
      <c r="M14"/>
    </row>
    <row r="15" spans="3:13" x14ac:dyDescent="0.2">
      <c r="C15" s="10"/>
      <c r="D15" s="10"/>
      <c r="E15" s="10">
        <v>694</v>
      </c>
      <c r="I15"/>
      <c r="J15"/>
      <c r="K15"/>
      <c r="L15"/>
      <c r="M15"/>
    </row>
    <row r="16" spans="3:13" x14ac:dyDescent="0.2">
      <c r="C16" s="10"/>
      <c r="D16" s="10"/>
      <c r="E16" s="10">
        <v>1100</v>
      </c>
      <c r="I16"/>
      <c r="J16"/>
      <c r="K16"/>
      <c r="L16"/>
      <c r="M16"/>
    </row>
    <row r="17" spans="3:13" x14ac:dyDescent="0.2">
      <c r="C17" s="10"/>
      <c r="D17" s="10"/>
      <c r="E17" s="10">
        <v>406</v>
      </c>
      <c r="I17"/>
      <c r="J17"/>
      <c r="K17"/>
      <c r="L17"/>
      <c r="M17"/>
    </row>
    <row r="18" spans="3:13" x14ac:dyDescent="0.2">
      <c r="C18" s="10"/>
      <c r="D18" s="10"/>
      <c r="E18" s="10">
        <v>1133</v>
      </c>
      <c r="I18"/>
      <c r="J18"/>
      <c r="K18"/>
      <c r="L18"/>
      <c r="M18"/>
    </row>
    <row r="19" spans="3:13" x14ac:dyDescent="0.2">
      <c r="C19" s="10"/>
      <c r="D19" s="10"/>
      <c r="E19" s="10">
        <v>507</v>
      </c>
      <c r="I19"/>
      <c r="J19"/>
      <c r="K19"/>
      <c r="L19"/>
      <c r="M19"/>
    </row>
    <row r="20" spans="3:13" x14ac:dyDescent="0.2">
      <c r="C20" s="10"/>
      <c r="D20" s="10"/>
      <c r="E20" s="10">
        <v>1757</v>
      </c>
      <c r="I20"/>
      <c r="J20"/>
      <c r="K20"/>
      <c r="L20"/>
      <c r="M20"/>
    </row>
    <row r="21" spans="3:13" x14ac:dyDescent="0.2">
      <c r="C21" s="10"/>
      <c r="D21" s="10"/>
      <c r="E21" s="10">
        <v>1297</v>
      </c>
      <c r="I21"/>
      <c r="J21"/>
      <c r="K21"/>
      <c r="L21"/>
      <c r="M21"/>
    </row>
    <row r="22" spans="3:13" x14ac:dyDescent="0.2">
      <c r="C22" s="10"/>
      <c r="D22" s="10"/>
      <c r="E22" s="10">
        <v>190</v>
      </c>
      <c r="I22"/>
      <c r="J22"/>
      <c r="K22"/>
      <c r="L22"/>
      <c r="M22"/>
    </row>
    <row r="23" spans="3:13" x14ac:dyDescent="0.2">
      <c r="C23" s="10"/>
      <c r="D23" s="10"/>
      <c r="E23" s="10">
        <v>1693</v>
      </c>
      <c r="I23"/>
      <c r="J23"/>
      <c r="K23"/>
      <c r="L23"/>
      <c r="M23"/>
    </row>
    <row r="24" spans="3:13" x14ac:dyDescent="0.2">
      <c r="C24" s="10"/>
      <c r="D24" s="10"/>
      <c r="E24" s="10">
        <v>736</v>
      </c>
      <c r="I24"/>
      <c r="J24"/>
      <c r="K24"/>
      <c r="L24"/>
      <c r="M24"/>
    </row>
    <row r="25" spans="3:13" x14ac:dyDescent="0.2">
      <c r="C25" s="10"/>
      <c r="D25" s="10"/>
      <c r="E25" s="10">
        <v>1228</v>
      </c>
      <c r="I25"/>
      <c r="J25"/>
      <c r="K25"/>
      <c r="L25"/>
      <c r="M25"/>
    </row>
    <row r="26" spans="3:13" x14ac:dyDescent="0.2">
      <c r="C26" s="10"/>
      <c r="D26" s="10"/>
      <c r="E26" s="10">
        <v>1639</v>
      </c>
      <c r="I26"/>
      <c r="J26"/>
      <c r="K26"/>
      <c r="L26"/>
      <c r="M26"/>
    </row>
    <row r="27" spans="3:13" x14ac:dyDescent="0.2">
      <c r="C27" s="10"/>
      <c r="D27" s="10"/>
      <c r="E27" s="10">
        <v>1217</v>
      </c>
      <c r="I27"/>
      <c r="J27"/>
      <c r="K27"/>
      <c r="L27"/>
      <c r="M27"/>
    </row>
    <row r="28" spans="3:13" x14ac:dyDescent="0.2">
      <c r="C28" s="10"/>
      <c r="D28" s="10"/>
      <c r="E28" s="10">
        <v>791</v>
      </c>
      <c r="I28"/>
      <c r="J28"/>
      <c r="K28"/>
      <c r="L28"/>
      <c r="M28"/>
    </row>
    <row r="29" spans="3:13" x14ac:dyDescent="0.2">
      <c r="C29" s="10"/>
      <c r="D29" s="10"/>
      <c r="E29" s="10">
        <v>352</v>
      </c>
      <c r="I29"/>
      <c r="J29"/>
      <c r="K29"/>
      <c r="L29"/>
      <c r="M29"/>
    </row>
    <row r="30" spans="3:13" x14ac:dyDescent="0.2">
      <c r="C30" s="10"/>
      <c r="D30" s="10"/>
      <c r="E30" s="10">
        <v>1230</v>
      </c>
      <c r="I30"/>
      <c r="J30"/>
      <c r="K30"/>
      <c r="L30"/>
      <c r="M30"/>
    </row>
    <row r="31" spans="3:13" x14ac:dyDescent="0.2">
      <c r="C31" s="10"/>
      <c r="D31" s="10"/>
      <c r="E31" s="10">
        <v>1328</v>
      </c>
      <c r="I31"/>
      <c r="J31"/>
      <c r="K31"/>
      <c r="L31"/>
      <c r="M31"/>
    </row>
    <row r="32" spans="3:13" x14ac:dyDescent="0.2">
      <c r="C32" s="10"/>
      <c r="D32" s="10"/>
      <c r="E32" s="10">
        <v>1142</v>
      </c>
      <c r="I32"/>
      <c r="J32"/>
      <c r="K32"/>
      <c r="L32"/>
      <c r="M32"/>
    </row>
    <row r="33" spans="3:13" x14ac:dyDescent="0.2">
      <c r="C33" s="10"/>
      <c r="D33" s="10"/>
      <c r="E33" s="10">
        <v>935</v>
      </c>
      <c r="I33"/>
      <c r="J33"/>
      <c r="K33"/>
      <c r="L33"/>
      <c r="M33"/>
    </row>
    <row r="34" spans="3:13" x14ac:dyDescent="0.2">
      <c r="C34" s="10"/>
      <c r="D34" s="10"/>
      <c r="E34" s="10">
        <v>354</v>
      </c>
      <c r="I34"/>
      <c r="J34"/>
      <c r="K34"/>
      <c r="L34"/>
      <c r="M34"/>
    </row>
    <row r="35" spans="3:13" x14ac:dyDescent="0.2">
      <c r="C35" s="10"/>
      <c r="D35" s="10"/>
      <c r="E35" s="10">
        <v>1612</v>
      </c>
      <c r="I35"/>
      <c r="J35"/>
      <c r="K35"/>
      <c r="L35"/>
      <c r="M35"/>
    </row>
    <row r="36" spans="3:13" x14ac:dyDescent="0.2">
      <c r="C36" s="10"/>
      <c r="D36" s="10"/>
      <c r="E36" s="10">
        <v>1159</v>
      </c>
      <c r="I36"/>
      <c r="J36"/>
      <c r="K36"/>
      <c r="L36"/>
      <c r="M36"/>
    </row>
    <row r="37" spans="3:13" x14ac:dyDescent="0.2">
      <c r="C37" s="10"/>
      <c r="D37" s="10"/>
      <c r="E37" s="10">
        <v>1516</v>
      </c>
      <c r="I37"/>
      <c r="J37"/>
      <c r="K37"/>
      <c r="L37"/>
      <c r="M37"/>
    </row>
    <row r="38" spans="3:13" x14ac:dyDescent="0.2">
      <c r="C38" s="10"/>
      <c r="D38" s="10"/>
      <c r="E38" s="10">
        <v>628</v>
      </c>
      <c r="I38"/>
      <c r="J38"/>
      <c r="K38"/>
      <c r="L38"/>
      <c r="M38"/>
    </row>
    <row r="39" spans="3:13" x14ac:dyDescent="0.2">
      <c r="C39" s="10"/>
      <c r="D39" s="10"/>
      <c r="E39" s="10">
        <v>375</v>
      </c>
      <c r="I39"/>
      <c r="J39"/>
      <c r="K39"/>
      <c r="L39"/>
      <c r="M39"/>
    </row>
    <row r="40" spans="3:13" x14ac:dyDescent="0.2">
      <c r="C40" s="10"/>
      <c r="D40" s="10"/>
      <c r="E40" s="10">
        <v>1726</v>
      </c>
      <c r="I40"/>
      <c r="J40"/>
      <c r="K40"/>
      <c r="L40"/>
      <c r="M40"/>
    </row>
    <row r="41" spans="3:13" x14ac:dyDescent="0.2">
      <c r="C41" s="10"/>
      <c r="D41" s="10"/>
      <c r="E41" s="10">
        <v>1343</v>
      </c>
      <c r="I41"/>
      <c r="J41"/>
      <c r="K41"/>
      <c r="L41"/>
      <c r="M41"/>
    </row>
    <row r="42" spans="3:13" x14ac:dyDescent="0.2">
      <c r="C42" s="10"/>
      <c r="D42" s="10"/>
      <c r="E42" s="10">
        <v>593</v>
      </c>
      <c r="I42"/>
      <c r="J42"/>
      <c r="K42"/>
      <c r="L42"/>
      <c r="M42"/>
    </row>
    <row r="43" spans="3:13" x14ac:dyDescent="0.2">
      <c r="C43" s="10"/>
      <c r="D43" s="10"/>
      <c r="E43" s="10">
        <v>583</v>
      </c>
      <c r="I43"/>
      <c r="J43"/>
      <c r="K43"/>
      <c r="L43"/>
      <c r="M43"/>
    </row>
    <row r="44" spans="3:13" x14ac:dyDescent="0.2">
      <c r="C44" s="10"/>
      <c r="D44" s="10"/>
      <c r="E44" s="10">
        <v>532</v>
      </c>
      <c r="I44"/>
      <c r="J44"/>
      <c r="K44"/>
      <c r="L44"/>
      <c r="M44"/>
    </row>
    <row r="45" spans="3:13" x14ac:dyDescent="0.2">
      <c r="C45" s="10"/>
      <c r="D45" s="10"/>
      <c r="E45" s="10">
        <v>665</v>
      </c>
      <c r="I45"/>
      <c r="J45"/>
      <c r="K45"/>
      <c r="L45"/>
      <c r="M45"/>
    </row>
    <row r="46" spans="3:13" x14ac:dyDescent="0.2">
      <c r="C46" s="10"/>
      <c r="D46" s="10"/>
      <c r="E46" s="10">
        <v>2129</v>
      </c>
      <c r="I46"/>
      <c r="J46"/>
      <c r="K46"/>
      <c r="L46"/>
      <c r="M46"/>
    </row>
    <row r="47" spans="3:13" x14ac:dyDescent="0.2">
      <c r="C47" s="10"/>
      <c r="D47" s="10"/>
      <c r="E47" s="10">
        <v>1117</v>
      </c>
      <c r="I47"/>
      <c r="J47"/>
      <c r="K47"/>
      <c r="L47"/>
      <c r="M47"/>
    </row>
    <row r="48" spans="3:13" x14ac:dyDescent="0.2">
      <c r="C48" s="10"/>
      <c r="D48" s="10"/>
      <c r="E48" s="10">
        <v>502</v>
      </c>
      <c r="I48"/>
      <c r="J48"/>
      <c r="K48"/>
      <c r="L48"/>
      <c r="M48"/>
    </row>
    <row r="49" spans="3:13" x14ac:dyDescent="0.2">
      <c r="C49" s="10"/>
      <c r="D49" s="10"/>
      <c r="E49" s="10">
        <v>1525</v>
      </c>
      <c r="I49"/>
      <c r="J49"/>
      <c r="K49"/>
      <c r="L49"/>
      <c r="M49"/>
    </row>
    <row r="50" spans="3:13" x14ac:dyDescent="0.2">
      <c r="C50" s="10"/>
      <c r="D50" s="10"/>
      <c r="E50" s="10">
        <v>1645</v>
      </c>
      <c r="I50"/>
      <c r="J50"/>
      <c r="K50"/>
      <c r="L50"/>
      <c r="M50"/>
    </row>
    <row r="51" spans="3:13" x14ac:dyDescent="0.2">
      <c r="C51" s="10"/>
      <c r="D51" s="10"/>
      <c r="E51" s="10">
        <v>400</v>
      </c>
      <c r="I51"/>
      <c r="J51"/>
      <c r="K51"/>
      <c r="L51"/>
      <c r="M51"/>
    </row>
    <row r="52" spans="3:13" x14ac:dyDescent="0.2">
      <c r="C52" s="10"/>
      <c r="D52" s="10"/>
      <c r="E52" s="10">
        <v>1462</v>
      </c>
      <c r="I52"/>
      <c r="J52"/>
      <c r="K52"/>
      <c r="L52"/>
      <c r="M52"/>
    </row>
    <row r="53" spans="3:13" x14ac:dyDescent="0.2">
      <c r="C53" s="10"/>
      <c r="D53" s="10"/>
      <c r="E53" s="10">
        <v>236</v>
      </c>
      <c r="I53"/>
      <c r="J53"/>
      <c r="K53"/>
      <c r="L53"/>
      <c r="M53"/>
    </row>
    <row r="54" spans="3:13" x14ac:dyDescent="0.2">
      <c r="C54" s="10"/>
      <c r="D54" s="10"/>
      <c r="E54" s="10">
        <v>2810</v>
      </c>
      <c r="I54"/>
      <c r="J54"/>
      <c r="K54"/>
      <c r="L54"/>
      <c r="M54"/>
    </row>
    <row r="55" spans="3:13" x14ac:dyDescent="0.2">
      <c r="C55" s="10"/>
      <c r="D55" s="10"/>
      <c r="E55" s="10">
        <v>920</v>
      </c>
      <c r="I55"/>
      <c r="J55"/>
      <c r="K55"/>
      <c r="L55"/>
      <c r="M55"/>
    </row>
    <row r="56" spans="3:13" x14ac:dyDescent="0.2">
      <c r="C56" s="10"/>
      <c r="D56" s="10"/>
      <c r="E56" s="10">
        <v>225</v>
      </c>
      <c r="I56"/>
      <c r="J56"/>
      <c r="K56"/>
      <c r="L56"/>
      <c r="M56"/>
    </row>
    <row r="57" spans="3:13" x14ac:dyDescent="0.2">
      <c r="C57" s="10"/>
      <c r="D57" s="10"/>
      <c r="E57" s="10">
        <v>1316</v>
      </c>
      <c r="I57"/>
      <c r="J57"/>
      <c r="K57"/>
      <c r="L57"/>
      <c r="M57"/>
    </row>
    <row r="58" spans="3:13" x14ac:dyDescent="0.2">
      <c r="C58" s="10"/>
      <c r="D58" s="10"/>
      <c r="E58" s="10">
        <v>129</v>
      </c>
      <c r="I58"/>
      <c r="J58"/>
      <c r="K58"/>
      <c r="L58"/>
      <c r="M58"/>
    </row>
    <row r="59" spans="3:13" x14ac:dyDescent="0.2">
      <c r="C59" s="10"/>
      <c r="D59" s="10"/>
      <c r="E59" s="10">
        <v>664</v>
      </c>
      <c r="I59"/>
      <c r="J59"/>
      <c r="K59"/>
      <c r="L59"/>
      <c r="M59"/>
    </row>
    <row r="60" spans="3:13" x14ac:dyDescent="0.2">
      <c r="C60" s="10"/>
      <c r="D60" s="10"/>
      <c r="E60" s="10">
        <v>4187</v>
      </c>
      <c r="I60"/>
      <c r="J60"/>
      <c r="K60"/>
      <c r="L60"/>
      <c r="M60"/>
    </row>
    <row r="61" spans="3:13" x14ac:dyDescent="0.2">
      <c r="C61" s="10"/>
      <c r="D61" s="10"/>
      <c r="E61" s="10">
        <v>1752</v>
      </c>
      <c r="I61"/>
      <c r="J61"/>
      <c r="K61"/>
      <c r="L61"/>
      <c r="M61"/>
    </row>
    <row r="62" spans="3:13" x14ac:dyDescent="0.2">
      <c r="C62" s="10"/>
      <c r="D62" s="10"/>
      <c r="E62" s="10">
        <v>1569</v>
      </c>
      <c r="I62"/>
      <c r="J62"/>
      <c r="K62"/>
      <c r="L62"/>
      <c r="M62"/>
    </row>
    <row r="63" spans="3:13" x14ac:dyDescent="0.2">
      <c r="C63" s="10"/>
      <c r="D63" s="10"/>
      <c r="E63" s="10">
        <v>1151</v>
      </c>
      <c r="I63"/>
      <c r="J63"/>
      <c r="K63"/>
      <c r="L63"/>
      <c r="M63"/>
    </row>
    <row r="64" spans="3:13" x14ac:dyDescent="0.2">
      <c r="C64" s="10"/>
      <c r="D64" s="10"/>
      <c r="E64" s="10">
        <v>1552</v>
      </c>
      <c r="I64"/>
      <c r="J64"/>
      <c r="K64"/>
      <c r="L64"/>
      <c r="M64"/>
    </row>
    <row r="65" spans="3:13" x14ac:dyDescent="0.2">
      <c r="C65" s="10"/>
      <c r="D65" s="10"/>
      <c r="E65" s="10">
        <v>1076</v>
      </c>
      <c r="I65"/>
      <c r="J65"/>
      <c r="K65"/>
      <c r="L65"/>
      <c r="M65"/>
    </row>
    <row r="66" spans="3:13" x14ac:dyDescent="0.2">
      <c r="C66" s="10"/>
      <c r="D66" s="10"/>
      <c r="E66" s="10">
        <v>2229</v>
      </c>
      <c r="I66"/>
      <c r="J66"/>
      <c r="K66"/>
      <c r="L66"/>
      <c r="M66"/>
    </row>
    <row r="67" spans="3:13" x14ac:dyDescent="0.2">
      <c r="C67" s="10"/>
      <c r="D67" s="10"/>
      <c r="E67" s="10">
        <v>247</v>
      </c>
      <c r="I67"/>
      <c r="J67"/>
      <c r="K67"/>
      <c r="L67"/>
      <c r="M67"/>
    </row>
    <row r="68" spans="3:13" x14ac:dyDescent="0.2">
      <c r="C68" s="10"/>
      <c r="D68" s="10"/>
      <c r="E68" s="10">
        <v>498</v>
      </c>
      <c r="I68"/>
      <c r="J68"/>
      <c r="K68"/>
      <c r="L68"/>
      <c r="M68"/>
    </row>
    <row r="69" spans="3:13" x14ac:dyDescent="0.2">
      <c r="C69" s="10"/>
      <c r="D69" s="10"/>
      <c r="E69" s="10">
        <v>1298</v>
      </c>
      <c r="I69"/>
      <c r="J69"/>
      <c r="K69"/>
      <c r="L69"/>
      <c r="M69"/>
    </row>
    <row r="70" spans="3:13" x14ac:dyDescent="0.2">
      <c r="C70" s="10"/>
      <c r="D70" s="10"/>
      <c r="E70" s="10">
        <v>300</v>
      </c>
      <c r="I70"/>
      <c r="J70"/>
      <c r="K70"/>
      <c r="L70"/>
      <c r="M70"/>
    </row>
    <row r="71" spans="3:13" x14ac:dyDescent="0.2">
      <c r="C71" s="10"/>
      <c r="D71" s="10"/>
      <c r="E71" s="10">
        <v>3177</v>
      </c>
      <c r="I71"/>
      <c r="J71"/>
      <c r="K71"/>
      <c r="L71"/>
      <c r="M71"/>
    </row>
    <row r="72" spans="3:13" x14ac:dyDescent="0.2">
      <c r="C72" s="10"/>
      <c r="D72" s="10"/>
      <c r="E72" s="10">
        <v>165</v>
      </c>
      <c r="I72"/>
      <c r="J72"/>
      <c r="K72"/>
      <c r="L72"/>
      <c r="M72"/>
    </row>
    <row r="73" spans="3:13" x14ac:dyDescent="0.2">
      <c r="C73" s="10"/>
      <c r="D73" s="10"/>
      <c r="E73" s="10">
        <v>4812</v>
      </c>
      <c r="I73"/>
      <c r="J73"/>
      <c r="K73"/>
      <c r="L73"/>
      <c r="M73"/>
    </row>
    <row r="74" spans="3:13" x14ac:dyDescent="0.2">
      <c r="C74" s="10"/>
      <c r="D74" s="10"/>
      <c r="E74" s="10">
        <v>693</v>
      </c>
      <c r="I74"/>
      <c r="J74"/>
      <c r="K74"/>
      <c r="L74"/>
      <c r="M74"/>
    </row>
    <row r="75" spans="3:13" x14ac:dyDescent="0.2">
      <c r="C75" s="10"/>
      <c r="D75" s="10"/>
      <c r="E75" s="10">
        <v>608</v>
      </c>
      <c r="I75"/>
      <c r="J75"/>
      <c r="K75"/>
      <c r="L75"/>
      <c r="M75"/>
    </row>
    <row r="76" spans="3:13" x14ac:dyDescent="0.2">
      <c r="C76" s="10"/>
      <c r="D76" s="10"/>
      <c r="E76" s="10">
        <v>1342</v>
      </c>
      <c r="I76"/>
      <c r="J76"/>
      <c r="K76"/>
      <c r="L76"/>
      <c r="M76"/>
    </row>
    <row r="77" spans="3:13" x14ac:dyDescent="0.2">
      <c r="C77" s="10"/>
      <c r="D77" s="10"/>
      <c r="E77" s="10">
        <v>1300</v>
      </c>
      <c r="I77"/>
      <c r="J77"/>
      <c r="K77"/>
      <c r="L77"/>
      <c r="M77"/>
    </row>
    <row r="78" spans="3:13" x14ac:dyDescent="0.2">
      <c r="C78" s="10"/>
      <c r="D78" s="10"/>
      <c r="E78" s="10">
        <v>955</v>
      </c>
      <c r="I78"/>
      <c r="J78"/>
      <c r="K78"/>
      <c r="L78"/>
      <c r="M78"/>
    </row>
    <row r="79" spans="3:13" x14ac:dyDescent="0.2">
      <c r="C79" s="10"/>
      <c r="D79" s="10"/>
      <c r="E79" s="10">
        <v>422</v>
      </c>
      <c r="I79"/>
      <c r="J79"/>
      <c r="K79"/>
      <c r="L79"/>
      <c r="M79"/>
    </row>
    <row r="80" spans="3:13" x14ac:dyDescent="0.2">
      <c r="C80" s="10"/>
      <c r="D80" s="10"/>
      <c r="E80" s="10">
        <v>448</v>
      </c>
      <c r="I80"/>
      <c r="J80"/>
      <c r="K80"/>
      <c r="L80"/>
      <c r="M80"/>
    </row>
    <row r="81" spans="2:13" x14ac:dyDescent="0.2">
      <c r="C81" s="10"/>
      <c r="D81" s="10"/>
      <c r="E81" s="10">
        <v>1003</v>
      </c>
      <c r="I81"/>
      <c r="J81"/>
      <c r="K81"/>
      <c r="L81"/>
      <c r="M81"/>
    </row>
    <row r="82" spans="2:13" x14ac:dyDescent="0.2">
      <c r="B82" s="9" t="s">
        <v>5</v>
      </c>
      <c r="C82" s="20">
        <v>9</v>
      </c>
      <c r="D82" s="20">
        <v>5</v>
      </c>
      <c r="E82" s="20">
        <v>77</v>
      </c>
    </row>
    <row r="83" spans="2:13" x14ac:dyDescent="0.2">
      <c r="B83" s="9" t="s">
        <v>0</v>
      </c>
      <c r="C83" s="21">
        <f>AVERAGE(C5:C81)</f>
        <v>180.44444444444446</v>
      </c>
      <c r="D83" s="21">
        <f>AVERAGE(D5:D81)</f>
        <v>413.4</v>
      </c>
      <c r="E83" s="21">
        <f>AVERAGE(E5:E81)</f>
        <v>1081.0649350649351</v>
      </c>
    </row>
    <row r="84" spans="2:13" x14ac:dyDescent="0.2">
      <c r="B84" s="9" t="s">
        <v>1</v>
      </c>
      <c r="C84" s="21">
        <f>STDEV(C5:C81)/9^0.5</f>
        <v>70.805506516699822</v>
      </c>
      <c r="D84" s="21">
        <f>STDEV(D5:D81)/5^0.5</f>
        <v>208.09627579560379</v>
      </c>
      <c r="E84" s="21">
        <f>STDEV(E5:E81)/77^0.5</f>
        <v>94.939699784845615</v>
      </c>
    </row>
    <row r="87" spans="2:13" s="3" customFormat="1" x14ac:dyDescent="0.2">
      <c r="B87" s="16" t="s">
        <v>20</v>
      </c>
      <c r="C87" s="18"/>
      <c r="I87" s="13"/>
      <c r="J87" s="13"/>
      <c r="K87" s="13"/>
      <c r="L87" s="13"/>
      <c r="M87" s="13"/>
    </row>
    <row r="88" spans="2:13" x14ac:dyDescent="0.2">
      <c r="B88" s="14" t="s">
        <v>2</v>
      </c>
      <c r="C88" s="17" t="s">
        <v>21</v>
      </c>
    </row>
    <row r="89" spans="2:13" x14ac:dyDescent="0.2">
      <c r="B89" s="14" t="s">
        <v>22</v>
      </c>
      <c r="C89" s="15" t="s">
        <v>23</v>
      </c>
    </row>
    <row r="90" spans="2:13" x14ac:dyDescent="0.2">
      <c r="B90" s="14" t="s">
        <v>17</v>
      </c>
      <c r="C90" s="17" t="s">
        <v>24</v>
      </c>
    </row>
    <row r="91" spans="2:13" x14ac:dyDescent="0.2">
      <c r="B91" s="14" t="s">
        <v>25</v>
      </c>
      <c r="C91" s="15" t="s">
        <v>11</v>
      </c>
    </row>
    <row r="92" spans="2:13" x14ac:dyDescent="0.2">
      <c r="B92" s="14" t="s">
        <v>26</v>
      </c>
      <c r="C92" s="15">
        <v>3</v>
      </c>
    </row>
    <row r="93" spans="2:13" x14ac:dyDescent="0.2">
      <c r="B93" s="14" t="s">
        <v>27</v>
      </c>
      <c r="C93" s="15">
        <v>22.17</v>
      </c>
    </row>
  </sheetData>
  <pageMargins left="0.25" right="0.25" top="0.75" bottom="0.75" header="0.3" footer="0.3"/>
  <pageSetup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5"/>
  <sheetViews>
    <sheetView topLeftCell="A32" workbookViewId="0">
      <selection activeCell="B78" sqref="B78"/>
    </sheetView>
  </sheetViews>
  <sheetFormatPr baseColWidth="10" defaultRowHeight="16" x14ac:dyDescent="0.2"/>
  <cols>
    <col min="1" max="1" width="10.83203125" style="7"/>
    <col min="2" max="2" width="35.33203125" style="7" customWidth="1"/>
    <col min="3" max="4" width="10" style="7" customWidth="1"/>
    <col min="5" max="5" width="6.6640625" style="7" customWidth="1"/>
    <col min="6" max="6" width="7.83203125" style="7" customWidth="1"/>
    <col min="7" max="8" width="6.6640625" style="7" customWidth="1"/>
    <col min="9" max="9" width="3.33203125" style="7" customWidth="1"/>
    <col min="10" max="16384" width="10.83203125" style="7"/>
  </cols>
  <sheetData>
    <row r="1" spans="2:5" x14ac:dyDescent="0.2">
      <c r="B1" s="8"/>
    </row>
    <row r="2" spans="2:5" customFormat="1" ht="15" customHeight="1" x14ac:dyDescent="0.2">
      <c r="C2" s="3" t="s">
        <v>28</v>
      </c>
    </row>
    <row r="3" spans="2:5" customFormat="1" ht="15" x14ac:dyDescent="0.2">
      <c r="C3" s="11" t="s">
        <v>29</v>
      </c>
      <c r="D3" s="11" t="s">
        <v>30</v>
      </c>
      <c r="E3" s="11" t="s">
        <v>31</v>
      </c>
    </row>
    <row r="4" spans="2:5" customFormat="1" ht="15" x14ac:dyDescent="0.2">
      <c r="C4" s="10">
        <v>496</v>
      </c>
      <c r="D4" s="10">
        <v>300</v>
      </c>
      <c r="E4" s="10">
        <v>1259</v>
      </c>
    </row>
    <row r="5" spans="2:5" customFormat="1" ht="15" x14ac:dyDescent="0.2">
      <c r="C5" s="10">
        <v>415</v>
      </c>
      <c r="D5" s="10">
        <v>1595</v>
      </c>
      <c r="E5" s="10">
        <v>973</v>
      </c>
    </row>
    <row r="6" spans="2:5" customFormat="1" ht="15" x14ac:dyDescent="0.2">
      <c r="C6" s="10">
        <v>391</v>
      </c>
      <c r="D6" s="10">
        <v>365</v>
      </c>
      <c r="E6" s="10">
        <v>1297</v>
      </c>
    </row>
    <row r="7" spans="2:5" customFormat="1" ht="15" x14ac:dyDescent="0.2">
      <c r="C7" s="10">
        <v>157</v>
      </c>
      <c r="D7" s="10">
        <v>966</v>
      </c>
      <c r="E7" s="10">
        <v>1693</v>
      </c>
    </row>
    <row r="8" spans="2:5" customFormat="1" ht="15" x14ac:dyDescent="0.2">
      <c r="C8" s="10">
        <v>694</v>
      </c>
      <c r="D8" s="10">
        <v>1100</v>
      </c>
      <c r="E8" s="10">
        <v>736</v>
      </c>
    </row>
    <row r="9" spans="2:5" customFormat="1" ht="15" x14ac:dyDescent="0.2">
      <c r="C9" s="10">
        <v>1757</v>
      </c>
      <c r="D9" s="10">
        <v>406</v>
      </c>
      <c r="E9" s="10">
        <v>2098</v>
      </c>
    </row>
    <row r="10" spans="2:5" customFormat="1" ht="15" x14ac:dyDescent="0.2">
      <c r="C10" s="10">
        <v>190</v>
      </c>
      <c r="D10" s="10">
        <v>1133</v>
      </c>
      <c r="E10" s="10">
        <v>791</v>
      </c>
    </row>
    <row r="11" spans="2:5" customFormat="1" ht="15" x14ac:dyDescent="0.2">
      <c r="C11" s="10">
        <v>354</v>
      </c>
      <c r="D11" s="10">
        <v>507</v>
      </c>
      <c r="E11" s="10">
        <v>951</v>
      </c>
    </row>
    <row r="12" spans="2:5" customFormat="1" ht="15" x14ac:dyDescent="0.2">
      <c r="C12" s="10">
        <v>1612</v>
      </c>
      <c r="D12" s="10">
        <v>1230</v>
      </c>
      <c r="E12" s="10">
        <v>935</v>
      </c>
    </row>
    <row r="13" spans="2:5" customFormat="1" ht="15" x14ac:dyDescent="0.2">
      <c r="C13" s="10">
        <v>1516</v>
      </c>
      <c r="D13" s="10">
        <v>1228</v>
      </c>
      <c r="E13" s="10">
        <v>1159</v>
      </c>
    </row>
    <row r="14" spans="2:5" customFormat="1" ht="15" x14ac:dyDescent="0.2">
      <c r="C14" s="10">
        <v>375</v>
      </c>
      <c r="D14" s="10">
        <v>352</v>
      </c>
      <c r="E14" s="10">
        <v>1343</v>
      </c>
    </row>
    <row r="15" spans="2:5" customFormat="1" ht="15" x14ac:dyDescent="0.2">
      <c r="C15" s="10">
        <v>593</v>
      </c>
      <c r="D15" s="10">
        <v>1328</v>
      </c>
      <c r="E15" s="10">
        <v>665</v>
      </c>
    </row>
    <row r="16" spans="2:5" customFormat="1" ht="15" x14ac:dyDescent="0.2">
      <c r="C16" s="10">
        <v>532</v>
      </c>
      <c r="D16" s="10">
        <v>1142</v>
      </c>
      <c r="E16" s="10">
        <v>2129</v>
      </c>
    </row>
    <row r="17" spans="3:5" customFormat="1" ht="15" x14ac:dyDescent="0.2">
      <c r="C17" s="10">
        <v>129</v>
      </c>
      <c r="D17" s="10">
        <v>628</v>
      </c>
      <c r="E17" s="10">
        <v>920</v>
      </c>
    </row>
    <row r="18" spans="3:5" customFormat="1" ht="15" x14ac:dyDescent="0.2">
      <c r="C18" s="10"/>
      <c r="D18" s="10">
        <v>1726</v>
      </c>
      <c r="E18" s="10">
        <v>1552</v>
      </c>
    </row>
    <row r="19" spans="3:5" customFormat="1" ht="15" x14ac:dyDescent="0.2">
      <c r="C19" s="10"/>
      <c r="D19" s="10">
        <v>583</v>
      </c>
      <c r="E19" s="10">
        <v>1076</v>
      </c>
    </row>
    <row r="20" spans="3:5" customFormat="1" ht="15" x14ac:dyDescent="0.2">
      <c r="C20" s="10"/>
      <c r="D20" s="10">
        <v>1117</v>
      </c>
      <c r="E20" s="10">
        <v>3177</v>
      </c>
    </row>
    <row r="21" spans="3:5" customFormat="1" ht="15" x14ac:dyDescent="0.2">
      <c r="C21" s="10"/>
      <c r="D21" s="10">
        <v>502</v>
      </c>
      <c r="E21" s="10">
        <v>4812</v>
      </c>
    </row>
    <row r="22" spans="3:5" customFormat="1" ht="15" x14ac:dyDescent="0.2">
      <c r="C22" s="10"/>
      <c r="D22" s="10">
        <v>1525</v>
      </c>
      <c r="E22" s="10">
        <v>693</v>
      </c>
    </row>
    <row r="23" spans="3:5" customFormat="1" ht="15" x14ac:dyDescent="0.2">
      <c r="C23" s="10"/>
      <c r="D23" s="10">
        <v>1645</v>
      </c>
      <c r="E23" s="10">
        <v>1342</v>
      </c>
    </row>
    <row r="24" spans="3:5" customFormat="1" ht="15" x14ac:dyDescent="0.2">
      <c r="C24" s="10"/>
      <c r="D24" s="10">
        <v>400</v>
      </c>
      <c r="E24" s="10">
        <v>955</v>
      </c>
    </row>
    <row r="25" spans="3:5" customFormat="1" ht="15" x14ac:dyDescent="0.2">
      <c r="C25" s="10"/>
      <c r="D25" s="10">
        <v>1462</v>
      </c>
      <c r="E25" s="10">
        <v>1003</v>
      </c>
    </row>
    <row r="26" spans="3:5" customFormat="1" ht="15" x14ac:dyDescent="0.2">
      <c r="C26" s="10"/>
      <c r="D26" s="10">
        <v>236</v>
      </c>
      <c r="E26" s="10"/>
    </row>
    <row r="27" spans="3:5" customFormat="1" ht="15" x14ac:dyDescent="0.2">
      <c r="C27" s="10"/>
      <c r="D27" s="10">
        <v>2810</v>
      </c>
      <c r="E27" s="10"/>
    </row>
    <row r="28" spans="3:5" customFormat="1" ht="15" x14ac:dyDescent="0.2">
      <c r="C28" s="10"/>
      <c r="D28" s="10">
        <v>225</v>
      </c>
      <c r="E28" s="10"/>
    </row>
    <row r="29" spans="3:5" customFormat="1" ht="15" x14ac:dyDescent="0.2">
      <c r="C29" s="10"/>
      <c r="D29" s="10">
        <v>1316</v>
      </c>
      <c r="E29" s="10"/>
    </row>
    <row r="30" spans="3:5" customFormat="1" ht="15" x14ac:dyDescent="0.2">
      <c r="C30" s="10"/>
      <c r="D30" s="10">
        <v>664</v>
      </c>
      <c r="E30" s="10"/>
    </row>
    <row r="31" spans="3:5" customFormat="1" ht="15" x14ac:dyDescent="0.2">
      <c r="C31" s="10"/>
      <c r="D31" s="10">
        <v>4187</v>
      </c>
      <c r="E31" s="10"/>
    </row>
    <row r="32" spans="3:5" customFormat="1" ht="15" x14ac:dyDescent="0.2">
      <c r="C32" s="10"/>
      <c r="D32" s="10">
        <v>1752</v>
      </c>
      <c r="E32" s="10"/>
    </row>
    <row r="33" spans="2:13" customFormat="1" ht="15" x14ac:dyDescent="0.2">
      <c r="C33" s="10"/>
      <c r="D33" s="10">
        <v>1569</v>
      </c>
      <c r="E33" s="10"/>
    </row>
    <row r="34" spans="2:13" customFormat="1" ht="15" x14ac:dyDescent="0.2">
      <c r="C34" s="10"/>
      <c r="D34" s="10">
        <v>1151</v>
      </c>
      <c r="E34" s="10"/>
    </row>
    <row r="35" spans="2:13" customFormat="1" ht="15" x14ac:dyDescent="0.2">
      <c r="C35" s="10"/>
      <c r="D35" s="10">
        <v>2229</v>
      </c>
      <c r="E35" s="10"/>
    </row>
    <row r="36" spans="2:13" customFormat="1" ht="15" x14ac:dyDescent="0.2">
      <c r="C36" s="10"/>
      <c r="D36" s="10">
        <v>247</v>
      </c>
      <c r="E36" s="10"/>
    </row>
    <row r="37" spans="2:13" customFormat="1" ht="15" x14ac:dyDescent="0.2">
      <c r="C37" s="10"/>
      <c r="D37" s="10">
        <v>498</v>
      </c>
      <c r="E37" s="10"/>
    </row>
    <row r="38" spans="2:13" customFormat="1" ht="15" x14ac:dyDescent="0.2">
      <c r="C38" s="10"/>
      <c r="D38" s="10">
        <v>1298</v>
      </c>
      <c r="E38" s="10"/>
    </row>
    <row r="39" spans="2:13" customFormat="1" ht="15" x14ac:dyDescent="0.2">
      <c r="C39" s="10"/>
      <c r="D39" s="10">
        <v>300</v>
      </c>
      <c r="E39" s="10"/>
    </row>
    <row r="40" spans="2:13" customFormat="1" ht="15" x14ac:dyDescent="0.2">
      <c r="C40" s="10"/>
      <c r="D40" s="10">
        <v>165</v>
      </c>
      <c r="E40" s="10"/>
    </row>
    <row r="41" spans="2:13" customFormat="1" ht="15" x14ac:dyDescent="0.2">
      <c r="C41" s="10"/>
      <c r="D41" s="10">
        <v>608</v>
      </c>
      <c r="E41" s="10"/>
    </row>
    <row r="42" spans="2:13" customFormat="1" ht="15" x14ac:dyDescent="0.2">
      <c r="C42" s="10"/>
      <c r="D42" s="10">
        <v>1300</v>
      </c>
      <c r="E42" s="10"/>
    </row>
    <row r="43" spans="2:13" customFormat="1" ht="15" x14ac:dyDescent="0.2">
      <c r="C43" s="10"/>
      <c r="D43" s="10">
        <v>422</v>
      </c>
      <c r="E43" s="10"/>
    </row>
    <row r="44" spans="2:13" customFormat="1" ht="15" x14ac:dyDescent="0.2">
      <c r="C44" s="10"/>
      <c r="D44" s="10">
        <v>448</v>
      </c>
      <c r="E44" s="10"/>
    </row>
    <row r="45" spans="2:13" customFormat="1" ht="15" x14ac:dyDescent="0.2">
      <c r="B45" s="9" t="s">
        <v>5</v>
      </c>
      <c r="C45" s="20">
        <v>14</v>
      </c>
      <c r="D45" s="20">
        <v>41</v>
      </c>
      <c r="E45" s="20">
        <v>22</v>
      </c>
      <c r="I45" s="2"/>
      <c r="J45" s="2"/>
      <c r="K45" s="2"/>
      <c r="L45" s="2"/>
      <c r="M45" s="2"/>
    </row>
    <row r="46" spans="2:13" customFormat="1" ht="15" x14ac:dyDescent="0.2">
      <c r="B46" s="9" t="s">
        <v>0</v>
      </c>
      <c r="C46" s="21">
        <f>AVERAGE(C4:C44)</f>
        <v>657.92857142857144</v>
      </c>
      <c r="D46" s="21">
        <f>AVERAGE(D4:D44)</f>
        <v>1040.6097560975609</v>
      </c>
      <c r="E46" s="21">
        <f>AVERAGE(E4:E44)</f>
        <v>1434.5</v>
      </c>
      <c r="I46" s="2"/>
      <c r="J46" s="2"/>
      <c r="K46" s="2"/>
      <c r="L46" s="2"/>
      <c r="M46" s="2"/>
    </row>
    <row r="47" spans="2:13" customFormat="1" ht="15" x14ac:dyDescent="0.2">
      <c r="B47" s="9" t="s">
        <v>1</v>
      </c>
      <c r="C47" s="21">
        <f>STDEV(C4:C44)/14^0.5</f>
        <v>147.40299340474121</v>
      </c>
      <c r="D47" s="21">
        <f>STDEV(D4:D44)/41^0.5</f>
        <v>123.59744786835886</v>
      </c>
      <c r="E47" s="21">
        <f>STDEV(E4:E44)/22^0.5</f>
        <v>203.5352352575396</v>
      </c>
      <c r="I47" s="2"/>
      <c r="J47" s="2"/>
      <c r="K47" s="2"/>
      <c r="L47" s="2"/>
      <c r="M47" s="2"/>
    </row>
    <row r="48" spans="2:13" customFormat="1" ht="15" x14ac:dyDescent="0.2">
      <c r="I48" s="2"/>
      <c r="J48" s="2"/>
      <c r="K48" s="2"/>
      <c r="L48" s="2"/>
      <c r="M48" s="2"/>
    </row>
    <row r="49" spans="2:15" customFormat="1" ht="15" x14ac:dyDescent="0.2">
      <c r="J49" s="2"/>
      <c r="K49" s="2"/>
      <c r="L49" s="2"/>
      <c r="M49" s="2"/>
      <c r="N49" s="2"/>
    </row>
    <row r="50" spans="2:15" s="3" customFormat="1" ht="15" x14ac:dyDescent="0.2">
      <c r="B50" s="16" t="s">
        <v>20</v>
      </c>
      <c r="C50" s="18"/>
      <c r="J50" s="13"/>
      <c r="K50" s="13"/>
      <c r="L50" s="13"/>
      <c r="M50" s="13"/>
      <c r="N50" s="13"/>
    </row>
    <row r="51" spans="2:15" customFormat="1" ht="15" x14ac:dyDescent="0.2">
      <c r="B51" s="14" t="s">
        <v>2</v>
      </c>
      <c r="C51" s="18">
        <v>7.3000000000000001E-3</v>
      </c>
      <c r="J51" s="2"/>
      <c r="K51" s="2"/>
      <c r="L51" s="2"/>
      <c r="M51" s="2"/>
      <c r="N51" s="2"/>
    </row>
    <row r="52" spans="2:15" customFormat="1" ht="15" x14ac:dyDescent="0.2">
      <c r="B52" s="14" t="s">
        <v>22</v>
      </c>
      <c r="C52" s="15" t="s">
        <v>23</v>
      </c>
      <c r="J52" s="2"/>
      <c r="K52" s="2"/>
      <c r="L52" s="2"/>
      <c r="M52" s="2"/>
      <c r="N52" s="2"/>
    </row>
    <row r="53" spans="2:15" customFormat="1" ht="15" x14ac:dyDescent="0.2">
      <c r="B53" s="14" t="s">
        <v>17</v>
      </c>
      <c r="C53" s="17" t="s">
        <v>13</v>
      </c>
      <c r="J53" s="2"/>
      <c r="K53" s="2"/>
      <c r="L53" s="2"/>
      <c r="M53" s="2"/>
      <c r="N53" s="2"/>
    </row>
    <row r="54" spans="2:15" customFormat="1" ht="15" x14ac:dyDescent="0.2">
      <c r="B54" s="14" t="s">
        <v>25</v>
      </c>
      <c r="C54" s="15" t="s">
        <v>11</v>
      </c>
      <c r="J54" s="2"/>
      <c r="K54" s="2"/>
      <c r="L54" s="2"/>
      <c r="M54" s="2"/>
      <c r="N54" s="2"/>
    </row>
    <row r="55" spans="2:15" customFormat="1" ht="15" x14ac:dyDescent="0.2">
      <c r="B55" s="14" t="s">
        <v>26</v>
      </c>
      <c r="C55" s="10">
        <v>3</v>
      </c>
      <c r="J55" s="2"/>
      <c r="K55" s="2"/>
      <c r="L55" s="2"/>
      <c r="M55" s="2"/>
      <c r="N55" s="2"/>
    </row>
    <row r="56" spans="2:15" customFormat="1" ht="15" x14ac:dyDescent="0.2">
      <c r="B56" s="14" t="s">
        <v>27</v>
      </c>
      <c r="C56" s="10">
        <v>9.8390000000000004</v>
      </c>
      <c r="J56" s="2"/>
      <c r="K56" s="2"/>
      <c r="L56" s="2"/>
      <c r="M56" s="2"/>
      <c r="N56" s="2"/>
    </row>
    <row r="57" spans="2:15" customFormat="1" ht="15" x14ac:dyDescent="0.2">
      <c r="K57" s="2"/>
      <c r="L57" s="2"/>
      <c r="M57" s="2"/>
      <c r="N57" s="2"/>
      <c r="O57" s="2"/>
    </row>
    <row r="58" spans="2:15" s="3" customFormat="1" ht="15" x14ac:dyDescent="0.2">
      <c r="B58" s="16" t="s">
        <v>32</v>
      </c>
      <c r="C58" s="18" t="s">
        <v>33</v>
      </c>
      <c r="D58" s="18" t="s">
        <v>6</v>
      </c>
      <c r="E58" s="18" t="s">
        <v>7</v>
      </c>
      <c r="F58" s="18" t="s">
        <v>8</v>
      </c>
      <c r="G58" s="18"/>
      <c r="H58" s="18"/>
      <c r="J58" s="13"/>
      <c r="K58" s="13"/>
      <c r="L58" s="13"/>
      <c r="M58" s="13"/>
      <c r="N58" s="13"/>
    </row>
    <row r="59" spans="2:15" customFormat="1" ht="15" x14ac:dyDescent="0.2">
      <c r="B59" s="14" t="s">
        <v>34</v>
      </c>
      <c r="C59" s="10">
        <v>-12.33</v>
      </c>
      <c r="D59" s="10" t="s">
        <v>9</v>
      </c>
      <c r="E59" s="10" t="s">
        <v>10</v>
      </c>
      <c r="F59" s="10">
        <v>0.2248</v>
      </c>
      <c r="G59" s="10" t="s">
        <v>14</v>
      </c>
      <c r="H59" s="10"/>
      <c r="J59" s="2"/>
      <c r="K59" s="2"/>
      <c r="L59" s="2"/>
      <c r="M59" s="2"/>
      <c r="N59" s="2"/>
    </row>
    <row r="60" spans="2:15" customFormat="1" ht="15" x14ac:dyDescent="0.2">
      <c r="B60" s="14" t="s">
        <v>35</v>
      </c>
      <c r="C60" s="10">
        <v>-23.77</v>
      </c>
      <c r="D60" s="10" t="s">
        <v>11</v>
      </c>
      <c r="E60" s="18" t="s">
        <v>13</v>
      </c>
      <c r="F60" s="18">
        <v>5.7000000000000002E-3</v>
      </c>
      <c r="G60" s="10" t="s">
        <v>15</v>
      </c>
      <c r="H60" s="10"/>
      <c r="J60" s="2"/>
      <c r="K60" s="2"/>
      <c r="L60" s="2"/>
      <c r="M60" s="2"/>
      <c r="N60" s="2"/>
    </row>
    <row r="61" spans="2:15" customFormat="1" ht="15" x14ac:dyDescent="0.2">
      <c r="B61" s="14" t="s">
        <v>36</v>
      </c>
      <c r="C61" s="10">
        <v>-11.43</v>
      </c>
      <c r="D61" s="10" t="s">
        <v>9</v>
      </c>
      <c r="E61" s="10" t="s">
        <v>10</v>
      </c>
      <c r="F61" s="10">
        <v>0.15939999999999999</v>
      </c>
      <c r="G61" s="10" t="s">
        <v>16</v>
      </c>
      <c r="H61" s="10"/>
      <c r="J61" s="2"/>
      <c r="K61" s="2"/>
      <c r="L61" s="2"/>
      <c r="M61" s="2"/>
      <c r="N61" s="2"/>
    </row>
    <row r="62" spans="2:15" customFormat="1" ht="15" x14ac:dyDescent="0.2">
      <c r="J62" s="2"/>
      <c r="K62" s="2"/>
      <c r="L62" s="2"/>
      <c r="M62" s="2"/>
      <c r="N62" s="2"/>
    </row>
    <row r="63" spans="2:15" customFormat="1" ht="15" x14ac:dyDescent="0.2">
      <c r="I63" s="2"/>
      <c r="J63" s="2"/>
      <c r="K63" s="2"/>
      <c r="L63" s="2"/>
      <c r="M63" s="2"/>
    </row>
    <row r="64" spans="2:15" customFormat="1" ht="15" x14ac:dyDescent="0.2">
      <c r="I64" s="2"/>
      <c r="J64" s="2"/>
      <c r="K64" s="2"/>
      <c r="L64" s="2"/>
      <c r="M64" s="2"/>
    </row>
    <row r="65" spans="9:13" customFormat="1" ht="15" x14ac:dyDescent="0.2">
      <c r="I65" s="2"/>
      <c r="J65" s="2"/>
      <c r="K65" s="2"/>
      <c r="L65" s="2"/>
      <c r="M65" s="2"/>
    </row>
    <row r="66" spans="9:13" customFormat="1" ht="15" x14ac:dyDescent="0.2">
      <c r="I66" s="2"/>
      <c r="J66" s="2"/>
      <c r="K66" s="2"/>
      <c r="L66" s="2"/>
      <c r="M66" s="2"/>
    </row>
    <row r="67" spans="9:13" customFormat="1" ht="15" x14ac:dyDescent="0.2">
      <c r="I67" s="2"/>
      <c r="J67" s="2"/>
      <c r="K67" s="2"/>
      <c r="L67" s="2"/>
      <c r="M67" s="2"/>
    </row>
    <row r="68" spans="9:13" customFormat="1" ht="15" x14ac:dyDescent="0.2">
      <c r="I68" s="2"/>
      <c r="J68" s="2"/>
      <c r="K68" s="2"/>
      <c r="L68" s="2"/>
      <c r="M68" s="2"/>
    </row>
    <row r="69" spans="9:13" customFormat="1" ht="15" x14ac:dyDescent="0.2">
      <c r="I69" s="2"/>
      <c r="J69" s="2"/>
      <c r="K69" s="2"/>
      <c r="L69" s="2"/>
      <c r="M69" s="2"/>
    </row>
    <row r="70" spans="9:13" customFormat="1" ht="15" x14ac:dyDescent="0.2">
      <c r="I70" s="2"/>
      <c r="J70" s="2"/>
      <c r="K70" s="2"/>
      <c r="L70" s="2"/>
      <c r="M70" s="2"/>
    </row>
    <row r="71" spans="9:13" customFormat="1" ht="15" x14ac:dyDescent="0.2">
      <c r="I71" s="2"/>
      <c r="J71" s="2"/>
      <c r="K71" s="2"/>
      <c r="L71" s="2"/>
      <c r="M71" s="2"/>
    </row>
    <row r="72" spans="9:13" customFormat="1" ht="15" x14ac:dyDescent="0.2">
      <c r="I72" s="2"/>
      <c r="J72" s="2"/>
      <c r="K72" s="2"/>
      <c r="L72" s="2"/>
      <c r="M72" s="2"/>
    </row>
    <row r="73" spans="9:13" customFormat="1" ht="15" x14ac:dyDescent="0.2">
      <c r="I73" s="2"/>
      <c r="J73" s="2"/>
      <c r="K73" s="2"/>
      <c r="L73" s="2"/>
      <c r="M73" s="2"/>
    </row>
    <row r="74" spans="9:13" customFormat="1" ht="15" x14ac:dyDescent="0.2">
      <c r="I74" s="2"/>
      <c r="J74" s="2"/>
      <c r="K74" s="2"/>
      <c r="L74" s="2"/>
      <c r="M74" s="2"/>
    </row>
    <row r="75" spans="9:13" customFormat="1" ht="15" x14ac:dyDescent="0.2">
      <c r="I75" s="2"/>
      <c r="J75" s="2"/>
      <c r="K75" s="2"/>
      <c r="L75" s="2"/>
      <c r="M75" s="2"/>
    </row>
    <row r="76" spans="9:13" customFormat="1" ht="15" x14ac:dyDescent="0.2">
      <c r="I76" s="2"/>
      <c r="J76" s="2"/>
      <c r="K76" s="2"/>
      <c r="L76" s="2"/>
      <c r="M76" s="2"/>
    </row>
    <row r="77" spans="9:13" customFormat="1" ht="15" x14ac:dyDescent="0.2">
      <c r="I77" s="2"/>
      <c r="J77" s="2"/>
      <c r="K77" s="2"/>
      <c r="L77" s="2"/>
      <c r="M77" s="2"/>
    </row>
    <row r="78" spans="9:13" customFormat="1" ht="15" x14ac:dyDescent="0.2">
      <c r="I78" s="2"/>
      <c r="J78" s="2"/>
      <c r="K78" s="2"/>
      <c r="L78" s="2"/>
      <c r="M78" s="2"/>
    </row>
    <row r="79" spans="9:13" customFormat="1" ht="15" x14ac:dyDescent="0.2">
      <c r="I79" s="2"/>
      <c r="J79" s="2"/>
      <c r="K79" s="2"/>
      <c r="L79" s="2"/>
      <c r="M79" s="2"/>
    </row>
    <row r="80" spans="9:13" customFormat="1" ht="15" x14ac:dyDescent="0.2">
      <c r="I80" s="2"/>
      <c r="J80" s="2"/>
      <c r="K80" s="2"/>
      <c r="L80" s="2"/>
      <c r="M80" s="2"/>
    </row>
    <row r="81" spans="9:13" customFormat="1" ht="15" x14ac:dyDescent="0.2">
      <c r="I81" s="2"/>
      <c r="J81" s="2"/>
      <c r="K81" s="2"/>
      <c r="L81" s="2"/>
      <c r="M81" s="2"/>
    </row>
    <row r="82" spans="9:13" customFormat="1" ht="15" x14ac:dyDescent="0.2">
      <c r="I82" s="2"/>
      <c r="J82" s="2"/>
      <c r="K82" s="2"/>
      <c r="L82" s="2"/>
      <c r="M82" s="2"/>
    </row>
    <row r="83" spans="9:13" customFormat="1" ht="15" x14ac:dyDescent="0.2">
      <c r="I83" s="2"/>
      <c r="J83" s="2"/>
      <c r="K83" s="2"/>
      <c r="L83" s="2"/>
      <c r="M83" s="2"/>
    </row>
    <row r="84" spans="9:13" customFormat="1" ht="15" x14ac:dyDescent="0.2">
      <c r="I84" s="2"/>
      <c r="J84" s="2"/>
      <c r="K84" s="2"/>
      <c r="L84" s="2"/>
      <c r="M84" s="2"/>
    </row>
    <row r="85" spans="9:13" customFormat="1" ht="15" x14ac:dyDescent="0.2">
      <c r="I85" s="2"/>
      <c r="J85" s="2"/>
      <c r="K85" s="2"/>
      <c r="L85" s="2"/>
      <c r="M85" s="2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72"/>
  <sheetViews>
    <sheetView workbookViewId="0">
      <selection activeCell="B78" sqref="B78"/>
    </sheetView>
  </sheetViews>
  <sheetFormatPr baseColWidth="10" defaultColWidth="10.83203125" defaultRowHeight="16" x14ac:dyDescent="0.2"/>
  <cols>
    <col min="1" max="1" width="10.83203125" style="6"/>
    <col min="2" max="2" width="18.33203125" style="6" customWidth="1"/>
    <col min="3" max="3" width="16.1640625" style="6" customWidth="1"/>
    <col min="4" max="16384" width="10.83203125" style="6"/>
  </cols>
  <sheetData>
    <row r="1" spans="2:3" s="5" customFormat="1" x14ac:dyDescent="0.2">
      <c r="B1" s="5" t="s">
        <v>37</v>
      </c>
      <c r="C1" s="5" t="s">
        <v>38</v>
      </c>
    </row>
    <row r="2" spans="2:3" x14ac:dyDescent="0.2">
      <c r="B2" s="10">
        <v>1104</v>
      </c>
      <c r="C2" s="10">
        <v>300</v>
      </c>
    </row>
    <row r="3" spans="2:3" x14ac:dyDescent="0.2">
      <c r="B3" s="10">
        <v>1022</v>
      </c>
      <c r="C3" s="10">
        <v>1259</v>
      </c>
    </row>
    <row r="4" spans="2:3" x14ac:dyDescent="0.2">
      <c r="B4" s="10">
        <v>761</v>
      </c>
      <c r="C4" s="10">
        <v>1595</v>
      </c>
    </row>
    <row r="5" spans="2:3" x14ac:dyDescent="0.2">
      <c r="B5" s="10">
        <v>737</v>
      </c>
      <c r="C5" s="10">
        <v>496</v>
      </c>
    </row>
    <row r="6" spans="2:3" x14ac:dyDescent="0.2">
      <c r="B6" s="10">
        <v>385</v>
      </c>
      <c r="C6" s="10">
        <v>365</v>
      </c>
    </row>
    <row r="7" spans="2:3" x14ac:dyDescent="0.2">
      <c r="B7" s="10">
        <v>2023</v>
      </c>
      <c r="C7" s="10">
        <v>415</v>
      </c>
    </row>
    <row r="8" spans="2:3" x14ac:dyDescent="0.2">
      <c r="B8" s="10">
        <v>891</v>
      </c>
      <c r="C8" s="10">
        <v>391</v>
      </c>
    </row>
    <row r="9" spans="2:3" x14ac:dyDescent="0.2">
      <c r="B9" s="10">
        <v>820</v>
      </c>
      <c r="C9" s="10">
        <v>966</v>
      </c>
    </row>
    <row r="10" spans="2:3" x14ac:dyDescent="0.2">
      <c r="B10" s="10">
        <v>461</v>
      </c>
      <c r="C10" s="10">
        <v>973</v>
      </c>
    </row>
    <row r="11" spans="2:3" x14ac:dyDescent="0.2">
      <c r="B11" s="10">
        <v>773</v>
      </c>
      <c r="C11" s="10">
        <v>694</v>
      </c>
    </row>
    <row r="12" spans="2:3" x14ac:dyDescent="0.2">
      <c r="B12" s="10">
        <v>1552</v>
      </c>
      <c r="C12" s="10">
        <v>1100</v>
      </c>
    </row>
    <row r="13" spans="2:3" x14ac:dyDescent="0.2">
      <c r="B13" s="10">
        <v>1585</v>
      </c>
      <c r="C13" s="10">
        <v>406</v>
      </c>
    </row>
    <row r="14" spans="2:3" x14ac:dyDescent="0.2">
      <c r="B14" s="10">
        <v>1175</v>
      </c>
      <c r="C14" s="10">
        <v>1133</v>
      </c>
    </row>
    <row r="15" spans="2:3" x14ac:dyDescent="0.2">
      <c r="B15" s="10">
        <v>874</v>
      </c>
      <c r="C15" s="10">
        <v>507</v>
      </c>
    </row>
    <row r="16" spans="2:3" x14ac:dyDescent="0.2">
      <c r="B16" s="10">
        <v>90</v>
      </c>
      <c r="C16" s="10">
        <v>1757</v>
      </c>
    </row>
    <row r="17" spans="2:3" x14ac:dyDescent="0.2">
      <c r="B17" s="10">
        <v>304</v>
      </c>
      <c r="C17" s="10">
        <v>1297</v>
      </c>
    </row>
    <row r="18" spans="2:3" x14ac:dyDescent="0.2">
      <c r="B18" s="10">
        <v>1079</v>
      </c>
      <c r="C18" s="10">
        <v>190</v>
      </c>
    </row>
    <row r="19" spans="2:3" x14ac:dyDescent="0.2">
      <c r="B19" s="10">
        <v>104</v>
      </c>
      <c r="C19" s="10">
        <v>1693</v>
      </c>
    </row>
    <row r="20" spans="2:3" x14ac:dyDescent="0.2">
      <c r="B20" s="10">
        <v>867</v>
      </c>
      <c r="C20" s="10">
        <v>736</v>
      </c>
    </row>
    <row r="21" spans="2:3" x14ac:dyDescent="0.2">
      <c r="B21" s="10">
        <v>1398</v>
      </c>
      <c r="C21" s="10">
        <v>1230</v>
      </c>
    </row>
    <row r="22" spans="2:3" x14ac:dyDescent="0.2">
      <c r="B22" s="10">
        <v>988</v>
      </c>
      <c r="C22" s="10">
        <v>1228</v>
      </c>
    </row>
    <row r="23" spans="2:3" x14ac:dyDescent="0.2">
      <c r="B23" s="10">
        <v>571</v>
      </c>
      <c r="C23" s="10">
        <v>1639</v>
      </c>
    </row>
    <row r="24" spans="2:3" x14ac:dyDescent="0.2">
      <c r="B24" s="10">
        <v>66</v>
      </c>
      <c r="C24" s="10">
        <v>1217</v>
      </c>
    </row>
    <row r="25" spans="2:3" x14ac:dyDescent="0.2">
      <c r="B25" s="10">
        <v>796</v>
      </c>
      <c r="C25" s="10">
        <v>791</v>
      </c>
    </row>
    <row r="26" spans="2:3" x14ac:dyDescent="0.2">
      <c r="B26" s="10">
        <v>846</v>
      </c>
      <c r="C26" s="10">
        <v>352</v>
      </c>
    </row>
    <row r="27" spans="2:3" x14ac:dyDescent="0.2">
      <c r="B27" s="10">
        <v>805</v>
      </c>
      <c r="C27" s="10">
        <v>1328</v>
      </c>
    </row>
    <row r="28" spans="2:3" x14ac:dyDescent="0.2">
      <c r="B28" s="10">
        <v>108</v>
      </c>
      <c r="C28" s="10">
        <v>1142</v>
      </c>
    </row>
    <row r="29" spans="2:3" x14ac:dyDescent="0.2">
      <c r="B29" s="10">
        <v>104</v>
      </c>
      <c r="C29" s="10">
        <v>935</v>
      </c>
    </row>
    <row r="30" spans="2:3" x14ac:dyDescent="0.2">
      <c r="B30" s="10">
        <v>237</v>
      </c>
      <c r="C30" s="10">
        <v>1612</v>
      </c>
    </row>
    <row r="31" spans="2:3" x14ac:dyDescent="0.2">
      <c r="B31" s="10">
        <v>412</v>
      </c>
      <c r="C31" s="10">
        <v>1159</v>
      </c>
    </row>
    <row r="32" spans="2:3" x14ac:dyDescent="0.2">
      <c r="B32" s="10">
        <v>736</v>
      </c>
      <c r="C32" s="10">
        <v>1516</v>
      </c>
    </row>
    <row r="33" spans="2:3" x14ac:dyDescent="0.2">
      <c r="B33" s="10">
        <v>834</v>
      </c>
      <c r="C33" s="10">
        <v>628</v>
      </c>
    </row>
    <row r="34" spans="2:3" x14ac:dyDescent="0.2">
      <c r="B34" s="10">
        <v>2208</v>
      </c>
      <c r="C34" s="10">
        <v>375</v>
      </c>
    </row>
    <row r="35" spans="2:3" x14ac:dyDescent="0.2">
      <c r="B35" s="10">
        <v>218</v>
      </c>
      <c r="C35" s="10">
        <v>1726</v>
      </c>
    </row>
    <row r="36" spans="2:3" x14ac:dyDescent="0.2">
      <c r="B36" s="10">
        <v>1020</v>
      </c>
      <c r="C36" s="10">
        <v>1343</v>
      </c>
    </row>
    <row r="37" spans="2:3" x14ac:dyDescent="0.2">
      <c r="B37" s="10">
        <v>1026</v>
      </c>
      <c r="C37" s="10">
        <v>593</v>
      </c>
    </row>
    <row r="38" spans="2:3" x14ac:dyDescent="0.2">
      <c r="B38" s="10">
        <v>210</v>
      </c>
      <c r="C38" s="10">
        <v>583</v>
      </c>
    </row>
    <row r="39" spans="2:3" x14ac:dyDescent="0.2">
      <c r="B39" s="10">
        <v>1750</v>
      </c>
      <c r="C39" s="10">
        <v>532</v>
      </c>
    </row>
    <row r="40" spans="2:3" x14ac:dyDescent="0.2">
      <c r="B40" s="10">
        <v>223</v>
      </c>
      <c r="C40" s="10">
        <v>665</v>
      </c>
    </row>
    <row r="41" spans="2:3" x14ac:dyDescent="0.2">
      <c r="B41" s="10">
        <v>20</v>
      </c>
      <c r="C41" s="10">
        <v>2129</v>
      </c>
    </row>
    <row r="42" spans="2:3" x14ac:dyDescent="0.2">
      <c r="B42" s="10">
        <v>545</v>
      </c>
      <c r="C42" s="10">
        <v>1117</v>
      </c>
    </row>
    <row r="43" spans="2:3" x14ac:dyDescent="0.2">
      <c r="B43" s="10">
        <v>680</v>
      </c>
      <c r="C43" s="10">
        <v>502</v>
      </c>
    </row>
    <row r="44" spans="2:3" x14ac:dyDescent="0.2">
      <c r="B44" s="10">
        <v>421</v>
      </c>
      <c r="C44" s="10">
        <v>1645</v>
      </c>
    </row>
    <row r="45" spans="2:3" x14ac:dyDescent="0.2">
      <c r="B45" s="10">
        <v>469</v>
      </c>
      <c r="C45" s="10">
        <v>400</v>
      </c>
    </row>
    <row r="46" spans="2:3" x14ac:dyDescent="0.2">
      <c r="B46" s="10">
        <v>367</v>
      </c>
      <c r="C46" s="10">
        <v>1462</v>
      </c>
    </row>
    <row r="47" spans="2:3" x14ac:dyDescent="0.2">
      <c r="B47" s="10">
        <v>31</v>
      </c>
      <c r="C47" s="10">
        <v>2810</v>
      </c>
    </row>
    <row r="48" spans="2:3" x14ac:dyDescent="0.2">
      <c r="B48" s="10">
        <v>337</v>
      </c>
      <c r="C48" s="10">
        <v>920</v>
      </c>
    </row>
    <row r="49" spans="2:3" x14ac:dyDescent="0.2">
      <c r="B49" s="10">
        <v>1282</v>
      </c>
      <c r="C49" s="10">
        <v>225</v>
      </c>
    </row>
    <row r="50" spans="2:3" x14ac:dyDescent="0.2">
      <c r="B50" s="10">
        <v>1236</v>
      </c>
      <c r="C50" s="10">
        <v>1316</v>
      </c>
    </row>
    <row r="51" spans="2:3" x14ac:dyDescent="0.2">
      <c r="B51" s="10">
        <v>1304</v>
      </c>
      <c r="C51" s="10">
        <v>129</v>
      </c>
    </row>
    <row r="52" spans="2:3" x14ac:dyDescent="0.2">
      <c r="B52" s="10">
        <v>1244</v>
      </c>
      <c r="C52" s="10">
        <v>664</v>
      </c>
    </row>
    <row r="53" spans="2:3" x14ac:dyDescent="0.2">
      <c r="B53" s="10">
        <v>1179</v>
      </c>
      <c r="C53" s="10">
        <v>4187</v>
      </c>
    </row>
    <row r="54" spans="2:3" x14ac:dyDescent="0.2">
      <c r="B54" s="10">
        <v>625</v>
      </c>
      <c r="C54" s="10">
        <v>1752</v>
      </c>
    </row>
    <row r="55" spans="2:3" x14ac:dyDescent="0.2">
      <c r="B55" s="10">
        <v>288</v>
      </c>
      <c r="C55" s="10">
        <v>1569</v>
      </c>
    </row>
    <row r="56" spans="2:3" x14ac:dyDescent="0.2">
      <c r="B56" s="10">
        <v>4856</v>
      </c>
      <c r="C56" s="10">
        <v>1151</v>
      </c>
    </row>
    <row r="57" spans="2:3" x14ac:dyDescent="0.2">
      <c r="B57" s="10">
        <v>69</v>
      </c>
      <c r="C57" s="10">
        <v>1552</v>
      </c>
    </row>
    <row r="58" spans="2:3" x14ac:dyDescent="0.2">
      <c r="B58" s="10">
        <v>296</v>
      </c>
      <c r="C58" s="10">
        <v>1076</v>
      </c>
    </row>
    <row r="59" spans="2:3" x14ac:dyDescent="0.2">
      <c r="B59" s="10">
        <v>140</v>
      </c>
      <c r="C59" s="10">
        <v>2229</v>
      </c>
    </row>
    <row r="60" spans="2:3" x14ac:dyDescent="0.2">
      <c r="B60" s="10">
        <v>1029</v>
      </c>
      <c r="C60" s="10">
        <v>247</v>
      </c>
    </row>
    <row r="61" spans="2:3" x14ac:dyDescent="0.2">
      <c r="B61" s="10">
        <v>1020</v>
      </c>
      <c r="C61" s="10">
        <v>498</v>
      </c>
    </row>
    <row r="62" spans="2:3" x14ac:dyDescent="0.2">
      <c r="B62" s="10">
        <v>1070</v>
      </c>
      <c r="C62" s="10">
        <v>1298</v>
      </c>
    </row>
    <row r="63" spans="2:3" x14ac:dyDescent="0.2">
      <c r="B63" s="10">
        <v>1020</v>
      </c>
      <c r="C63" s="10">
        <v>300</v>
      </c>
    </row>
    <row r="64" spans="2:3" x14ac:dyDescent="0.2">
      <c r="B64" s="10">
        <v>340</v>
      </c>
      <c r="C64" s="10">
        <v>3177</v>
      </c>
    </row>
    <row r="65" spans="2:4" x14ac:dyDescent="0.2">
      <c r="B65" s="10">
        <v>714</v>
      </c>
      <c r="C65" s="10">
        <v>165</v>
      </c>
    </row>
    <row r="66" spans="2:4" x14ac:dyDescent="0.2">
      <c r="B66" s="10">
        <v>85</v>
      </c>
      <c r="C66" s="10">
        <v>4812</v>
      </c>
    </row>
    <row r="67" spans="2:4" x14ac:dyDescent="0.2">
      <c r="B67" s="10">
        <v>869</v>
      </c>
      <c r="C67" s="10">
        <v>693</v>
      </c>
    </row>
    <row r="68" spans="2:4" x14ac:dyDescent="0.2">
      <c r="B68" s="10">
        <v>298</v>
      </c>
      <c r="C68" s="10">
        <v>608</v>
      </c>
    </row>
    <row r="69" spans="2:4" x14ac:dyDescent="0.2">
      <c r="B69" s="10">
        <v>617</v>
      </c>
      <c r="C69" s="10">
        <v>1342</v>
      </c>
    </row>
    <row r="70" spans="2:4" x14ac:dyDescent="0.2">
      <c r="B70" s="10">
        <v>462</v>
      </c>
      <c r="C70" s="10">
        <v>1300</v>
      </c>
    </row>
    <row r="71" spans="2:4" x14ac:dyDescent="0.2">
      <c r="B71" s="10">
        <v>163</v>
      </c>
      <c r="C71" s="10">
        <v>955</v>
      </c>
    </row>
    <row r="72" spans="2:4" x14ac:dyDescent="0.2">
      <c r="B72" s="10">
        <v>118</v>
      </c>
      <c r="C72" s="10">
        <v>422</v>
      </c>
    </row>
    <row r="73" spans="2:4" x14ac:dyDescent="0.2">
      <c r="B73" s="10">
        <v>143</v>
      </c>
      <c r="C73" s="10">
        <v>1003</v>
      </c>
    </row>
    <row r="77" spans="2:4" x14ac:dyDescent="0.2">
      <c r="B77" s="14" t="s">
        <v>39</v>
      </c>
      <c r="C77" s="10"/>
      <c r="D77"/>
    </row>
    <row r="78" spans="2:4" x14ac:dyDescent="0.2">
      <c r="B78" s="16" t="s">
        <v>40</v>
      </c>
      <c r="C78" s="17">
        <v>-0.45540000000000003</v>
      </c>
      <c r="D78"/>
    </row>
    <row r="79" spans="2:4" x14ac:dyDescent="0.2">
      <c r="B79" s="14" t="s">
        <v>41</v>
      </c>
      <c r="C79" s="15" t="s">
        <v>42</v>
      </c>
      <c r="D79"/>
    </row>
    <row r="80" spans="2:4" x14ac:dyDescent="0.2">
      <c r="B80" s="14" t="s">
        <v>2</v>
      </c>
      <c r="C80" s="15"/>
      <c r="D80"/>
    </row>
    <row r="81" spans="2:4" x14ac:dyDescent="0.2">
      <c r="B81" s="16" t="s">
        <v>43</v>
      </c>
      <c r="C81" s="17" t="s">
        <v>21</v>
      </c>
      <c r="D81"/>
    </row>
    <row r="82" spans="2:4" x14ac:dyDescent="0.2">
      <c r="B82" s="16" t="s">
        <v>17</v>
      </c>
      <c r="C82" s="17" t="s">
        <v>24</v>
      </c>
      <c r="D82"/>
    </row>
    <row r="83" spans="2:4" x14ac:dyDescent="0.2">
      <c r="B83" s="14" t="s">
        <v>22</v>
      </c>
      <c r="C83" s="15" t="s">
        <v>23</v>
      </c>
      <c r="D83"/>
    </row>
    <row r="84" spans="2:4" x14ac:dyDescent="0.2">
      <c r="B84" s="14" t="s">
        <v>44</v>
      </c>
      <c r="C84" s="15" t="s">
        <v>11</v>
      </c>
      <c r="D84"/>
    </row>
    <row r="85" spans="2:4" x14ac:dyDescent="0.2">
      <c r="B85" s="14" t="s">
        <v>45</v>
      </c>
      <c r="C85" s="15">
        <v>72</v>
      </c>
      <c r="D85"/>
    </row>
    <row r="1272" s="5" customFormat="1" x14ac:dyDescent="0.2"/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7"/>
  <sheetViews>
    <sheetView tabSelected="1" topLeftCell="A48" workbookViewId="0">
      <selection activeCell="C5" sqref="C5:C28"/>
    </sheetView>
  </sheetViews>
  <sheetFormatPr baseColWidth="10" defaultColWidth="8.6640625" defaultRowHeight="15" x14ac:dyDescent="0.2"/>
  <cols>
    <col min="1" max="1" width="8.1640625" customWidth="1"/>
    <col min="2" max="2" width="32.33203125" customWidth="1"/>
    <col min="3" max="3" width="9.6640625" customWidth="1"/>
    <col min="8" max="12" width="8.6640625" style="2"/>
  </cols>
  <sheetData>
    <row r="1" spans="3:12" x14ac:dyDescent="0.2">
      <c r="H1"/>
      <c r="I1"/>
      <c r="J1"/>
      <c r="K1"/>
      <c r="L1"/>
    </row>
    <row r="2" spans="3:12" x14ac:dyDescent="0.2">
      <c r="H2"/>
      <c r="I2"/>
      <c r="J2"/>
      <c r="K2"/>
      <c r="L2"/>
    </row>
    <row r="3" spans="3:12" ht="15" customHeight="1" x14ac:dyDescent="0.2">
      <c r="C3" s="3" t="s">
        <v>53</v>
      </c>
      <c r="H3"/>
      <c r="I3"/>
      <c r="J3"/>
      <c r="K3"/>
      <c r="L3"/>
    </row>
    <row r="4" spans="3:12" x14ac:dyDescent="0.2">
      <c r="C4" s="19" t="s">
        <v>3</v>
      </c>
      <c r="D4" s="19" t="s">
        <v>4</v>
      </c>
      <c r="H4"/>
      <c r="I4"/>
      <c r="J4"/>
      <c r="K4"/>
      <c r="L4"/>
    </row>
    <row r="5" spans="3:12" x14ac:dyDescent="0.2">
      <c r="C5" s="12">
        <v>0.11</v>
      </c>
      <c r="D5" s="10">
        <v>2</v>
      </c>
      <c r="H5"/>
      <c r="I5"/>
      <c r="J5"/>
      <c r="K5"/>
      <c r="L5"/>
    </row>
    <row r="6" spans="3:12" x14ac:dyDescent="0.2">
      <c r="C6" s="12">
        <v>0.43</v>
      </c>
      <c r="D6" s="10">
        <v>616.79999999999995</v>
      </c>
      <c r="H6"/>
      <c r="I6"/>
      <c r="J6"/>
      <c r="K6"/>
      <c r="L6"/>
    </row>
    <row r="7" spans="3:12" x14ac:dyDescent="0.2">
      <c r="C7" s="12">
        <v>0.43</v>
      </c>
      <c r="D7" s="10">
        <v>332.7</v>
      </c>
      <c r="H7"/>
      <c r="I7"/>
      <c r="J7"/>
      <c r="K7"/>
      <c r="L7"/>
    </row>
    <row r="8" spans="3:12" x14ac:dyDescent="0.2">
      <c r="C8" s="12">
        <v>1.27</v>
      </c>
      <c r="D8" s="10">
        <v>3.6</v>
      </c>
      <c r="H8"/>
      <c r="I8"/>
      <c r="J8"/>
      <c r="K8"/>
      <c r="L8"/>
    </row>
    <row r="9" spans="3:12" x14ac:dyDescent="0.2">
      <c r="C9" s="12">
        <v>15.88</v>
      </c>
      <c r="D9" s="10">
        <v>2.6</v>
      </c>
      <c r="H9"/>
      <c r="I9"/>
      <c r="J9"/>
      <c r="K9"/>
      <c r="L9"/>
    </row>
    <row r="10" spans="3:12" x14ac:dyDescent="0.2">
      <c r="C10" s="12">
        <v>0.67</v>
      </c>
      <c r="D10" s="10">
        <v>38.799999999999997</v>
      </c>
      <c r="H10"/>
      <c r="I10"/>
      <c r="J10"/>
      <c r="K10"/>
      <c r="L10"/>
    </row>
    <row r="11" spans="3:12" x14ac:dyDescent="0.2">
      <c r="C11" s="12">
        <v>57.96</v>
      </c>
      <c r="D11" s="10">
        <v>156.30000000000001</v>
      </c>
      <c r="H11"/>
      <c r="I11"/>
      <c r="J11"/>
      <c r="K11"/>
      <c r="L11"/>
    </row>
    <row r="12" spans="3:12" x14ac:dyDescent="0.2">
      <c r="C12" s="12">
        <v>0.1</v>
      </c>
      <c r="D12" s="10">
        <v>541.9</v>
      </c>
      <c r="H12"/>
      <c r="I12"/>
      <c r="J12"/>
      <c r="K12"/>
      <c r="L12"/>
    </row>
    <row r="13" spans="3:12" x14ac:dyDescent="0.2">
      <c r="C13" s="12">
        <v>1.36</v>
      </c>
      <c r="D13" s="10">
        <v>205.2</v>
      </c>
      <c r="H13"/>
      <c r="I13"/>
      <c r="J13"/>
      <c r="K13"/>
      <c r="L13"/>
    </row>
    <row r="14" spans="3:12" x14ac:dyDescent="0.2">
      <c r="C14" s="12">
        <v>0.21</v>
      </c>
      <c r="D14" s="10">
        <v>6.1</v>
      </c>
      <c r="H14"/>
      <c r="I14"/>
      <c r="J14"/>
      <c r="K14"/>
      <c r="L14"/>
    </row>
    <row r="15" spans="3:12" x14ac:dyDescent="0.2">
      <c r="C15" s="12">
        <v>0.15</v>
      </c>
      <c r="D15" s="10">
        <v>1280.5</v>
      </c>
      <c r="H15"/>
      <c r="I15"/>
      <c r="J15"/>
      <c r="K15"/>
      <c r="L15"/>
    </row>
    <row r="16" spans="3:12" x14ac:dyDescent="0.2">
      <c r="C16" s="12">
        <v>0.56999999999999995</v>
      </c>
      <c r="D16" s="10">
        <v>2.1</v>
      </c>
      <c r="H16"/>
      <c r="I16"/>
      <c r="J16"/>
      <c r="K16"/>
      <c r="L16"/>
    </row>
    <row r="17" spans="3:12" x14ac:dyDescent="0.2">
      <c r="C17" s="12">
        <v>0.19</v>
      </c>
      <c r="D17" s="10">
        <v>168.6</v>
      </c>
      <c r="H17"/>
      <c r="I17"/>
      <c r="J17"/>
      <c r="K17"/>
      <c r="L17"/>
    </row>
    <row r="18" spans="3:12" x14ac:dyDescent="0.2">
      <c r="C18" s="12">
        <v>0.25</v>
      </c>
      <c r="D18" s="10">
        <v>252.4</v>
      </c>
      <c r="H18"/>
      <c r="I18"/>
      <c r="J18"/>
      <c r="K18"/>
      <c r="L18"/>
    </row>
    <row r="19" spans="3:12" x14ac:dyDescent="0.2">
      <c r="C19" s="12">
        <v>0.18</v>
      </c>
      <c r="D19" s="10">
        <v>257.10000000000002</v>
      </c>
      <c r="H19"/>
      <c r="I19"/>
      <c r="J19"/>
      <c r="K19"/>
      <c r="L19"/>
    </row>
    <row r="20" spans="3:12" x14ac:dyDescent="0.2">
      <c r="C20" s="12">
        <v>0.12</v>
      </c>
      <c r="D20" s="10">
        <v>679.1</v>
      </c>
      <c r="H20"/>
      <c r="I20"/>
      <c r="J20"/>
      <c r="K20"/>
      <c r="L20"/>
    </row>
    <row r="21" spans="3:12" x14ac:dyDescent="0.2">
      <c r="C21" s="12">
        <v>0.3</v>
      </c>
      <c r="D21" s="10">
        <v>460.9</v>
      </c>
      <c r="H21"/>
      <c r="I21"/>
      <c r="J21"/>
      <c r="K21"/>
      <c r="L21"/>
    </row>
    <row r="22" spans="3:12" x14ac:dyDescent="0.2">
      <c r="C22" s="12">
        <v>0.41</v>
      </c>
      <c r="D22" s="10">
        <v>11</v>
      </c>
      <c r="H22"/>
      <c r="I22"/>
      <c r="J22"/>
      <c r="K22"/>
      <c r="L22"/>
    </row>
    <row r="23" spans="3:12" x14ac:dyDescent="0.2">
      <c r="C23" s="12">
        <v>0.38</v>
      </c>
      <c r="D23" s="10">
        <v>1594.3</v>
      </c>
      <c r="H23"/>
      <c r="I23"/>
      <c r="J23"/>
      <c r="K23"/>
      <c r="L23"/>
    </row>
    <row r="24" spans="3:12" x14ac:dyDescent="0.2">
      <c r="C24" s="12">
        <v>0.16</v>
      </c>
      <c r="D24" s="10">
        <v>197.7</v>
      </c>
      <c r="H24"/>
      <c r="I24"/>
      <c r="J24"/>
      <c r="K24"/>
      <c r="L24"/>
    </row>
    <row r="25" spans="3:12" x14ac:dyDescent="0.2">
      <c r="C25" s="12">
        <v>7.92</v>
      </c>
      <c r="D25" s="10">
        <v>3239</v>
      </c>
      <c r="H25"/>
      <c r="I25"/>
      <c r="J25"/>
      <c r="K25"/>
      <c r="L25"/>
    </row>
    <row r="26" spans="3:12" x14ac:dyDescent="0.2">
      <c r="C26" s="12">
        <v>0.92</v>
      </c>
      <c r="D26" s="10">
        <v>65.8</v>
      </c>
      <c r="H26"/>
      <c r="I26"/>
      <c r="J26"/>
      <c r="K26"/>
      <c r="L26"/>
    </row>
    <row r="27" spans="3:12" x14ac:dyDescent="0.2">
      <c r="C27" s="12">
        <v>0.31</v>
      </c>
      <c r="D27" s="10">
        <v>38.1</v>
      </c>
      <c r="H27"/>
      <c r="I27"/>
      <c r="J27"/>
      <c r="K27"/>
      <c r="L27"/>
    </row>
    <row r="28" spans="3:12" x14ac:dyDescent="0.2">
      <c r="C28" s="12">
        <v>0.51</v>
      </c>
      <c r="D28" s="10">
        <v>7.5</v>
      </c>
      <c r="H28"/>
      <c r="I28"/>
      <c r="J28"/>
      <c r="K28"/>
      <c r="L28"/>
    </row>
    <row r="29" spans="3:12" x14ac:dyDescent="0.2">
      <c r="C29" s="10"/>
      <c r="D29" s="10">
        <v>10.5</v>
      </c>
      <c r="H29"/>
      <c r="I29"/>
      <c r="J29"/>
      <c r="K29"/>
      <c r="L29"/>
    </row>
    <row r="30" spans="3:12" x14ac:dyDescent="0.2">
      <c r="C30" s="10"/>
      <c r="D30" s="10">
        <v>12</v>
      </c>
      <c r="H30"/>
      <c r="I30"/>
      <c r="J30"/>
      <c r="K30"/>
      <c r="L30"/>
    </row>
    <row r="31" spans="3:12" x14ac:dyDescent="0.2">
      <c r="C31" s="10"/>
      <c r="D31" s="10">
        <v>10</v>
      </c>
      <c r="H31"/>
      <c r="I31"/>
      <c r="J31"/>
      <c r="K31"/>
      <c r="L31"/>
    </row>
    <row r="32" spans="3:12" x14ac:dyDescent="0.2">
      <c r="C32" s="10"/>
      <c r="D32" s="10">
        <v>15.8</v>
      </c>
      <c r="H32"/>
      <c r="I32"/>
      <c r="J32"/>
      <c r="K32"/>
      <c r="L32"/>
    </row>
    <row r="33" spans="3:12" x14ac:dyDescent="0.2">
      <c r="C33" s="10"/>
      <c r="D33" s="10">
        <v>5.7</v>
      </c>
      <c r="H33"/>
      <c r="I33"/>
      <c r="J33"/>
      <c r="K33"/>
      <c r="L33"/>
    </row>
    <row r="34" spans="3:12" x14ac:dyDescent="0.2">
      <c r="C34" s="10"/>
      <c r="D34" s="10">
        <v>9.9</v>
      </c>
      <c r="H34"/>
      <c r="I34"/>
      <c r="J34"/>
      <c r="K34"/>
      <c r="L34"/>
    </row>
    <row r="35" spans="3:12" x14ac:dyDescent="0.2">
      <c r="C35" s="10"/>
      <c r="D35" s="10">
        <v>10</v>
      </c>
      <c r="H35"/>
      <c r="I35"/>
      <c r="J35"/>
      <c r="K35"/>
      <c r="L35"/>
    </row>
    <row r="36" spans="3:12" x14ac:dyDescent="0.2">
      <c r="C36" s="10"/>
      <c r="D36" s="10">
        <v>79.2</v>
      </c>
      <c r="H36"/>
      <c r="I36"/>
      <c r="J36"/>
      <c r="K36"/>
      <c r="L36"/>
    </row>
    <row r="37" spans="3:12" x14ac:dyDescent="0.2">
      <c r="C37" s="10"/>
      <c r="D37" s="10">
        <v>4.7</v>
      </c>
      <c r="H37"/>
      <c r="I37"/>
      <c r="J37"/>
      <c r="K37"/>
      <c r="L37"/>
    </row>
    <row r="38" spans="3:12" x14ac:dyDescent="0.2">
      <c r="C38" s="10"/>
      <c r="D38" s="10">
        <v>4.7</v>
      </c>
      <c r="H38"/>
      <c r="I38"/>
      <c r="J38"/>
      <c r="K38"/>
      <c r="L38"/>
    </row>
    <row r="39" spans="3:12" x14ac:dyDescent="0.2">
      <c r="C39" s="10"/>
      <c r="D39" s="10">
        <v>5.6</v>
      </c>
      <c r="H39"/>
      <c r="I39"/>
      <c r="J39"/>
      <c r="K39"/>
      <c r="L39"/>
    </row>
    <row r="40" spans="3:12" x14ac:dyDescent="0.2">
      <c r="C40" s="10"/>
      <c r="D40" s="10">
        <v>778</v>
      </c>
      <c r="H40"/>
      <c r="I40"/>
      <c r="J40"/>
      <c r="K40"/>
      <c r="L40"/>
    </row>
    <row r="41" spans="3:12" x14ac:dyDescent="0.2">
      <c r="C41" s="10"/>
      <c r="D41" s="10">
        <v>15.6</v>
      </c>
      <c r="H41"/>
      <c r="I41"/>
      <c r="J41"/>
      <c r="K41"/>
      <c r="L41"/>
    </row>
    <row r="42" spans="3:12" x14ac:dyDescent="0.2">
      <c r="C42" s="10"/>
      <c r="D42" s="10">
        <v>46.9</v>
      </c>
      <c r="H42"/>
      <c r="I42"/>
      <c r="J42"/>
      <c r="K42"/>
      <c r="L42"/>
    </row>
    <row r="43" spans="3:12" x14ac:dyDescent="0.2">
      <c r="C43" s="10"/>
      <c r="D43" s="10">
        <v>8.8000000000000007</v>
      </c>
      <c r="H43"/>
      <c r="I43"/>
      <c r="J43"/>
      <c r="K43"/>
      <c r="L43"/>
    </row>
    <row r="44" spans="3:12" x14ac:dyDescent="0.2">
      <c r="C44" s="10"/>
      <c r="D44" s="10">
        <v>40.4</v>
      </c>
      <c r="H44"/>
      <c r="I44"/>
      <c r="J44"/>
      <c r="K44"/>
      <c r="L44"/>
    </row>
    <row r="45" spans="3:12" x14ac:dyDescent="0.2">
      <c r="C45" s="10"/>
      <c r="D45" s="10">
        <v>2</v>
      </c>
      <c r="H45"/>
      <c r="I45"/>
      <c r="J45"/>
      <c r="K45"/>
      <c r="L45"/>
    </row>
    <row r="46" spans="3:12" x14ac:dyDescent="0.2">
      <c r="C46" s="10"/>
      <c r="D46" s="10">
        <v>5.9</v>
      </c>
      <c r="H46"/>
      <c r="I46"/>
      <c r="J46"/>
      <c r="K46"/>
      <c r="L46"/>
    </row>
    <row r="47" spans="3:12" x14ac:dyDescent="0.2">
      <c r="C47" s="10"/>
      <c r="D47" s="10">
        <v>2.7</v>
      </c>
      <c r="H47"/>
      <c r="I47"/>
      <c r="J47"/>
      <c r="K47"/>
      <c r="L47"/>
    </row>
    <row r="48" spans="3:12" x14ac:dyDescent="0.2">
      <c r="C48" s="10"/>
      <c r="D48" s="10">
        <v>0.8</v>
      </c>
      <c r="H48"/>
      <c r="I48"/>
      <c r="J48"/>
      <c r="K48"/>
      <c r="L48"/>
    </row>
    <row r="49" spans="3:12" x14ac:dyDescent="0.2">
      <c r="C49" s="10"/>
      <c r="D49" s="10">
        <v>5.8</v>
      </c>
      <c r="H49"/>
      <c r="I49"/>
      <c r="J49"/>
      <c r="K49"/>
      <c r="L49"/>
    </row>
    <row r="50" spans="3:12" x14ac:dyDescent="0.2">
      <c r="C50" s="10"/>
      <c r="D50" s="10">
        <v>2.7</v>
      </c>
      <c r="H50"/>
      <c r="I50"/>
      <c r="J50"/>
      <c r="K50"/>
      <c r="L50"/>
    </row>
    <row r="51" spans="3:12" x14ac:dyDescent="0.2">
      <c r="C51" s="10"/>
      <c r="D51" s="10">
        <v>3.1</v>
      </c>
      <c r="H51"/>
      <c r="I51"/>
      <c r="J51"/>
      <c r="K51"/>
      <c r="L51"/>
    </row>
    <row r="52" spans="3:12" x14ac:dyDescent="0.2">
      <c r="C52" s="10"/>
      <c r="D52" s="10">
        <v>4.3</v>
      </c>
      <c r="H52"/>
      <c r="I52"/>
      <c r="J52"/>
      <c r="K52"/>
      <c r="L52"/>
    </row>
    <row r="53" spans="3:12" x14ac:dyDescent="0.2">
      <c r="C53" s="10"/>
      <c r="D53" s="10">
        <v>1.6</v>
      </c>
      <c r="H53"/>
      <c r="I53"/>
      <c r="J53"/>
      <c r="K53"/>
      <c r="L53"/>
    </row>
    <row r="54" spans="3:12" x14ac:dyDescent="0.2">
      <c r="C54" s="10"/>
      <c r="D54" s="10">
        <v>8</v>
      </c>
      <c r="H54"/>
      <c r="I54"/>
      <c r="J54"/>
      <c r="K54"/>
      <c r="L54"/>
    </row>
    <row r="55" spans="3:12" x14ac:dyDescent="0.2">
      <c r="C55" s="10"/>
      <c r="D55" s="10">
        <v>5.9</v>
      </c>
      <c r="H55"/>
      <c r="I55"/>
      <c r="J55"/>
      <c r="K55"/>
      <c r="L55"/>
    </row>
    <row r="56" spans="3:12" x14ac:dyDescent="0.2">
      <c r="C56" s="10"/>
      <c r="D56" s="10">
        <v>47.9</v>
      </c>
      <c r="H56"/>
      <c r="I56"/>
      <c r="J56"/>
      <c r="K56"/>
      <c r="L56"/>
    </row>
    <row r="57" spans="3:12" x14ac:dyDescent="0.2">
      <c r="C57" s="10"/>
      <c r="D57" s="10">
        <v>17.600000000000001</v>
      </c>
      <c r="H57"/>
      <c r="I57"/>
      <c r="J57"/>
      <c r="K57"/>
      <c r="L57"/>
    </row>
    <row r="58" spans="3:12" x14ac:dyDescent="0.2">
      <c r="C58" s="10"/>
      <c r="D58" s="10">
        <v>153.1</v>
      </c>
      <c r="H58"/>
      <c r="I58"/>
      <c r="J58"/>
      <c r="K58"/>
      <c r="L58"/>
    </row>
    <row r="59" spans="3:12" x14ac:dyDescent="0.2">
      <c r="C59" s="10"/>
      <c r="D59" s="10">
        <v>135.1</v>
      </c>
      <c r="H59"/>
      <c r="I59"/>
      <c r="J59"/>
      <c r="K59"/>
      <c r="L59"/>
    </row>
    <row r="60" spans="3:12" x14ac:dyDescent="0.2">
      <c r="C60" s="10"/>
      <c r="D60" s="10">
        <v>1.2</v>
      </c>
      <c r="H60"/>
      <c r="I60"/>
      <c r="J60"/>
      <c r="K60"/>
      <c r="L60"/>
    </row>
    <row r="61" spans="3:12" x14ac:dyDescent="0.2">
      <c r="C61" s="10"/>
      <c r="D61" s="10">
        <v>7.1</v>
      </c>
      <c r="H61"/>
      <c r="I61"/>
      <c r="J61"/>
      <c r="K61"/>
      <c r="L61"/>
    </row>
    <row r="62" spans="3:12" x14ac:dyDescent="0.2">
      <c r="C62" s="10"/>
      <c r="D62" s="10">
        <v>2.2999999999999998</v>
      </c>
      <c r="H62"/>
      <c r="I62"/>
      <c r="J62"/>
      <c r="K62"/>
      <c r="L62"/>
    </row>
    <row r="63" spans="3:12" x14ac:dyDescent="0.2">
      <c r="C63" s="10"/>
      <c r="D63" s="10">
        <v>1.2</v>
      </c>
      <c r="H63"/>
      <c r="I63"/>
      <c r="J63"/>
      <c r="K63"/>
      <c r="L63"/>
    </row>
    <row r="64" spans="3:12" x14ac:dyDescent="0.2">
      <c r="C64" s="10"/>
      <c r="D64" s="10">
        <v>3.9</v>
      </c>
      <c r="H64"/>
      <c r="I64"/>
      <c r="J64"/>
      <c r="K64"/>
      <c r="L64"/>
    </row>
    <row r="65" spans="2:13" x14ac:dyDescent="0.2">
      <c r="C65" s="10"/>
      <c r="D65" s="10">
        <v>1.3</v>
      </c>
      <c r="H65"/>
      <c r="I65"/>
      <c r="J65"/>
      <c r="K65"/>
      <c r="L65"/>
    </row>
    <row r="66" spans="2:13" x14ac:dyDescent="0.2">
      <c r="C66" s="10"/>
      <c r="D66" s="10">
        <v>2432</v>
      </c>
      <c r="H66"/>
      <c r="I66"/>
      <c r="J66"/>
      <c r="K66"/>
      <c r="L66"/>
    </row>
    <row r="67" spans="2:13" x14ac:dyDescent="0.2">
      <c r="C67" s="10"/>
      <c r="D67" s="10">
        <v>196.3</v>
      </c>
      <c r="H67"/>
      <c r="I67"/>
      <c r="J67"/>
      <c r="K67"/>
      <c r="L67"/>
    </row>
    <row r="68" spans="2:13" x14ac:dyDescent="0.2">
      <c r="C68" s="10"/>
      <c r="D68" s="10">
        <v>5.4</v>
      </c>
      <c r="H68"/>
      <c r="I68"/>
      <c r="J68"/>
      <c r="K68"/>
      <c r="L68"/>
    </row>
    <row r="69" spans="2:13" x14ac:dyDescent="0.2">
      <c r="C69" s="10"/>
      <c r="D69" s="10">
        <v>1.2</v>
      </c>
      <c r="H69"/>
      <c r="I69"/>
      <c r="J69"/>
      <c r="K69"/>
      <c r="L69"/>
    </row>
    <row r="70" spans="2:13" x14ac:dyDescent="0.2">
      <c r="C70" s="10"/>
      <c r="D70" s="10">
        <v>3.4</v>
      </c>
      <c r="H70"/>
      <c r="I70"/>
      <c r="J70"/>
      <c r="K70"/>
      <c r="L70"/>
    </row>
    <row r="71" spans="2:13" x14ac:dyDescent="0.2">
      <c r="C71" s="10"/>
      <c r="D71" s="10">
        <v>0.5</v>
      </c>
      <c r="H71"/>
      <c r="I71"/>
      <c r="J71"/>
      <c r="K71"/>
      <c r="L71"/>
    </row>
    <row r="72" spans="2:13" x14ac:dyDescent="0.2">
      <c r="C72" s="10"/>
      <c r="D72" s="10">
        <v>2.8</v>
      </c>
      <c r="H72"/>
      <c r="I72"/>
      <c r="J72"/>
      <c r="K72"/>
      <c r="L72"/>
    </row>
    <row r="73" spans="2:13" x14ac:dyDescent="0.2">
      <c r="C73" s="10"/>
      <c r="D73" s="10">
        <v>0.9</v>
      </c>
      <c r="H73"/>
      <c r="I73"/>
      <c r="J73"/>
      <c r="K73"/>
      <c r="L73"/>
    </row>
    <row r="74" spans="2:13" x14ac:dyDescent="0.2">
      <c r="B74" s="9" t="s">
        <v>5</v>
      </c>
      <c r="C74" s="20">
        <v>24</v>
      </c>
      <c r="D74" s="20">
        <v>69</v>
      </c>
    </row>
    <row r="75" spans="2:13" x14ac:dyDescent="0.2">
      <c r="B75" s="9" t="s">
        <v>0</v>
      </c>
      <c r="C75" s="21">
        <f>AVERAGE(C5:C73)</f>
        <v>3.7829166666666665</v>
      </c>
      <c r="D75" s="21">
        <f>AVERAGE(D5:D73)</f>
        <v>206.86811594202899</v>
      </c>
    </row>
    <row r="76" spans="2:13" x14ac:dyDescent="0.2">
      <c r="B76" s="9" t="s">
        <v>1</v>
      </c>
      <c r="C76" s="21">
        <f>STDEV(C5:C73)/24^0.5</f>
        <v>2.4588211119493089</v>
      </c>
      <c r="D76" s="21">
        <f>STDEV(D5:D73)/69^0.5</f>
        <v>65.392727001103822</v>
      </c>
    </row>
    <row r="78" spans="2:13" x14ac:dyDescent="0.2">
      <c r="H78"/>
      <c r="M78" s="2"/>
    </row>
    <row r="79" spans="2:13" s="3" customFormat="1" x14ac:dyDescent="0.2">
      <c r="B79" s="16" t="s">
        <v>46</v>
      </c>
      <c r="C79" s="10"/>
      <c r="D79"/>
      <c r="I79" s="13"/>
      <c r="J79" s="13"/>
      <c r="K79" s="13"/>
      <c r="L79" s="13"/>
      <c r="M79" s="13"/>
    </row>
    <row r="80" spans="2:13" x14ac:dyDescent="0.2">
      <c r="B80" s="14" t="s">
        <v>2</v>
      </c>
      <c r="C80" s="18" t="s">
        <v>79</v>
      </c>
      <c r="H80"/>
      <c r="M80" s="2"/>
    </row>
    <row r="81" spans="2:13" x14ac:dyDescent="0.2">
      <c r="B81" s="14" t="s">
        <v>22</v>
      </c>
      <c r="C81" s="10" t="s">
        <v>47</v>
      </c>
      <c r="H81"/>
      <c r="M81" s="2"/>
    </row>
    <row r="82" spans="2:13" x14ac:dyDescent="0.2">
      <c r="B82" s="14" t="s">
        <v>17</v>
      </c>
      <c r="C82" s="18" t="s">
        <v>12</v>
      </c>
      <c r="H82"/>
      <c r="M82" s="2"/>
    </row>
    <row r="83" spans="2:13" x14ac:dyDescent="0.2">
      <c r="B83" s="14" t="s">
        <v>48</v>
      </c>
      <c r="C83" s="10" t="s">
        <v>11</v>
      </c>
      <c r="H83"/>
      <c r="M83" s="2"/>
    </row>
    <row r="84" spans="2:13" x14ac:dyDescent="0.2">
      <c r="B84" s="14" t="s">
        <v>49</v>
      </c>
      <c r="C84" s="10" t="s">
        <v>50</v>
      </c>
      <c r="H84"/>
      <c r="M84" s="2"/>
    </row>
    <row r="85" spans="2:13" x14ac:dyDescent="0.2">
      <c r="B85" s="14" t="s">
        <v>51</v>
      </c>
      <c r="C85" s="10" t="s">
        <v>78</v>
      </c>
      <c r="H85"/>
      <c r="M85" s="2"/>
    </row>
    <row r="86" spans="2:13" x14ac:dyDescent="0.2">
      <c r="B86" s="14" t="s">
        <v>52</v>
      </c>
      <c r="C86" s="14">
        <v>141</v>
      </c>
      <c r="H86"/>
      <c r="M86" s="2"/>
    </row>
    <row r="87" spans="2:13" x14ac:dyDescent="0.2">
      <c r="H87"/>
      <c r="M87" s="2"/>
    </row>
  </sheetData>
  <pageMargins left="0.25" right="0.25" top="0.75" bottom="0.75" header="0.3" footer="0.3"/>
  <pageSetup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0"/>
  <sheetViews>
    <sheetView workbookViewId="0">
      <selection activeCell="E49" sqref="E49"/>
    </sheetView>
  </sheetViews>
  <sheetFormatPr baseColWidth="10" defaultRowHeight="16" x14ac:dyDescent="0.2"/>
  <cols>
    <col min="1" max="1" width="10.83203125" style="7"/>
    <col min="2" max="2" width="35.33203125" style="7" customWidth="1"/>
    <col min="3" max="4" width="10" style="7" customWidth="1"/>
    <col min="5" max="5" width="6.6640625" style="7" customWidth="1"/>
    <col min="6" max="6" width="7.83203125" style="7" customWidth="1"/>
    <col min="7" max="8" width="6.6640625" style="7" customWidth="1"/>
    <col min="9" max="9" width="3.33203125" style="7" customWidth="1"/>
    <col min="10" max="16384" width="10.83203125" style="7"/>
  </cols>
  <sheetData>
    <row r="1" spans="2:5" x14ac:dyDescent="0.2">
      <c r="B1" s="8"/>
    </row>
    <row r="2" spans="2:5" customFormat="1" ht="15" customHeight="1" x14ac:dyDescent="0.2">
      <c r="C2" s="3" t="s">
        <v>56</v>
      </c>
    </row>
    <row r="3" spans="2:5" customFormat="1" ht="15" x14ac:dyDescent="0.2">
      <c r="C3" s="11" t="s">
        <v>54</v>
      </c>
      <c r="D3" s="11" t="s">
        <v>55</v>
      </c>
      <c r="E3" s="11"/>
    </row>
    <row r="4" spans="2:5" customFormat="1" ht="15" x14ac:dyDescent="0.2">
      <c r="C4" s="10">
        <v>2.1</v>
      </c>
      <c r="D4" s="10">
        <v>5.0999999999999996</v>
      </c>
      <c r="E4" s="10"/>
    </row>
    <row r="5" spans="2:5" customFormat="1" ht="15" x14ac:dyDescent="0.2">
      <c r="C5" s="10">
        <v>616.79999999999995</v>
      </c>
      <c r="D5" s="10">
        <v>18.899999999999999</v>
      </c>
      <c r="E5" s="10"/>
    </row>
    <row r="6" spans="2:5" customFormat="1" ht="15" x14ac:dyDescent="0.2">
      <c r="C6" s="10">
        <v>332.7</v>
      </c>
      <c r="D6" s="10">
        <v>316</v>
      </c>
      <c r="E6" s="10"/>
    </row>
    <row r="7" spans="2:5" customFormat="1" ht="15" x14ac:dyDescent="0.2">
      <c r="C7" s="10">
        <v>3.6</v>
      </c>
      <c r="D7" s="10">
        <v>22.4</v>
      </c>
      <c r="E7" s="10"/>
    </row>
    <row r="8" spans="2:5" customFormat="1" ht="15" x14ac:dyDescent="0.2">
      <c r="C8" s="10">
        <v>2.6</v>
      </c>
      <c r="D8" s="10">
        <v>7</v>
      </c>
      <c r="E8" s="10"/>
    </row>
    <row r="9" spans="2:5" customFormat="1" ht="15" x14ac:dyDescent="0.2">
      <c r="C9" s="10">
        <v>38.799999999999997</v>
      </c>
      <c r="D9" s="10">
        <v>353.8</v>
      </c>
      <c r="E9" s="10"/>
    </row>
    <row r="10" spans="2:5" customFormat="1" ht="15" x14ac:dyDescent="0.2">
      <c r="C10" s="10">
        <v>156.30000000000001</v>
      </c>
      <c r="D10" s="10">
        <v>113</v>
      </c>
      <c r="E10" s="10"/>
    </row>
    <row r="11" spans="2:5" customFormat="1" ht="15" x14ac:dyDescent="0.2">
      <c r="C11" s="10">
        <v>541.9</v>
      </c>
      <c r="D11" s="10">
        <v>2165.8000000000002</v>
      </c>
      <c r="E11" s="10"/>
    </row>
    <row r="12" spans="2:5" customFormat="1" ht="15" x14ac:dyDescent="0.2">
      <c r="C12" s="10">
        <v>205.2</v>
      </c>
      <c r="D12" s="10">
        <v>9496</v>
      </c>
      <c r="E12" s="10"/>
    </row>
    <row r="13" spans="2:5" customFormat="1" ht="15" x14ac:dyDescent="0.2">
      <c r="C13" s="10">
        <v>6.1</v>
      </c>
      <c r="D13" s="10">
        <v>175.7</v>
      </c>
      <c r="E13" s="10"/>
    </row>
    <row r="14" spans="2:5" customFormat="1" ht="15" x14ac:dyDescent="0.2">
      <c r="C14" s="10">
        <v>1280.5</v>
      </c>
      <c r="D14" s="10">
        <v>301.8</v>
      </c>
      <c r="E14" s="10"/>
    </row>
    <row r="15" spans="2:5" customFormat="1" ht="15" x14ac:dyDescent="0.2">
      <c r="C15" s="10">
        <v>2.1</v>
      </c>
      <c r="D15" s="10">
        <v>2118.9</v>
      </c>
      <c r="E15" s="10"/>
    </row>
    <row r="16" spans="2:5" customFormat="1" ht="15" x14ac:dyDescent="0.2">
      <c r="C16" s="10">
        <v>168.6</v>
      </c>
      <c r="D16" s="10">
        <v>3.9</v>
      </c>
      <c r="E16" s="10"/>
    </row>
    <row r="17" spans="2:13" customFormat="1" ht="15" x14ac:dyDescent="0.2">
      <c r="C17" s="10">
        <v>252.4</v>
      </c>
      <c r="D17" s="10">
        <v>501.2</v>
      </c>
      <c r="E17" s="10"/>
    </row>
    <row r="18" spans="2:13" customFormat="1" ht="15" x14ac:dyDescent="0.2">
      <c r="C18" s="10">
        <v>7.5</v>
      </c>
      <c r="D18" s="10">
        <v>55.5</v>
      </c>
      <c r="E18" s="10"/>
    </row>
    <row r="19" spans="2:13" customFormat="1" ht="15" x14ac:dyDescent="0.2">
      <c r="C19" s="10">
        <v>10.5</v>
      </c>
      <c r="D19" s="10">
        <v>1918</v>
      </c>
      <c r="E19" s="10"/>
    </row>
    <row r="20" spans="2:13" customFormat="1" ht="15" x14ac:dyDescent="0.2">
      <c r="C20" s="10">
        <v>12</v>
      </c>
      <c r="D20" s="10">
        <v>2469</v>
      </c>
      <c r="E20" s="10"/>
    </row>
    <row r="21" spans="2:13" customFormat="1" ht="15" x14ac:dyDescent="0.2">
      <c r="C21" s="10">
        <v>10</v>
      </c>
      <c r="D21" s="10">
        <v>103.7</v>
      </c>
      <c r="E21" s="10"/>
    </row>
    <row r="22" spans="2:13" customFormat="1" ht="15" x14ac:dyDescent="0.2">
      <c r="C22" s="10">
        <v>15.8</v>
      </c>
      <c r="D22" s="10">
        <v>19</v>
      </c>
      <c r="E22" s="10"/>
    </row>
    <row r="23" spans="2:13" customFormat="1" ht="15" x14ac:dyDescent="0.2">
      <c r="C23" s="10">
        <v>5.7</v>
      </c>
      <c r="D23" s="10">
        <v>1067.5</v>
      </c>
      <c r="E23" s="10"/>
    </row>
    <row r="24" spans="2:13" customFormat="1" ht="15" x14ac:dyDescent="0.2">
      <c r="C24" s="10">
        <v>9.9</v>
      </c>
      <c r="D24" s="10">
        <v>3667</v>
      </c>
      <c r="E24" s="10"/>
    </row>
    <row r="25" spans="2:13" customFormat="1" ht="15" x14ac:dyDescent="0.2">
      <c r="C25" s="10">
        <v>10</v>
      </c>
      <c r="D25" s="10">
        <v>588.70000000000005</v>
      </c>
      <c r="E25" s="10"/>
    </row>
    <row r="26" spans="2:13" customFormat="1" ht="15" x14ac:dyDescent="0.2">
      <c r="C26" s="10">
        <v>79.2</v>
      </c>
      <c r="D26" s="10">
        <v>36330</v>
      </c>
      <c r="E26" s="10"/>
    </row>
    <row r="27" spans="2:13" customFormat="1" ht="15" x14ac:dyDescent="0.2">
      <c r="C27" s="10">
        <v>4.7</v>
      </c>
      <c r="D27" s="10">
        <v>18690</v>
      </c>
      <c r="E27" s="10"/>
    </row>
    <row r="28" spans="2:13" customFormat="1" ht="15" x14ac:dyDescent="0.2">
      <c r="C28" s="10">
        <v>4.7</v>
      </c>
      <c r="D28" s="10">
        <v>9563</v>
      </c>
      <c r="E28" s="10"/>
    </row>
    <row r="29" spans="2:13" customFormat="1" ht="15" x14ac:dyDescent="0.2">
      <c r="C29" s="10">
        <v>5.6</v>
      </c>
      <c r="D29" s="10">
        <v>19</v>
      </c>
      <c r="E29" s="10"/>
    </row>
    <row r="30" spans="2:13" customFormat="1" ht="15" x14ac:dyDescent="0.2">
      <c r="C30" s="10">
        <v>778</v>
      </c>
      <c r="D30" s="10">
        <v>19</v>
      </c>
      <c r="E30" s="10"/>
    </row>
    <row r="31" spans="2:13" customFormat="1" ht="15" x14ac:dyDescent="0.2">
      <c r="C31" s="10">
        <v>15.6</v>
      </c>
      <c r="D31" s="10">
        <v>2852</v>
      </c>
      <c r="E31" s="10"/>
    </row>
    <row r="32" spans="2:13" customFormat="1" ht="15" x14ac:dyDescent="0.2">
      <c r="B32" s="9" t="s">
        <v>5</v>
      </c>
      <c r="C32" s="24">
        <v>28</v>
      </c>
      <c r="D32" s="25"/>
      <c r="E32" s="10"/>
      <c r="I32" s="2"/>
      <c r="J32" s="2"/>
      <c r="K32" s="2"/>
      <c r="L32" s="2"/>
      <c r="M32" s="2"/>
    </row>
    <row r="33" spans="2:16" customFormat="1" ht="15" x14ac:dyDescent="0.2">
      <c r="B33" s="9" t="s">
        <v>0</v>
      </c>
      <c r="C33" s="21">
        <f>AVERAGE(C4:C31)</f>
        <v>163.53214285714284</v>
      </c>
      <c r="D33" s="21">
        <f>AVERAGE(D4:D31)</f>
        <v>3320.0321428571428</v>
      </c>
      <c r="E33" s="10"/>
      <c r="I33" s="2"/>
      <c r="J33" s="2"/>
      <c r="K33" s="2"/>
      <c r="L33" s="2"/>
      <c r="M33" s="2"/>
    </row>
    <row r="34" spans="2:16" customFormat="1" ht="15" x14ac:dyDescent="0.2">
      <c r="B34" s="9" t="s">
        <v>1</v>
      </c>
      <c r="C34" s="21">
        <f>STDEV(C4:C31)/14^0.5</f>
        <v>80.485890200413294</v>
      </c>
      <c r="D34" s="21">
        <f>STDEV(D4:D31)/41^0.5</f>
        <v>1196.5116636487837</v>
      </c>
      <c r="E34" s="10"/>
      <c r="I34" s="2"/>
      <c r="J34" s="2"/>
      <c r="K34" s="2"/>
      <c r="L34" s="2"/>
      <c r="M34" s="2"/>
    </row>
    <row r="35" spans="2:16" customFormat="1" ht="15" x14ac:dyDescent="0.2">
      <c r="F35" s="10"/>
      <c r="J35" s="2"/>
      <c r="K35" s="2"/>
      <c r="L35" s="2"/>
      <c r="M35" s="2"/>
      <c r="N35" s="2"/>
    </row>
    <row r="36" spans="2:16" customFormat="1" ht="15" x14ac:dyDescent="0.2">
      <c r="F36" s="10"/>
      <c r="K36" s="2"/>
      <c r="L36" s="2"/>
      <c r="M36" s="2"/>
      <c r="N36" s="2"/>
      <c r="O36" s="2"/>
    </row>
    <row r="37" spans="2:16" s="3" customFormat="1" ht="15" x14ac:dyDescent="0.2">
      <c r="B37" s="14" t="s">
        <v>39</v>
      </c>
      <c r="C37" s="10"/>
      <c r="D37"/>
      <c r="F37" s="10"/>
      <c r="K37" s="13"/>
      <c r="L37" s="13"/>
      <c r="M37" s="13"/>
      <c r="N37" s="13"/>
      <c r="O37" s="13"/>
    </row>
    <row r="38" spans="2:16" customFormat="1" ht="15" x14ac:dyDescent="0.2">
      <c r="B38" s="14" t="s">
        <v>40</v>
      </c>
      <c r="C38" s="14">
        <v>-9.8619999999999992E-3</v>
      </c>
      <c r="K38" s="2"/>
      <c r="L38" s="2"/>
      <c r="M38" s="2"/>
      <c r="N38" s="2"/>
      <c r="O38" s="2"/>
    </row>
    <row r="39" spans="2:16" customFormat="1" ht="15" x14ac:dyDescent="0.2">
      <c r="B39" s="14" t="s">
        <v>41</v>
      </c>
      <c r="C39" s="14" t="s">
        <v>57</v>
      </c>
      <c r="K39" s="2"/>
      <c r="L39" s="2"/>
      <c r="M39" s="2"/>
      <c r="N39" s="2"/>
      <c r="O39" s="2"/>
    </row>
    <row r="40" spans="2:16" customFormat="1" ht="15" x14ac:dyDescent="0.2">
      <c r="B40" s="14" t="s">
        <v>2</v>
      </c>
      <c r="C40" s="14"/>
      <c r="K40" s="2"/>
      <c r="L40" s="2"/>
      <c r="M40" s="2"/>
      <c r="N40" s="2"/>
      <c r="O40" s="2"/>
    </row>
    <row r="41" spans="2:16" customFormat="1" ht="15" x14ac:dyDescent="0.2">
      <c r="B41" s="14" t="s">
        <v>43</v>
      </c>
      <c r="C41" s="14">
        <v>0.96030000000000004</v>
      </c>
      <c r="K41" s="2"/>
      <c r="L41" s="2"/>
      <c r="M41" s="2"/>
      <c r="N41" s="2"/>
      <c r="O41" s="2"/>
    </row>
    <row r="42" spans="2:16" customFormat="1" ht="15" x14ac:dyDescent="0.2">
      <c r="B42" s="14" t="s">
        <v>17</v>
      </c>
      <c r="C42" s="14" t="s">
        <v>10</v>
      </c>
      <c r="K42" s="2"/>
      <c r="L42" s="2"/>
      <c r="M42" s="2"/>
      <c r="N42" s="2"/>
      <c r="O42" s="2"/>
    </row>
    <row r="43" spans="2:16" customFormat="1" ht="15" x14ac:dyDescent="0.2">
      <c r="B43" s="14" t="s">
        <v>22</v>
      </c>
      <c r="C43" s="14" t="s">
        <v>23</v>
      </c>
      <c r="L43" s="2"/>
      <c r="M43" s="2"/>
      <c r="N43" s="2"/>
      <c r="O43" s="2"/>
      <c r="P43" s="2"/>
    </row>
    <row r="44" spans="2:16" s="3" customFormat="1" ht="15" x14ac:dyDescent="0.2">
      <c r="B44" s="14" t="s">
        <v>44</v>
      </c>
      <c r="C44" s="14" t="s">
        <v>9</v>
      </c>
      <c r="D44"/>
      <c r="E44" s="18"/>
      <c r="F44" s="18"/>
      <c r="G44" s="18"/>
      <c r="H44" s="18"/>
      <c r="I44" s="18"/>
      <c r="K44" s="13"/>
      <c r="L44" s="13"/>
      <c r="M44" s="13"/>
      <c r="N44" s="13"/>
      <c r="O44" s="13"/>
    </row>
    <row r="45" spans="2:16" customFormat="1" ht="15" x14ac:dyDescent="0.2">
      <c r="B45" s="14" t="s">
        <v>45</v>
      </c>
      <c r="C45" s="14">
        <v>28</v>
      </c>
      <c r="E45" s="10"/>
      <c r="F45" s="18"/>
      <c r="G45" s="18"/>
      <c r="H45" s="10"/>
      <c r="I45" s="10"/>
      <c r="K45" s="2"/>
      <c r="L45" s="2"/>
      <c r="M45" s="2"/>
      <c r="N45" s="2"/>
      <c r="O45" s="2"/>
    </row>
    <row r="46" spans="2:16" customFormat="1" ht="15" x14ac:dyDescent="0.2">
      <c r="C46" s="14"/>
      <c r="D46" s="10"/>
      <c r="E46" s="10"/>
      <c r="F46" s="10"/>
      <c r="G46" s="10"/>
      <c r="H46" s="10"/>
      <c r="I46" s="10"/>
      <c r="K46" s="2"/>
      <c r="L46" s="2"/>
      <c r="M46" s="2"/>
      <c r="N46" s="2"/>
      <c r="O46" s="2"/>
    </row>
    <row r="47" spans="2:16" customFormat="1" ht="15" x14ac:dyDescent="0.2">
      <c r="K47" s="2"/>
      <c r="L47" s="2"/>
      <c r="M47" s="2"/>
      <c r="N47" s="2"/>
      <c r="O47" s="2"/>
    </row>
    <row r="48" spans="2:16" customFormat="1" ht="15" x14ac:dyDescent="0.2">
      <c r="J48" s="2"/>
      <c r="K48" s="2"/>
      <c r="L48" s="2"/>
      <c r="M48" s="2"/>
      <c r="N48" s="2"/>
    </row>
    <row r="49" spans="9:13" customFormat="1" ht="15" x14ac:dyDescent="0.2">
      <c r="I49" s="2"/>
      <c r="J49" s="2"/>
      <c r="K49" s="2"/>
      <c r="L49" s="2"/>
      <c r="M49" s="2"/>
    </row>
    <row r="50" spans="9:13" customFormat="1" ht="15" x14ac:dyDescent="0.2">
      <c r="I50" s="2"/>
      <c r="J50" s="2"/>
      <c r="K50" s="2"/>
      <c r="L50" s="2"/>
      <c r="M50" s="2"/>
    </row>
    <row r="51" spans="9:13" customFormat="1" ht="15" x14ac:dyDescent="0.2">
      <c r="I51" s="2"/>
      <c r="J51" s="2"/>
      <c r="K51" s="2"/>
      <c r="L51" s="2"/>
      <c r="M51" s="2"/>
    </row>
    <row r="52" spans="9:13" customFormat="1" ht="15" x14ac:dyDescent="0.2">
      <c r="I52" s="2"/>
      <c r="J52" s="2"/>
      <c r="K52" s="2"/>
      <c r="L52" s="2"/>
      <c r="M52" s="2"/>
    </row>
    <row r="53" spans="9:13" customFormat="1" ht="15" x14ac:dyDescent="0.2">
      <c r="I53" s="2"/>
      <c r="J53" s="2"/>
      <c r="K53" s="2"/>
      <c r="L53" s="2"/>
      <c r="M53" s="2"/>
    </row>
    <row r="54" spans="9:13" customFormat="1" ht="15" x14ac:dyDescent="0.2">
      <c r="I54" s="2"/>
      <c r="J54" s="2"/>
      <c r="K54" s="2"/>
      <c r="L54" s="2"/>
      <c r="M54" s="2"/>
    </row>
    <row r="55" spans="9:13" customFormat="1" ht="15" x14ac:dyDescent="0.2">
      <c r="I55" s="2"/>
      <c r="J55" s="2"/>
      <c r="K55" s="2"/>
      <c r="L55" s="2"/>
      <c r="M55" s="2"/>
    </row>
    <row r="56" spans="9:13" customFormat="1" ht="15" x14ac:dyDescent="0.2">
      <c r="I56" s="2"/>
      <c r="J56" s="2"/>
      <c r="K56" s="2"/>
      <c r="L56" s="2"/>
      <c r="M56" s="2"/>
    </row>
    <row r="57" spans="9:13" customFormat="1" ht="15" x14ac:dyDescent="0.2">
      <c r="I57" s="2"/>
      <c r="J57" s="2"/>
      <c r="K57" s="2"/>
      <c r="L57" s="2"/>
      <c r="M57" s="2"/>
    </row>
    <row r="58" spans="9:13" customFormat="1" ht="15" x14ac:dyDescent="0.2">
      <c r="I58" s="2"/>
      <c r="J58" s="2"/>
      <c r="K58" s="2"/>
      <c r="L58" s="2"/>
      <c r="M58" s="2"/>
    </row>
    <row r="59" spans="9:13" customFormat="1" ht="15" x14ac:dyDescent="0.2">
      <c r="I59" s="2"/>
      <c r="J59" s="2"/>
      <c r="K59" s="2"/>
      <c r="L59" s="2"/>
      <c r="M59" s="2"/>
    </row>
    <row r="60" spans="9:13" customFormat="1" ht="15" x14ac:dyDescent="0.2">
      <c r="I60" s="2"/>
      <c r="J60" s="2"/>
      <c r="K60" s="2"/>
      <c r="L60" s="2"/>
      <c r="M60" s="2"/>
    </row>
    <row r="61" spans="9:13" customFormat="1" ht="15" x14ac:dyDescent="0.2">
      <c r="I61" s="2"/>
      <c r="J61" s="2"/>
      <c r="K61" s="2"/>
      <c r="L61" s="2"/>
      <c r="M61" s="2"/>
    </row>
    <row r="62" spans="9:13" customFormat="1" ht="15" x14ac:dyDescent="0.2">
      <c r="I62" s="2"/>
      <c r="J62" s="2"/>
      <c r="K62" s="2"/>
      <c r="L62" s="2"/>
      <c r="M62" s="2"/>
    </row>
    <row r="63" spans="9:13" customFormat="1" ht="15" x14ac:dyDescent="0.2">
      <c r="I63" s="2"/>
      <c r="J63" s="2"/>
      <c r="K63" s="2"/>
      <c r="L63" s="2"/>
      <c r="M63" s="2"/>
    </row>
    <row r="64" spans="9:13" customFormat="1" ht="15" x14ac:dyDescent="0.2">
      <c r="I64" s="2"/>
      <c r="J64" s="2"/>
      <c r="K64" s="2"/>
      <c r="L64" s="2"/>
      <c r="M64" s="2"/>
    </row>
    <row r="65" spans="9:13" customFormat="1" ht="15" x14ac:dyDescent="0.2">
      <c r="I65" s="2"/>
      <c r="J65" s="2"/>
      <c r="K65" s="2"/>
      <c r="L65" s="2"/>
      <c r="M65" s="2"/>
    </row>
    <row r="66" spans="9:13" customFormat="1" ht="15" x14ac:dyDescent="0.2">
      <c r="I66" s="2"/>
      <c r="J66" s="2"/>
      <c r="K66" s="2"/>
      <c r="L66" s="2"/>
      <c r="M66" s="2"/>
    </row>
    <row r="67" spans="9:13" customFormat="1" ht="15" x14ac:dyDescent="0.2">
      <c r="I67" s="2"/>
      <c r="J67" s="2"/>
      <c r="K67" s="2"/>
      <c r="L67" s="2"/>
      <c r="M67" s="2"/>
    </row>
    <row r="68" spans="9:13" customFormat="1" ht="15" x14ac:dyDescent="0.2">
      <c r="I68" s="2"/>
      <c r="J68" s="2"/>
      <c r="K68" s="2"/>
      <c r="L68" s="2"/>
      <c r="M68" s="2"/>
    </row>
    <row r="69" spans="9:13" customFormat="1" ht="15" x14ac:dyDescent="0.2">
      <c r="I69" s="2"/>
      <c r="J69" s="2"/>
      <c r="K69" s="2"/>
      <c r="L69" s="2"/>
      <c r="M69" s="2"/>
    </row>
    <row r="70" spans="9:13" customFormat="1" ht="15" x14ac:dyDescent="0.2">
      <c r="I70" s="2"/>
      <c r="J70" s="2"/>
      <c r="K70" s="2"/>
      <c r="L70" s="2"/>
      <c r="M70" s="2"/>
    </row>
  </sheetData>
  <mergeCells count="1">
    <mergeCell ref="C32:D32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0"/>
  <sheetViews>
    <sheetView workbookViewId="0">
      <selection activeCell="D11" sqref="D11"/>
    </sheetView>
  </sheetViews>
  <sheetFormatPr baseColWidth="10" defaultColWidth="10.83203125" defaultRowHeight="16" x14ac:dyDescent="0.2"/>
  <cols>
    <col min="1" max="1" width="10.83203125" style="6"/>
    <col min="2" max="2" width="9.5" style="6" customWidth="1"/>
    <col min="3" max="3" width="13.6640625" style="6" customWidth="1"/>
    <col min="4" max="16384" width="10.83203125" style="6"/>
  </cols>
  <sheetData>
    <row r="1" spans="1:4" s="5" customFormat="1" x14ac:dyDescent="0.2">
      <c r="A1" s="5" t="s">
        <v>77</v>
      </c>
      <c r="B1" s="19" t="s">
        <v>58</v>
      </c>
      <c r="C1" s="19" t="s">
        <v>59</v>
      </c>
      <c r="D1" s="5" t="s">
        <v>60</v>
      </c>
    </row>
    <row r="2" spans="1:4" x14ac:dyDescent="0.2">
      <c r="A2" s="23" t="s">
        <v>69</v>
      </c>
      <c r="B2" s="10">
        <v>7.3</v>
      </c>
      <c r="C2" s="10">
        <v>10.5</v>
      </c>
      <c r="D2" s="22" t="s">
        <v>62</v>
      </c>
    </row>
    <row r="3" spans="1:4" x14ac:dyDescent="0.2">
      <c r="A3" s="23" t="s">
        <v>68</v>
      </c>
      <c r="B3" s="10">
        <v>4.9000000000000004</v>
      </c>
      <c r="C3" s="10">
        <v>12</v>
      </c>
      <c r="D3" s="22" t="s">
        <v>62</v>
      </c>
    </row>
    <row r="4" spans="1:4" x14ac:dyDescent="0.2">
      <c r="A4" s="23" t="s">
        <v>63</v>
      </c>
      <c r="B4" s="10">
        <v>10</v>
      </c>
      <c r="C4" s="10">
        <v>4.4000000000000004</v>
      </c>
      <c r="D4" s="22" t="s">
        <v>61</v>
      </c>
    </row>
    <row r="5" spans="1:4" x14ac:dyDescent="0.2">
      <c r="A5" s="23" t="s">
        <v>67</v>
      </c>
      <c r="B5" s="10">
        <v>4.4000000000000004</v>
      </c>
      <c r="C5" s="10">
        <v>9.9</v>
      </c>
      <c r="D5" s="22" t="s">
        <v>62</v>
      </c>
    </row>
    <row r="6" spans="1:4" x14ac:dyDescent="0.2">
      <c r="A6" s="23" t="s">
        <v>64</v>
      </c>
      <c r="B6" s="10">
        <v>10</v>
      </c>
      <c r="C6" s="10">
        <v>2.6</v>
      </c>
      <c r="D6" s="22" t="s">
        <v>61</v>
      </c>
    </row>
    <row r="7" spans="1:4" x14ac:dyDescent="0.2">
      <c r="A7" s="23" t="s">
        <v>66</v>
      </c>
      <c r="B7" s="10">
        <v>79.2</v>
      </c>
      <c r="C7" s="10">
        <v>41.2</v>
      </c>
      <c r="D7" s="22" t="s">
        <v>62</v>
      </c>
    </row>
    <row r="8" spans="1:4" x14ac:dyDescent="0.2">
      <c r="A8" s="23" t="s">
        <v>65</v>
      </c>
      <c r="B8" s="10">
        <v>4.7</v>
      </c>
      <c r="C8" s="12">
        <v>3</v>
      </c>
      <c r="D8" s="22" t="s">
        <v>61</v>
      </c>
    </row>
    <row r="9" spans="1:4" x14ac:dyDescent="0.2">
      <c r="A9" s="6">
        <v>3</v>
      </c>
      <c r="B9" s="10">
        <v>616.79999999999995</v>
      </c>
      <c r="C9" s="10">
        <v>341</v>
      </c>
      <c r="D9" s="22" t="s">
        <v>61</v>
      </c>
    </row>
    <row r="10" spans="1:4" x14ac:dyDescent="0.2">
      <c r="A10" s="6">
        <v>7</v>
      </c>
      <c r="B10" s="10">
        <v>2</v>
      </c>
      <c r="C10" s="10">
        <v>28.6</v>
      </c>
      <c r="D10" s="22" t="s">
        <v>62</v>
      </c>
    </row>
    <row r="11" spans="1:4" x14ac:dyDescent="0.2">
      <c r="A11" s="6">
        <v>10</v>
      </c>
      <c r="B11" s="10">
        <v>19.3</v>
      </c>
      <c r="C11" s="10">
        <v>25.5</v>
      </c>
      <c r="D11" s="22" t="s">
        <v>62</v>
      </c>
    </row>
    <row r="12" spans="1:4" x14ac:dyDescent="0.2">
      <c r="A12" s="6">
        <v>11</v>
      </c>
      <c r="B12" s="10">
        <v>541.9</v>
      </c>
      <c r="C12" s="10">
        <v>35.5</v>
      </c>
      <c r="D12" s="22" t="s">
        <v>61</v>
      </c>
    </row>
    <row r="13" spans="1:4" x14ac:dyDescent="0.2">
      <c r="A13" s="6">
        <v>13</v>
      </c>
      <c r="B13" s="10">
        <v>6.1</v>
      </c>
      <c r="C13" s="10">
        <v>4</v>
      </c>
      <c r="D13" s="22" t="s">
        <v>61</v>
      </c>
    </row>
    <row r="14" spans="1:4" x14ac:dyDescent="0.2">
      <c r="A14" s="6">
        <v>14</v>
      </c>
      <c r="B14" s="10">
        <v>1280.5</v>
      </c>
      <c r="C14" s="10">
        <v>367.3</v>
      </c>
      <c r="D14" s="22" t="s">
        <v>61</v>
      </c>
    </row>
    <row r="15" spans="1:4" x14ac:dyDescent="0.2">
      <c r="A15" s="6">
        <v>30</v>
      </c>
      <c r="B15" s="10">
        <v>252.4</v>
      </c>
      <c r="C15" s="10">
        <v>107</v>
      </c>
      <c r="D15" s="22" t="s">
        <v>61</v>
      </c>
    </row>
    <row r="18" spans="2:3" s="5" customFormat="1" x14ac:dyDescent="0.2">
      <c r="B18" s="1" t="s">
        <v>75</v>
      </c>
    </row>
    <row r="19" spans="2:3" x14ac:dyDescent="0.2">
      <c r="B19" s="4" t="s">
        <v>76</v>
      </c>
      <c r="C19" s="4">
        <v>2.9970000000000001E-3</v>
      </c>
    </row>
    <row r="20" spans="2:3" x14ac:dyDescent="0.2">
      <c r="B20" s="4" t="s">
        <v>70</v>
      </c>
    </row>
    <row r="21" spans="2:3" x14ac:dyDescent="0.2">
      <c r="B21" s="4" t="s">
        <v>71</v>
      </c>
      <c r="C21" s="4" t="s">
        <v>72</v>
      </c>
    </row>
    <row r="22" spans="2:3" x14ac:dyDescent="0.2">
      <c r="B22" s="4" t="s">
        <v>73</v>
      </c>
      <c r="C22" s="6">
        <v>14</v>
      </c>
    </row>
    <row r="23" spans="2:3" x14ac:dyDescent="0.2">
      <c r="B23" s="4" t="s">
        <v>74</v>
      </c>
      <c r="C23" s="4">
        <v>0</v>
      </c>
    </row>
    <row r="1200" s="5" customFormat="1" x14ac:dyDescent="0.2"/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Fig5a</vt:lpstr>
      <vt:lpstr>Fig5b</vt:lpstr>
      <vt:lpstr>Fig5c</vt:lpstr>
      <vt:lpstr>Fig5d</vt:lpstr>
      <vt:lpstr>Fig5e</vt:lpstr>
      <vt:lpstr>Fig5f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2018-12-17T22:18:36Z</cp:lastPrinted>
  <dcterms:created xsi:type="dcterms:W3CDTF">2018-01-19T19:44:29Z</dcterms:created>
  <dcterms:modified xsi:type="dcterms:W3CDTF">2019-02-08T05:29:36Z</dcterms:modified>
</cp:coreProperties>
</file>