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lterda/Box/RB Paper/Rb-ALL IN/Final Revision/Final reformatting/Source Data Files/"/>
    </mc:Choice>
  </mc:AlternateContent>
  <xr:revisionPtr revIDLastSave="0" documentId="13_ncr:1_{FBAC7872-B74D-6F41-A6F1-3508C9F4AA7B}" xr6:coauthVersionLast="36" xr6:coauthVersionMax="36" xr10:uidLastSave="{00000000-0000-0000-0000-000000000000}"/>
  <bookViews>
    <workbookView xWindow="18940" yWindow="460" windowWidth="21640" windowHeight="21120" xr2:uid="{59F8B6FD-C9B0-1A4B-9C43-BA8D200ADB94}"/>
  </bookViews>
  <sheets>
    <sheet name="4c" sheetId="1" r:id="rId1"/>
    <sheet name="4e" sheetId="6" r:id="rId2"/>
    <sheet name="4f" sheetId="3" r:id="rId3"/>
    <sheet name="4g" sheetId="4" r:id="rId4"/>
    <sheet name="4h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6" l="1"/>
  <c r="B38" i="6"/>
  <c r="G24" i="6"/>
  <c r="B24" i="6"/>
  <c r="B11" i="6"/>
  <c r="E4" i="5" l="1"/>
  <c r="C19" i="4"/>
  <c r="C20" i="4"/>
  <c r="C21" i="4"/>
  <c r="C22" i="4"/>
  <c r="C23" i="4"/>
  <c r="B23" i="4"/>
  <c r="B22" i="4"/>
  <c r="B21" i="4"/>
  <c r="B20" i="4"/>
  <c r="B19" i="4"/>
  <c r="B14" i="4"/>
  <c r="C10" i="4"/>
  <c r="B10" i="4"/>
  <c r="E5" i="3"/>
</calcChain>
</file>

<file path=xl/sharedStrings.xml><?xml version="1.0" encoding="utf-8"?>
<sst xmlns="http://schemas.openxmlformats.org/spreadsheetml/2006/main" count="125" uniqueCount="67">
  <si>
    <t>KP</t>
  </si>
  <si>
    <t>RbTR 1</t>
  </si>
  <si>
    <t>RbTR 2</t>
  </si>
  <si>
    <t>RbTR 3</t>
  </si>
  <si>
    <t>RbTR 4</t>
  </si>
  <si>
    <t>RbTR 5</t>
  </si>
  <si>
    <t>RbTR 6</t>
  </si>
  <si>
    <t>Rb 1</t>
  </si>
  <si>
    <t>Rb 2</t>
  </si>
  <si>
    <t>Rb 3</t>
  </si>
  <si>
    <t>Rb 4</t>
  </si>
  <si>
    <t>Rb 5</t>
  </si>
  <si>
    <t>RbR 1</t>
  </si>
  <si>
    <t>RbR 2</t>
  </si>
  <si>
    <t>RbR 3</t>
  </si>
  <si>
    <t>RbR 4</t>
  </si>
  <si>
    <t>RbR 5</t>
  </si>
  <si>
    <t>RbR 6</t>
  </si>
  <si>
    <t>KP1</t>
  </si>
  <si>
    <t>KP2</t>
  </si>
  <si>
    <t>KPRbTR</t>
  </si>
  <si>
    <t>KPRbFlox</t>
  </si>
  <si>
    <t>KPRbR</t>
  </si>
  <si>
    <t>KP3</t>
  </si>
  <si>
    <t>KP4</t>
  </si>
  <si>
    <t>KP5</t>
  </si>
  <si>
    <t>KP6</t>
  </si>
  <si>
    <t>Weeks after tumour Initiation</t>
  </si>
  <si>
    <t>Survival Analysis of KP, KPRbflox, KPRbTR and KPRbR Mice</t>
  </si>
  <si>
    <t>Log-rank test</t>
  </si>
  <si>
    <t>Chi Square</t>
  </si>
  <si>
    <t>df</t>
  </si>
  <si>
    <t>p value</t>
  </si>
  <si>
    <r>
      <t>Rb</t>
    </r>
    <r>
      <rPr>
        <vertAlign val="superscript"/>
        <sz val="12"/>
        <rFont val="Arial"/>
        <family val="2"/>
      </rPr>
      <t>TR/TR</t>
    </r>
  </si>
  <si>
    <r>
      <t>Rb</t>
    </r>
    <r>
      <rPr>
        <vertAlign val="superscript"/>
        <sz val="12"/>
        <rFont val="Arial"/>
        <family val="2"/>
      </rPr>
      <t>R/R</t>
    </r>
  </si>
  <si>
    <t>unpaired two-sided t test</t>
  </si>
  <si>
    <t>Percentage of ERK(P) positive cells in tumours after Rb restoration</t>
  </si>
  <si>
    <r>
      <t>KPRb</t>
    </r>
    <r>
      <rPr>
        <vertAlign val="superscript"/>
        <sz val="12"/>
        <rFont val="Arial"/>
        <family val="2"/>
      </rPr>
      <t>TR/TR</t>
    </r>
  </si>
  <si>
    <r>
      <t>KPRb</t>
    </r>
    <r>
      <rPr>
        <vertAlign val="superscript"/>
        <sz val="12"/>
        <rFont val="Arial"/>
        <family val="2"/>
      </rPr>
      <t>R/R</t>
    </r>
  </si>
  <si>
    <t>Grade 1</t>
  </si>
  <si>
    <t>Grade 2</t>
  </si>
  <si>
    <t>Grade 3</t>
  </si>
  <si>
    <t>Grade 4</t>
  </si>
  <si>
    <t>Grade 5</t>
  </si>
  <si>
    <t>Number of tumours of each grade in KPrbTR and KPRbR mice</t>
  </si>
  <si>
    <t>Total</t>
  </si>
  <si>
    <t>Percentage of tumours of each grade in KPrbTR and KPRbR mice</t>
  </si>
  <si>
    <t>Number of Metastases per mouse with and without Rb restoration</t>
  </si>
  <si>
    <t>unpaired two-sided t-test</t>
  </si>
  <si>
    <t>Number of tumours with high or low expression for each protein at various days after Rb restoration</t>
  </si>
  <si>
    <t>Days Post Restoration</t>
  </si>
  <si>
    <t>Rb Low</t>
  </si>
  <si>
    <t>Rb High</t>
  </si>
  <si>
    <t>Day 0</t>
  </si>
  <si>
    <t>Day 3</t>
  </si>
  <si>
    <t>Day 7</t>
  </si>
  <si>
    <t>Day 14</t>
  </si>
  <si>
    <t>Low Rb(P)807/811</t>
  </si>
  <si>
    <t>High Rb(P)807/811</t>
  </si>
  <si>
    <t>Nkx2-1 Low</t>
  </si>
  <si>
    <t>Nkx2-1 High</t>
  </si>
  <si>
    <t>Hmga2 Low</t>
  </si>
  <si>
    <t>Hmga2 High</t>
  </si>
  <si>
    <t>Spc Low</t>
  </si>
  <si>
    <t>Spc High</t>
  </si>
  <si>
    <t>ERK(P) Low</t>
  </si>
  <si>
    <t>ERK(P) 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</si>
</sst>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B3B7A-0590-3948-8D87-BAB5790653B5}">
  <dimension ref="A1:F32"/>
  <sheetViews>
    <sheetView tabSelected="1" workbookViewId="0">
      <selection activeCell="A36" sqref="A36"/>
    </sheetView>
  </sheetViews>
  <sheetFormatPr baseColWidth="10" defaultRowHeight="16" x14ac:dyDescent="0.2"/>
  <cols>
    <col min="1" max="1" width="13.33203125" customWidth="1"/>
    <col min="2" max="2" width="27.33203125" bestFit="1" customWidth="1"/>
  </cols>
  <sheetData>
    <row r="1" spans="1:6" x14ac:dyDescent="0.2">
      <c r="A1" t="s">
        <v>28</v>
      </c>
    </row>
    <row r="3" spans="1:6" x14ac:dyDescent="0.2">
      <c r="A3" s="2"/>
      <c r="B3" s="2" t="s">
        <v>27</v>
      </c>
      <c r="C3" s="2" t="s">
        <v>20</v>
      </c>
      <c r="D3" s="2" t="s">
        <v>21</v>
      </c>
      <c r="E3" s="2" t="s">
        <v>22</v>
      </c>
      <c r="F3" s="2" t="s">
        <v>0</v>
      </c>
    </row>
    <row r="4" spans="1:6" x14ac:dyDescent="0.2">
      <c r="A4" s="3" t="s">
        <v>1</v>
      </c>
      <c r="B4" s="1">
        <v>13</v>
      </c>
      <c r="C4" s="1">
        <v>1</v>
      </c>
      <c r="D4" s="1"/>
      <c r="E4" s="1"/>
      <c r="F4" s="1"/>
    </row>
    <row r="5" spans="1:6" x14ac:dyDescent="0.2">
      <c r="A5" s="3" t="s">
        <v>1</v>
      </c>
      <c r="B5" s="1">
        <v>13</v>
      </c>
      <c r="C5" s="1">
        <v>1</v>
      </c>
      <c r="D5" s="1"/>
      <c r="E5" s="1"/>
      <c r="F5" s="1"/>
    </row>
    <row r="6" spans="1:6" x14ac:dyDescent="0.2">
      <c r="A6" s="3" t="s">
        <v>2</v>
      </c>
      <c r="B6" s="1">
        <v>14</v>
      </c>
      <c r="C6" s="1">
        <v>1</v>
      </c>
      <c r="D6" s="1"/>
      <c r="E6" s="1"/>
      <c r="F6" s="1"/>
    </row>
    <row r="7" spans="1:6" x14ac:dyDescent="0.2">
      <c r="A7" s="3" t="s">
        <v>3</v>
      </c>
      <c r="B7" s="1">
        <v>15</v>
      </c>
      <c r="C7" s="1">
        <v>1</v>
      </c>
      <c r="D7" s="1"/>
      <c r="E7" s="1"/>
      <c r="F7" s="1"/>
    </row>
    <row r="8" spans="1:6" x14ac:dyDescent="0.2">
      <c r="A8" s="3" t="s">
        <v>4</v>
      </c>
      <c r="B8" s="1">
        <v>15</v>
      </c>
      <c r="C8" s="1">
        <v>1</v>
      </c>
      <c r="D8" s="1"/>
      <c r="E8" s="1"/>
      <c r="F8" s="1"/>
    </row>
    <row r="9" spans="1:6" x14ac:dyDescent="0.2">
      <c r="A9" s="3" t="s">
        <v>5</v>
      </c>
      <c r="B9" s="1">
        <v>16</v>
      </c>
      <c r="C9" s="1">
        <v>1</v>
      </c>
      <c r="D9" s="1"/>
      <c r="E9" s="1"/>
      <c r="F9" s="1"/>
    </row>
    <row r="10" spans="1:6" x14ac:dyDescent="0.2">
      <c r="A10" s="3" t="s">
        <v>6</v>
      </c>
      <c r="B10" s="1">
        <v>16</v>
      </c>
      <c r="C10" s="1">
        <v>1</v>
      </c>
      <c r="D10" s="1"/>
      <c r="E10" s="1"/>
      <c r="F10" s="1"/>
    </row>
    <row r="11" spans="1:6" x14ac:dyDescent="0.2">
      <c r="A11" s="3" t="s">
        <v>7</v>
      </c>
      <c r="B11" s="1">
        <v>13</v>
      </c>
      <c r="C11" s="1"/>
      <c r="D11" s="1">
        <v>1</v>
      </c>
      <c r="E11" s="1"/>
      <c r="F11" s="1"/>
    </row>
    <row r="12" spans="1:6" x14ac:dyDescent="0.2">
      <c r="A12" s="3" t="s">
        <v>8</v>
      </c>
      <c r="B12" s="1">
        <v>14</v>
      </c>
      <c r="C12" s="1"/>
      <c r="D12" s="1">
        <v>1</v>
      </c>
      <c r="E12" s="1"/>
      <c r="F12" s="1"/>
    </row>
    <row r="13" spans="1:6" x14ac:dyDescent="0.2">
      <c r="A13" s="3" t="s">
        <v>9</v>
      </c>
      <c r="B13" s="1">
        <v>15</v>
      </c>
      <c r="C13" s="1"/>
      <c r="D13" s="1">
        <v>1</v>
      </c>
      <c r="E13" s="1"/>
      <c r="F13" s="1"/>
    </row>
    <row r="14" spans="1:6" x14ac:dyDescent="0.2">
      <c r="A14" s="3" t="s">
        <v>10</v>
      </c>
      <c r="B14" s="1">
        <v>15</v>
      </c>
      <c r="C14" s="1"/>
      <c r="D14" s="1">
        <v>1</v>
      </c>
      <c r="E14" s="1"/>
      <c r="F14" s="1"/>
    </row>
    <row r="15" spans="1:6" x14ac:dyDescent="0.2">
      <c r="A15" s="3" t="s">
        <v>11</v>
      </c>
      <c r="B15" s="1">
        <v>18</v>
      </c>
      <c r="C15" s="1"/>
      <c r="D15" s="1">
        <v>1</v>
      </c>
      <c r="E15" s="1"/>
      <c r="F15" s="1"/>
    </row>
    <row r="16" spans="1:6" x14ac:dyDescent="0.2">
      <c r="A16" s="3" t="s">
        <v>12</v>
      </c>
      <c r="B16" s="1">
        <v>18</v>
      </c>
      <c r="C16" s="1"/>
      <c r="D16" s="1"/>
      <c r="E16" s="1">
        <v>1</v>
      </c>
      <c r="F16" s="1"/>
    </row>
    <row r="17" spans="1:6" x14ac:dyDescent="0.2">
      <c r="A17" s="3" t="s">
        <v>13</v>
      </c>
      <c r="B17" s="1">
        <v>17</v>
      </c>
      <c r="C17" s="1"/>
      <c r="D17" s="1"/>
      <c r="E17" s="1">
        <v>1</v>
      </c>
      <c r="F17" s="1"/>
    </row>
    <row r="18" spans="1:6" x14ac:dyDescent="0.2">
      <c r="A18" s="3" t="s">
        <v>14</v>
      </c>
      <c r="B18" s="1">
        <v>19</v>
      </c>
      <c r="C18" s="1"/>
      <c r="D18" s="1"/>
      <c r="E18" s="1">
        <v>1</v>
      </c>
      <c r="F18" s="1"/>
    </row>
    <row r="19" spans="1:6" x14ac:dyDescent="0.2">
      <c r="A19" s="3" t="s">
        <v>15</v>
      </c>
      <c r="B19" s="1">
        <v>20</v>
      </c>
      <c r="C19" s="1"/>
      <c r="D19" s="1"/>
      <c r="E19" s="1">
        <v>1</v>
      </c>
      <c r="F19" s="1"/>
    </row>
    <row r="20" spans="1:6" x14ac:dyDescent="0.2">
      <c r="A20" s="3" t="s">
        <v>16</v>
      </c>
      <c r="B20" s="1">
        <v>21</v>
      </c>
      <c r="C20" s="1"/>
      <c r="D20" s="1"/>
      <c r="E20" s="1">
        <v>1</v>
      </c>
      <c r="F20" s="1"/>
    </row>
    <row r="21" spans="1:6" x14ac:dyDescent="0.2">
      <c r="A21" s="3" t="s">
        <v>17</v>
      </c>
      <c r="B21" s="1">
        <v>22</v>
      </c>
      <c r="C21" s="1"/>
      <c r="D21" s="1"/>
      <c r="E21" s="1">
        <v>1</v>
      </c>
      <c r="F21" s="1"/>
    </row>
    <row r="22" spans="1:6" x14ac:dyDescent="0.2">
      <c r="A22" s="3" t="s">
        <v>18</v>
      </c>
      <c r="B22" s="1">
        <v>18</v>
      </c>
      <c r="C22" s="1"/>
      <c r="D22" s="1"/>
      <c r="E22" s="1"/>
      <c r="F22" s="1">
        <v>1</v>
      </c>
    </row>
    <row r="23" spans="1:6" x14ac:dyDescent="0.2">
      <c r="A23" s="3" t="s">
        <v>19</v>
      </c>
      <c r="B23" s="1">
        <v>25</v>
      </c>
      <c r="C23" s="1"/>
      <c r="D23" s="1"/>
      <c r="E23" s="1"/>
      <c r="F23" s="1">
        <v>1</v>
      </c>
    </row>
    <row r="24" spans="1:6" x14ac:dyDescent="0.2">
      <c r="A24" s="3" t="s">
        <v>23</v>
      </c>
      <c r="B24" s="1">
        <v>20</v>
      </c>
      <c r="C24" s="1"/>
      <c r="D24" s="1"/>
      <c r="E24" s="1"/>
      <c r="F24" s="1">
        <v>1</v>
      </c>
    </row>
    <row r="25" spans="1:6" x14ac:dyDescent="0.2">
      <c r="A25" s="3" t="s">
        <v>24</v>
      </c>
      <c r="B25" s="1">
        <v>25</v>
      </c>
      <c r="C25" s="1"/>
      <c r="D25" s="1"/>
      <c r="E25" s="1"/>
      <c r="F25" s="1">
        <v>1</v>
      </c>
    </row>
    <row r="26" spans="1:6" x14ac:dyDescent="0.2">
      <c r="A26" s="3" t="s">
        <v>25</v>
      </c>
      <c r="B26" s="1">
        <v>20</v>
      </c>
      <c r="C26" s="1"/>
      <c r="D26" s="1"/>
      <c r="E26" s="1"/>
      <c r="F26" s="1">
        <v>1</v>
      </c>
    </row>
    <row r="27" spans="1:6" x14ac:dyDescent="0.2">
      <c r="A27" s="3" t="s">
        <v>26</v>
      </c>
      <c r="B27" s="1">
        <v>25</v>
      </c>
      <c r="C27" s="1"/>
      <c r="D27" s="1"/>
      <c r="E27" s="1"/>
      <c r="F27" s="1">
        <v>1</v>
      </c>
    </row>
    <row r="29" spans="1:6" x14ac:dyDescent="0.2">
      <c r="A29" s="3" t="s">
        <v>29</v>
      </c>
    </row>
    <row r="30" spans="1:6" x14ac:dyDescent="0.2">
      <c r="A30" s="3" t="s">
        <v>30</v>
      </c>
      <c r="B30" s="1">
        <v>11.97</v>
      </c>
    </row>
    <row r="31" spans="1:6" x14ac:dyDescent="0.2">
      <c r="A31" s="3" t="s">
        <v>31</v>
      </c>
      <c r="B31" s="1">
        <v>1</v>
      </c>
    </row>
    <row r="32" spans="1:6" x14ac:dyDescent="0.2">
      <c r="A32" s="3" t="s">
        <v>32</v>
      </c>
      <c r="B32" s="1">
        <v>5.0000000000000001E-4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2BB0-4EDE-254C-BE06-447A429E30A6}">
  <dimension ref="A1:H38"/>
  <sheetViews>
    <sheetView workbookViewId="0">
      <selection activeCell="A42" sqref="A42"/>
    </sheetView>
  </sheetViews>
  <sheetFormatPr baseColWidth="10" defaultRowHeight="16" x14ac:dyDescent="0.2"/>
  <cols>
    <col min="1" max="1" width="25" customWidth="1"/>
    <col min="2" max="2" width="12.1640625" bestFit="1" customWidth="1"/>
    <col min="3" max="3" width="12.5" bestFit="1" customWidth="1"/>
    <col min="6" max="6" width="21.6640625" bestFit="1" customWidth="1"/>
    <col min="7" max="7" width="18.5" bestFit="1" customWidth="1"/>
    <col min="8" max="8" width="19" bestFit="1" customWidth="1"/>
  </cols>
  <sheetData>
    <row r="1" spans="1:8" x14ac:dyDescent="0.2">
      <c r="A1" t="s">
        <v>49</v>
      </c>
    </row>
    <row r="3" spans="1:8" x14ac:dyDescent="0.2">
      <c r="A3" s="2" t="s">
        <v>50</v>
      </c>
      <c r="B3" s="2" t="s">
        <v>51</v>
      </c>
      <c r="C3" s="2" t="s">
        <v>52</v>
      </c>
      <c r="F3" s="2" t="s">
        <v>50</v>
      </c>
      <c r="G3" s="2" t="s">
        <v>57</v>
      </c>
      <c r="H3" s="2" t="s">
        <v>58</v>
      </c>
    </row>
    <row r="4" spans="1:8" x14ac:dyDescent="0.2">
      <c r="A4" s="3" t="s">
        <v>53</v>
      </c>
      <c r="B4" s="1">
        <v>35</v>
      </c>
      <c r="C4" s="1">
        <v>0</v>
      </c>
      <c r="F4" s="3" t="s">
        <v>53</v>
      </c>
      <c r="G4" s="1">
        <v>20</v>
      </c>
      <c r="H4" s="1">
        <v>0</v>
      </c>
    </row>
    <row r="5" spans="1:8" x14ac:dyDescent="0.2">
      <c r="A5" s="3" t="s">
        <v>54</v>
      </c>
      <c r="B5" s="1">
        <v>24</v>
      </c>
      <c r="C5" s="1">
        <v>6</v>
      </c>
      <c r="F5" s="3" t="s">
        <v>54</v>
      </c>
      <c r="G5" s="1">
        <v>17</v>
      </c>
      <c r="H5" s="1">
        <v>1</v>
      </c>
    </row>
    <row r="6" spans="1:8" x14ac:dyDescent="0.2">
      <c r="A6" s="3" t="s">
        <v>55</v>
      </c>
      <c r="B6" s="1">
        <v>14</v>
      </c>
      <c r="C6" s="1">
        <v>16</v>
      </c>
      <c r="F6" s="3" t="s">
        <v>55</v>
      </c>
      <c r="G6" s="1">
        <v>18</v>
      </c>
      <c r="H6" s="1">
        <v>2</v>
      </c>
    </row>
    <row r="7" spans="1:8" x14ac:dyDescent="0.2">
      <c r="A7" s="3" t="s">
        <v>56</v>
      </c>
      <c r="B7" s="1">
        <v>0</v>
      </c>
      <c r="C7" s="1">
        <v>34</v>
      </c>
      <c r="F7" s="3" t="s">
        <v>56</v>
      </c>
      <c r="G7" s="1">
        <v>16</v>
      </c>
      <c r="H7" s="1">
        <v>4</v>
      </c>
    </row>
    <row r="9" spans="1:8" x14ac:dyDescent="0.2">
      <c r="A9" s="3" t="s">
        <v>30</v>
      </c>
      <c r="B9" s="1">
        <v>76.739999999999995</v>
      </c>
      <c r="F9" s="3" t="s">
        <v>30</v>
      </c>
      <c r="G9" s="1">
        <v>5.056</v>
      </c>
    </row>
    <row r="10" spans="1:8" x14ac:dyDescent="0.2">
      <c r="A10" s="3" t="s">
        <v>31</v>
      </c>
      <c r="B10" s="1">
        <v>1</v>
      </c>
      <c r="F10" s="3" t="s">
        <v>31</v>
      </c>
      <c r="G10" s="1">
        <v>1</v>
      </c>
    </row>
    <row r="11" spans="1:8" x14ac:dyDescent="0.2">
      <c r="A11" s="3" t="s">
        <v>32</v>
      </c>
      <c r="B11">
        <f>_xlfn.CHISQ.DIST.RT(B9,1)</f>
        <v>1.9501324027169202E-18</v>
      </c>
      <c r="F11" s="3" t="s">
        <v>32</v>
      </c>
      <c r="G11" s="1">
        <v>2.4500000000000001E-2</v>
      </c>
    </row>
    <row r="16" spans="1:8" x14ac:dyDescent="0.2">
      <c r="A16" s="2" t="s">
        <v>50</v>
      </c>
      <c r="B16" s="2" t="s">
        <v>59</v>
      </c>
      <c r="C16" s="2" t="s">
        <v>60</v>
      </c>
      <c r="F16" s="2" t="s">
        <v>50</v>
      </c>
      <c r="G16" s="2" t="s">
        <v>61</v>
      </c>
      <c r="H16" s="2" t="s">
        <v>62</v>
      </c>
    </row>
    <row r="17" spans="1:8" x14ac:dyDescent="0.2">
      <c r="A17" s="3" t="s">
        <v>53</v>
      </c>
      <c r="B17" s="1">
        <v>9</v>
      </c>
      <c r="C17" s="1">
        <v>26</v>
      </c>
      <c r="F17" s="3" t="s">
        <v>53</v>
      </c>
      <c r="G17" s="1">
        <v>23</v>
      </c>
      <c r="H17" s="1">
        <v>12</v>
      </c>
    </row>
    <row r="18" spans="1:8" x14ac:dyDescent="0.2">
      <c r="A18" s="3" t="s">
        <v>54</v>
      </c>
      <c r="B18" s="1">
        <v>3</v>
      </c>
      <c r="C18" s="1">
        <v>27</v>
      </c>
      <c r="F18" s="3" t="s">
        <v>54</v>
      </c>
      <c r="G18" s="1">
        <v>22</v>
      </c>
      <c r="H18" s="1">
        <v>8</v>
      </c>
    </row>
    <row r="19" spans="1:8" x14ac:dyDescent="0.2">
      <c r="A19" s="3" t="s">
        <v>55</v>
      </c>
      <c r="B19" s="1">
        <v>2</v>
      </c>
      <c r="C19" s="1">
        <v>28</v>
      </c>
      <c r="F19" s="3" t="s">
        <v>55</v>
      </c>
      <c r="G19" s="1">
        <v>28</v>
      </c>
      <c r="H19" s="1">
        <v>2</v>
      </c>
    </row>
    <row r="20" spans="1:8" x14ac:dyDescent="0.2">
      <c r="A20" s="3" t="s">
        <v>56</v>
      </c>
      <c r="B20" s="1">
        <v>1</v>
      </c>
      <c r="C20" s="1">
        <v>34</v>
      </c>
      <c r="F20" s="3" t="s">
        <v>56</v>
      </c>
      <c r="G20" s="1">
        <v>34</v>
      </c>
      <c r="H20" s="1">
        <v>1</v>
      </c>
    </row>
    <row r="22" spans="1:8" x14ac:dyDescent="0.2">
      <c r="A22" s="3" t="s">
        <v>30</v>
      </c>
      <c r="B22" s="1">
        <v>8.8740000000000006</v>
      </c>
      <c r="F22" s="3" t="s">
        <v>30</v>
      </c>
      <c r="G22" s="1">
        <v>15.14</v>
      </c>
    </row>
    <row r="23" spans="1:8" x14ac:dyDescent="0.2">
      <c r="A23" s="3" t="s">
        <v>31</v>
      </c>
      <c r="B23" s="1">
        <v>1</v>
      </c>
      <c r="F23" s="3" t="s">
        <v>31</v>
      </c>
      <c r="G23" s="1">
        <v>1</v>
      </c>
    </row>
    <row r="24" spans="1:8" x14ac:dyDescent="0.2">
      <c r="A24" s="3" t="s">
        <v>32</v>
      </c>
      <c r="B24">
        <f>_xlfn.CHISQ.DIST.RT(B22,1)</f>
        <v>2.892606451193418E-3</v>
      </c>
      <c r="F24" s="3" t="s">
        <v>32</v>
      </c>
      <c r="G24">
        <f>_xlfn.CHISQ.DIST.RT(G22,1)</f>
        <v>9.9825640803463014E-5</v>
      </c>
    </row>
    <row r="30" spans="1:8" x14ac:dyDescent="0.2">
      <c r="A30" s="2" t="s">
        <v>50</v>
      </c>
      <c r="B30" s="2" t="s">
        <v>63</v>
      </c>
      <c r="C30" s="2" t="s">
        <v>64</v>
      </c>
      <c r="F30" s="2" t="s">
        <v>50</v>
      </c>
      <c r="G30" s="2" t="s">
        <v>65</v>
      </c>
      <c r="H30" s="2" t="s">
        <v>66</v>
      </c>
    </row>
    <row r="31" spans="1:8" x14ac:dyDescent="0.2">
      <c r="A31" s="3" t="s">
        <v>53</v>
      </c>
      <c r="B31" s="1">
        <v>12</v>
      </c>
      <c r="C31" s="1">
        <v>23</v>
      </c>
      <c r="F31" s="3" t="s">
        <v>53</v>
      </c>
      <c r="G31" s="1">
        <v>29</v>
      </c>
      <c r="H31" s="1">
        <v>6</v>
      </c>
    </row>
    <row r="32" spans="1:8" x14ac:dyDescent="0.2">
      <c r="A32" s="3" t="s">
        <v>54</v>
      </c>
      <c r="B32" s="1">
        <v>13</v>
      </c>
      <c r="C32" s="1">
        <v>17</v>
      </c>
      <c r="F32" s="3" t="s">
        <v>54</v>
      </c>
      <c r="G32" s="1">
        <v>21</v>
      </c>
      <c r="H32" s="1">
        <v>10</v>
      </c>
    </row>
    <row r="33" spans="1:8" x14ac:dyDescent="0.2">
      <c r="A33" s="3" t="s">
        <v>55</v>
      </c>
      <c r="B33" s="1">
        <v>19</v>
      </c>
      <c r="C33" s="1">
        <v>11</v>
      </c>
      <c r="F33" s="3" t="s">
        <v>55</v>
      </c>
      <c r="G33" s="1">
        <v>15</v>
      </c>
      <c r="H33" s="1">
        <v>15</v>
      </c>
    </row>
    <row r="34" spans="1:8" x14ac:dyDescent="0.2">
      <c r="A34" s="3" t="s">
        <v>56</v>
      </c>
      <c r="B34" s="1">
        <v>0</v>
      </c>
      <c r="C34" s="1">
        <v>35</v>
      </c>
      <c r="F34" s="3" t="s">
        <v>56</v>
      </c>
      <c r="G34" s="1">
        <v>17</v>
      </c>
      <c r="H34" s="1">
        <v>17</v>
      </c>
    </row>
    <row r="36" spans="1:8" x14ac:dyDescent="0.2">
      <c r="A36" s="3" t="s">
        <v>30</v>
      </c>
      <c r="B36" s="1">
        <v>5.8250000000000002</v>
      </c>
      <c r="F36" s="3" t="s">
        <v>30</v>
      </c>
      <c r="G36" s="1">
        <v>9.8130000000000006</v>
      </c>
    </row>
    <row r="37" spans="1:8" x14ac:dyDescent="0.2">
      <c r="A37" s="3" t="s">
        <v>31</v>
      </c>
      <c r="B37" s="1">
        <v>1</v>
      </c>
      <c r="F37" s="3" t="s">
        <v>31</v>
      </c>
      <c r="G37" s="1">
        <v>1</v>
      </c>
    </row>
    <row r="38" spans="1:8" x14ac:dyDescent="0.2">
      <c r="A38" s="3" t="s">
        <v>32</v>
      </c>
      <c r="B38">
        <f>_xlfn.CHISQ.DIST.RT(B36,1)</f>
        <v>1.5799968451777158E-2</v>
      </c>
      <c r="F38" s="3" t="s">
        <v>32</v>
      </c>
      <c r="G38">
        <f>_xlfn.CHISQ.DIST.RT(G36,1)</f>
        <v>1.7328261228020904E-3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0277B-0260-924E-A631-98638EF93848}">
  <dimension ref="A1:E24"/>
  <sheetViews>
    <sheetView workbookViewId="0">
      <selection activeCell="D43" sqref="D43"/>
    </sheetView>
  </sheetViews>
  <sheetFormatPr baseColWidth="10" defaultRowHeight="16" x14ac:dyDescent="0.2"/>
  <cols>
    <col min="5" max="5" width="12.1640625" bestFit="1" customWidth="1"/>
  </cols>
  <sheetData>
    <row r="1" spans="1:5" x14ac:dyDescent="0.2">
      <c r="A1" t="s">
        <v>36</v>
      </c>
    </row>
    <row r="3" spans="1:5" ht="18" x14ac:dyDescent="0.2">
      <c r="A3" s="2" t="s">
        <v>33</v>
      </c>
      <c r="B3" s="2" t="s">
        <v>34</v>
      </c>
    </row>
    <row r="4" spans="1:5" x14ac:dyDescent="0.2">
      <c r="A4" s="1">
        <v>7.88</v>
      </c>
      <c r="B4" s="1">
        <v>30.53</v>
      </c>
      <c r="D4" t="s">
        <v>35</v>
      </c>
    </row>
    <row r="5" spans="1:5" x14ac:dyDescent="0.2">
      <c r="A5" s="1">
        <v>25.87</v>
      </c>
      <c r="B5" s="1">
        <v>70.180000000000007</v>
      </c>
      <c r="D5" t="s">
        <v>32</v>
      </c>
      <c r="E5">
        <f>TTEST(A4:A24,B4:B23,2,3)</f>
        <v>2.3111562249646482E-8</v>
      </c>
    </row>
    <row r="6" spans="1:5" x14ac:dyDescent="0.2">
      <c r="A6" s="1">
        <v>59.38</v>
      </c>
      <c r="B6" s="1">
        <v>68.989999999999995</v>
      </c>
    </row>
    <row r="7" spans="1:5" x14ac:dyDescent="0.2">
      <c r="A7" s="1">
        <v>11.66</v>
      </c>
      <c r="B7" s="1">
        <v>50.48</v>
      </c>
    </row>
    <row r="8" spans="1:5" x14ac:dyDescent="0.2">
      <c r="A8" s="1">
        <v>8.59</v>
      </c>
      <c r="B8" s="1">
        <v>72.819999999999993</v>
      </c>
    </row>
    <row r="9" spans="1:5" x14ac:dyDescent="0.2">
      <c r="A9" s="1">
        <v>32.65</v>
      </c>
      <c r="B9" s="1">
        <v>87.33</v>
      </c>
    </row>
    <row r="10" spans="1:5" x14ac:dyDescent="0.2">
      <c r="A10" s="1">
        <v>39.520000000000003</v>
      </c>
      <c r="B10" s="1">
        <v>39.93</v>
      </c>
    </row>
    <row r="11" spans="1:5" x14ac:dyDescent="0.2">
      <c r="A11" s="1">
        <v>29.99</v>
      </c>
      <c r="B11" s="1">
        <v>39.619999999999997</v>
      </c>
    </row>
    <row r="12" spans="1:5" x14ac:dyDescent="0.2">
      <c r="A12" s="1">
        <v>57.23</v>
      </c>
      <c r="B12" s="1">
        <v>27.28</v>
      </c>
    </row>
    <row r="13" spans="1:5" x14ac:dyDescent="0.2">
      <c r="A13" s="1">
        <v>0.26</v>
      </c>
      <c r="B13" s="1">
        <v>54.22</v>
      </c>
    </row>
    <row r="14" spans="1:5" x14ac:dyDescent="0.2">
      <c r="A14" s="1">
        <v>53</v>
      </c>
      <c r="B14" s="1">
        <v>44.76</v>
      </c>
    </row>
    <row r="15" spans="1:5" x14ac:dyDescent="0.2">
      <c r="A15" s="1">
        <v>0</v>
      </c>
      <c r="B15" s="1">
        <v>66.94</v>
      </c>
    </row>
    <row r="16" spans="1:5" x14ac:dyDescent="0.2">
      <c r="A16" s="1">
        <v>11.74</v>
      </c>
      <c r="B16" s="1">
        <v>86.66</v>
      </c>
    </row>
    <row r="17" spans="1:2" x14ac:dyDescent="0.2">
      <c r="A17" s="1">
        <v>0</v>
      </c>
      <c r="B17" s="1">
        <v>70.180000000000007</v>
      </c>
    </row>
    <row r="18" spans="1:2" x14ac:dyDescent="0.2">
      <c r="A18" s="1">
        <v>27.47</v>
      </c>
      <c r="B18" s="1">
        <v>61.96</v>
      </c>
    </row>
    <row r="19" spans="1:2" x14ac:dyDescent="0.2">
      <c r="A19" s="1">
        <v>13.16</v>
      </c>
      <c r="B19" s="1">
        <v>86</v>
      </c>
    </row>
    <row r="20" spans="1:2" x14ac:dyDescent="0.2">
      <c r="A20" s="1">
        <v>4.1399999999999997</v>
      </c>
      <c r="B20" s="1">
        <v>92.09</v>
      </c>
    </row>
    <row r="21" spans="1:2" x14ac:dyDescent="0.2">
      <c r="A21" s="1">
        <v>0</v>
      </c>
      <c r="B21" s="1">
        <v>60.38</v>
      </c>
    </row>
    <row r="22" spans="1:2" x14ac:dyDescent="0.2">
      <c r="A22" s="1">
        <v>6.07</v>
      </c>
      <c r="B22" s="1">
        <v>48.78</v>
      </c>
    </row>
    <row r="23" spans="1:2" x14ac:dyDescent="0.2">
      <c r="A23" s="1">
        <v>4.3899999999999997</v>
      </c>
      <c r="B23" s="1">
        <v>62.99</v>
      </c>
    </row>
    <row r="24" spans="1:2" x14ac:dyDescent="0.2">
      <c r="A24" s="1">
        <v>6.73</v>
      </c>
      <c r="B24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3122D-C3F3-8D46-92B3-DF968CA11DCA}">
  <dimension ref="A1:J25"/>
  <sheetViews>
    <sheetView workbookViewId="0">
      <selection activeCell="A26" sqref="A26"/>
    </sheetView>
  </sheetViews>
  <sheetFormatPr baseColWidth="10" defaultRowHeight="16" x14ac:dyDescent="0.2"/>
  <cols>
    <col min="1" max="1" width="11.6640625" customWidth="1"/>
    <col min="2" max="2" width="12.1640625" bestFit="1" customWidth="1"/>
  </cols>
  <sheetData>
    <row r="1" spans="1:3" x14ac:dyDescent="0.2">
      <c r="A1" t="s">
        <v>44</v>
      </c>
    </row>
    <row r="3" spans="1:3" ht="18" x14ac:dyDescent="0.2">
      <c r="A3" s="2"/>
      <c r="B3" s="2" t="s">
        <v>37</v>
      </c>
      <c r="C3" s="2" t="s">
        <v>38</v>
      </c>
    </row>
    <row r="4" spans="1:3" x14ac:dyDescent="0.2">
      <c r="A4" s="3" t="s">
        <v>39</v>
      </c>
      <c r="B4" s="1">
        <v>6</v>
      </c>
      <c r="C4" s="1">
        <v>8</v>
      </c>
    </row>
    <row r="5" spans="1:3" x14ac:dyDescent="0.2">
      <c r="A5" s="3" t="s">
        <v>40</v>
      </c>
      <c r="B5" s="1">
        <v>20</v>
      </c>
      <c r="C5" s="1">
        <v>40</v>
      </c>
    </row>
    <row r="6" spans="1:3" x14ac:dyDescent="0.2">
      <c r="A6" s="3" t="s">
        <v>41</v>
      </c>
      <c r="B6" s="1">
        <v>63</v>
      </c>
      <c r="C6" s="1">
        <v>55</v>
      </c>
    </row>
    <row r="7" spans="1:3" x14ac:dyDescent="0.2">
      <c r="A7" s="3" t="s">
        <v>42</v>
      </c>
      <c r="B7" s="1">
        <v>123</v>
      </c>
      <c r="C7" s="1">
        <v>28</v>
      </c>
    </row>
    <row r="8" spans="1:3" x14ac:dyDescent="0.2">
      <c r="A8" s="3" t="s">
        <v>43</v>
      </c>
      <c r="B8" s="1">
        <v>12</v>
      </c>
      <c r="C8" s="1">
        <v>0</v>
      </c>
    </row>
    <row r="10" spans="1:3" x14ac:dyDescent="0.2">
      <c r="A10" s="3" t="s">
        <v>45</v>
      </c>
      <c r="B10">
        <f>SUM(B4:B8)</f>
        <v>224</v>
      </c>
      <c r="C10">
        <f>SUM(C4:C8)</f>
        <v>131</v>
      </c>
    </row>
    <row r="12" spans="1:3" x14ac:dyDescent="0.2">
      <c r="A12" s="3" t="s">
        <v>30</v>
      </c>
      <c r="B12">
        <v>52.83</v>
      </c>
    </row>
    <row r="13" spans="1:3" x14ac:dyDescent="0.2">
      <c r="A13" t="s">
        <v>31</v>
      </c>
      <c r="B13">
        <v>1</v>
      </c>
    </row>
    <row r="14" spans="1:3" x14ac:dyDescent="0.2">
      <c r="A14" s="3" t="s">
        <v>32</v>
      </c>
      <c r="B14">
        <f>_xlfn.CHISQ.DIST.RT(B12,1)</f>
        <v>3.6370335342854471E-13</v>
      </c>
    </row>
    <row r="17" spans="1:10" x14ac:dyDescent="0.2">
      <c r="A17" t="s">
        <v>46</v>
      </c>
    </row>
    <row r="18" spans="1:10" ht="18" x14ac:dyDescent="0.2">
      <c r="B18" s="2" t="s">
        <v>37</v>
      </c>
      <c r="C18" s="2" t="s">
        <v>38</v>
      </c>
    </row>
    <row r="19" spans="1:10" x14ac:dyDescent="0.2">
      <c r="A19" s="3" t="s">
        <v>39</v>
      </c>
      <c r="B19" s="1">
        <f>(B4/B10)*100</f>
        <v>2.6785714285714284</v>
      </c>
      <c r="C19" s="1">
        <f>(C4/C10)*100</f>
        <v>6.1068702290076331</v>
      </c>
      <c r="D19" s="1"/>
      <c r="E19" s="1"/>
      <c r="F19" s="1"/>
      <c r="G19" s="1"/>
      <c r="H19" s="1"/>
      <c r="I19" s="1"/>
      <c r="J19" s="1"/>
    </row>
    <row r="20" spans="1:10" x14ac:dyDescent="0.2">
      <c r="A20" s="3" t="s">
        <v>40</v>
      </c>
      <c r="B20" s="1">
        <f>(B5/B10)*100</f>
        <v>8.9285714285714288</v>
      </c>
      <c r="C20" s="1">
        <f>(C5/C10)*100</f>
        <v>30.534351145038169</v>
      </c>
      <c r="D20" s="1"/>
      <c r="E20" s="1"/>
      <c r="F20" s="1"/>
      <c r="G20" s="1"/>
      <c r="H20" s="1"/>
      <c r="I20" s="1"/>
      <c r="J20" s="1"/>
    </row>
    <row r="21" spans="1:10" x14ac:dyDescent="0.2">
      <c r="A21" s="3" t="s">
        <v>41</v>
      </c>
      <c r="B21" s="1">
        <f>(B6/B10)*100</f>
        <v>28.125</v>
      </c>
      <c r="C21" s="1">
        <f>(C6/C10)*100</f>
        <v>41.984732824427482</v>
      </c>
      <c r="D21" s="1"/>
      <c r="E21" s="1"/>
      <c r="F21" s="1"/>
      <c r="G21" s="1"/>
      <c r="H21" s="1"/>
      <c r="I21" s="1"/>
      <c r="J21" s="1"/>
    </row>
    <row r="22" spans="1:10" x14ac:dyDescent="0.2">
      <c r="A22" s="3" t="s">
        <v>42</v>
      </c>
      <c r="B22" s="1">
        <f>(B7/B10)*100</f>
        <v>54.910714285714292</v>
      </c>
      <c r="C22" s="1">
        <f>(C7/C10)*100</f>
        <v>21.374045801526716</v>
      </c>
      <c r="D22" s="1"/>
      <c r="E22" s="1"/>
      <c r="F22" s="1"/>
      <c r="G22" s="1"/>
      <c r="H22" s="1"/>
      <c r="I22" s="1"/>
      <c r="J22" s="1"/>
    </row>
    <row r="23" spans="1:10" x14ac:dyDescent="0.2">
      <c r="A23" s="3" t="s">
        <v>43</v>
      </c>
      <c r="B23" s="1">
        <f>(B8/B10)*100</f>
        <v>5.3571428571428568</v>
      </c>
      <c r="C23" s="1">
        <f>(C8/C10)*100</f>
        <v>0</v>
      </c>
      <c r="D23" s="1"/>
      <c r="E23" s="1"/>
      <c r="F23" s="1"/>
      <c r="G23" s="1"/>
      <c r="H23" s="1"/>
      <c r="I23" s="1"/>
      <c r="J23" s="1"/>
    </row>
    <row r="25" spans="1:10" x14ac:dyDescent="0.2">
      <c r="A2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EFB18-FCBA-5842-8B7C-B1606CD5F9F1}">
  <dimension ref="A1:E9"/>
  <sheetViews>
    <sheetView workbookViewId="0">
      <selection activeCell="D34" sqref="D34"/>
    </sheetView>
  </sheetViews>
  <sheetFormatPr baseColWidth="10" defaultRowHeight="16" x14ac:dyDescent="0.2"/>
  <sheetData>
    <row r="1" spans="1:5" x14ac:dyDescent="0.2">
      <c r="A1" t="s">
        <v>47</v>
      </c>
    </row>
    <row r="3" spans="1:5" x14ac:dyDescent="0.2">
      <c r="A3" s="2" t="s">
        <v>20</v>
      </c>
      <c r="B3" s="2" t="s">
        <v>22</v>
      </c>
      <c r="D3" t="s">
        <v>48</v>
      </c>
    </row>
    <row r="4" spans="1:5" x14ac:dyDescent="0.2">
      <c r="A4" s="1">
        <v>2</v>
      </c>
      <c r="B4" s="1">
        <v>0</v>
      </c>
      <c r="D4" t="s">
        <v>32</v>
      </c>
      <c r="E4">
        <f>TTEST(A4:A9,B4:B9,2,2)</f>
        <v>3.4406538215108889E-2</v>
      </c>
    </row>
    <row r="5" spans="1:5" x14ac:dyDescent="0.2">
      <c r="A5" s="1">
        <v>0</v>
      </c>
      <c r="B5" s="1">
        <v>0</v>
      </c>
    </row>
    <row r="6" spans="1:5" x14ac:dyDescent="0.2">
      <c r="A6" s="1">
        <v>1</v>
      </c>
      <c r="B6" s="1">
        <v>0</v>
      </c>
    </row>
    <row r="7" spans="1:5" x14ac:dyDescent="0.2">
      <c r="A7" s="1">
        <v>1</v>
      </c>
      <c r="B7" s="1">
        <v>0</v>
      </c>
    </row>
    <row r="8" spans="1:5" x14ac:dyDescent="0.2">
      <c r="A8" s="1">
        <v>3</v>
      </c>
      <c r="B8" s="1">
        <v>0</v>
      </c>
    </row>
    <row r="9" spans="1:5" x14ac:dyDescent="0.2">
      <c r="A9" s="1">
        <v>5</v>
      </c>
      <c r="B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4c</vt:lpstr>
      <vt:lpstr>4e</vt:lpstr>
      <vt:lpstr>4f</vt:lpstr>
      <vt:lpstr>4g</vt:lpstr>
      <vt:lpstr>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2019-03-11T17:41:45Z</dcterms:created>
  <dcterms:modified xsi:type="dcterms:W3CDTF">2019-03-20T14:23:26Z</dcterms:modified>
</cp:coreProperties>
</file>