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\Dropbox\figurespaperstress\Nature\REVISION\REVISIONFEBRUARY2019\ForPublicationJuly\extended\rawdata\Rawdatajuly2019\"/>
    </mc:Choice>
  </mc:AlternateContent>
  <bookViews>
    <workbookView xWindow="0" yWindow="0" windowWidth="20490" windowHeight="7755" activeTab="3"/>
  </bookViews>
  <sheets>
    <sheet name="ED Fig5a" sheetId="1" r:id="rId1"/>
    <sheet name="ED Fig5b" sheetId="2" r:id="rId2"/>
    <sheet name="ED Fig5coxidation" sheetId="3" r:id="rId3"/>
    <sheet name="ED fig5cheat" sheetId="4" r:id="rId4"/>
    <sheet name="ED fig5csurvival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4" i="4" l="1"/>
  <c r="M44" i="4"/>
  <c r="J44" i="4"/>
  <c r="H44" i="4"/>
  <c r="E44" i="4"/>
  <c r="C44" i="4"/>
  <c r="O43" i="4"/>
  <c r="M43" i="4"/>
  <c r="J43" i="4"/>
  <c r="H43" i="4"/>
  <c r="E43" i="4"/>
  <c r="C43" i="4"/>
  <c r="C41" i="4"/>
  <c r="O41" i="4"/>
  <c r="M41" i="4"/>
  <c r="J41" i="4"/>
  <c r="H41" i="4"/>
  <c r="E41" i="4"/>
  <c r="O47" i="3"/>
  <c r="M47" i="3"/>
  <c r="J47" i="3"/>
  <c r="H47" i="3"/>
  <c r="E47" i="3"/>
  <c r="C47" i="3"/>
  <c r="O45" i="3"/>
  <c r="M45" i="3"/>
  <c r="J45" i="3"/>
  <c r="E45" i="3"/>
  <c r="H45" i="3"/>
  <c r="C45" i="3"/>
  <c r="C44" i="3"/>
  <c r="O44" i="3"/>
  <c r="E44" i="3"/>
  <c r="J44" i="3"/>
  <c r="M44" i="3"/>
  <c r="H44" i="3"/>
  <c r="C19" i="1"/>
  <c r="D19" i="1"/>
  <c r="E19" i="1"/>
  <c r="G19" i="1"/>
  <c r="B19" i="1"/>
  <c r="C18" i="1"/>
  <c r="D18" i="1"/>
  <c r="E18" i="1"/>
  <c r="G18" i="1"/>
  <c r="B18" i="1"/>
  <c r="C17" i="1"/>
  <c r="D17" i="1"/>
  <c r="E17" i="1"/>
  <c r="F17" i="1"/>
  <c r="G17" i="1"/>
  <c r="B17" i="1"/>
  <c r="B9" i="4" l="1"/>
  <c r="C9" i="4"/>
  <c r="B10" i="4" s="1"/>
  <c r="D9" i="4"/>
  <c r="E9" i="4"/>
  <c r="D10" i="4" s="1"/>
  <c r="G9" i="4"/>
  <c r="H9" i="4"/>
  <c r="H10" i="4" s="1"/>
  <c r="I9" i="4"/>
  <c r="J9" i="4"/>
  <c r="L9" i="4"/>
  <c r="M9" i="4"/>
  <c r="M10" i="4" s="1"/>
  <c r="N9" i="4"/>
  <c r="O9" i="4"/>
  <c r="N10" i="4" s="1"/>
  <c r="B19" i="4"/>
  <c r="C20" i="4" s="1"/>
  <c r="C19" i="4"/>
  <c r="D19" i="4"/>
  <c r="E19" i="4"/>
  <c r="G19" i="4"/>
  <c r="G20" i="4" s="1"/>
  <c r="H19" i="4"/>
  <c r="I19" i="4"/>
  <c r="J19" i="4"/>
  <c r="L19" i="4"/>
  <c r="L20" i="4" s="1"/>
  <c r="M19" i="4"/>
  <c r="N19" i="4"/>
  <c r="O19" i="4"/>
  <c r="B20" i="4"/>
  <c r="B29" i="4"/>
  <c r="C29" i="4"/>
  <c r="B30" i="4" s="1"/>
  <c r="D29" i="4"/>
  <c r="E29" i="4"/>
  <c r="D30" i="4" s="1"/>
  <c r="G29" i="4"/>
  <c r="H29" i="4"/>
  <c r="H30" i="4" s="1"/>
  <c r="I29" i="4"/>
  <c r="J29" i="4"/>
  <c r="I30" i="4" s="1"/>
  <c r="L29" i="4"/>
  <c r="M29" i="4"/>
  <c r="M30" i="4" s="1"/>
  <c r="N29" i="4"/>
  <c r="O29" i="4"/>
  <c r="N30" i="4" s="1"/>
  <c r="B39" i="4"/>
  <c r="C39" i="4"/>
  <c r="D39" i="4"/>
  <c r="E39" i="4"/>
  <c r="E40" i="4" s="1"/>
  <c r="G39" i="4"/>
  <c r="H39" i="4"/>
  <c r="I39" i="4"/>
  <c r="J39" i="4"/>
  <c r="L39" i="4"/>
  <c r="M39" i="4"/>
  <c r="N39" i="4"/>
  <c r="O39" i="4"/>
  <c r="I10" i="4" l="1"/>
  <c r="C10" i="4"/>
  <c r="L40" i="4"/>
  <c r="G30" i="4"/>
  <c r="L30" i="4"/>
  <c r="M40" i="4"/>
  <c r="H40" i="4"/>
  <c r="B40" i="4"/>
  <c r="N20" i="4"/>
  <c r="I20" i="4"/>
  <c r="D20" i="4"/>
  <c r="L10" i="4"/>
  <c r="G40" i="4"/>
  <c r="C30" i="4"/>
  <c r="O20" i="4"/>
  <c r="J10" i="4"/>
  <c r="C40" i="4"/>
  <c r="O10" i="4"/>
  <c r="O40" i="4"/>
  <c r="J40" i="4"/>
  <c r="H20" i="4"/>
  <c r="G10" i="4"/>
  <c r="E30" i="4"/>
  <c r="M20" i="4"/>
  <c r="J30" i="4"/>
  <c r="E20" i="4"/>
  <c r="N40" i="4"/>
  <c r="I40" i="4"/>
  <c r="D40" i="4"/>
  <c r="O30" i="4"/>
  <c r="J20" i="4"/>
  <c r="E10" i="4"/>
  <c r="B9" i="3"/>
  <c r="C9" i="3"/>
  <c r="B10" i="3" s="1"/>
  <c r="D9" i="3"/>
  <c r="E9" i="3"/>
  <c r="D10" i="3" s="1"/>
  <c r="G9" i="3"/>
  <c r="H9" i="3"/>
  <c r="H10" i="3" s="1"/>
  <c r="I9" i="3"/>
  <c r="J9" i="3"/>
  <c r="I10" i="3" s="1"/>
  <c r="L9" i="3"/>
  <c r="M9" i="3"/>
  <c r="N9" i="3"/>
  <c r="O9" i="3"/>
  <c r="N10" i="3" s="1"/>
  <c r="C10" i="3"/>
  <c r="G10" i="3"/>
  <c r="L10" i="3"/>
  <c r="M10" i="3"/>
  <c r="B20" i="3"/>
  <c r="C20" i="3"/>
  <c r="B21" i="3" s="1"/>
  <c r="D20" i="3"/>
  <c r="E20" i="3"/>
  <c r="G20" i="3"/>
  <c r="G21" i="3" s="1"/>
  <c r="H20" i="3"/>
  <c r="H21" i="3" s="1"/>
  <c r="I20" i="3"/>
  <c r="J21" i="3" s="1"/>
  <c r="J20" i="3"/>
  <c r="L20" i="3"/>
  <c r="M20" i="3"/>
  <c r="M21" i="3" s="1"/>
  <c r="N20" i="3"/>
  <c r="O21" i="3" s="1"/>
  <c r="O20" i="3"/>
  <c r="C21" i="3"/>
  <c r="E21" i="3"/>
  <c r="L21" i="3"/>
  <c r="B30" i="3"/>
  <c r="C30" i="3"/>
  <c r="B31" i="3" s="1"/>
  <c r="D30" i="3"/>
  <c r="E30" i="3"/>
  <c r="D31" i="3" s="1"/>
  <c r="G30" i="3"/>
  <c r="G31" i="3" s="1"/>
  <c r="H30" i="3"/>
  <c r="H31" i="3" s="1"/>
  <c r="I30" i="3"/>
  <c r="J30" i="3"/>
  <c r="I31" i="3" s="1"/>
  <c r="L30" i="3"/>
  <c r="L31" i="3" s="1"/>
  <c r="M30" i="3"/>
  <c r="M31" i="3" s="1"/>
  <c r="N30" i="3"/>
  <c r="O30" i="3"/>
  <c r="N31" i="3" s="1"/>
  <c r="C31" i="3"/>
  <c r="J31" i="3"/>
  <c r="O31" i="3"/>
  <c r="B41" i="3"/>
  <c r="C42" i="3" s="1"/>
  <c r="C41" i="3"/>
  <c r="D41" i="3"/>
  <c r="E41" i="3"/>
  <c r="D42" i="3" s="1"/>
  <c r="G41" i="3"/>
  <c r="G42" i="3" s="1"/>
  <c r="H41" i="3"/>
  <c r="I41" i="3"/>
  <c r="J41" i="3"/>
  <c r="I42" i="3" s="1"/>
  <c r="L41" i="3"/>
  <c r="L42" i="3" s="1"/>
  <c r="M41" i="3"/>
  <c r="N41" i="3"/>
  <c r="O41" i="3"/>
  <c r="N42" i="3" s="1"/>
  <c r="B42" i="3"/>
  <c r="H42" i="3"/>
  <c r="O42" i="3"/>
  <c r="M42" i="3" l="1"/>
  <c r="E10" i="3"/>
  <c r="E42" i="3"/>
  <c r="J10" i="3"/>
  <c r="J42" i="3"/>
  <c r="E31" i="3"/>
  <c r="N21" i="3"/>
  <c r="I21" i="3"/>
  <c r="D21" i="3"/>
  <c r="O10" i="3"/>
  <c r="H3" i="2"/>
  <c r="I3" i="2"/>
  <c r="J3" i="2" s="1"/>
  <c r="S3" i="2"/>
  <c r="T3" i="2"/>
  <c r="U3" i="2" s="1"/>
  <c r="H4" i="2"/>
  <c r="I4" i="2"/>
  <c r="J4" i="2" s="1"/>
  <c r="S4" i="2"/>
  <c r="T4" i="2"/>
  <c r="U4" i="2"/>
  <c r="H5" i="2"/>
  <c r="I5" i="2"/>
  <c r="J5" i="2" s="1"/>
  <c r="S5" i="2"/>
  <c r="T5" i="2"/>
  <c r="U5" i="2"/>
  <c r="H6" i="2"/>
  <c r="I6" i="2"/>
  <c r="J6" i="2" s="1"/>
  <c r="S6" i="2"/>
  <c r="T6" i="2"/>
  <c r="U6" i="2" s="1"/>
  <c r="H7" i="2"/>
  <c r="I7" i="2"/>
  <c r="J7" i="2" s="1"/>
  <c r="S7" i="2"/>
  <c r="T7" i="2"/>
  <c r="U7" i="2" s="1"/>
  <c r="H8" i="2"/>
  <c r="I8" i="2"/>
  <c r="J8" i="2" s="1"/>
  <c r="S8" i="2"/>
  <c r="T8" i="2"/>
  <c r="U8" i="2" s="1"/>
  <c r="H9" i="2"/>
  <c r="I9" i="2"/>
  <c r="J9" i="2" s="1"/>
  <c r="S9" i="2"/>
  <c r="T9" i="2"/>
  <c r="U9" i="2"/>
  <c r="H10" i="2"/>
  <c r="I10" i="2"/>
  <c r="J10" i="2" s="1"/>
  <c r="S10" i="2"/>
  <c r="T10" i="2"/>
  <c r="U10" i="2"/>
  <c r="H11" i="2"/>
  <c r="I11" i="2"/>
  <c r="J11" i="2" s="1"/>
  <c r="S11" i="2"/>
  <c r="T11" i="2"/>
  <c r="U11" i="2" s="1"/>
  <c r="H12" i="2"/>
  <c r="I12" i="2"/>
  <c r="J12" i="2" s="1"/>
  <c r="S12" i="2"/>
  <c r="T12" i="2"/>
  <c r="U12" i="2" s="1"/>
  <c r="H13" i="2"/>
  <c r="I13" i="2"/>
  <c r="J13" i="2" s="1"/>
  <c r="S13" i="2"/>
  <c r="T13" i="2"/>
  <c r="U13" i="2"/>
  <c r="H14" i="2"/>
  <c r="I14" i="2"/>
  <c r="J14" i="2" s="1"/>
  <c r="S14" i="2"/>
  <c r="T14" i="2"/>
  <c r="U14" i="2" s="1"/>
  <c r="H15" i="2"/>
  <c r="I15" i="2"/>
  <c r="J15" i="2" s="1"/>
  <c r="S15" i="2"/>
  <c r="T15" i="2"/>
  <c r="U15" i="2"/>
  <c r="H16" i="2"/>
  <c r="I16" i="2"/>
  <c r="J16" i="2" s="1"/>
  <c r="S16" i="2"/>
  <c r="T16" i="2"/>
  <c r="U16" i="2" s="1"/>
  <c r="H17" i="2"/>
  <c r="I17" i="2"/>
  <c r="J17" i="2" s="1"/>
  <c r="S17" i="2"/>
  <c r="T17" i="2"/>
  <c r="U17" i="2" s="1"/>
  <c r="H18" i="2"/>
  <c r="I18" i="2"/>
  <c r="J18" i="2" s="1"/>
  <c r="S18" i="2"/>
  <c r="T18" i="2"/>
  <c r="U18" i="2" s="1"/>
  <c r="H19" i="2"/>
  <c r="I19" i="2"/>
  <c r="J19" i="2" s="1"/>
  <c r="S19" i="2"/>
  <c r="T19" i="2"/>
  <c r="U19" i="2"/>
  <c r="H20" i="2"/>
  <c r="I20" i="2"/>
  <c r="J20" i="2" s="1"/>
  <c r="S20" i="2"/>
  <c r="T20" i="2"/>
  <c r="U20" i="2"/>
  <c r="H21" i="2"/>
  <c r="I21" i="2"/>
  <c r="J21" i="2" s="1"/>
  <c r="S21" i="2"/>
  <c r="T21" i="2"/>
  <c r="U21" i="2" s="1"/>
  <c r="H22" i="2"/>
  <c r="I22" i="2"/>
  <c r="J22" i="2" s="1"/>
  <c r="S22" i="2"/>
  <c r="T22" i="2"/>
  <c r="U22" i="2" s="1"/>
  <c r="H23" i="2"/>
  <c r="I23" i="2"/>
  <c r="J23" i="2" s="1"/>
  <c r="S23" i="2"/>
  <c r="T23" i="2"/>
  <c r="U23" i="2"/>
  <c r="H24" i="2"/>
  <c r="I24" i="2"/>
  <c r="J24" i="2" s="1"/>
  <c r="S24" i="2"/>
  <c r="T24" i="2"/>
  <c r="U24" i="2"/>
  <c r="H25" i="2"/>
  <c r="I25" i="2"/>
  <c r="J25" i="2" s="1"/>
  <c r="S25" i="2"/>
  <c r="T25" i="2"/>
  <c r="U25" i="2" s="1"/>
  <c r="H30" i="2"/>
  <c r="I30" i="2"/>
  <c r="J30" i="2" s="1"/>
  <c r="S30" i="2"/>
  <c r="T30" i="2"/>
  <c r="U30" i="2" s="1"/>
  <c r="H31" i="2"/>
  <c r="I31" i="2"/>
  <c r="J31" i="2" s="1"/>
  <c r="S31" i="2"/>
  <c r="T31" i="2"/>
  <c r="U31" i="2"/>
  <c r="H32" i="2"/>
  <c r="I32" i="2"/>
  <c r="J32" i="2" s="1"/>
  <c r="S32" i="2"/>
  <c r="T32" i="2"/>
  <c r="U32" i="2"/>
  <c r="H33" i="2"/>
  <c r="I33" i="2"/>
  <c r="J33" i="2" s="1"/>
  <c r="S33" i="2"/>
  <c r="T33" i="2"/>
  <c r="U33" i="2" s="1"/>
  <c r="H34" i="2"/>
  <c r="I34" i="2"/>
  <c r="J34" i="2" s="1"/>
  <c r="S34" i="2"/>
  <c r="T34" i="2"/>
  <c r="U34" i="2" s="1"/>
  <c r="H35" i="2"/>
  <c r="I35" i="2"/>
  <c r="J35" i="2" s="1"/>
  <c r="S35" i="2"/>
  <c r="T35" i="2"/>
  <c r="U35" i="2"/>
  <c r="H36" i="2"/>
  <c r="I36" i="2"/>
  <c r="J36" i="2" s="1"/>
  <c r="S36" i="2"/>
  <c r="T36" i="2"/>
  <c r="U36" i="2"/>
  <c r="H37" i="2"/>
  <c r="I37" i="2"/>
  <c r="J37" i="2" s="1"/>
  <c r="S37" i="2"/>
  <c r="T37" i="2"/>
  <c r="U37" i="2" s="1"/>
  <c r="H38" i="2"/>
  <c r="I38" i="2"/>
  <c r="J38" i="2" s="1"/>
  <c r="S38" i="2"/>
  <c r="T38" i="2"/>
  <c r="U38" i="2" s="1"/>
  <c r="H39" i="2"/>
  <c r="I39" i="2"/>
  <c r="J39" i="2" s="1"/>
  <c r="S39" i="2"/>
  <c r="T39" i="2"/>
  <c r="U39" i="2"/>
  <c r="H40" i="2"/>
  <c r="I40" i="2"/>
  <c r="J40" i="2" s="1"/>
  <c r="S40" i="2"/>
  <c r="T40" i="2"/>
  <c r="U40" i="2"/>
  <c r="H41" i="2"/>
  <c r="I41" i="2"/>
  <c r="J41" i="2" s="1"/>
  <c r="S41" i="2"/>
  <c r="T41" i="2"/>
  <c r="U41" i="2" s="1"/>
  <c r="H42" i="2"/>
  <c r="I42" i="2"/>
  <c r="J42" i="2" s="1"/>
  <c r="S42" i="2"/>
  <c r="T42" i="2"/>
  <c r="U42" i="2" s="1"/>
  <c r="H43" i="2"/>
  <c r="I43" i="2"/>
  <c r="J43" i="2" s="1"/>
  <c r="S43" i="2"/>
  <c r="T43" i="2"/>
  <c r="U43" i="2"/>
  <c r="H44" i="2"/>
  <c r="I44" i="2"/>
  <c r="J44" i="2" s="1"/>
  <c r="S44" i="2"/>
  <c r="T44" i="2"/>
  <c r="U44" i="2"/>
  <c r="H45" i="2"/>
  <c r="I45" i="2"/>
  <c r="J45" i="2" s="1"/>
  <c r="S45" i="2"/>
  <c r="T45" i="2"/>
  <c r="U45" i="2" s="1"/>
  <c r="H46" i="2"/>
  <c r="I46" i="2"/>
  <c r="J46" i="2" s="1"/>
  <c r="S46" i="2"/>
  <c r="T46" i="2"/>
  <c r="U46" i="2" s="1"/>
  <c r="H47" i="2"/>
  <c r="I47" i="2"/>
  <c r="J47" i="2" s="1"/>
  <c r="S47" i="2"/>
  <c r="T47" i="2"/>
  <c r="U47" i="2"/>
  <c r="H48" i="2"/>
  <c r="I48" i="2"/>
  <c r="J48" i="2" s="1"/>
  <c r="S48" i="2"/>
  <c r="T48" i="2"/>
  <c r="U48" i="2"/>
  <c r="H49" i="2"/>
  <c r="I49" i="2"/>
  <c r="J49" i="2" s="1"/>
  <c r="S49" i="2"/>
  <c r="T49" i="2"/>
  <c r="U49" i="2" s="1"/>
  <c r="H50" i="2"/>
  <c r="I50" i="2"/>
  <c r="J50" i="2" s="1"/>
  <c r="S50" i="2"/>
  <c r="T50" i="2"/>
  <c r="U50" i="2" s="1"/>
  <c r="H51" i="2"/>
  <c r="I51" i="2"/>
  <c r="J51" i="2" s="1"/>
  <c r="S51" i="2"/>
  <c r="T51" i="2"/>
  <c r="U51" i="2"/>
  <c r="H52" i="2"/>
  <c r="I52" i="2"/>
  <c r="J52" i="2" s="1"/>
  <c r="S52" i="2"/>
  <c r="T52" i="2"/>
  <c r="U52" i="2"/>
  <c r="H57" i="2"/>
  <c r="I57" i="2"/>
  <c r="J57" i="2" s="1"/>
  <c r="S57" i="2"/>
  <c r="T57" i="2"/>
  <c r="U57" i="2" s="1"/>
  <c r="H58" i="2"/>
  <c r="I58" i="2"/>
  <c r="J58" i="2" s="1"/>
  <c r="S58" i="2"/>
  <c r="T58" i="2"/>
  <c r="U58" i="2" s="1"/>
  <c r="H59" i="2"/>
  <c r="I59" i="2"/>
  <c r="J59" i="2" s="1"/>
  <c r="S59" i="2"/>
  <c r="T59" i="2"/>
  <c r="U59" i="2"/>
  <c r="H60" i="2"/>
  <c r="I60" i="2"/>
  <c r="J60" i="2" s="1"/>
  <c r="S60" i="2"/>
  <c r="T60" i="2"/>
  <c r="U60" i="2"/>
  <c r="H61" i="2"/>
  <c r="I61" i="2"/>
  <c r="J61" i="2" s="1"/>
  <c r="S61" i="2"/>
  <c r="T61" i="2"/>
  <c r="U61" i="2" s="1"/>
  <c r="H62" i="2"/>
  <c r="I62" i="2"/>
  <c r="J62" i="2" s="1"/>
  <c r="S62" i="2"/>
  <c r="T62" i="2"/>
  <c r="U62" i="2" s="1"/>
  <c r="H63" i="2"/>
  <c r="I63" i="2"/>
  <c r="J63" i="2" s="1"/>
  <c r="S63" i="2"/>
  <c r="T63" i="2"/>
  <c r="U63" i="2"/>
  <c r="H64" i="2"/>
  <c r="I64" i="2"/>
  <c r="J64" i="2" s="1"/>
  <c r="S64" i="2"/>
  <c r="T64" i="2"/>
  <c r="U64" i="2"/>
  <c r="H65" i="2"/>
  <c r="I65" i="2"/>
  <c r="J65" i="2" s="1"/>
  <c r="S65" i="2"/>
  <c r="T65" i="2"/>
  <c r="U65" i="2" s="1"/>
  <c r="H66" i="2"/>
  <c r="I66" i="2"/>
  <c r="J66" i="2" s="1"/>
  <c r="S66" i="2"/>
  <c r="T66" i="2"/>
  <c r="U66" i="2" s="1"/>
  <c r="H67" i="2"/>
  <c r="I67" i="2"/>
  <c r="J67" i="2" s="1"/>
  <c r="S67" i="2"/>
  <c r="T67" i="2"/>
  <c r="U67" i="2"/>
  <c r="H68" i="2"/>
  <c r="I68" i="2"/>
  <c r="J68" i="2" s="1"/>
  <c r="S68" i="2"/>
  <c r="T68" i="2"/>
  <c r="U68" i="2"/>
  <c r="H69" i="2"/>
  <c r="I69" i="2"/>
  <c r="J69" i="2" s="1"/>
  <c r="S69" i="2"/>
  <c r="T69" i="2"/>
  <c r="U69" i="2" s="1"/>
  <c r="H70" i="2"/>
  <c r="I70" i="2"/>
  <c r="J70" i="2" s="1"/>
  <c r="S70" i="2"/>
  <c r="T70" i="2"/>
  <c r="U70" i="2" s="1"/>
  <c r="H71" i="2"/>
  <c r="I71" i="2"/>
  <c r="J71" i="2" s="1"/>
  <c r="S71" i="2"/>
  <c r="T71" i="2"/>
  <c r="U71" i="2"/>
  <c r="H72" i="2"/>
  <c r="I72" i="2"/>
  <c r="J72" i="2" s="1"/>
  <c r="S72" i="2"/>
  <c r="T72" i="2"/>
  <c r="U72" i="2"/>
  <c r="H73" i="2"/>
  <c r="I73" i="2"/>
  <c r="J73" i="2" s="1"/>
  <c r="S73" i="2"/>
  <c r="T73" i="2"/>
  <c r="U73" i="2" s="1"/>
  <c r="H74" i="2"/>
  <c r="I74" i="2"/>
  <c r="J74" i="2" s="1"/>
  <c r="S74" i="2"/>
  <c r="T74" i="2"/>
  <c r="U74" i="2" s="1"/>
  <c r="H75" i="2"/>
  <c r="I75" i="2"/>
  <c r="J75" i="2" s="1"/>
  <c r="S75" i="2"/>
  <c r="T75" i="2"/>
  <c r="U75" i="2"/>
  <c r="H76" i="2"/>
  <c r="I76" i="2"/>
  <c r="J76" i="2" s="1"/>
  <c r="S76" i="2"/>
  <c r="T76" i="2"/>
  <c r="U76" i="2"/>
  <c r="H77" i="2"/>
  <c r="I77" i="2"/>
  <c r="J77" i="2" s="1"/>
  <c r="S77" i="2"/>
  <c r="T77" i="2"/>
  <c r="U77" i="2" s="1"/>
  <c r="H78" i="2"/>
  <c r="I78" i="2"/>
  <c r="J78" i="2" s="1"/>
  <c r="S78" i="2"/>
  <c r="T78" i="2"/>
  <c r="U78" i="2" s="1"/>
  <c r="H79" i="2"/>
  <c r="I79" i="2"/>
  <c r="J79" i="2" s="1"/>
  <c r="S79" i="2"/>
  <c r="T79" i="2"/>
  <c r="U79" i="2"/>
  <c r="H84" i="2"/>
  <c r="I84" i="2"/>
  <c r="J84" i="2" s="1"/>
  <c r="S84" i="2"/>
  <c r="T84" i="2"/>
  <c r="U84" i="2"/>
  <c r="H85" i="2"/>
  <c r="I85" i="2"/>
  <c r="J85" i="2" s="1"/>
  <c r="S85" i="2"/>
  <c r="T85" i="2"/>
  <c r="U85" i="2" s="1"/>
  <c r="H86" i="2"/>
  <c r="I86" i="2"/>
  <c r="J86" i="2" s="1"/>
  <c r="S86" i="2"/>
  <c r="T86" i="2"/>
  <c r="U86" i="2" s="1"/>
  <c r="H87" i="2"/>
  <c r="I87" i="2"/>
  <c r="J87" i="2" s="1"/>
  <c r="S87" i="2"/>
  <c r="T87" i="2"/>
  <c r="U87" i="2"/>
  <c r="H88" i="2"/>
  <c r="I88" i="2"/>
  <c r="J88" i="2" s="1"/>
  <c r="S88" i="2"/>
  <c r="T88" i="2"/>
  <c r="U88" i="2"/>
  <c r="H89" i="2"/>
  <c r="I89" i="2"/>
  <c r="J89" i="2" s="1"/>
  <c r="S89" i="2"/>
  <c r="T89" i="2"/>
  <c r="U89" i="2" s="1"/>
  <c r="H90" i="2"/>
  <c r="I90" i="2"/>
  <c r="J90" i="2" s="1"/>
  <c r="S90" i="2"/>
  <c r="T90" i="2"/>
  <c r="U90" i="2" s="1"/>
  <c r="H91" i="2"/>
  <c r="I91" i="2"/>
  <c r="J91" i="2" s="1"/>
  <c r="S91" i="2"/>
  <c r="T91" i="2"/>
  <c r="U91" i="2"/>
  <c r="H92" i="2"/>
  <c r="I92" i="2"/>
  <c r="J92" i="2" s="1"/>
  <c r="S92" i="2"/>
  <c r="T92" i="2"/>
  <c r="U92" i="2"/>
  <c r="H93" i="2"/>
  <c r="I93" i="2"/>
  <c r="J93" i="2" s="1"/>
  <c r="S93" i="2"/>
  <c r="T93" i="2"/>
  <c r="U93" i="2" s="1"/>
  <c r="H94" i="2"/>
  <c r="I94" i="2"/>
  <c r="J94" i="2" s="1"/>
  <c r="S94" i="2"/>
  <c r="T94" i="2"/>
  <c r="U94" i="2" s="1"/>
  <c r="H95" i="2"/>
  <c r="I95" i="2"/>
  <c r="J95" i="2" s="1"/>
  <c r="S95" i="2"/>
  <c r="T95" i="2"/>
  <c r="U95" i="2"/>
  <c r="H96" i="2"/>
  <c r="I96" i="2"/>
  <c r="J96" i="2" s="1"/>
  <c r="S96" i="2"/>
  <c r="T96" i="2"/>
  <c r="U96" i="2"/>
  <c r="H97" i="2"/>
  <c r="I97" i="2"/>
  <c r="J97" i="2" s="1"/>
  <c r="S97" i="2"/>
  <c r="T97" i="2"/>
  <c r="U97" i="2" s="1"/>
  <c r="H98" i="2"/>
  <c r="I98" i="2"/>
  <c r="J98" i="2" s="1"/>
  <c r="S98" i="2"/>
  <c r="T98" i="2"/>
  <c r="U98" i="2" s="1"/>
  <c r="H99" i="2"/>
  <c r="I99" i="2"/>
  <c r="J99" i="2" s="1"/>
  <c r="S99" i="2"/>
  <c r="T99" i="2"/>
  <c r="U99" i="2"/>
  <c r="H100" i="2"/>
  <c r="I100" i="2"/>
  <c r="J100" i="2" s="1"/>
  <c r="S100" i="2"/>
  <c r="T100" i="2"/>
  <c r="U100" i="2"/>
  <c r="H101" i="2"/>
  <c r="I101" i="2"/>
  <c r="J101" i="2" s="1"/>
  <c r="S101" i="2"/>
  <c r="T101" i="2"/>
  <c r="U101" i="2" s="1"/>
  <c r="H102" i="2"/>
  <c r="I102" i="2"/>
  <c r="J102" i="2" s="1"/>
  <c r="S102" i="2"/>
  <c r="T102" i="2"/>
  <c r="U102" i="2" s="1"/>
  <c r="H103" i="2"/>
  <c r="I103" i="2"/>
  <c r="J103" i="2" s="1"/>
  <c r="S103" i="2"/>
  <c r="T103" i="2"/>
  <c r="U103" i="2"/>
  <c r="H104" i="2"/>
  <c r="I104" i="2"/>
  <c r="J104" i="2" s="1"/>
  <c r="S104" i="2"/>
  <c r="T104" i="2"/>
  <c r="U104" i="2"/>
  <c r="H105" i="2"/>
  <c r="I105" i="2"/>
  <c r="J105" i="2" s="1"/>
  <c r="S105" i="2"/>
  <c r="T105" i="2"/>
  <c r="U105" i="2" s="1"/>
  <c r="H106" i="2"/>
  <c r="I106" i="2"/>
  <c r="J106" i="2" s="1"/>
  <c r="S106" i="2"/>
  <c r="T106" i="2"/>
  <c r="U106" i="2" s="1"/>
  <c r="C16" i="1" l="1"/>
  <c r="D16" i="1"/>
  <c r="E16" i="1"/>
  <c r="F16" i="1"/>
  <c r="F18" i="1" s="1"/>
  <c r="F19" i="1" s="1"/>
  <c r="G16" i="1"/>
  <c r="B16" i="1"/>
</calcChain>
</file>

<file path=xl/sharedStrings.xml><?xml version="1.0" encoding="utf-8"?>
<sst xmlns="http://schemas.openxmlformats.org/spreadsheetml/2006/main" count="253" uniqueCount="41">
  <si>
    <t>wt</t>
  </si>
  <si>
    <t>tdc1</t>
  </si>
  <si>
    <t>ser2</t>
  </si>
  <si>
    <t>tyra2</t>
  </si>
  <si>
    <t>tyra3</t>
  </si>
  <si>
    <t>lgc55</t>
  </si>
  <si>
    <t>%alive</t>
  </si>
  <si>
    <t>SEM</t>
  </si>
  <si>
    <t>Stdev</t>
  </si>
  <si>
    <t>Average</t>
  </si>
  <si>
    <t>%Survival June</t>
  </si>
  <si>
    <t xml:space="preserve"> %Survival April</t>
  </si>
  <si>
    <t>%Survival March</t>
  </si>
  <si>
    <t>Day</t>
  </si>
  <si>
    <t>pelt-2::tyra-3 tyramine 10 mM</t>
  </si>
  <si>
    <t>pelt-2::tyra-3 ctrol-</t>
  </si>
  <si>
    <t>tyra3 control tyramine 10 mM</t>
  </si>
  <si>
    <t>tyra-3 control</t>
  </si>
  <si>
    <t>tdc1 control tyramine 10 mM</t>
  </si>
  <si>
    <t>tdc1 control</t>
  </si>
  <si>
    <t>N2 control tyramine 10 mM</t>
  </si>
  <si>
    <t>N2 control</t>
  </si>
  <si>
    <t>ALIVE</t>
  </si>
  <si>
    <t>DEAD</t>
  </si>
  <si>
    <t>tyra-tyr</t>
  </si>
  <si>
    <t>tyra-3</t>
  </si>
  <si>
    <t>tdc-1 tyr</t>
  </si>
  <si>
    <t>wild-type tyr</t>
  </si>
  <si>
    <t>wild-type</t>
  </si>
  <si>
    <t>PLATE</t>
  </si>
  <si>
    <t>tyra3 Tyr 10 mM</t>
  </si>
  <si>
    <t>tdc-1 Tyr 10 mM</t>
  </si>
  <si>
    <t>tdc-1</t>
  </si>
  <si>
    <t>wild-type Tyr 10 mM</t>
  </si>
  <si>
    <t>HEAT</t>
  </si>
  <si>
    <t>OXIDATION</t>
  </si>
  <si>
    <t>Strain</t>
  </si>
  <si>
    <t>Tyramine(mM)</t>
  </si>
  <si>
    <t>Mean survival (days)</t>
  </si>
  <si>
    <t>SD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</si>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</sst>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  <xf numFmtId="0" fontId="0" fillId="3" borderId="3" xfId="0" applyFill="1" applyBorder="1"/>
    <xf numFmtId="0" fontId="0" fillId="3" borderId="5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Border="1"/>
    <xf numFmtId="0" fontId="0" fillId="3" borderId="1" xfId="0" applyFill="1" applyBorder="1"/>
    <xf numFmtId="0" fontId="0" fillId="3" borderId="7" xfId="0" applyFill="1" applyBorder="1"/>
    <xf numFmtId="0" fontId="0" fillId="0" borderId="8" xfId="0" applyBorder="1" applyAlignment="1"/>
    <xf numFmtId="0" fontId="0" fillId="2" borderId="12" xfId="0" applyFill="1" applyBorder="1"/>
    <xf numFmtId="0" fontId="0" fillId="0" borderId="12" xfId="0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5" borderId="3" xfId="0" applyFill="1" applyBorder="1"/>
    <xf numFmtId="0" fontId="0" fillId="5" borderId="5" xfId="0" applyFill="1" applyBorder="1"/>
    <xf numFmtId="0" fontId="0" fillId="4" borderId="6" xfId="0" applyFill="1" applyBorder="1"/>
    <xf numFmtId="0" fontId="0" fillId="4" borderId="1" xfId="0" applyFill="1" applyBorder="1"/>
    <xf numFmtId="0" fontId="0" fillId="5" borderId="1" xfId="0" applyFill="1" applyBorder="1"/>
    <xf numFmtId="0" fontId="0" fillId="5" borderId="7" xfId="0" applyFill="1" applyBorder="1"/>
    <xf numFmtId="0" fontId="0" fillId="4" borderId="14" xfId="0" applyFill="1" applyBorder="1"/>
    <xf numFmtId="0" fontId="0" fillId="0" borderId="12" xfId="0" applyBorder="1"/>
    <xf numFmtId="0" fontId="0" fillId="5" borderId="12" xfId="0" applyFill="1" applyBorder="1" applyAlignment="1">
      <alignment horizontal="center"/>
    </xf>
    <xf numFmtId="0" fontId="0" fillId="6" borderId="2" xfId="0" applyFill="1" applyBorder="1"/>
    <xf numFmtId="0" fontId="0" fillId="6" borderId="3" xfId="0" applyFill="1" applyBorder="1"/>
    <xf numFmtId="0" fontId="0" fillId="7" borderId="3" xfId="0" applyFill="1" applyBorder="1"/>
    <xf numFmtId="0" fontId="0" fillId="7" borderId="5" xfId="0" applyFill="1" applyBorder="1"/>
    <xf numFmtId="0" fontId="0" fillId="6" borderId="6" xfId="0" applyFill="1" applyBorder="1"/>
    <xf numFmtId="0" fontId="0" fillId="6" borderId="1" xfId="0" applyFill="1" applyBorder="1"/>
    <xf numFmtId="0" fontId="0" fillId="7" borderId="1" xfId="0" applyFill="1" applyBorder="1"/>
    <xf numFmtId="0" fontId="0" fillId="7" borderId="7" xfId="0" applyFill="1" applyBorder="1"/>
    <xf numFmtId="0" fontId="0" fillId="6" borderId="14" xfId="0" applyFill="1" applyBorder="1"/>
    <xf numFmtId="0" fontId="0" fillId="7" borderId="12" xfId="0" applyFill="1" applyBorder="1" applyAlignment="1">
      <alignment horizontal="center"/>
    </xf>
    <xf numFmtId="0" fontId="0" fillId="8" borderId="2" xfId="0" applyFill="1" applyBorder="1"/>
    <xf numFmtId="0" fontId="0" fillId="8" borderId="3" xfId="0" applyFill="1" applyBorder="1"/>
    <xf numFmtId="0" fontId="0" fillId="9" borderId="3" xfId="0" applyFill="1" applyBorder="1"/>
    <xf numFmtId="0" fontId="0" fillId="9" borderId="5" xfId="0" applyFill="1" applyBorder="1"/>
    <xf numFmtId="0" fontId="0" fillId="8" borderId="6" xfId="0" applyFill="1" applyBorder="1"/>
    <xf numFmtId="0" fontId="0" fillId="8" borderId="1" xfId="0" applyFill="1" applyBorder="1"/>
    <xf numFmtId="0" fontId="0" fillId="9" borderId="1" xfId="0" applyFill="1" applyBorder="1"/>
    <xf numFmtId="0" fontId="0" fillId="9" borderId="7" xfId="0" applyFill="1" applyBorder="1"/>
    <xf numFmtId="0" fontId="0" fillId="8" borderId="14" xfId="0" applyFill="1" applyBorder="1"/>
    <xf numFmtId="0" fontId="0" fillId="9" borderId="12" xfId="0" applyFill="1" applyBorder="1"/>
    <xf numFmtId="0" fontId="0" fillId="10" borderId="16" xfId="0" applyFill="1" applyBorder="1"/>
    <xf numFmtId="0" fontId="0" fillId="10" borderId="0" xfId="0" applyFill="1" applyBorder="1"/>
    <xf numFmtId="0" fontId="0" fillId="11" borderId="0" xfId="0" applyFill="1" applyBorder="1"/>
    <xf numFmtId="0" fontId="0" fillId="11" borderId="17" xfId="0" applyFill="1" applyBorder="1"/>
    <xf numFmtId="0" fontId="0" fillId="12" borderId="16" xfId="0" applyFill="1" applyBorder="1"/>
    <xf numFmtId="0" fontId="0" fillId="12" borderId="0" xfId="0" applyFill="1" applyBorder="1"/>
    <xf numFmtId="0" fontId="0" fillId="13" borderId="0" xfId="0" applyFill="1" applyBorder="1"/>
    <xf numFmtId="0" fontId="0" fillId="13" borderId="17" xfId="0" applyFill="1" applyBorder="1"/>
    <xf numFmtId="0" fontId="0" fillId="4" borderId="0" xfId="0" applyFill="1" applyBorder="1"/>
    <xf numFmtId="0" fontId="0" fillId="4" borderId="16" xfId="0" applyFill="1" applyBorder="1"/>
    <xf numFmtId="0" fontId="0" fillId="14" borderId="0" xfId="0" applyFill="1" applyBorder="1"/>
    <xf numFmtId="0" fontId="0" fillId="14" borderId="17" xfId="0" applyFill="1" applyBorder="1"/>
    <xf numFmtId="0" fontId="0" fillId="10" borderId="6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1" borderId="7" xfId="0" applyFill="1" applyBorder="1"/>
    <xf numFmtId="0" fontId="0" fillId="12" borderId="6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3" borderId="7" xfId="0" applyFill="1" applyBorder="1"/>
    <xf numFmtId="0" fontId="0" fillId="14" borderId="1" xfId="0" applyFill="1" applyBorder="1"/>
    <xf numFmtId="0" fontId="0" fillId="14" borderId="7" xfId="0" applyFill="1" applyBorder="1"/>
    <xf numFmtId="0" fontId="0" fillId="0" borderId="18" xfId="0" applyBorder="1"/>
    <xf numFmtId="0" fontId="0" fillId="4" borderId="0" xfId="0" applyFill="1" applyBorder="1" applyAlignment="1">
      <alignment horizontal="center"/>
    </xf>
    <xf numFmtId="0" fontId="0" fillId="15" borderId="1" xfId="0" applyFill="1" applyBorder="1"/>
    <xf numFmtId="0" fontId="0" fillId="15" borderId="0" xfId="0" applyFill="1"/>
    <xf numFmtId="0" fontId="0" fillId="13" borderId="0" xfId="0" applyFill="1"/>
    <xf numFmtId="0" fontId="0" fillId="16" borderId="1" xfId="0" applyFill="1" applyBorder="1"/>
    <xf numFmtId="0" fontId="0" fillId="16" borderId="0" xfId="0" applyFill="1"/>
    <xf numFmtId="0" fontId="0" fillId="17" borderId="1" xfId="0" applyFill="1" applyBorder="1"/>
    <xf numFmtId="0" fontId="0" fillId="17" borderId="0" xfId="0" applyFill="1"/>
    <xf numFmtId="0" fontId="0" fillId="18" borderId="1" xfId="0" applyFill="1" applyBorder="1"/>
    <xf numFmtId="0" fontId="0" fillId="18" borderId="0" xfId="0" applyFill="1"/>
    <xf numFmtId="0" fontId="0" fillId="6" borderId="0" xfId="0" applyFill="1"/>
    <xf numFmtId="0" fontId="0" fillId="19" borderId="0" xfId="0" applyFill="1"/>
    <xf numFmtId="0" fontId="0" fillId="9" borderId="18" xfId="0" applyFill="1" applyBorder="1"/>
    <xf numFmtId="0" fontId="0" fillId="15" borderId="6" xfId="0" applyFill="1" applyBorder="1"/>
    <xf numFmtId="0" fontId="0" fillId="15" borderId="0" xfId="0" applyFill="1" applyBorder="1"/>
    <xf numFmtId="0" fontId="0" fillId="15" borderId="16" xfId="0" applyFill="1" applyBorder="1"/>
    <xf numFmtId="0" fontId="0" fillId="19" borderId="22" xfId="0" applyFill="1" applyBorder="1"/>
    <xf numFmtId="0" fontId="0" fillId="17" borderId="7" xfId="0" applyFill="1" applyBorder="1"/>
    <xf numFmtId="0" fontId="0" fillId="17" borderId="17" xfId="0" applyFill="1" applyBorder="1"/>
    <xf numFmtId="0" fontId="0" fillId="17" borderId="0" xfId="0" applyFill="1" applyBorder="1"/>
    <xf numFmtId="0" fontId="0" fillId="6" borderId="0" xfId="0" applyFill="1" applyBorder="1"/>
    <xf numFmtId="0" fontId="0" fillId="6" borderId="16" xfId="0" applyFill="1" applyBorder="1"/>
    <xf numFmtId="0" fontId="0" fillId="16" borderId="7" xfId="0" applyFill="1" applyBorder="1"/>
    <xf numFmtId="0" fontId="0" fillId="18" borderId="6" xfId="0" applyFill="1" applyBorder="1"/>
    <xf numFmtId="0" fontId="0" fillId="16" borderId="17" xfId="0" applyFill="1" applyBorder="1"/>
    <xf numFmtId="0" fontId="0" fillId="16" borderId="0" xfId="0" applyFill="1" applyBorder="1"/>
    <xf numFmtId="0" fontId="0" fillId="18" borderId="0" xfId="0" applyFill="1" applyBorder="1"/>
    <xf numFmtId="0" fontId="0" fillId="18" borderId="16" xfId="0" applyFill="1" applyBorder="1"/>
    <xf numFmtId="0" fontId="0" fillId="0" borderId="0" xfId="0" applyFill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3" fillId="0" borderId="1" xfId="0" applyFont="1" applyBorder="1"/>
    <xf numFmtId="0" fontId="3" fillId="0" borderId="8" xfId="0" applyFont="1" applyBorder="1"/>
    <xf numFmtId="0" fontId="0" fillId="3" borderId="13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0" fillId="12" borderId="20" xfId="0" applyFill="1" applyBorder="1" applyAlignment="1">
      <alignment horizontal="center"/>
    </xf>
    <xf numFmtId="0" fontId="0" fillId="12" borderId="19" xfId="0" applyFill="1" applyBorder="1" applyAlignment="1">
      <alignment horizontal="center"/>
    </xf>
    <xf numFmtId="0" fontId="0" fillId="14" borderId="21" xfId="0" applyFill="1" applyBorder="1" applyAlignment="1">
      <alignment horizontal="center"/>
    </xf>
    <xf numFmtId="0" fontId="0" fillId="14" borderId="20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11" borderId="21" xfId="0" applyFill="1" applyBorder="1" applyAlignment="1">
      <alignment horizontal="center"/>
    </xf>
    <xf numFmtId="0" fontId="0" fillId="11" borderId="20" xfId="0" applyFill="1" applyBorder="1" applyAlignment="1">
      <alignment horizontal="center"/>
    </xf>
    <xf numFmtId="0" fontId="0" fillId="10" borderId="20" xfId="0" applyFill="1" applyBorder="1" applyAlignment="1">
      <alignment horizontal="center"/>
    </xf>
    <xf numFmtId="0" fontId="0" fillId="10" borderId="19" xfId="0" applyFill="1" applyBorder="1" applyAlignment="1">
      <alignment horizontal="center"/>
    </xf>
    <xf numFmtId="0" fontId="0" fillId="13" borderId="21" xfId="0" applyFill="1" applyBorder="1" applyAlignment="1">
      <alignment horizontal="center"/>
    </xf>
    <xf numFmtId="0" fontId="0" fillId="13" borderId="20" xfId="0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18" borderId="20" xfId="0" applyFill="1" applyBorder="1" applyAlignment="1">
      <alignment horizontal="center"/>
    </xf>
    <xf numFmtId="0" fontId="0" fillId="18" borderId="19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16" borderId="21" xfId="0" applyFill="1" applyBorder="1" applyAlignment="1">
      <alignment horizontal="center"/>
    </xf>
    <xf numFmtId="0" fontId="0" fillId="16" borderId="20" xfId="0" applyFill="1" applyBorder="1" applyAlignment="1">
      <alignment horizontal="center"/>
    </xf>
    <xf numFmtId="0" fontId="0" fillId="13" borderId="13" xfId="0" applyFill="1" applyBorder="1" applyAlignment="1">
      <alignment horizontal="center"/>
    </xf>
    <xf numFmtId="0" fontId="0" fillId="13" borderId="15" xfId="0" applyFill="1" applyBorder="1" applyAlignment="1">
      <alignment horizontal="center"/>
    </xf>
    <xf numFmtId="0" fontId="0" fillId="15" borderId="11" xfId="0" applyFill="1" applyBorder="1" applyAlignment="1">
      <alignment horizontal="center"/>
    </xf>
    <xf numFmtId="0" fontId="0" fillId="15" borderId="9" xfId="0" applyFill="1" applyBorder="1" applyAlignment="1">
      <alignment horizontal="center"/>
    </xf>
    <xf numFmtId="0" fontId="0" fillId="17" borderId="13" xfId="0" applyFill="1" applyBorder="1" applyAlignment="1">
      <alignment horizontal="center"/>
    </xf>
    <xf numFmtId="0" fontId="0" fillId="17" borderId="15" xfId="0" applyFill="1" applyBorder="1" applyAlignment="1">
      <alignment horizontal="center"/>
    </xf>
    <xf numFmtId="0" fontId="3" fillId="13" borderId="18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/>
    </xf>
    <xf numFmtId="0" fontId="3" fillId="17" borderId="18" xfId="0" applyFont="1" applyFill="1" applyBorder="1" applyAlignment="1">
      <alignment horizontal="center"/>
    </xf>
    <xf numFmtId="0" fontId="3" fillId="17" borderId="8" xfId="0" applyFont="1" applyFill="1" applyBorder="1" applyAlignment="1">
      <alignment horizontal="center"/>
    </xf>
    <xf numFmtId="0" fontId="3" fillId="16" borderId="8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7" xfId="0" applyBorder="1"/>
    <xf numFmtId="0" fontId="0" fillId="9" borderId="0" xfId="0" applyFill="1"/>
    <xf numFmtId="0" fontId="0" fillId="14" borderId="28" xfId="0" applyFill="1" applyBorder="1"/>
    <xf numFmtId="0" fontId="0" fillId="14" borderId="27" xfId="0" applyFill="1" applyBorder="1"/>
    <xf numFmtId="0" fontId="0" fillId="4" borderId="27" xfId="0" applyFill="1" applyBorder="1"/>
    <xf numFmtId="0" fontId="0" fillId="4" borderId="29" xfId="0" applyFill="1" applyBorder="1"/>
    <xf numFmtId="0" fontId="0" fillId="13" borderId="28" xfId="0" applyFill="1" applyBorder="1"/>
    <xf numFmtId="0" fontId="0" fillId="13" borderId="27" xfId="0" applyFill="1" applyBorder="1"/>
    <xf numFmtId="0" fontId="0" fillId="12" borderId="27" xfId="0" applyFill="1" applyBorder="1"/>
    <xf numFmtId="0" fontId="0" fillId="12" borderId="29" xfId="0" applyFill="1" applyBorder="1"/>
    <xf numFmtId="0" fontId="0" fillId="11" borderId="28" xfId="0" applyFill="1" applyBorder="1"/>
    <xf numFmtId="0" fontId="0" fillId="11" borderId="27" xfId="0" applyFill="1" applyBorder="1"/>
    <xf numFmtId="0" fontId="0" fillId="10" borderId="27" xfId="0" applyFill="1" applyBorder="1"/>
    <xf numFmtId="0" fontId="0" fillId="10" borderId="29" xfId="0" applyFill="1" applyBorder="1"/>
    <xf numFmtId="0" fontId="0" fillId="9" borderId="27" xfId="0" applyFill="1" applyBorder="1"/>
    <xf numFmtId="0" fontId="0" fillId="0" borderId="30" xfId="0" applyBorder="1"/>
    <xf numFmtId="0" fontId="0" fillId="15" borderId="27" xfId="0" applyFill="1" applyBorder="1"/>
    <xf numFmtId="0" fontId="0" fillId="15" borderId="29" xfId="0" applyFill="1" applyBorder="1"/>
    <xf numFmtId="0" fontId="0" fillId="19" borderId="31" xfId="0" applyFill="1" applyBorder="1"/>
    <xf numFmtId="0" fontId="0" fillId="17" borderId="28" xfId="0" applyFill="1" applyBorder="1"/>
    <xf numFmtId="0" fontId="0" fillId="17" borderId="27" xfId="0" applyFill="1" applyBorder="1"/>
    <xf numFmtId="0" fontId="0" fillId="6" borderId="27" xfId="0" applyFill="1" applyBorder="1"/>
    <xf numFmtId="0" fontId="0" fillId="6" borderId="29" xfId="0" applyFill="1" applyBorder="1"/>
    <xf numFmtId="0" fontId="0" fillId="16" borderId="28" xfId="0" applyFill="1" applyBorder="1"/>
    <xf numFmtId="0" fontId="0" fillId="16" borderId="27" xfId="0" applyFill="1" applyBorder="1"/>
    <xf numFmtId="0" fontId="0" fillId="18" borderId="27" xfId="0" applyFill="1" applyBorder="1"/>
    <xf numFmtId="0" fontId="0" fillId="18" borderId="2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22" sqref="C22"/>
    </sheetView>
  </sheetViews>
  <sheetFormatPr baseColWidth="10" defaultColWidth="10.85546875" defaultRowHeight="15" x14ac:dyDescent="0.25"/>
  <sheetData>
    <row r="1" spans="1:7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6</v>
      </c>
      <c r="B2" s="1">
        <v>42.4</v>
      </c>
      <c r="C2" s="1">
        <v>88.8</v>
      </c>
      <c r="D2" s="1">
        <v>31.9</v>
      </c>
      <c r="E2" s="1">
        <v>31.83</v>
      </c>
      <c r="F2" s="1">
        <v>82.36</v>
      </c>
      <c r="G2" s="1">
        <v>56.8</v>
      </c>
    </row>
    <row r="3" spans="1:7" x14ac:dyDescent="0.25">
      <c r="A3" t="s">
        <v>6</v>
      </c>
      <c r="B3" s="1">
        <v>33.799999999999997</v>
      </c>
      <c r="C3" s="1">
        <v>97</v>
      </c>
      <c r="D3" s="1">
        <v>43.2</v>
      </c>
      <c r="E3" s="1">
        <v>40.299999999999997</v>
      </c>
      <c r="F3" s="1">
        <v>71.2</v>
      </c>
      <c r="G3" s="1">
        <v>34.799999999999997</v>
      </c>
    </row>
    <row r="4" spans="1:7" x14ac:dyDescent="0.25">
      <c r="A4" t="s">
        <v>6</v>
      </c>
      <c r="B4" s="1">
        <v>35.4</v>
      </c>
      <c r="C4" s="1">
        <v>77</v>
      </c>
      <c r="D4" s="1">
        <v>34.9</v>
      </c>
      <c r="E4" s="1">
        <v>53.8</v>
      </c>
      <c r="F4" s="1">
        <v>74.599999999999994</v>
      </c>
      <c r="G4" s="1">
        <v>52.4</v>
      </c>
    </row>
    <row r="5" spans="1:7" x14ac:dyDescent="0.25">
      <c r="A5" t="s">
        <v>6</v>
      </c>
      <c r="B5" s="1">
        <v>25</v>
      </c>
      <c r="C5" s="1">
        <v>59</v>
      </c>
      <c r="D5" s="1">
        <v>26</v>
      </c>
      <c r="E5" s="1">
        <v>41.558399999999999</v>
      </c>
      <c r="F5" s="1">
        <v>86.25</v>
      </c>
      <c r="G5" s="1">
        <v>34.200000000000003</v>
      </c>
    </row>
    <row r="6" spans="1:7" x14ac:dyDescent="0.25">
      <c r="A6" t="s">
        <v>6</v>
      </c>
      <c r="B6" s="1">
        <v>41.33</v>
      </c>
      <c r="C6" s="1">
        <v>86.56</v>
      </c>
      <c r="D6" s="1">
        <v>36.299999999999997</v>
      </c>
      <c r="E6" s="1">
        <v>36.299999999999997</v>
      </c>
      <c r="F6" s="1">
        <v>78.319999999999993</v>
      </c>
      <c r="G6" s="1">
        <v>45.6</v>
      </c>
    </row>
    <row r="7" spans="1:7" x14ac:dyDescent="0.25">
      <c r="A7" t="s">
        <v>6</v>
      </c>
      <c r="B7" s="1">
        <v>37.08</v>
      </c>
      <c r="C7" s="1">
        <v>86.67</v>
      </c>
      <c r="D7" s="1"/>
      <c r="E7" s="1">
        <v>49.3</v>
      </c>
      <c r="F7" s="1">
        <v>76.25</v>
      </c>
      <c r="G7" s="1"/>
    </row>
    <row r="8" spans="1:7" x14ac:dyDescent="0.25">
      <c r="A8" t="s">
        <v>6</v>
      </c>
      <c r="B8" s="1">
        <v>43.75</v>
      </c>
      <c r="C8" s="1">
        <v>83.5</v>
      </c>
      <c r="D8" s="1"/>
      <c r="E8" s="1"/>
      <c r="F8" s="1"/>
      <c r="G8" s="1"/>
    </row>
    <row r="9" spans="1:7" x14ac:dyDescent="0.25">
      <c r="A9" t="s">
        <v>6</v>
      </c>
      <c r="B9" s="1">
        <v>18.420000000000002</v>
      </c>
      <c r="C9" s="1">
        <v>82.35</v>
      </c>
      <c r="D9" s="1"/>
      <c r="E9" s="1"/>
      <c r="F9" s="1"/>
      <c r="G9" s="1"/>
    </row>
    <row r="10" spans="1:7" x14ac:dyDescent="0.25">
      <c r="A10" t="s">
        <v>6</v>
      </c>
      <c r="B10" s="1">
        <v>45</v>
      </c>
      <c r="C10" s="1">
        <v>71</v>
      </c>
      <c r="D10" s="1"/>
      <c r="E10" s="1"/>
      <c r="F10" s="1"/>
      <c r="G10" s="1"/>
    </row>
    <row r="11" spans="1:7" x14ac:dyDescent="0.25">
      <c r="A11" t="s">
        <v>6</v>
      </c>
      <c r="B11" s="1">
        <v>35</v>
      </c>
      <c r="C11" s="1">
        <v>64.8</v>
      </c>
      <c r="D11" s="1"/>
      <c r="E11" s="1"/>
      <c r="F11" s="1"/>
      <c r="G11" s="1"/>
    </row>
    <row r="12" spans="1:7" x14ac:dyDescent="0.25">
      <c r="A12" t="s">
        <v>6</v>
      </c>
      <c r="B12" s="1">
        <v>55.5</v>
      </c>
      <c r="C12" s="1">
        <v>75.3</v>
      </c>
      <c r="D12" s="1"/>
      <c r="E12" s="1"/>
      <c r="F12" s="1"/>
      <c r="G12" s="1"/>
    </row>
    <row r="13" spans="1:7" x14ac:dyDescent="0.25">
      <c r="A13" t="s">
        <v>6</v>
      </c>
      <c r="B13" s="1">
        <v>14.84</v>
      </c>
      <c r="C13" s="1">
        <v>65</v>
      </c>
      <c r="D13" s="1"/>
      <c r="E13" s="1"/>
      <c r="F13" s="1"/>
      <c r="G13" s="1"/>
    </row>
    <row r="14" spans="1:7" x14ac:dyDescent="0.25">
      <c r="A14" t="s">
        <v>6</v>
      </c>
      <c r="B14" s="1">
        <v>27.6</v>
      </c>
      <c r="C14" s="1">
        <v>76</v>
      </c>
      <c r="D14" s="1"/>
      <c r="E14" s="1"/>
      <c r="F14" s="1"/>
      <c r="G14" s="1"/>
    </row>
    <row r="15" spans="1:7" x14ac:dyDescent="0.25">
      <c r="A15" t="s">
        <v>6</v>
      </c>
      <c r="B15" s="160">
        <v>29.3</v>
      </c>
      <c r="C15" s="160">
        <v>86.3</v>
      </c>
      <c r="D15" s="160"/>
      <c r="E15" s="160"/>
      <c r="F15" s="160"/>
      <c r="G15" s="160"/>
    </row>
    <row r="16" spans="1:7" x14ac:dyDescent="0.25">
      <c r="A16" s="1" t="s">
        <v>40</v>
      </c>
      <c r="B16" s="1">
        <f>COUNT(B2:B15)</f>
        <v>14</v>
      </c>
      <c r="C16" s="1">
        <f t="shared" ref="C16:G16" si="0">COUNT(C2:C15)</f>
        <v>14</v>
      </c>
      <c r="D16" s="1">
        <f t="shared" si="0"/>
        <v>5</v>
      </c>
      <c r="E16" s="1">
        <f t="shared" si="0"/>
        <v>6</v>
      </c>
      <c r="F16" s="1">
        <f t="shared" si="0"/>
        <v>6</v>
      </c>
      <c r="G16" s="1">
        <f t="shared" si="0"/>
        <v>5</v>
      </c>
    </row>
    <row r="17" spans="1:7" x14ac:dyDescent="0.25">
      <c r="A17" s="1" t="s">
        <v>9</v>
      </c>
      <c r="B17" s="1">
        <f>AVERAGE(B2:B15)</f>
        <v>34.601428571428571</v>
      </c>
      <c r="C17" s="1">
        <f t="shared" ref="C17:G17" si="1">AVERAGE(C2:C15)</f>
        <v>78.52</v>
      </c>
      <c r="D17" s="1">
        <f t="shared" si="1"/>
        <v>34.46</v>
      </c>
      <c r="E17" s="1">
        <f t="shared" si="1"/>
        <v>42.181399999999996</v>
      </c>
      <c r="F17" s="1">
        <f t="shared" si="1"/>
        <v>78.163333333333327</v>
      </c>
      <c r="G17" s="1">
        <f t="shared" si="1"/>
        <v>44.76</v>
      </c>
    </row>
    <row r="18" spans="1:7" x14ac:dyDescent="0.25">
      <c r="A18" s="1" t="s">
        <v>39</v>
      </c>
      <c r="B18" s="1">
        <f>STDEV(B2:B17)</f>
        <v>11.436224469970453</v>
      </c>
      <c r="C18" s="1">
        <f t="shared" ref="C18:G18" si="2">STDEV(C2:C17)</f>
        <v>18.988668375288107</v>
      </c>
      <c r="D18" s="1">
        <f t="shared" si="2"/>
        <v>12.261043224472417</v>
      </c>
      <c r="E18" s="1">
        <f t="shared" si="2"/>
        <v>14.52482341921187</v>
      </c>
      <c r="F18" s="1">
        <f t="shared" si="2"/>
        <v>25.924286121563661</v>
      </c>
      <c r="G18" s="1">
        <f t="shared" si="2"/>
        <v>17.174461660655719</v>
      </c>
    </row>
    <row r="19" spans="1:7" x14ac:dyDescent="0.25">
      <c r="A19" s="1" t="s">
        <v>7</v>
      </c>
      <c r="B19" s="1">
        <f>B18/SQRT(B16)</f>
        <v>3.0564595546335607</v>
      </c>
      <c r="C19" s="1">
        <f t="shared" ref="C19:G19" si="3">C18/SQRT(C16)</f>
        <v>5.0749350922426775</v>
      </c>
      <c r="D19" s="1">
        <f t="shared" si="3"/>
        <v>5.4833052249967071</v>
      </c>
      <c r="E19" s="1">
        <f t="shared" si="3"/>
        <v>5.9297343301827281</v>
      </c>
      <c r="F19" s="1">
        <f t="shared" si="3"/>
        <v>10.583545490624415</v>
      </c>
      <c r="G19" s="1">
        <f t="shared" si="3"/>
        <v>7.6806527500380222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zoomScale="50" zoomScaleNormal="50" workbookViewId="0">
      <selection activeCell="AB21" sqref="AB21"/>
    </sheetView>
  </sheetViews>
  <sheetFormatPr baseColWidth="10" defaultColWidth="9.140625" defaultRowHeight="15" x14ac:dyDescent="0.25"/>
  <cols>
    <col min="2" max="2" width="22.140625" customWidth="1"/>
    <col min="3" max="3" width="20.42578125" customWidth="1"/>
    <col min="4" max="4" width="25.85546875" customWidth="1"/>
    <col min="13" max="13" width="26.5703125" customWidth="1"/>
    <col min="14" max="14" width="21.85546875" customWidth="1"/>
    <col min="15" max="15" width="23.42578125" customWidth="1"/>
    <col min="19" max="19" width="16.140625" customWidth="1"/>
  </cols>
  <sheetData>
    <row r="1" spans="1:21" x14ac:dyDescent="0.25">
      <c r="A1" s="109" t="s">
        <v>21</v>
      </c>
      <c r="B1" s="110"/>
      <c r="C1" s="110"/>
      <c r="D1" s="110"/>
      <c r="E1" s="110"/>
      <c r="F1" s="110"/>
      <c r="G1" s="110"/>
      <c r="H1" s="110"/>
      <c r="I1" s="110"/>
      <c r="J1" s="45"/>
      <c r="K1" s="24"/>
      <c r="L1" s="111" t="s">
        <v>20</v>
      </c>
      <c r="M1" s="112"/>
      <c r="N1" s="112"/>
      <c r="O1" s="112"/>
      <c r="P1" s="112"/>
      <c r="Q1" s="112"/>
      <c r="R1" s="112"/>
      <c r="S1" s="112"/>
      <c r="T1" s="113"/>
      <c r="U1" s="44"/>
    </row>
    <row r="2" spans="1:21" x14ac:dyDescent="0.25">
      <c r="A2" s="43" t="s">
        <v>13</v>
      </c>
      <c r="B2" s="42" t="s">
        <v>12</v>
      </c>
      <c r="C2" s="42" t="s">
        <v>11</v>
      </c>
      <c r="D2" s="42" t="s">
        <v>10</v>
      </c>
      <c r="E2" s="42"/>
      <c r="F2" s="42"/>
      <c r="G2" s="42"/>
      <c r="H2" s="42" t="s">
        <v>9</v>
      </c>
      <c r="I2" s="42" t="s">
        <v>8</v>
      </c>
      <c r="J2" s="42" t="s">
        <v>7</v>
      </c>
      <c r="K2" s="9"/>
      <c r="L2" s="41" t="s">
        <v>13</v>
      </c>
      <c r="M2" s="41" t="s">
        <v>12</v>
      </c>
      <c r="N2" s="41" t="s">
        <v>11</v>
      </c>
      <c r="O2" s="41" t="s">
        <v>10</v>
      </c>
      <c r="P2" s="41"/>
      <c r="Q2" s="41"/>
      <c r="R2" s="41"/>
      <c r="S2" s="41" t="s">
        <v>9</v>
      </c>
      <c r="T2" s="41" t="s">
        <v>8</v>
      </c>
      <c r="U2" s="40" t="s">
        <v>7</v>
      </c>
    </row>
    <row r="3" spans="1:21" x14ac:dyDescent="0.25">
      <c r="A3" s="43">
        <v>1</v>
      </c>
      <c r="B3" s="42">
        <v>100</v>
      </c>
      <c r="C3" s="42">
        <v>100</v>
      </c>
      <c r="D3" s="42">
        <v>100</v>
      </c>
      <c r="E3" s="42"/>
      <c r="F3" s="42"/>
      <c r="G3" s="42"/>
      <c r="H3" s="42">
        <f t="shared" ref="H3:H25" si="0">AVERAGE(B3:F3)</f>
        <v>100</v>
      </c>
      <c r="I3" s="42">
        <f t="shared" ref="I3:I25" si="1">STDEV(B3:G3)</f>
        <v>0</v>
      </c>
      <c r="J3" s="42">
        <f t="shared" ref="J3:J25" si="2">I3/SQRT(3)</f>
        <v>0</v>
      </c>
      <c r="K3" s="9"/>
      <c r="L3" s="41">
        <v>1</v>
      </c>
      <c r="M3" s="41">
        <v>100</v>
      </c>
      <c r="N3" s="41">
        <v>100</v>
      </c>
      <c r="O3" s="41">
        <v>100</v>
      </c>
      <c r="P3" s="41"/>
      <c r="Q3" s="41"/>
      <c r="R3" s="41"/>
      <c r="S3" s="41">
        <f t="shared" ref="S3:S25" si="3">AVERAGE(M3:Q3)</f>
        <v>100</v>
      </c>
      <c r="T3" s="41">
        <f t="shared" ref="T3:T25" si="4">STDEV(M3:R3)</f>
        <v>0</v>
      </c>
      <c r="U3" s="40">
        <f t="shared" ref="U3:U25" si="5">T3/SQRT(3)</f>
        <v>0</v>
      </c>
    </row>
    <row r="4" spans="1:21" x14ac:dyDescent="0.25">
      <c r="A4" s="43">
        <v>2</v>
      </c>
      <c r="B4" s="42">
        <v>100</v>
      </c>
      <c r="C4" s="42">
        <v>100</v>
      </c>
      <c r="D4" s="42">
        <v>93.650793650793645</v>
      </c>
      <c r="E4" s="42"/>
      <c r="F4" s="42"/>
      <c r="G4" s="42"/>
      <c r="H4" s="42">
        <f t="shared" si="0"/>
        <v>97.883597883597872</v>
      </c>
      <c r="I4" s="42">
        <f t="shared" si="1"/>
        <v>3.6657159948547702</v>
      </c>
      <c r="J4" s="42">
        <f t="shared" si="2"/>
        <v>2.1164021164021185</v>
      </c>
      <c r="K4" s="9"/>
      <c r="L4" s="41">
        <v>2</v>
      </c>
      <c r="M4" s="41">
        <v>97.222222222222229</v>
      </c>
      <c r="N4" s="41">
        <v>100</v>
      </c>
      <c r="O4" s="41">
        <v>96.774193548387103</v>
      </c>
      <c r="P4" s="41"/>
      <c r="Q4" s="41"/>
      <c r="R4" s="41"/>
      <c r="S4" s="41">
        <f t="shared" si="3"/>
        <v>97.998805256869787</v>
      </c>
      <c r="T4" s="41">
        <f t="shared" si="4"/>
        <v>1.747503282713267</v>
      </c>
      <c r="U4" s="40">
        <f t="shared" si="5"/>
        <v>1.0089214906842594</v>
      </c>
    </row>
    <row r="5" spans="1:21" x14ac:dyDescent="0.25">
      <c r="A5" s="43">
        <v>3</v>
      </c>
      <c r="B5" s="42">
        <v>92.5</v>
      </c>
      <c r="C5" s="42">
        <v>100</v>
      </c>
      <c r="D5" s="42">
        <v>93.650793650793645</v>
      </c>
      <c r="E5" s="42"/>
      <c r="F5" s="42"/>
      <c r="G5" s="42"/>
      <c r="H5" s="42">
        <f t="shared" si="0"/>
        <v>95.383597883597872</v>
      </c>
      <c r="I5" s="42">
        <f t="shared" si="1"/>
        <v>4.0391159777751131</v>
      </c>
      <c r="J5" s="42">
        <f t="shared" si="2"/>
        <v>2.3319846970565803</v>
      </c>
      <c r="K5" s="9"/>
      <c r="L5" s="41">
        <v>3</v>
      </c>
      <c r="M5" s="41">
        <v>91.666666666666671</v>
      </c>
      <c r="N5" s="41">
        <v>91.463414634146346</v>
      </c>
      <c r="O5" s="41">
        <v>91.935483870967744</v>
      </c>
      <c r="P5" s="41"/>
      <c r="Q5" s="41"/>
      <c r="R5" s="41"/>
      <c r="S5" s="41">
        <f t="shared" si="3"/>
        <v>91.688521723926911</v>
      </c>
      <c r="T5" s="41">
        <f t="shared" si="4"/>
        <v>0.23679225860270589</v>
      </c>
      <c r="U5" s="40">
        <f t="shared" si="5"/>
        <v>0.13671207424629173</v>
      </c>
    </row>
    <row r="6" spans="1:21" x14ac:dyDescent="0.25">
      <c r="A6" s="43">
        <v>4</v>
      </c>
      <c r="B6" s="42">
        <v>92.5</v>
      </c>
      <c r="C6" s="42">
        <v>90.476190476190482</v>
      </c>
      <c r="D6" s="42">
        <v>92.063492063492063</v>
      </c>
      <c r="E6" s="42"/>
      <c r="F6" s="42"/>
      <c r="G6" s="42"/>
      <c r="H6" s="42">
        <f t="shared" si="0"/>
        <v>91.679894179894177</v>
      </c>
      <c r="I6" s="42">
        <f t="shared" si="1"/>
        <v>1.0650407266349526</v>
      </c>
      <c r="J6" s="42">
        <f t="shared" si="2"/>
        <v>0.61490155022060455</v>
      </c>
      <c r="K6" s="9"/>
      <c r="L6" s="41">
        <v>4</v>
      </c>
      <c r="M6" s="41">
        <v>84.722222222222229</v>
      </c>
      <c r="N6" s="41">
        <v>80.487804878048777</v>
      </c>
      <c r="O6" s="41">
        <v>82.258064516129039</v>
      </c>
      <c r="P6" s="41"/>
      <c r="Q6" s="41"/>
      <c r="R6" s="41"/>
      <c r="S6" s="41">
        <f t="shared" si="3"/>
        <v>82.489363872133353</v>
      </c>
      <c r="T6" s="41">
        <f t="shared" si="4"/>
        <v>2.1266633737442424</v>
      </c>
      <c r="U6" s="40">
        <f t="shared" si="5"/>
        <v>1.2278296713069561</v>
      </c>
    </row>
    <row r="7" spans="1:21" x14ac:dyDescent="0.25">
      <c r="A7" s="43">
        <v>5</v>
      </c>
      <c r="B7" s="42">
        <v>87.5</v>
      </c>
      <c r="C7" s="42">
        <v>90.476190476190482</v>
      </c>
      <c r="D7" s="42">
        <v>88.888888888888886</v>
      </c>
      <c r="E7" s="42"/>
      <c r="F7" s="42"/>
      <c r="G7" s="42"/>
      <c r="H7" s="42">
        <f t="shared" si="0"/>
        <v>88.95502645502647</v>
      </c>
      <c r="I7" s="42">
        <f t="shared" si="1"/>
        <v>1.4891971229097518</v>
      </c>
      <c r="J7" s="42">
        <f t="shared" si="2"/>
        <v>0.85978835978836143</v>
      </c>
      <c r="K7" s="9"/>
      <c r="L7" s="41">
        <v>5</v>
      </c>
      <c r="M7" s="41">
        <v>76.388888888888886</v>
      </c>
      <c r="N7" s="41">
        <v>76.829268292682926</v>
      </c>
      <c r="O7" s="41">
        <v>79.032258064516128</v>
      </c>
      <c r="P7" s="41"/>
      <c r="Q7" s="41"/>
      <c r="R7" s="41"/>
      <c r="S7" s="41">
        <f t="shared" si="3"/>
        <v>77.416805082029313</v>
      </c>
      <c r="T7" s="41">
        <f t="shared" si="4"/>
        <v>1.4162449501377428</v>
      </c>
      <c r="U7" s="40">
        <f t="shared" si="5"/>
        <v>0.81766940320047399</v>
      </c>
    </row>
    <row r="8" spans="1:21" x14ac:dyDescent="0.25">
      <c r="A8" s="43">
        <v>6</v>
      </c>
      <c r="B8" s="42">
        <v>87.5</v>
      </c>
      <c r="C8" s="42">
        <v>76.19047619047619</v>
      </c>
      <c r="D8" s="42">
        <v>80.952380952380949</v>
      </c>
      <c r="E8" s="42"/>
      <c r="F8" s="42"/>
      <c r="G8" s="42"/>
      <c r="H8" s="42">
        <f t="shared" si="0"/>
        <v>81.547619047619051</v>
      </c>
      <c r="I8" s="42">
        <f t="shared" si="1"/>
        <v>5.6782095322437245</v>
      </c>
      <c r="J8" s="42">
        <f t="shared" si="2"/>
        <v>3.2783158019560137</v>
      </c>
      <c r="K8" s="9"/>
      <c r="L8" s="41">
        <v>6</v>
      </c>
      <c r="M8" s="41">
        <v>75</v>
      </c>
      <c r="N8" s="41">
        <v>71.951219512195124</v>
      </c>
      <c r="O8" s="41">
        <v>66.129032258064512</v>
      </c>
      <c r="P8" s="41"/>
      <c r="Q8" s="41"/>
      <c r="R8" s="41"/>
      <c r="S8" s="41">
        <f t="shared" si="3"/>
        <v>71.026750590086536</v>
      </c>
      <c r="T8" s="41">
        <f t="shared" si="4"/>
        <v>4.5071608869191087</v>
      </c>
      <c r="U8" s="40">
        <f t="shared" si="5"/>
        <v>2.6022105513436999</v>
      </c>
    </row>
    <row r="9" spans="1:21" x14ac:dyDescent="0.25">
      <c r="A9" s="43">
        <v>7</v>
      </c>
      <c r="B9" s="42">
        <v>87.5</v>
      </c>
      <c r="C9" s="42">
        <v>84.126984126984127</v>
      </c>
      <c r="D9" s="42">
        <v>79.365079365079367</v>
      </c>
      <c r="E9" s="42"/>
      <c r="F9" s="42"/>
      <c r="G9" s="42"/>
      <c r="H9" s="42">
        <f t="shared" si="0"/>
        <v>83.664021164021165</v>
      </c>
      <c r="I9" s="42">
        <f t="shared" si="1"/>
        <v>4.0871731628254953</v>
      </c>
      <c r="J9" s="42">
        <f t="shared" si="2"/>
        <v>2.3597305257819139</v>
      </c>
      <c r="K9" s="9"/>
      <c r="L9" s="41">
        <v>7</v>
      </c>
      <c r="M9" s="41">
        <v>72.222222222222229</v>
      </c>
      <c r="N9" s="41">
        <v>71.951219512195124</v>
      </c>
      <c r="O9" s="41">
        <v>61.29032258064516</v>
      </c>
      <c r="P9" s="41"/>
      <c r="Q9" s="41"/>
      <c r="R9" s="41"/>
      <c r="S9" s="41">
        <f t="shared" si="3"/>
        <v>68.487921438354164</v>
      </c>
      <c r="T9" s="41">
        <f t="shared" si="4"/>
        <v>6.2347760669153987</v>
      </c>
      <c r="U9" s="40">
        <f t="shared" si="5"/>
        <v>3.5996496405706417</v>
      </c>
    </row>
    <row r="10" spans="1:21" x14ac:dyDescent="0.25">
      <c r="A10" s="43">
        <v>8</v>
      </c>
      <c r="B10" s="42">
        <v>80</v>
      </c>
      <c r="C10" s="42">
        <v>82.539682539682545</v>
      </c>
      <c r="D10" s="42">
        <v>73.015873015873012</v>
      </c>
      <c r="E10" s="42"/>
      <c r="F10" s="42"/>
      <c r="G10" s="42"/>
      <c r="H10" s="42">
        <f t="shared" si="0"/>
        <v>78.518518518518519</v>
      </c>
      <c r="I10" s="42">
        <f t="shared" si="1"/>
        <v>4.9317164858120863</v>
      </c>
      <c r="J10" s="42">
        <f t="shared" si="2"/>
        <v>2.8473278406505234</v>
      </c>
      <c r="K10" s="9"/>
      <c r="L10" s="41">
        <v>8</v>
      </c>
      <c r="M10" s="41">
        <v>63.888888888888886</v>
      </c>
      <c r="N10" s="41">
        <v>58.536585365853661</v>
      </c>
      <c r="O10" s="41">
        <v>61.29032258064516</v>
      </c>
      <c r="P10" s="41"/>
      <c r="Q10" s="41"/>
      <c r="R10" s="41"/>
      <c r="S10" s="41">
        <f t="shared" si="3"/>
        <v>61.238598945129233</v>
      </c>
      <c r="T10" s="41">
        <f t="shared" si="4"/>
        <v>2.6765266207394722</v>
      </c>
      <c r="U10" s="40">
        <f t="shared" si="5"/>
        <v>1.5452933649771339</v>
      </c>
    </row>
    <row r="11" spans="1:21" x14ac:dyDescent="0.25">
      <c r="A11" s="43">
        <v>9</v>
      </c>
      <c r="B11" s="42">
        <v>80</v>
      </c>
      <c r="C11" s="42">
        <v>77.777777777777771</v>
      </c>
      <c r="D11" s="42">
        <v>69.841269841269835</v>
      </c>
      <c r="E11" s="42"/>
      <c r="F11" s="42"/>
      <c r="G11" s="42"/>
      <c r="H11" s="42">
        <f t="shared" si="0"/>
        <v>75.873015873015859</v>
      </c>
      <c r="I11" s="42">
        <f t="shared" si="1"/>
        <v>5.3405091559557869</v>
      </c>
      <c r="J11" s="42">
        <f t="shared" si="2"/>
        <v>3.083344398800735</v>
      </c>
      <c r="K11" s="9"/>
      <c r="L11" s="41">
        <v>9</v>
      </c>
      <c r="M11" s="41">
        <v>55.555555555555557</v>
      </c>
      <c r="N11" s="41">
        <v>52.439024390243901</v>
      </c>
      <c r="O11" s="41">
        <v>50</v>
      </c>
      <c r="P11" s="41"/>
      <c r="Q11" s="41"/>
      <c r="R11" s="41"/>
      <c r="S11" s="41">
        <f t="shared" si="3"/>
        <v>52.664859981933148</v>
      </c>
      <c r="T11" s="41">
        <f t="shared" si="4"/>
        <v>2.7846544971632081</v>
      </c>
      <c r="U11" s="40">
        <f t="shared" si="5"/>
        <v>1.6077210235372803</v>
      </c>
    </row>
    <row r="12" spans="1:21" x14ac:dyDescent="0.25">
      <c r="A12" s="43">
        <v>10</v>
      </c>
      <c r="B12" s="42">
        <v>80</v>
      </c>
      <c r="C12" s="42">
        <v>60.317460317460316</v>
      </c>
      <c r="D12" s="42">
        <v>66.666666666666671</v>
      </c>
      <c r="E12" s="42"/>
      <c r="F12" s="42"/>
      <c r="G12" s="42"/>
      <c r="H12" s="42">
        <f t="shared" si="0"/>
        <v>68.994708994709001</v>
      </c>
      <c r="I12" s="42">
        <f t="shared" si="1"/>
        <v>10.045667120682166</v>
      </c>
      <c r="J12" s="42">
        <f t="shared" si="2"/>
        <v>5.799868616315222</v>
      </c>
      <c r="K12" s="9"/>
      <c r="L12" s="41">
        <v>10</v>
      </c>
      <c r="M12" s="41">
        <v>48.611111111111114</v>
      </c>
      <c r="N12" s="41">
        <v>43.902439024390247</v>
      </c>
      <c r="O12" s="41">
        <v>38.70967741935484</v>
      </c>
      <c r="P12" s="41"/>
      <c r="Q12" s="41"/>
      <c r="R12" s="41"/>
      <c r="S12" s="41">
        <f t="shared" si="3"/>
        <v>43.741075851618739</v>
      </c>
      <c r="T12" s="41">
        <f t="shared" si="4"/>
        <v>4.9526887488723474</v>
      </c>
      <c r="U12" s="40">
        <f t="shared" si="5"/>
        <v>2.859436182373881</v>
      </c>
    </row>
    <row r="13" spans="1:21" x14ac:dyDescent="0.25">
      <c r="A13" s="43">
        <v>11</v>
      </c>
      <c r="B13" s="42">
        <v>67.5</v>
      </c>
      <c r="C13" s="42">
        <v>49.206349206349209</v>
      </c>
      <c r="D13" s="42">
        <v>66.666666666666671</v>
      </c>
      <c r="E13" s="42"/>
      <c r="F13" s="42"/>
      <c r="G13" s="42"/>
      <c r="H13" s="42">
        <f t="shared" si="0"/>
        <v>61.124338624338634</v>
      </c>
      <c r="I13" s="42">
        <f t="shared" si="1"/>
        <v>10.329688520792446</v>
      </c>
      <c r="J13" s="42">
        <f t="shared" si="2"/>
        <v>5.9638484481245069</v>
      </c>
      <c r="K13" s="9"/>
      <c r="L13" s="41">
        <v>11</v>
      </c>
      <c r="M13" s="41">
        <v>44.444444444444443</v>
      </c>
      <c r="N13" s="41">
        <v>40.243902439024389</v>
      </c>
      <c r="O13" s="41">
        <v>38.70967741935484</v>
      </c>
      <c r="P13" s="41"/>
      <c r="Q13" s="41"/>
      <c r="R13" s="41"/>
      <c r="S13" s="41">
        <f t="shared" si="3"/>
        <v>41.132674767607888</v>
      </c>
      <c r="T13" s="41">
        <f t="shared" si="4"/>
        <v>2.9688929581673316</v>
      </c>
      <c r="U13" s="40">
        <f t="shared" si="5"/>
        <v>1.7140911485930934</v>
      </c>
    </row>
    <row r="14" spans="1:21" x14ac:dyDescent="0.25">
      <c r="A14" s="43">
        <v>12</v>
      </c>
      <c r="B14" s="42">
        <v>55</v>
      </c>
      <c r="C14" s="42">
        <v>36.507936507936506</v>
      </c>
      <c r="D14" s="42">
        <v>52.38095238095238</v>
      </c>
      <c r="E14" s="42"/>
      <c r="F14" s="42"/>
      <c r="G14" s="42"/>
      <c r="H14" s="42">
        <f t="shared" si="0"/>
        <v>47.962962962962962</v>
      </c>
      <c r="I14" s="42">
        <f t="shared" si="1"/>
        <v>10.006401746968162</v>
      </c>
      <c r="J14" s="42">
        <f t="shared" si="2"/>
        <v>5.7771987422316107</v>
      </c>
      <c r="K14" s="9"/>
      <c r="L14" s="41">
        <v>12</v>
      </c>
      <c r="M14" s="41">
        <v>30.555555555555557</v>
      </c>
      <c r="N14" s="41">
        <v>25.609756097560975</v>
      </c>
      <c r="O14" s="41">
        <v>30.64516129032258</v>
      </c>
      <c r="P14" s="41"/>
      <c r="Q14" s="41"/>
      <c r="R14" s="41"/>
      <c r="S14" s="41">
        <f t="shared" si="3"/>
        <v>28.936824314479704</v>
      </c>
      <c r="T14" s="41">
        <f t="shared" si="4"/>
        <v>2.8816739036450434</v>
      </c>
      <c r="U14" s="40">
        <f t="shared" si="5"/>
        <v>1.6637352039861857</v>
      </c>
    </row>
    <row r="15" spans="1:21" x14ac:dyDescent="0.25">
      <c r="A15" s="43">
        <v>13</v>
      </c>
      <c r="B15" s="42">
        <v>45</v>
      </c>
      <c r="C15" s="42">
        <v>36.507936507936506</v>
      </c>
      <c r="D15" s="42">
        <v>42.857142857142854</v>
      </c>
      <c r="E15" s="42"/>
      <c r="F15" s="42"/>
      <c r="G15" s="42"/>
      <c r="H15" s="42">
        <f t="shared" si="0"/>
        <v>41.455026455026456</v>
      </c>
      <c r="I15" s="42">
        <f t="shared" si="1"/>
        <v>4.4162465275528131</v>
      </c>
      <c r="J15" s="42">
        <f t="shared" si="2"/>
        <v>2.549721121490367</v>
      </c>
      <c r="K15" s="9"/>
      <c r="L15" s="41">
        <v>13</v>
      </c>
      <c r="M15" s="41">
        <v>22.222222222222221</v>
      </c>
      <c r="N15" s="41">
        <v>20.73170731707317</v>
      </c>
      <c r="O15" s="41">
        <v>25.806451612903224</v>
      </c>
      <c r="P15" s="41"/>
      <c r="Q15" s="41"/>
      <c r="R15" s="41"/>
      <c r="S15" s="41">
        <f t="shared" si="3"/>
        <v>22.920127050732873</v>
      </c>
      <c r="T15" s="41">
        <f t="shared" si="4"/>
        <v>2.6083636209813195</v>
      </c>
      <c r="U15" s="40">
        <f t="shared" si="5"/>
        <v>1.5059394387179919</v>
      </c>
    </row>
    <row r="16" spans="1:21" x14ac:dyDescent="0.25">
      <c r="A16" s="43">
        <v>14</v>
      </c>
      <c r="B16" s="42">
        <v>40</v>
      </c>
      <c r="C16" s="42">
        <v>25.396825396825395</v>
      </c>
      <c r="D16" s="42">
        <v>25.396825396825395</v>
      </c>
      <c r="E16" s="42"/>
      <c r="F16" s="42"/>
      <c r="G16" s="42"/>
      <c r="H16" s="42">
        <f t="shared" si="0"/>
        <v>30.264550264550262</v>
      </c>
      <c r="I16" s="42">
        <f t="shared" si="1"/>
        <v>8.431146788165961</v>
      </c>
      <c r="J16" s="42">
        <f t="shared" si="2"/>
        <v>4.8677248677248661</v>
      </c>
      <c r="K16" s="9"/>
      <c r="L16" s="41">
        <v>14</v>
      </c>
      <c r="M16" s="41">
        <v>20.833333333333332</v>
      </c>
      <c r="N16" s="41">
        <v>17.073170731707318</v>
      </c>
      <c r="O16" s="41">
        <v>20.967741935483872</v>
      </c>
      <c r="P16" s="41"/>
      <c r="Q16" s="41"/>
      <c r="R16" s="41"/>
      <c r="S16" s="41">
        <f t="shared" si="3"/>
        <v>19.624748666841509</v>
      </c>
      <c r="T16" s="41">
        <f t="shared" si="4"/>
        <v>2.210753013654116</v>
      </c>
      <c r="U16" s="40">
        <f t="shared" si="5"/>
        <v>1.2763788475449804</v>
      </c>
    </row>
    <row r="17" spans="1:21" x14ac:dyDescent="0.25">
      <c r="A17" s="43">
        <v>15</v>
      </c>
      <c r="B17" s="42">
        <v>32.5</v>
      </c>
      <c r="C17" s="42">
        <v>19.047619047619047</v>
      </c>
      <c r="D17" s="42">
        <v>25.396825396825395</v>
      </c>
      <c r="E17" s="42"/>
      <c r="F17" s="42"/>
      <c r="G17" s="42"/>
      <c r="H17" s="42">
        <f t="shared" si="0"/>
        <v>25.648148148148149</v>
      </c>
      <c r="I17" s="42">
        <f t="shared" si="1"/>
        <v>6.7297110388184382</v>
      </c>
      <c r="J17" s="42">
        <f t="shared" si="2"/>
        <v>3.8854004798302215</v>
      </c>
      <c r="K17" s="9"/>
      <c r="L17" s="41">
        <v>15</v>
      </c>
      <c r="M17" s="41">
        <v>6.9444444444444446</v>
      </c>
      <c r="N17" s="41">
        <v>6.0975609756097562</v>
      </c>
      <c r="O17" s="41">
        <v>8.064516129032258</v>
      </c>
      <c r="P17" s="41"/>
      <c r="Q17" s="41"/>
      <c r="R17" s="41"/>
      <c r="S17" s="41">
        <f t="shared" si="3"/>
        <v>7.0355071830288196</v>
      </c>
      <c r="T17" s="41">
        <f t="shared" si="4"/>
        <v>0.98663441084461345</v>
      </c>
      <c r="U17" s="40">
        <f t="shared" si="5"/>
        <v>0.56963364269288541</v>
      </c>
    </row>
    <row r="18" spans="1:21" x14ac:dyDescent="0.25">
      <c r="A18" s="43">
        <v>16</v>
      </c>
      <c r="B18" s="42">
        <v>25</v>
      </c>
      <c r="C18" s="42">
        <v>12.698412698412698</v>
      </c>
      <c r="D18" s="42">
        <v>25.396825396825395</v>
      </c>
      <c r="E18" s="42"/>
      <c r="F18" s="42"/>
      <c r="G18" s="42"/>
      <c r="H18" s="42">
        <f t="shared" si="0"/>
        <v>21.031746031746028</v>
      </c>
      <c r="I18" s="42">
        <f t="shared" si="1"/>
        <v>7.2196053169286758</v>
      </c>
      <c r="J18" s="42">
        <f t="shared" si="2"/>
        <v>4.1682410731716244</v>
      </c>
      <c r="K18" s="9"/>
      <c r="L18" s="41">
        <v>16</v>
      </c>
      <c r="M18" s="41">
        <v>2.7777777777777777</v>
      </c>
      <c r="N18" s="41">
        <v>2.4390243902439024</v>
      </c>
      <c r="O18" s="41">
        <v>8.064516129032258</v>
      </c>
      <c r="P18" s="41"/>
      <c r="Q18" s="41"/>
      <c r="R18" s="41"/>
      <c r="S18" s="41">
        <f t="shared" si="3"/>
        <v>4.4271060990179789</v>
      </c>
      <c r="T18" s="41">
        <f t="shared" si="4"/>
        <v>3.1546397986502006</v>
      </c>
      <c r="U18" s="40">
        <f t="shared" si="5"/>
        <v>1.8213321369470004</v>
      </c>
    </row>
    <row r="19" spans="1:21" x14ac:dyDescent="0.25">
      <c r="A19" s="43">
        <v>17</v>
      </c>
      <c r="B19" s="42">
        <v>12.5</v>
      </c>
      <c r="C19" s="42">
        <v>12.698412698412698</v>
      </c>
      <c r="D19" s="42">
        <v>14.285714285714286</v>
      </c>
      <c r="E19" s="42"/>
      <c r="F19" s="42"/>
      <c r="G19" s="42"/>
      <c r="H19" s="42">
        <f t="shared" si="0"/>
        <v>13.16137566137566</v>
      </c>
      <c r="I19" s="42">
        <f t="shared" si="1"/>
        <v>0.9787465996659227</v>
      </c>
      <c r="J19" s="42">
        <f t="shared" si="2"/>
        <v>0.56507961278555141</v>
      </c>
      <c r="K19" s="9"/>
      <c r="L19" s="41">
        <v>17</v>
      </c>
      <c r="M19" s="41">
        <v>0</v>
      </c>
      <c r="N19" s="41">
        <v>2.4390243902439024</v>
      </c>
      <c r="O19" s="41">
        <v>3.225806451612903</v>
      </c>
      <c r="P19" s="41"/>
      <c r="Q19" s="41"/>
      <c r="R19" s="41"/>
      <c r="S19" s="41">
        <f t="shared" si="3"/>
        <v>1.8882769472856016</v>
      </c>
      <c r="T19" s="41">
        <f t="shared" si="4"/>
        <v>1.6819479407106177</v>
      </c>
      <c r="U19" s="40">
        <f t="shared" si="5"/>
        <v>0.97107309633221195</v>
      </c>
    </row>
    <row r="20" spans="1:21" x14ac:dyDescent="0.25">
      <c r="A20" s="43">
        <v>18</v>
      </c>
      <c r="B20" s="42">
        <v>10</v>
      </c>
      <c r="C20" s="42">
        <v>12.698412698412698</v>
      </c>
      <c r="D20" s="42">
        <v>14.285714285714286</v>
      </c>
      <c r="E20" s="42"/>
      <c r="F20" s="42"/>
      <c r="G20" s="42"/>
      <c r="H20" s="42">
        <f t="shared" si="0"/>
        <v>12.328042328042327</v>
      </c>
      <c r="I20" s="42">
        <f t="shared" si="1"/>
        <v>2.1667296539093504</v>
      </c>
      <c r="J20" s="42">
        <f t="shared" si="2"/>
        <v>1.2509619489457082</v>
      </c>
      <c r="K20" s="9"/>
      <c r="L20" s="41">
        <v>18</v>
      </c>
      <c r="M20" s="41">
        <v>0</v>
      </c>
      <c r="N20" s="41">
        <v>2.4390243902439024</v>
      </c>
      <c r="O20" s="41">
        <v>0</v>
      </c>
      <c r="P20" s="41"/>
      <c r="Q20" s="41"/>
      <c r="R20" s="41"/>
      <c r="S20" s="41">
        <f t="shared" si="3"/>
        <v>0.81300813008130079</v>
      </c>
      <c r="T20" s="41">
        <f t="shared" si="4"/>
        <v>1.4081713882673799</v>
      </c>
      <c r="U20" s="40">
        <f t="shared" si="5"/>
        <v>0.81300813008130079</v>
      </c>
    </row>
    <row r="21" spans="1:21" x14ac:dyDescent="0.25">
      <c r="A21" s="43">
        <v>19</v>
      </c>
      <c r="B21" s="42">
        <v>2.5</v>
      </c>
      <c r="C21" s="42">
        <v>11.111111111111111</v>
      </c>
      <c r="D21" s="42">
        <v>12.698412698412698</v>
      </c>
      <c r="E21" s="42"/>
      <c r="F21" s="42"/>
      <c r="G21" s="42"/>
      <c r="H21" s="42">
        <f t="shared" si="0"/>
        <v>8.7698412698412707</v>
      </c>
      <c r="I21" s="42">
        <f t="shared" si="1"/>
        <v>5.4875371291697048</v>
      </c>
      <c r="J21" s="42">
        <f t="shared" si="2"/>
        <v>3.1682310387141954</v>
      </c>
      <c r="K21" s="9"/>
      <c r="L21" s="41">
        <v>19</v>
      </c>
      <c r="M21" s="41">
        <v>0</v>
      </c>
      <c r="N21" s="41">
        <v>1.2195121951219512</v>
      </c>
      <c r="O21" s="41">
        <v>0</v>
      </c>
      <c r="P21" s="41"/>
      <c r="Q21" s="41"/>
      <c r="R21" s="41"/>
      <c r="S21" s="41">
        <f t="shared" si="3"/>
        <v>0.4065040650406504</v>
      </c>
      <c r="T21" s="41">
        <f t="shared" si="4"/>
        <v>0.70408569413368993</v>
      </c>
      <c r="U21" s="40">
        <f t="shared" si="5"/>
        <v>0.4065040650406504</v>
      </c>
    </row>
    <row r="22" spans="1:21" x14ac:dyDescent="0.25">
      <c r="A22" s="43">
        <v>20</v>
      </c>
      <c r="B22" s="42">
        <v>0</v>
      </c>
      <c r="C22" s="42">
        <v>9.5238095238095237</v>
      </c>
      <c r="D22" s="42">
        <v>11.111111111111111</v>
      </c>
      <c r="E22" s="42"/>
      <c r="F22" s="42"/>
      <c r="G22" s="42"/>
      <c r="H22" s="42">
        <f t="shared" si="0"/>
        <v>6.8783068783068773</v>
      </c>
      <c r="I22" s="42">
        <f t="shared" si="1"/>
        <v>6.0094268209526707</v>
      </c>
      <c r="J22" s="42">
        <f t="shared" si="2"/>
        <v>3.4695441927523816</v>
      </c>
      <c r="K22" s="9"/>
      <c r="L22" s="41">
        <v>20</v>
      </c>
      <c r="M22" s="41">
        <v>0</v>
      </c>
      <c r="N22" s="41">
        <v>0</v>
      </c>
      <c r="O22" s="41">
        <v>0</v>
      </c>
      <c r="P22" s="41"/>
      <c r="Q22" s="41"/>
      <c r="R22" s="41"/>
      <c r="S22" s="41">
        <f t="shared" si="3"/>
        <v>0</v>
      </c>
      <c r="T22" s="41">
        <f t="shared" si="4"/>
        <v>0</v>
      </c>
      <c r="U22" s="40">
        <f t="shared" si="5"/>
        <v>0</v>
      </c>
    </row>
    <row r="23" spans="1:21" x14ac:dyDescent="0.25">
      <c r="A23" s="43">
        <v>21</v>
      </c>
      <c r="B23" s="42">
        <v>0</v>
      </c>
      <c r="C23" s="42">
        <v>3.1746031746031744</v>
      </c>
      <c r="D23" s="42">
        <v>6.3492063492063489</v>
      </c>
      <c r="E23" s="42"/>
      <c r="F23" s="42"/>
      <c r="G23" s="42"/>
      <c r="H23" s="42">
        <f t="shared" si="0"/>
        <v>3.1746031746031744</v>
      </c>
      <c r="I23" s="42">
        <f t="shared" si="1"/>
        <v>3.174603174603174</v>
      </c>
      <c r="J23" s="42">
        <f t="shared" si="2"/>
        <v>1.8328579974273831</v>
      </c>
      <c r="K23" s="9"/>
      <c r="L23" s="41">
        <v>21</v>
      </c>
      <c r="M23" s="41">
        <v>0</v>
      </c>
      <c r="N23" s="41">
        <v>0</v>
      </c>
      <c r="O23" s="41">
        <v>0</v>
      </c>
      <c r="P23" s="41"/>
      <c r="Q23" s="41"/>
      <c r="R23" s="41"/>
      <c r="S23" s="41">
        <f t="shared" si="3"/>
        <v>0</v>
      </c>
      <c r="T23" s="41">
        <f t="shared" si="4"/>
        <v>0</v>
      </c>
      <c r="U23" s="40">
        <f t="shared" si="5"/>
        <v>0</v>
      </c>
    </row>
    <row r="24" spans="1:21" x14ac:dyDescent="0.25">
      <c r="A24" s="43">
        <v>22</v>
      </c>
      <c r="B24" s="42">
        <v>0</v>
      </c>
      <c r="C24" s="42">
        <v>0</v>
      </c>
      <c r="D24" s="42">
        <v>4.7619047619047619</v>
      </c>
      <c r="E24" s="42"/>
      <c r="F24" s="42"/>
      <c r="G24" s="42"/>
      <c r="H24" s="42">
        <f t="shared" si="0"/>
        <v>1.5873015873015872</v>
      </c>
      <c r="I24" s="42">
        <f t="shared" si="1"/>
        <v>2.7492869961410751</v>
      </c>
      <c r="J24" s="42">
        <f t="shared" si="2"/>
        <v>1.5873015873015874</v>
      </c>
      <c r="K24" s="9"/>
      <c r="L24" s="41">
        <v>22</v>
      </c>
      <c r="M24" s="41">
        <v>0</v>
      </c>
      <c r="N24" s="41">
        <v>0</v>
      </c>
      <c r="O24" s="41">
        <v>0</v>
      </c>
      <c r="P24" s="41"/>
      <c r="Q24" s="41"/>
      <c r="R24" s="41"/>
      <c r="S24" s="41">
        <f t="shared" si="3"/>
        <v>0</v>
      </c>
      <c r="T24" s="41">
        <f t="shared" si="4"/>
        <v>0</v>
      </c>
      <c r="U24" s="40">
        <f t="shared" si="5"/>
        <v>0</v>
      </c>
    </row>
    <row r="25" spans="1:21" ht="15.75" thickBot="1" x14ac:dyDescent="0.3">
      <c r="A25" s="39">
        <v>23</v>
      </c>
      <c r="B25" s="38">
        <v>0</v>
      </c>
      <c r="C25" s="38">
        <v>0</v>
      </c>
      <c r="D25" s="38">
        <v>0</v>
      </c>
      <c r="E25" s="38"/>
      <c r="F25" s="38"/>
      <c r="G25" s="38"/>
      <c r="H25" s="38">
        <f t="shared" si="0"/>
        <v>0</v>
      </c>
      <c r="I25" s="38">
        <f t="shared" si="1"/>
        <v>0</v>
      </c>
      <c r="J25" s="38">
        <f t="shared" si="2"/>
        <v>0</v>
      </c>
      <c r="K25" s="4"/>
      <c r="L25" s="37">
        <v>23</v>
      </c>
      <c r="M25" s="37">
        <v>0</v>
      </c>
      <c r="N25" s="37">
        <v>0</v>
      </c>
      <c r="O25" s="37">
        <v>0</v>
      </c>
      <c r="P25" s="37"/>
      <c r="Q25" s="37"/>
      <c r="R25" s="37"/>
      <c r="S25" s="37">
        <f t="shared" si="3"/>
        <v>0</v>
      </c>
      <c r="T25" s="37">
        <f t="shared" si="4"/>
        <v>0</v>
      </c>
      <c r="U25" s="36">
        <f t="shared" si="5"/>
        <v>0</v>
      </c>
    </row>
    <row r="27" spans="1:21" ht="15.75" thickBot="1" x14ac:dyDescent="0.3"/>
    <row r="28" spans="1:21" x14ac:dyDescent="0.25">
      <c r="A28" s="114" t="s">
        <v>19</v>
      </c>
      <c r="B28" s="115"/>
      <c r="C28" s="115"/>
      <c r="D28" s="115"/>
      <c r="E28" s="115"/>
      <c r="F28" s="115"/>
      <c r="G28" s="115"/>
      <c r="H28" s="115"/>
      <c r="I28" s="115"/>
      <c r="J28" s="35"/>
      <c r="K28" s="24"/>
      <c r="L28" s="116" t="s">
        <v>18</v>
      </c>
      <c r="M28" s="117"/>
      <c r="N28" s="117"/>
      <c r="O28" s="117"/>
      <c r="P28" s="117"/>
      <c r="Q28" s="117"/>
      <c r="R28" s="117"/>
      <c r="S28" s="117"/>
      <c r="T28" s="118"/>
      <c r="U28" s="34"/>
    </row>
    <row r="29" spans="1:21" x14ac:dyDescent="0.25">
      <c r="A29" s="33" t="s">
        <v>13</v>
      </c>
      <c r="B29" s="32" t="s">
        <v>12</v>
      </c>
      <c r="C29" s="32" t="s">
        <v>11</v>
      </c>
      <c r="D29" s="32" t="s">
        <v>10</v>
      </c>
      <c r="E29" s="32"/>
      <c r="F29" s="32"/>
      <c r="G29" s="32"/>
      <c r="H29" s="32" t="s">
        <v>9</v>
      </c>
      <c r="I29" s="32" t="s">
        <v>8</v>
      </c>
      <c r="J29" s="32" t="s">
        <v>7</v>
      </c>
      <c r="K29" s="9"/>
      <c r="L29" s="31" t="s">
        <v>13</v>
      </c>
      <c r="M29" s="31" t="s">
        <v>12</v>
      </c>
      <c r="N29" s="31" t="s">
        <v>11</v>
      </c>
      <c r="O29" s="31" t="s">
        <v>10</v>
      </c>
      <c r="P29" s="31"/>
      <c r="Q29" s="31"/>
      <c r="R29" s="31"/>
      <c r="S29" s="31" t="s">
        <v>9</v>
      </c>
      <c r="T29" s="31" t="s">
        <v>8</v>
      </c>
      <c r="U29" s="30" t="s">
        <v>7</v>
      </c>
    </row>
    <row r="30" spans="1:21" x14ac:dyDescent="0.25">
      <c r="A30" s="33">
        <v>1</v>
      </c>
      <c r="B30" s="32">
        <v>100</v>
      </c>
      <c r="C30" s="32">
        <v>100</v>
      </c>
      <c r="D30" s="32">
        <v>100</v>
      </c>
      <c r="E30" s="32"/>
      <c r="F30" s="32"/>
      <c r="G30" s="32"/>
      <c r="H30" s="32">
        <f t="shared" ref="H30:H52" si="6">AVERAGE(B30:F30)</f>
        <v>100</v>
      </c>
      <c r="I30" s="32">
        <f t="shared" ref="I30:I52" si="7">STDEV(B30:G30)</f>
        <v>0</v>
      </c>
      <c r="J30" s="32">
        <f t="shared" ref="J30:J52" si="8">I30/SQRT(3)</f>
        <v>0</v>
      </c>
      <c r="K30" s="9"/>
      <c r="L30" s="31">
        <v>1</v>
      </c>
      <c r="M30" s="31">
        <v>100</v>
      </c>
      <c r="N30" s="31">
        <v>100</v>
      </c>
      <c r="O30" s="31">
        <v>97.222222222222229</v>
      </c>
      <c r="P30" s="31"/>
      <c r="Q30" s="31"/>
      <c r="R30" s="31"/>
      <c r="S30" s="31">
        <f t="shared" ref="S30:S52" si="9">AVERAGE(M30:Q30)</f>
        <v>99.074074074074076</v>
      </c>
      <c r="T30" s="31">
        <f t="shared" ref="T30:T52" si="10">STDEV(M30:R30)</f>
        <v>1.6037507477489568</v>
      </c>
      <c r="U30" s="30">
        <f t="shared" ref="U30:U52" si="11">T30/SQRT(3)</f>
        <v>0.92592592592592382</v>
      </c>
    </row>
    <row r="31" spans="1:21" x14ac:dyDescent="0.25">
      <c r="A31" s="33">
        <v>2</v>
      </c>
      <c r="B31" s="32">
        <v>100</v>
      </c>
      <c r="C31" s="32">
        <v>100</v>
      </c>
      <c r="D31" s="32">
        <v>100</v>
      </c>
      <c r="E31" s="32"/>
      <c r="F31" s="32"/>
      <c r="G31" s="32"/>
      <c r="H31" s="32">
        <f t="shared" si="6"/>
        <v>100</v>
      </c>
      <c r="I31" s="32">
        <f t="shared" si="7"/>
        <v>0</v>
      </c>
      <c r="J31" s="32">
        <f t="shared" si="8"/>
        <v>0</v>
      </c>
      <c r="K31" s="9"/>
      <c r="L31" s="31">
        <v>2</v>
      </c>
      <c r="M31" s="31">
        <v>92.20779220779221</v>
      </c>
      <c r="N31" s="31">
        <v>98.701298701298697</v>
      </c>
      <c r="O31" s="31">
        <v>86.111111111111114</v>
      </c>
      <c r="P31" s="31"/>
      <c r="Q31" s="31"/>
      <c r="R31" s="31"/>
      <c r="S31" s="31">
        <f t="shared" si="9"/>
        <v>92.340067340067336</v>
      </c>
      <c r="T31" s="31">
        <f t="shared" si="10"/>
        <v>6.2961359913832986</v>
      </c>
      <c r="U31" s="30">
        <f t="shared" si="11"/>
        <v>3.6350758094796389</v>
      </c>
    </row>
    <row r="32" spans="1:21" x14ac:dyDescent="0.25">
      <c r="A32" s="33">
        <v>3</v>
      </c>
      <c r="B32" s="32">
        <v>100</v>
      </c>
      <c r="C32" s="32">
        <v>100</v>
      </c>
      <c r="D32" s="32">
        <v>100</v>
      </c>
      <c r="E32" s="32"/>
      <c r="F32" s="32"/>
      <c r="G32" s="32"/>
      <c r="H32" s="32">
        <f t="shared" si="6"/>
        <v>100</v>
      </c>
      <c r="I32" s="32">
        <f t="shared" si="7"/>
        <v>0</v>
      </c>
      <c r="J32" s="32">
        <f t="shared" si="8"/>
        <v>0</v>
      </c>
      <c r="K32" s="9"/>
      <c r="L32" s="31">
        <v>3</v>
      </c>
      <c r="M32" s="31">
        <v>88.311688311688314</v>
      </c>
      <c r="N32" s="31">
        <v>85.714285714285708</v>
      </c>
      <c r="O32" s="31">
        <v>79.166666666666671</v>
      </c>
      <c r="P32" s="31"/>
      <c r="Q32" s="31"/>
      <c r="R32" s="31"/>
      <c r="S32" s="31">
        <f t="shared" si="9"/>
        <v>84.397546897546889</v>
      </c>
      <c r="T32" s="31">
        <f t="shared" si="10"/>
        <v>4.7125583344515354</v>
      </c>
      <c r="U32" s="30">
        <f t="shared" si="11"/>
        <v>2.7207968229674084</v>
      </c>
    </row>
    <row r="33" spans="1:21" x14ac:dyDescent="0.25">
      <c r="A33" s="33">
        <v>4</v>
      </c>
      <c r="B33" s="32">
        <v>100</v>
      </c>
      <c r="C33" s="32">
        <v>100</v>
      </c>
      <c r="D33" s="32">
        <v>98.666666666666671</v>
      </c>
      <c r="E33" s="32"/>
      <c r="F33" s="32"/>
      <c r="G33" s="32"/>
      <c r="H33" s="32">
        <f t="shared" si="6"/>
        <v>99.555555555555557</v>
      </c>
      <c r="I33" s="32">
        <f t="shared" si="7"/>
        <v>0.76980035891949827</v>
      </c>
      <c r="J33" s="32">
        <f t="shared" si="8"/>
        <v>0.44444444444444287</v>
      </c>
      <c r="K33" s="9"/>
      <c r="L33" s="31">
        <v>4</v>
      </c>
      <c r="M33" s="31">
        <v>77.922077922077918</v>
      </c>
      <c r="N33" s="31">
        <v>79.220779220779221</v>
      </c>
      <c r="O33" s="31">
        <v>72.222222222222229</v>
      </c>
      <c r="P33" s="31"/>
      <c r="Q33" s="31"/>
      <c r="R33" s="31"/>
      <c r="S33" s="31">
        <f t="shared" si="9"/>
        <v>76.455026455026456</v>
      </c>
      <c r="T33" s="31">
        <f t="shared" si="10"/>
        <v>3.7227852504201944</v>
      </c>
      <c r="U33" s="30">
        <f t="shared" si="11"/>
        <v>2.1493510664652677</v>
      </c>
    </row>
    <row r="34" spans="1:21" x14ac:dyDescent="0.25">
      <c r="A34" s="33">
        <v>5</v>
      </c>
      <c r="B34" s="32">
        <v>100</v>
      </c>
      <c r="C34" s="32">
        <v>100</v>
      </c>
      <c r="D34" s="32">
        <v>98.666666666666671</v>
      </c>
      <c r="E34" s="32"/>
      <c r="F34" s="32"/>
      <c r="G34" s="32"/>
      <c r="H34" s="32">
        <f t="shared" si="6"/>
        <v>99.555555555555557</v>
      </c>
      <c r="I34" s="32">
        <f t="shared" si="7"/>
        <v>0.76980035891949827</v>
      </c>
      <c r="J34" s="32">
        <f t="shared" si="8"/>
        <v>0.44444444444444287</v>
      </c>
      <c r="K34" s="9"/>
      <c r="L34" s="31">
        <v>5</v>
      </c>
      <c r="M34" s="31">
        <v>74.025974025974023</v>
      </c>
      <c r="N34" s="31">
        <v>71.428571428571431</v>
      </c>
      <c r="O34" s="31">
        <v>61.111111111111114</v>
      </c>
      <c r="P34" s="31"/>
      <c r="Q34" s="31"/>
      <c r="R34" s="31"/>
      <c r="S34" s="31">
        <f t="shared" si="9"/>
        <v>68.855218855218851</v>
      </c>
      <c r="T34" s="31">
        <f t="shared" si="10"/>
        <v>6.831180617397739</v>
      </c>
      <c r="U34" s="30">
        <f t="shared" si="11"/>
        <v>3.9439839683375388</v>
      </c>
    </row>
    <row r="35" spans="1:21" x14ac:dyDescent="0.25">
      <c r="A35" s="33">
        <v>6</v>
      </c>
      <c r="B35" s="32">
        <v>98.611111111111114</v>
      </c>
      <c r="C35" s="32">
        <v>96.428571428571431</v>
      </c>
      <c r="D35" s="32">
        <v>94.666666666666671</v>
      </c>
      <c r="E35" s="32"/>
      <c r="F35" s="32"/>
      <c r="G35" s="32"/>
      <c r="H35" s="32">
        <f t="shared" si="6"/>
        <v>96.568783068783077</v>
      </c>
      <c r="I35" s="32">
        <f t="shared" si="7"/>
        <v>1.9759567231762154</v>
      </c>
      <c r="J35" s="32">
        <f t="shared" si="8"/>
        <v>1.140819146032839</v>
      </c>
      <c r="K35" s="9"/>
      <c r="L35" s="31">
        <v>6</v>
      </c>
      <c r="M35" s="31">
        <v>74.025974025974023</v>
      </c>
      <c r="N35" s="31">
        <v>63.636363636363633</v>
      </c>
      <c r="O35" s="31">
        <v>61.111111111111114</v>
      </c>
      <c r="P35" s="31"/>
      <c r="Q35" s="31"/>
      <c r="R35" s="31"/>
      <c r="S35" s="31">
        <f t="shared" si="9"/>
        <v>66.257816257816259</v>
      </c>
      <c r="T35" s="31">
        <f t="shared" si="10"/>
        <v>6.8448835937739609</v>
      </c>
      <c r="U35" s="30">
        <f t="shared" si="11"/>
        <v>3.9518953854370498</v>
      </c>
    </row>
    <row r="36" spans="1:21" x14ac:dyDescent="0.25">
      <c r="A36" s="33">
        <v>7</v>
      </c>
      <c r="B36" s="32">
        <v>97.222222222222229</v>
      </c>
      <c r="C36" s="32">
        <v>94.047619047619051</v>
      </c>
      <c r="D36" s="32">
        <v>92</v>
      </c>
      <c r="E36" s="32"/>
      <c r="F36" s="32"/>
      <c r="G36" s="32"/>
      <c r="H36" s="32">
        <f t="shared" si="6"/>
        <v>94.423280423280417</v>
      </c>
      <c r="I36" s="32">
        <f t="shared" si="7"/>
        <v>2.6313005028770022</v>
      </c>
      <c r="J36" s="32">
        <f t="shared" si="8"/>
        <v>1.5191820536548351</v>
      </c>
      <c r="K36" s="9"/>
      <c r="L36" s="31">
        <v>7</v>
      </c>
      <c r="M36" s="31">
        <v>62.337662337662337</v>
      </c>
      <c r="N36" s="31">
        <v>59.740259740259738</v>
      </c>
      <c r="O36" s="31">
        <v>54.166666666666664</v>
      </c>
      <c r="P36" s="31"/>
      <c r="Q36" s="31"/>
      <c r="R36" s="31"/>
      <c r="S36" s="31">
        <f t="shared" si="9"/>
        <v>58.748196248196244</v>
      </c>
      <c r="T36" s="31">
        <f t="shared" si="10"/>
        <v>4.1748574877558893</v>
      </c>
      <c r="U36" s="30">
        <f t="shared" si="11"/>
        <v>2.4103550943841876</v>
      </c>
    </row>
    <row r="37" spans="1:21" x14ac:dyDescent="0.25">
      <c r="A37" s="33">
        <v>8</v>
      </c>
      <c r="B37" s="32">
        <v>93.055555555555557</v>
      </c>
      <c r="C37" s="32">
        <v>94.047619047619051</v>
      </c>
      <c r="D37" s="32">
        <v>92</v>
      </c>
      <c r="E37" s="32"/>
      <c r="F37" s="32"/>
      <c r="G37" s="32"/>
      <c r="H37" s="32">
        <f t="shared" si="6"/>
        <v>93.034391534391531</v>
      </c>
      <c r="I37" s="32">
        <f t="shared" si="7"/>
        <v>1.0239735728459796</v>
      </c>
      <c r="J37" s="32">
        <f t="shared" si="8"/>
        <v>0.59119141792568919</v>
      </c>
      <c r="K37" s="9"/>
      <c r="L37" s="31">
        <v>8</v>
      </c>
      <c r="M37" s="31">
        <v>49.350649350649348</v>
      </c>
      <c r="N37" s="31">
        <v>48.051948051948052</v>
      </c>
      <c r="O37" s="31">
        <v>45.833333333333336</v>
      </c>
      <c r="P37" s="31"/>
      <c r="Q37" s="31"/>
      <c r="R37" s="31"/>
      <c r="S37" s="31">
        <f t="shared" si="9"/>
        <v>47.745310245310243</v>
      </c>
      <c r="T37" s="31">
        <f t="shared" si="10"/>
        <v>1.7785944028253542</v>
      </c>
      <c r="U37" s="30">
        <f t="shared" si="11"/>
        <v>1.0268719572503799</v>
      </c>
    </row>
    <row r="38" spans="1:21" x14ac:dyDescent="0.25">
      <c r="A38" s="33">
        <v>9</v>
      </c>
      <c r="B38" s="32">
        <v>91.666666666666671</v>
      </c>
      <c r="C38" s="32">
        <v>90.476190476190482</v>
      </c>
      <c r="D38" s="32">
        <v>88</v>
      </c>
      <c r="E38" s="32"/>
      <c r="F38" s="32"/>
      <c r="G38" s="32"/>
      <c r="H38" s="32">
        <f t="shared" si="6"/>
        <v>90.047619047619051</v>
      </c>
      <c r="I38" s="32">
        <f t="shared" si="7"/>
        <v>1.8705256515621318</v>
      </c>
      <c r="J38" s="32">
        <f t="shared" si="8"/>
        <v>1.0799484884554971</v>
      </c>
      <c r="K38" s="9"/>
      <c r="L38" s="31">
        <v>9</v>
      </c>
      <c r="M38" s="31">
        <v>49.350649350649348</v>
      </c>
      <c r="N38" s="31">
        <v>45.454545454545453</v>
      </c>
      <c r="O38" s="31">
        <v>40.277777777777779</v>
      </c>
      <c r="P38" s="31"/>
      <c r="Q38" s="31"/>
      <c r="R38" s="31"/>
      <c r="S38" s="31">
        <f t="shared" si="9"/>
        <v>45.027657527657531</v>
      </c>
      <c r="T38" s="31">
        <f t="shared" si="10"/>
        <v>4.5514749940043906</v>
      </c>
      <c r="U38" s="30">
        <f t="shared" si="11"/>
        <v>2.6277953129982854</v>
      </c>
    </row>
    <row r="39" spans="1:21" x14ac:dyDescent="0.25">
      <c r="A39" s="33">
        <v>10</v>
      </c>
      <c r="B39" s="32">
        <v>90.277777777777771</v>
      </c>
      <c r="C39" s="32">
        <v>85.714285714285708</v>
      </c>
      <c r="D39" s="32">
        <v>73.333333333333329</v>
      </c>
      <c r="E39" s="32"/>
      <c r="F39" s="32"/>
      <c r="G39" s="32"/>
      <c r="H39" s="32">
        <f t="shared" si="6"/>
        <v>83.108465608465607</v>
      </c>
      <c r="I39" s="32">
        <f t="shared" si="7"/>
        <v>8.7676264291219823</v>
      </c>
      <c r="J39" s="32">
        <f t="shared" si="8"/>
        <v>5.0619914790076539</v>
      </c>
      <c r="K39" s="9"/>
      <c r="L39" s="31">
        <v>10</v>
      </c>
      <c r="M39" s="31">
        <v>49.350649350649348</v>
      </c>
      <c r="N39" s="31">
        <v>35.064935064935064</v>
      </c>
      <c r="O39" s="31">
        <v>36.111111111111114</v>
      </c>
      <c r="P39" s="31"/>
      <c r="Q39" s="31"/>
      <c r="R39" s="31"/>
      <c r="S39" s="31">
        <f t="shared" si="9"/>
        <v>40.175565175565175</v>
      </c>
      <c r="T39" s="31">
        <f t="shared" si="10"/>
        <v>7.9630552110862762</v>
      </c>
      <c r="U39" s="30">
        <f t="shared" si="11"/>
        <v>4.5974720696925138</v>
      </c>
    </row>
    <row r="40" spans="1:21" x14ac:dyDescent="0.25">
      <c r="A40" s="33">
        <v>11</v>
      </c>
      <c r="B40" s="32">
        <v>81.944444444444443</v>
      </c>
      <c r="C40" s="32">
        <v>78.571428571428569</v>
      </c>
      <c r="D40" s="32">
        <v>73.333333333333329</v>
      </c>
      <c r="E40" s="32"/>
      <c r="F40" s="32"/>
      <c r="G40" s="32"/>
      <c r="H40" s="32">
        <f t="shared" si="6"/>
        <v>77.949735449735442</v>
      </c>
      <c r="I40" s="32">
        <f t="shared" si="7"/>
        <v>4.3390880833587291</v>
      </c>
      <c r="J40" s="32">
        <f t="shared" si="8"/>
        <v>2.5051736729646596</v>
      </c>
      <c r="K40" s="9"/>
      <c r="L40" s="31">
        <v>11</v>
      </c>
      <c r="M40" s="31">
        <v>42.857142857142854</v>
      </c>
      <c r="N40" s="31">
        <v>27.272727272727273</v>
      </c>
      <c r="O40" s="31">
        <v>29.166666666666668</v>
      </c>
      <c r="P40" s="31"/>
      <c r="Q40" s="31"/>
      <c r="R40" s="31"/>
      <c r="S40" s="31">
        <f t="shared" si="9"/>
        <v>33.0988455988456</v>
      </c>
      <c r="T40" s="31">
        <f t="shared" si="10"/>
        <v>8.5038241775654893</v>
      </c>
      <c r="U40" s="30">
        <f t="shared" si="11"/>
        <v>4.909685178058683</v>
      </c>
    </row>
    <row r="41" spans="1:21" x14ac:dyDescent="0.25">
      <c r="A41" s="33">
        <v>12</v>
      </c>
      <c r="B41" s="32">
        <v>72.222222222222229</v>
      </c>
      <c r="C41" s="32">
        <v>73.80952380952381</v>
      </c>
      <c r="D41" s="32">
        <v>64</v>
      </c>
      <c r="E41" s="32"/>
      <c r="F41" s="32"/>
      <c r="G41" s="32"/>
      <c r="H41" s="32">
        <f t="shared" si="6"/>
        <v>70.010582010582013</v>
      </c>
      <c r="I41" s="32">
        <f t="shared" si="7"/>
        <v>5.2654727861524089</v>
      </c>
      <c r="J41" s="32">
        <f t="shared" si="8"/>
        <v>3.0400221304957422</v>
      </c>
      <c r="K41" s="9"/>
      <c r="L41" s="31">
        <v>12</v>
      </c>
      <c r="M41" s="31">
        <v>16.883116883116884</v>
      </c>
      <c r="N41" s="31">
        <v>27.272727272727273</v>
      </c>
      <c r="O41" s="31">
        <v>23.611111111111111</v>
      </c>
      <c r="P41" s="31"/>
      <c r="Q41" s="31"/>
      <c r="R41" s="31"/>
      <c r="S41" s="31">
        <f t="shared" si="9"/>
        <v>22.588985088985087</v>
      </c>
      <c r="T41" s="31">
        <f t="shared" si="10"/>
        <v>5.2696828382555845</v>
      </c>
      <c r="U41" s="30">
        <f t="shared" si="11"/>
        <v>3.0424528052108131</v>
      </c>
    </row>
    <row r="42" spans="1:21" x14ac:dyDescent="0.25">
      <c r="A42" s="33">
        <v>13</v>
      </c>
      <c r="B42" s="32">
        <v>65.277777777777771</v>
      </c>
      <c r="C42" s="32">
        <v>60.714285714285715</v>
      </c>
      <c r="D42" s="32">
        <v>54.666666666666664</v>
      </c>
      <c r="E42" s="32"/>
      <c r="F42" s="32"/>
      <c r="G42" s="32"/>
      <c r="H42" s="32">
        <f t="shared" si="6"/>
        <v>60.219576719576715</v>
      </c>
      <c r="I42" s="32">
        <f t="shared" si="7"/>
        <v>5.3228256119443635</v>
      </c>
      <c r="J42" s="32">
        <f t="shared" si="8"/>
        <v>3.073134799905513</v>
      </c>
      <c r="K42" s="9"/>
      <c r="L42" s="31">
        <v>13</v>
      </c>
      <c r="M42" s="31">
        <v>5.1948051948051948</v>
      </c>
      <c r="N42" s="31">
        <v>14.285714285714286</v>
      </c>
      <c r="O42" s="31">
        <v>22.222222222222221</v>
      </c>
      <c r="P42" s="31"/>
      <c r="Q42" s="31"/>
      <c r="R42" s="31"/>
      <c r="S42" s="31">
        <f t="shared" si="9"/>
        <v>13.900913900913901</v>
      </c>
      <c r="T42" s="31">
        <f t="shared" si="10"/>
        <v>8.5202280578925649</v>
      </c>
      <c r="U42" s="30">
        <f t="shared" si="11"/>
        <v>4.9191559627812751</v>
      </c>
    </row>
    <row r="43" spans="1:21" x14ac:dyDescent="0.25">
      <c r="A43" s="33">
        <v>14</v>
      </c>
      <c r="B43" s="32">
        <v>54.166666666666664</v>
      </c>
      <c r="C43" s="32">
        <v>50</v>
      </c>
      <c r="D43" s="32">
        <v>52</v>
      </c>
      <c r="E43" s="32"/>
      <c r="F43" s="32"/>
      <c r="G43" s="32"/>
      <c r="H43" s="32">
        <f t="shared" si="6"/>
        <v>52.05555555555555</v>
      </c>
      <c r="I43" s="32">
        <f t="shared" si="7"/>
        <v>2.0838888148345602</v>
      </c>
      <c r="J43" s="32">
        <f t="shared" si="8"/>
        <v>1.2031337682059837</v>
      </c>
      <c r="K43" s="9"/>
      <c r="L43" s="31">
        <v>14</v>
      </c>
      <c r="M43" s="31">
        <v>1.2987012987012987</v>
      </c>
      <c r="N43" s="31">
        <v>7.7922077922077921</v>
      </c>
      <c r="O43" s="31">
        <v>4.166666666666667</v>
      </c>
      <c r="P43" s="31"/>
      <c r="Q43" s="31"/>
      <c r="R43" s="31"/>
      <c r="S43" s="31">
        <f t="shared" si="9"/>
        <v>4.4191919191919196</v>
      </c>
      <c r="T43" s="31">
        <f t="shared" si="10"/>
        <v>3.2541102313343595</v>
      </c>
      <c r="U43" s="30">
        <f t="shared" si="11"/>
        <v>1.8787614180336079</v>
      </c>
    </row>
    <row r="44" spans="1:21" x14ac:dyDescent="0.25">
      <c r="A44" s="33">
        <v>15</v>
      </c>
      <c r="B44" s="32">
        <v>44.444444444444443</v>
      </c>
      <c r="C44" s="32">
        <v>34.523809523809526</v>
      </c>
      <c r="D44" s="32">
        <v>52</v>
      </c>
      <c r="E44" s="32"/>
      <c r="F44" s="32"/>
      <c r="G44" s="32"/>
      <c r="H44" s="32">
        <f t="shared" si="6"/>
        <v>43.656084656084658</v>
      </c>
      <c r="I44" s="32">
        <f t="shared" si="7"/>
        <v>8.7647271353390739</v>
      </c>
      <c r="J44" s="32">
        <f t="shared" si="8"/>
        <v>5.0603175709616321</v>
      </c>
      <c r="K44" s="9"/>
      <c r="L44" s="31">
        <v>15</v>
      </c>
      <c r="M44" s="31">
        <v>0</v>
      </c>
      <c r="N44" s="31">
        <v>6.4935064935064934</v>
      </c>
      <c r="O44" s="31">
        <v>1.3888888888888888</v>
      </c>
      <c r="P44" s="31"/>
      <c r="Q44" s="31"/>
      <c r="R44" s="31"/>
      <c r="S44" s="31">
        <f t="shared" si="9"/>
        <v>2.6274651274651273</v>
      </c>
      <c r="T44" s="31">
        <f t="shared" si="10"/>
        <v>3.41935081110099</v>
      </c>
      <c r="U44" s="30">
        <f t="shared" si="11"/>
        <v>1.9741631112429219</v>
      </c>
    </row>
    <row r="45" spans="1:21" x14ac:dyDescent="0.25">
      <c r="A45" s="33">
        <v>16</v>
      </c>
      <c r="B45" s="32">
        <v>34.722222222222221</v>
      </c>
      <c r="C45" s="32">
        <v>34.523809523809526</v>
      </c>
      <c r="D45" s="32">
        <v>38.666666666666664</v>
      </c>
      <c r="E45" s="32"/>
      <c r="F45" s="32"/>
      <c r="G45" s="32"/>
      <c r="H45" s="32">
        <f t="shared" si="6"/>
        <v>35.970899470899468</v>
      </c>
      <c r="I45" s="32">
        <f t="shared" si="7"/>
        <v>2.3367097552014759</v>
      </c>
      <c r="J45" s="32">
        <f t="shared" si="8"/>
        <v>1.3491000061835967</v>
      </c>
      <c r="K45" s="9"/>
      <c r="L45" s="31">
        <v>16</v>
      </c>
      <c r="M45" s="31">
        <v>0</v>
      </c>
      <c r="N45" s="31">
        <v>2.5974025974025974</v>
      </c>
      <c r="O45" s="31">
        <v>1.3888888888888888</v>
      </c>
      <c r="P45" s="31"/>
      <c r="Q45" s="31"/>
      <c r="R45" s="31"/>
      <c r="S45" s="31">
        <f t="shared" si="9"/>
        <v>1.3287638287638288</v>
      </c>
      <c r="T45" s="31">
        <f t="shared" si="10"/>
        <v>1.2997447173925045</v>
      </c>
      <c r="U45" s="30">
        <f t="shared" si="11"/>
        <v>0.75040796246435659</v>
      </c>
    </row>
    <row r="46" spans="1:21" x14ac:dyDescent="0.25">
      <c r="A46" s="33">
        <v>17</v>
      </c>
      <c r="B46" s="32">
        <v>27.777777777777779</v>
      </c>
      <c r="C46" s="32">
        <v>26.19047619047619</v>
      </c>
      <c r="D46" s="32">
        <v>29.333333333333332</v>
      </c>
      <c r="E46" s="32"/>
      <c r="F46" s="32"/>
      <c r="G46" s="32"/>
      <c r="H46" s="32">
        <f t="shared" si="6"/>
        <v>27.767195767195769</v>
      </c>
      <c r="I46" s="32">
        <f t="shared" si="7"/>
        <v>1.5714552934503128</v>
      </c>
      <c r="J46" s="32">
        <f t="shared" si="8"/>
        <v>0.90728013669300045</v>
      </c>
      <c r="K46" s="9"/>
      <c r="L46" s="31">
        <v>17</v>
      </c>
      <c r="M46" s="31">
        <v>0</v>
      </c>
      <c r="N46" s="31">
        <v>2.5974025974025974</v>
      </c>
      <c r="O46" s="31">
        <v>1.3888888888888888</v>
      </c>
      <c r="P46" s="31"/>
      <c r="Q46" s="31"/>
      <c r="R46" s="31"/>
      <c r="S46" s="31">
        <f t="shared" si="9"/>
        <v>1.3287638287638288</v>
      </c>
      <c r="T46" s="31">
        <f t="shared" si="10"/>
        <v>1.2997447173925045</v>
      </c>
      <c r="U46" s="30">
        <f t="shared" si="11"/>
        <v>0.75040796246435659</v>
      </c>
    </row>
    <row r="47" spans="1:21" x14ac:dyDescent="0.25">
      <c r="A47" s="33">
        <v>18</v>
      </c>
      <c r="B47" s="32">
        <v>16.666666666666668</v>
      </c>
      <c r="C47" s="32">
        <v>22.61904761904762</v>
      </c>
      <c r="D47" s="32">
        <v>29.333333333333332</v>
      </c>
      <c r="E47" s="32"/>
      <c r="F47" s="32"/>
      <c r="G47" s="32"/>
      <c r="H47" s="32">
        <f t="shared" si="6"/>
        <v>22.873015873015873</v>
      </c>
      <c r="I47" s="32">
        <f t="shared" si="7"/>
        <v>6.3371512540437971</v>
      </c>
      <c r="J47" s="32">
        <f t="shared" si="8"/>
        <v>3.6587559824175608</v>
      </c>
      <c r="K47" s="9"/>
      <c r="L47" s="31">
        <v>18</v>
      </c>
      <c r="M47" s="31">
        <v>0</v>
      </c>
      <c r="N47" s="31">
        <v>0</v>
      </c>
      <c r="O47" s="31">
        <v>0</v>
      </c>
      <c r="P47" s="31"/>
      <c r="Q47" s="31"/>
      <c r="R47" s="31"/>
      <c r="S47" s="31">
        <f t="shared" si="9"/>
        <v>0</v>
      </c>
      <c r="T47" s="31">
        <f t="shared" si="10"/>
        <v>0</v>
      </c>
      <c r="U47" s="30">
        <f t="shared" si="11"/>
        <v>0</v>
      </c>
    </row>
    <row r="48" spans="1:21" x14ac:dyDescent="0.25">
      <c r="A48" s="33">
        <v>19</v>
      </c>
      <c r="B48" s="32">
        <v>8.3333333333333339</v>
      </c>
      <c r="C48" s="32">
        <v>14.285714285714286</v>
      </c>
      <c r="D48" s="32">
        <v>21.333333333333332</v>
      </c>
      <c r="E48" s="32"/>
      <c r="F48" s="32"/>
      <c r="G48" s="32"/>
      <c r="H48" s="32">
        <f t="shared" si="6"/>
        <v>14.65079365079365</v>
      </c>
      <c r="I48" s="32">
        <f t="shared" si="7"/>
        <v>6.5076848576974804</v>
      </c>
      <c r="J48" s="32">
        <f t="shared" si="8"/>
        <v>3.7572136043928919</v>
      </c>
      <c r="K48" s="9"/>
      <c r="L48" s="31">
        <v>19</v>
      </c>
      <c r="M48" s="31">
        <v>0</v>
      </c>
      <c r="N48" s="31">
        <v>0</v>
      </c>
      <c r="O48" s="31">
        <v>0</v>
      </c>
      <c r="P48" s="31"/>
      <c r="Q48" s="31"/>
      <c r="R48" s="31"/>
      <c r="S48" s="31">
        <f t="shared" si="9"/>
        <v>0</v>
      </c>
      <c r="T48" s="31">
        <f t="shared" si="10"/>
        <v>0</v>
      </c>
      <c r="U48" s="30">
        <f t="shared" si="11"/>
        <v>0</v>
      </c>
    </row>
    <row r="49" spans="1:21" x14ac:dyDescent="0.25">
      <c r="A49" s="33">
        <v>20</v>
      </c>
      <c r="B49" s="32">
        <v>5.5555555555555554</v>
      </c>
      <c r="C49" s="32">
        <v>14.285714285714286</v>
      </c>
      <c r="D49" s="32">
        <v>18.666666666666668</v>
      </c>
      <c r="E49" s="32"/>
      <c r="F49" s="32"/>
      <c r="G49" s="32"/>
      <c r="H49" s="32">
        <f t="shared" si="6"/>
        <v>12.835978835978835</v>
      </c>
      <c r="I49" s="32">
        <f t="shared" si="7"/>
        <v>6.6746991166374023</v>
      </c>
      <c r="J49" s="32">
        <f t="shared" si="8"/>
        <v>3.8536393317503617</v>
      </c>
      <c r="K49" s="9"/>
      <c r="L49" s="31">
        <v>20</v>
      </c>
      <c r="M49" s="31">
        <v>0</v>
      </c>
      <c r="N49" s="31">
        <v>0</v>
      </c>
      <c r="O49" s="31">
        <v>0</v>
      </c>
      <c r="P49" s="31"/>
      <c r="Q49" s="31"/>
      <c r="R49" s="31"/>
      <c r="S49" s="31">
        <f t="shared" si="9"/>
        <v>0</v>
      </c>
      <c r="T49" s="31">
        <f t="shared" si="10"/>
        <v>0</v>
      </c>
      <c r="U49" s="30">
        <f t="shared" si="11"/>
        <v>0</v>
      </c>
    </row>
    <row r="50" spans="1:21" x14ac:dyDescent="0.25">
      <c r="A50" s="33">
        <v>21</v>
      </c>
      <c r="B50" s="32">
        <v>1.3888888888888888</v>
      </c>
      <c r="C50" s="32">
        <v>10.714285714285714</v>
      </c>
      <c r="D50" s="32">
        <v>13.333333333333334</v>
      </c>
      <c r="E50" s="32"/>
      <c r="F50" s="32"/>
      <c r="G50" s="32"/>
      <c r="H50" s="32">
        <f t="shared" si="6"/>
        <v>8.4788359788359795</v>
      </c>
      <c r="I50" s="32">
        <f t="shared" si="7"/>
        <v>6.2781657282518966</v>
      </c>
      <c r="J50" s="32">
        <f t="shared" si="8"/>
        <v>3.6247006732233156</v>
      </c>
      <c r="K50" s="9"/>
      <c r="L50" s="31">
        <v>21</v>
      </c>
      <c r="M50" s="31">
        <v>0</v>
      </c>
      <c r="N50" s="31">
        <v>0</v>
      </c>
      <c r="O50" s="31">
        <v>0</v>
      </c>
      <c r="P50" s="31"/>
      <c r="Q50" s="31"/>
      <c r="R50" s="31"/>
      <c r="S50" s="31">
        <f t="shared" si="9"/>
        <v>0</v>
      </c>
      <c r="T50" s="31">
        <f t="shared" si="10"/>
        <v>0</v>
      </c>
      <c r="U50" s="30">
        <f t="shared" si="11"/>
        <v>0</v>
      </c>
    </row>
    <row r="51" spans="1:21" x14ac:dyDescent="0.25">
      <c r="A51" s="33">
        <v>22</v>
      </c>
      <c r="B51" s="32">
        <v>1.3888888888888888</v>
      </c>
      <c r="C51" s="32">
        <v>3.5714285714285716</v>
      </c>
      <c r="D51" s="32">
        <v>9.3333333333333339</v>
      </c>
      <c r="E51" s="32"/>
      <c r="F51" s="32"/>
      <c r="G51" s="32"/>
      <c r="H51" s="32">
        <f t="shared" si="6"/>
        <v>4.7645502645502651</v>
      </c>
      <c r="I51" s="32">
        <f t="shared" si="7"/>
        <v>4.1044127367583592</v>
      </c>
      <c r="J51" s="32">
        <f t="shared" si="8"/>
        <v>2.3696837984327672</v>
      </c>
      <c r="K51" s="9"/>
      <c r="L51" s="31">
        <v>22</v>
      </c>
      <c r="M51" s="31">
        <v>0</v>
      </c>
      <c r="N51" s="31">
        <v>0</v>
      </c>
      <c r="O51" s="31">
        <v>0</v>
      </c>
      <c r="P51" s="31"/>
      <c r="Q51" s="31"/>
      <c r="R51" s="31"/>
      <c r="S51" s="31">
        <f t="shared" si="9"/>
        <v>0</v>
      </c>
      <c r="T51" s="31">
        <f t="shared" si="10"/>
        <v>0</v>
      </c>
      <c r="U51" s="30">
        <f t="shared" si="11"/>
        <v>0</v>
      </c>
    </row>
    <row r="52" spans="1:21" ht="15.75" thickBot="1" x14ac:dyDescent="0.3">
      <c r="A52" s="29">
        <v>23</v>
      </c>
      <c r="B52" s="28">
        <v>0</v>
      </c>
      <c r="C52" s="28">
        <v>0</v>
      </c>
      <c r="D52" s="28">
        <v>5.333333333333333</v>
      </c>
      <c r="E52" s="28"/>
      <c r="F52" s="28"/>
      <c r="G52" s="28"/>
      <c r="H52" s="28">
        <f t="shared" si="6"/>
        <v>1.7777777777777777</v>
      </c>
      <c r="I52" s="28">
        <f t="shared" si="7"/>
        <v>3.0792014356780042</v>
      </c>
      <c r="J52" s="28">
        <f t="shared" si="8"/>
        <v>1.7777777777777779</v>
      </c>
      <c r="K52" s="4"/>
      <c r="L52" s="27">
        <v>23</v>
      </c>
      <c r="M52" s="27">
        <v>0</v>
      </c>
      <c r="N52" s="27">
        <v>0</v>
      </c>
      <c r="O52" s="27">
        <v>0</v>
      </c>
      <c r="P52" s="27"/>
      <c r="Q52" s="27"/>
      <c r="R52" s="27"/>
      <c r="S52" s="27">
        <f t="shared" si="9"/>
        <v>0</v>
      </c>
      <c r="T52" s="27">
        <f t="shared" si="10"/>
        <v>0</v>
      </c>
      <c r="U52" s="26">
        <f t="shared" si="11"/>
        <v>0</v>
      </c>
    </row>
    <row r="54" spans="1:21" ht="15.75" thickBot="1" x14ac:dyDescent="0.3"/>
    <row r="55" spans="1:21" x14ac:dyDescent="0.25">
      <c r="A55" s="119" t="s">
        <v>17</v>
      </c>
      <c r="B55" s="120"/>
      <c r="C55" s="120"/>
      <c r="D55" s="120"/>
      <c r="E55" s="120"/>
      <c r="F55" s="120"/>
      <c r="G55" s="120"/>
      <c r="H55" s="120"/>
      <c r="I55" s="120"/>
      <c r="J55" s="25"/>
      <c r="K55" s="24"/>
      <c r="L55" s="121" t="s">
        <v>16</v>
      </c>
      <c r="M55" s="122"/>
      <c r="N55" s="122"/>
      <c r="O55" s="122"/>
      <c r="P55" s="122"/>
      <c r="Q55" s="122"/>
      <c r="R55" s="122"/>
      <c r="S55" s="122"/>
      <c r="T55" s="123"/>
      <c r="U55" s="23"/>
    </row>
    <row r="56" spans="1:21" x14ac:dyDescent="0.25">
      <c r="A56" s="22" t="s">
        <v>13</v>
      </c>
      <c r="B56" s="21" t="s">
        <v>12</v>
      </c>
      <c r="C56" s="21" t="s">
        <v>11</v>
      </c>
      <c r="D56" s="21" t="s">
        <v>10</v>
      </c>
      <c r="E56" s="21"/>
      <c r="F56" s="21"/>
      <c r="G56" s="21"/>
      <c r="H56" s="21" t="s">
        <v>9</v>
      </c>
      <c r="I56" s="21" t="s">
        <v>8</v>
      </c>
      <c r="J56" s="21" t="s">
        <v>7</v>
      </c>
      <c r="K56" s="9"/>
      <c r="L56" s="20" t="s">
        <v>13</v>
      </c>
      <c r="M56" s="20" t="s">
        <v>12</v>
      </c>
      <c r="N56" s="20" t="s">
        <v>11</v>
      </c>
      <c r="O56" s="20" t="s">
        <v>10</v>
      </c>
      <c r="P56" s="20"/>
      <c r="Q56" s="20"/>
      <c r="R56" s="20"/>
      <c r="S56" s="20" t="s">
        <v>9</v>
      </c>
      <c r="T56" s="20" t="s">
        <v>8</v>
      </c>
      <c r="U56" s="19" t="s">
        <v>7</v>
      </c>
    </row>
    <row r="57" spans="1:21" x14ac:dyDescent="0.25">
      <c r="A57" s="22">
        <v>1</v>
      </c>
      <c r="B57" s="21">
        <v>100</v>
      </c>
      <c r="C57" s="21">
        <v>100</v>
      </c>
      <c r="D57" s="21">
        <v>100</v>
      </c>
      <c r="E57" s="21"/>
      <c r="F57" s="21"/>
      <c r="G57" s="21"/>
      <c r="H57" s="21">
        <f t="shared" ref="H57:H79" si="12">AVERAGE(B57:F57)</f>
        <v>100</v>
      </c>
      <c r="I57" s="21">
        <f t="shared" ref="I57:I79" si="13">STDEV(B57:G57)</f>
        <v>0</v>
      </c>
      <c r="J57" s="21">
        <f t="shared" ref="J57:J79" si="14">I57/SQRT(3)</f>
        <v>0</v>
      </c>
      <c r="K57" s="9"/>
      <c r="L57" s="20">
        <v>1</v>
      </c>
      <c r="M57" s="20">
        <v>100</v>
      </c>
      <c r="N57" s="20">
        <v>100</v>
      </c>
      <c r="O57" s="20">
        <v>100</v>
      </c>
      <c r="P57" s="20"/>
      <c r="Q57" s="20"/>
      <c r="R57" s="20"/>
      <c r="S57" s="20">
        <f t="shared" ref="S57:S79" si="15">AVERAGE(M57:Q57)</f>
        <v>100</v>
      </c>
      <c r="T57" s="20">
        <f t="shared" ref="T57:T79" si="16">STDEV(M57:R57)</f>
        <v>0</v>
      </c>
      <c r="U57" s="19">
        <f t="shared" ref="U57:U78" si="17">T57/SQRT(3)</f>
        <v>0</v>
      </c>
    </row>
    <row r="58" spans="1:21" x14ac:dyDescent="0.25">
      <c r="A58" s="22">
        <v>2</v>
      </c>
      <c r="B58" s="21">
        <v>100</v>
      </c>
      <c r="C58" s="21">
        <v>100</v>
      </c>
      <c r="D58" s="21">
        <v>100</v>
      </c>
      <c r="E58" s="21"/>
      <c r="F58" s="21"/>
      <c r="G58" s="21"/>
      <c r="H58" s="21">
        <f t="shared" si="12"/>
        <v>100</v>
      </c>
      <c r="I58" s="21">
        <f t="shared" si="13"/>
        <v>0</v>
      </c>
      <c r="J58" s="21">
        <f t="shared" si="14"/>
        <v>0</v>
      </c>
      <c r="K58" s="9"/>
      <c r="L58" s="20">
        <v>2</v>
      </c>
      <c r="M58" s="20">
        <v>100</v>
      </c>
      <c r="N58" s="20">
        <v>100</v>
      </c>
      <c r="O58" s="20">
        <v>100</v>
      </c>
      <c r="P58" s="20"/>
      <c r="Q58" s="20"/>
      <c r="R58" s="20"/>
      <c r="S58" s="20">
        <f t="shared" si="15"/>
        <v>100</v>
      </c>
      <c r="T58" s="20">
        <f t="shared" si="16"/>
        <v>0</v>
      </c>
      <c r="U58" s="19">
        <f t="shared" si="17"/>
        <v>0</v>
      </c>
    </row>
    <row r="59" spans="1:21" x14ac:dyDescent="0.25">
      <c r="A59" s="22">
        <v>3</v>
      </c>
      <c r="B59" s="21">
        <v>100</v>
      </c>
      <c r="C59" s="21">
        <v>100</v>
      </c>
      <c r="D59" s="21">
        <v>100</v>
      </c>
      <c r="E59" s="21"/>
      <c r="F59" s="21"/>
      <c r="G59" s="21"/>
      <c r="H59" s="21">
        <f t="shared" si="12"/>
        <v>100</v>
      </c>
      <c r="I59" s="21">
        <f t="shared" si="13"/>
        <v>0</v>
      </c>
      <c r="J59" s="21">
        <f t="shared" si="14"/>
        <v>0</v>
      </c>
      <c r="K59" s="9"/>
      <c r="L59" s="20">
        <v>3</v>
      </c>
      <c r="M59" s="20">
        <v>98.214285714285708</v>
      </c>
      <c r="N59" s="20">
        <v>100</v>
      </c>
      <c r="O59" s="20">
        <v>92.753623188405797</v>
      </c>
      <c r="P59" s="20"/>
      <c r="Q59" s="20"/>
      <c r="R59" s="20"/>
      <c r="S59" s="20">
        <f t="shared" si="15"/>
        <v>96.989302967563845</v>
      </c>
      <c r="T59" s="20">
        <f t="shared" si="16"/>
        <v>3.7753054540298114</v>
      </c>
      <c r="U59" s="19">
        <f t="shared" si="17"/>
        <v>2.1796736201571743</v>
      </c>
    </row>
    <row r="60" spans="1:21" x14ac:dyDescent="0.25">
      <c r="A60" s="22">
        <v>4</v>
      </c>
      <c r="B60" s="21">
        <v>98</v>
      </c>
      <c r="C60" s="21">
        <v>100</v>
      </c>
      <c r="D60" s="21">
        <v>100</v>
      </c>
      <c r="E60" s="21"/>
      <c r="F60" s="21"/>
      <c r="G60" s="21"/>
      <c r="H60" s="21">
        <f t="shared" si="12"/>
        <v>99.333333333333329</v>
      </c>
      <c r="I60" s="21">
        <f t="shared" si="13"/>
        <v>1.1547005383792517</v>
      </c>
      <c r="J60" s="21">
        <f t="shared" si="14"/>
        <v>0.66666666666666674</v>
      </c>
      <c r="K60" s="9"/>
      <c r="L60" s="20">
        <v>4</v>
      </c>
      <c r="M60" s="20">
        <v>96.428571428571431</v>
      </c>
      <c r="N60" s="20">
        <v>100</v>
      </c>
      <c r="O60" s="20">
        <v>89.85507246376811</v>
      </c>
      <c r="P60" s="20"/>
      <c r="Q60" s="20"/>
      <c r="R60" s="20"/>
      <c r="S60" s="20">
        <f t="shared" si="15"/>
        <v>95.427881297446518</v>
      </c>
      <c r="T60" s="20">
        <f t="shared" si="16"/>
        <v>5.1459619346383736</v>
      </c>
      <c r="U60" s="19">
        <f t="shared" si="17"/>
        <v>2.9710225082030326</v>
      </c>
    </row>
    <row r="61" spans="1:21" x14ac:dyDescent="0.25">
      <c r="A61" s="22">
        <v>5</v>
      </c>
      <c r="B61" s="21">
        <v>94</v>
      </c>
      <c r="C61" s="21">
        <v>96.92307692307692</v>
      </c>
      <c r="D61" s="21">
        <v>98.305084745762713</v>
      </c>
      <c r="E61" s="21"/>
      <c r="F61" s="21"/>
      <c r="G61" s="21"/>
      <c r="H61" s="21">
        <f t="shared" si="12"/>
        <v>96.409387222946535</v>
      </c>
      <c r="I61" s="21">
        <f t="shared" si="13"/>
        <v>2.1980324151533179</v>
      </c>
      <c r="J61" s="21">
        <f t="shared" si="14"/>
        <v>1.2690346065762914</v>
      </c>
      <c r="K61" s="9"/>
      <c r="L61" s="20">
        <v>5</v>
      </c>
      <c r="M61" s="20">
        <v>94.642857142857139</v>
      </c>
      <c r="N61" s="20">
        <v>98.387096774193552</v>
      </c>
      <c r="O61" s="20">
        <v>84.05797101449275</v>
      </c>
      <c r="P61" s="20"/>
      <c r="Q61" s="20"/>
      <c r="R61" s="20"/>
      <c r="S61" s="20">
        <f t="shared" si="15"/>
        <v>92.362641643847823</v>
      </c>
      <c r="T61" s="20">
        <f t="shared" si="16"/>
        <v>7.4317224316286215</v>
      </c>
      <c r="U61" s="19">
        <f t="shared" si="17"/>
        <v>4.2907069464433647</v>
      </c>
    </row>
    <row r="62" spans="1:21" x14ac:dyDescent="0.25">
      <c r="A62" s="22">
        <v>6</v>
      </c>
      <c r="B62" s="21">
        <v>92</v>
      </c>
      <c r="C62" s="21">
        <v>90.769230769230774</v>
      </c>
      <c r="D62" s="21">
        <v>96.610169491525426</v>
      </c>
      <c r="E62" s="21"/>
      <c r="F62" s="21"/>
      <c r="G62" s="21"/>
      <c r="H62" s="21">
        <f t="shared" si="12"/>
        <v>93.126466753585404</v>
      </c>
      <c r="I62" s="21">
        <f t="shared" si="13"/>
        <v>3.0790967506072611</v>
      </c>
      <c r="J62" s="21">
        <f t="shared" si="14"/>
        <v>1.7777173378240043</v>
      </c>
      <c r="K62" s="9"/>
      <c r="L62" s="20">
        <v>6</v>
      </c>
      <c r="M62" s="20">
        <v>94.642857142857139</v>
      </c>
      <c r="N62" s="20">
        <v>98.387096774193552</v>
      </c>
      <c r="O62" s="20">
        <v>84.05797101449275</v>
      </c>
      <c r="P62" s="20"/>
      <c r="Q62" s="20"/>
      <c r="R62" s="20"/>
      <c r="S62" s="20">
        <f t="shared" si="15"/>
        <v>92.362641643847823</v>
      </c>
      <c r="T62" s="20">
        <f t="shared" si="16"/>
        <v>7.4317224316286215</v>
      </c>
      <c r="U62" s="19">
        <f t="shared" si="17"/>
        <v>4.2907069464433647</v>
      </c>
    </row>
    <row r="63" spans="1:21" x14ac:dyDescent="0.25">
      <c r="A63" s="22">
        <v>7</v>
      </c>
      <c r="B63" s="21">
        <v>92</v>
      </c>
      <c r="C63" s="21">
        <v>80</v>
      </c>
      <c r="D63" s="21">
        <v>91.525423728813564</v>
      </c>
      <c r="E63" s="21"/>
      <c r="F63" s="21"/>
      <c r="G63" s="21"/>
      <c r="H63" s="21">
        <f t="shared" si="12"/>
        <v>87.841807909604526</v>
      </c>
      <c r="I63" s="21">
        <f t="shared" si="13"/>
        <v>6.7953490806319383</v>
      </c>
      <c r="J63" s="21">
        <f t="shared" si="14"/>
        <v>3.9232966209403259</v>
      </c>
      <c r="K63" s="9"/>
      <c r="L63" s="20">
        <v>7</v>
      </c>
      <c r="M63" s="20">
        <v>91.071428571428569</v>
      </c>
      <c r="N63" s="20">
        <v>95.161290322580641</v>
      </c>
      <c r="O63" s="20">
        <v>82.608695652173907</v>
      </c>
      <c r="P63" s="20"/>
      <c r="Q63" s="20"/>
      <c r="R63" s="20"/>
      <c r="S63" s="20">
        <f t="shared" si="15"/>
        <v>89.613804848727725</v>
      </c>
      <c r="T63" s="20">
        <f t="shared" si="16"/>
        <v>6.4019847256625138</v>
      </c>
      <c r="U63" s="19">
        <f t="shared" si="17"/>
        <v>3.6961876047091251</v>
      </c>
    </row>
    <row r="64" spans="1:21" x14ac:dyDescent="0.25">
      <c r="A64" s="22">
        <v>8</v>
      </c>
      <c r="B64" s="21">
        <v>92</v>
      </c>
      <c r="C64" s="21">
        <v>75.384615384615387</v>
      </c>
      <c r="D64" s="21">
        <v>91.525423728813564</v>
      </c>
      <c r="E64" s="21"/>
      <c r="F64" s="21"/>
      <c r="G64" s="21"/>
      <c r="H64" s="21">
        <f t="shared" si="12"/>
        <v>86.303346371142993</v>
      </c>
      <c r="I64" s="21">
        <f t="shared" si="13"/>
        <v>9.4588752199408859</v>
      </c>
      <c r="J64" s="21">
        <f t="shared" si="14"/>
        <v>5.4610841544639515</v>
      </c>
      <c r="K64" s="9"/>
      <c r="L64" s="20">
        <v>8</v>
      </c>
      <c r="M64" s="20">
        <v>85.714285714285708</v>
      </c>
      <c r="N64" s="20">
        <v>85.483870967741936</v>
      </c>
      <c r="O64" s="20">
        <v>76.811594202898547</v>
      </c>
      <c r="P64" s="20"/>
      <c r="Q64" s="20"/>
      <c r="R64" s="20"/>
      <c r="S64" s="20">
        <f t="shared" si="15"/>
        <v>82.669916961642059</v>
      </c>
      <c r="T64" s="20">
        <f t="shared" si="16"/>
        <v>5.0747642209333623</v>
      </c>
      <c r="U64" s="19">
        <f t="shared" si="17"/>
        <v>2.9299164890297584</v>
      </c>
    </row>
    <row r="65" spans="1:21" x14ac:dyDescent="0.25">
      <c r="A65" s="22">
        <v>9</v>
      </c>
      <c r="B65" s="21">
        <v>88</v>
      </c>
      <c r="C65" s="21">
        <v>69.230769230769226</v>
      </c>
      <c r="D65" s="21">
        <v>91.525423728813564</v>
      </c>
      <c r="E65" s="21"/>
      <c r="F65" s="21"/>
      <c r="G65" s="21"/>
      <c r="H65" s="21">
        <f t="shared" si="12"/>
        <v>82.918730986527592</v>
      </c>
      <c r="I65" s="21">
        <f t="shared" si="13"/>
        <v>11.984463938251411</v>
      </c>
      <c r="J65" s="21">
        <f t="shared" si="14"/>
        <v>6.9192334808428146</v>
      </c>
      <c r="K65" s="9"/>
      <c r="L65" s="20">
        <v>9</v>
      </c>
      <c r="M65" s="20">
        <v>85.714285714285708</v>
      </c>
      <c r="N65" s="20">
        <v>80.645161290322577</v>
      </c>
      <c r="O65" s="20">
        <v>73.913043478260875</v>
      </c>
      <c r="P65" s="20"/>
      <c r="Q65" s="20"/>
      <c r="R65" s="20"/>
      <c r="S65" s="20">
        <f t="shared" si="15"/>
        <v>80.090830160956386</v>
      </c>
      <c r="T65" s="20">
        <f t="shared" si="16"/>
        <v>5.9201175519640152</v>
      </c>
      <c r="U65" s="19">
        <f t="shared" si="17"/>
        <v>3.4179814622606526</v>
      </c>
    </row>
    <row r="66" spans="1:21" x14ac:dyDescent="0.25">
      <c r="A66" s="22">
        <v>10</v>
      </c>
      <c r="B66" s="21">
        <v>80</v>
      </c>
      <c r="C66" s="21">
        <v>61.53846153846154</v>
      </c>
      <c r="D66" s="21">
        <v>91.525423728813564</v>
      </c>
      <c r="E66" s="21"/>
      <c r="F66" s="21"/>
      <c r="G66" s="21"/>
      <c r="H66" s="21">
        <f t="shared" si="12"/>
        <v>77.687961755758366</v>
      </c>
      <c r="I66" s="21">
        <f t="shared" si="13"/>
        <v>15.126586395599196</v>
      </c>
      <c r="J66" s="21">
        <f t="shared" si="14"/>
        <v>8.7333387274193264</v>
      </c>
      <c r="K66" s="9"/>
      <c r="L66" s="20">
        <v>10</v>
      </c>
      <c r="M66" s="20">
        <v>71.428571428571431</v>
      </c>
      <c r="N66" s="20">
        <v>79.032258064516128</v>
      </c>
      <c r="O66" s="20">
        <v>73.913043478260875</v>
      </c>
      <c r="P66" s="20"/>
      <c r="Q66" s="20"/>
      <c r="R66" s="20"/>
      <c r="S66" s="20">
        <f t="shared" si="15"/>
        <v>74.791290990449468</v>
      </c>
      <c r="T66" s="20">
        <f t="shared" si="16"/>
        <v>3.8771770186451509</v>
      </c>
      <c r="U66" s="19">
        <f t="shared" si="17"/>
        <v>2.2384891954106085</v>
      </c>
    </row>
    <row r="67" spans="1:21" x14ac:dyDescent="0.25">
      <c r="A67" s="22">
        <v>11</v>
      </c>
      <c r="B67" s="21">
        <v>68</v>
      </c>
      <c r="C67" s="21">
        <v>61.53846153846154</v>
      </c>
      <c r="D67" s="21">
        <v>81.355932203389827</v>
      </c>
      <c r="E67" s="21"/>
      <c r="F67" s="21"/>
      <c r="G67" s="21"/>
      <c r="H67" s="21">
        <f t="shared" si="12"/>
        <v>70.298131247283791</v>
      </c>
      <c r="I67" s="21">
        <f t="shared" si="13"/>
        <v>10.106636003692239</v>
      </c>
      <c r="J67" s="21">
        <f t="shared" si="14"/>
        <v>5.8350690173332787</v>
      </c>
      <c r="K67" s="9"/>
      <c r="L67" s="20">
        <v>11</v>
      </c>
      <c r="M67" s="20">
        <v>66.071428571428569</v>
      </c>
      <c r="N67" s="20">
        <v>66.129032258064512</v>
      </c>
      <c r="O67" s="20">
        <v>68.115942028985501</v>
      </c>
      <c r="P67" s="20"/>
      <c r="Q67" s="20"/>
      <c r="R67" s="20"/>
      <c r="S67" s="20">
        <f t="shared" si="15"/>
        <v>66.772134286159528</v>
      </c>
      <c r="T67" s="20">
        <f t="shared" si="16"/>
        <v>1.1641279927215007</v>
      </c>
      <c r="U67" s="19">
        <f t="shared" si="17"/>
        <v>0.6721096099689372</v>
      </c>
    </row>
    <row r="68" spans="1:21" x14ac:dyDescent="0.25">
      <c r="A68" s="22">
        <v>12</v>
      </c>
      <c r="B68" s="21">
        <v>68</v>
      </c>
      <c r="C68" s="21">
        <v>55.384615384615387</v>
      </c>
      <c r="D68" s="21">
        <v>69.491525423728817</v>
      </c>
      <c r="E68" s="21"/>
      <c r="F68" s="21"/>
      <c r="G68" s="21"/>
      <c r="H68" s="21">
        <f t="shared" si="12"/>
        <v>64.29204693611473</v>
      </c>
      <c r="I68" s="21">
        <f t="shared" si="13"/>
        <v>7.7500267519468551</v>
      </c>
      <c r="J68" s="21">
        <f t="shared" si="14"/>
        <v>4.474480031463318</v>
      </c>
      <c r="K68" s="9"/>
      <c r="L68" s="20">
        <v>12</v>
      </c>
      <c r="M68" s="20">
        <v>60.714285714285715</v>
      </c>
      <c r="N68" s="20">
        <v>58.064516129032256</v>
      </c>
      <c r="O68" s="20">
        <v>68.115942028985501</v>
      </c>
      <c r="P68" s="20"/>
      <c r="Q68" s="20"/>
      <c r="R68" s="20"/>
      <c r="S68" s="20">
        <f t="shared" si="15"/>
        <v>62.298247957434491</v>
      </c>
      <c r="T68" s="20">
        <f t="shared" si="16"/>
        <v>5.2095578455712914</v>
      </c>
      <c r="U68" s="19">
        <f t="shared" si="17"/>
        <v>3.007739624499512</v>
      </c>
    </row>
    <row r="69" spans="1:21" x14ac:dyDescent="0.25">
      <c r="A69" s="22">
        <v>13</v>
      </c>
      <c r="B69" s="21">
        <v>62</v>
      </c>
      <c r="C69" s="21">
        <v>44.615384615384613</v>
      </c>
      <c r="D69" s="21">
        <v>61.016949152542374</v>
      </c>
      <c r="E69" s="21"/>
      <c r="F69" s="21"/>
      <c r="G69" s="21"/>
      <c r="H69" s="21">
        <f t="shared" si="12"/>
        <v>55.877444589308993</v>
      </c>
      <c r="I69" s="21">
        <f t="shared" si="13"/>
        <v>9.7656076812646457</v>
      </c>
      <c r="J69" s="21">
        <f t="shared" si="14"/>
        <v>5.6381762235784203</v>
      </c>
      <c r="K69" s="9"/>
      <c r="L69" s="20">
        <v>13</v>
      </c>
      <c r="M69" s="20">
        <v>50</v>
      </c>
      <c r="N69" s="20">
        <v>58.064516129032256</v>
      </c>
      <c r="O69" s="20">
        <v>55.072463768115945</v>
      </c>
      <c r="P69" s="20"/>
      <c r="Q69" s="20"/>
      <c r="R69" s="20"/>
      <c r="S69" s="20">
        <f t="shared" si="15"/>
        <v>54.378993299049398</v>
      </c>
      <c r="T69" s="20">
        <f t="shared" si="16"/>
        <v>4.0767365707702874</v>
      </c>
      <c r="U69" s="19">
        <f t="shared" si="17"/>
        <v>2.3537049565494175</v>
      </c>
    </row>
    <row r="70" spans="1:21" x14ac:dyDescent="0.25">
      <c r="A70" s="22">
        <v>14</v>
      </c>
      <c r="B70" s="21">
        <v>54</v>
      </c>
      <c r="C70" s="21">
        <v>44.615384615384613</v>
      </c>
      <c r="D70" s="21">
        <v>59.322033898305087</v>
      </c>
      <c r="E70" s="21"/>
      <c r="F70" s="21"/>
      <c r="G70" s="21"/>
      <c r="H70" s="21">
        <f t="shared" si="12"/>
        <v>52.6458061712299</v>
      </c>
      <c r="I70" s="21">
        <f t="shared" si="13"/>
        <v>7.4462583877485446</v>
      </c>
      <c r="J70" s="21">
        <f t="shared" si="14"/>
        <v>4.2990992846221312</v>
      </c>
      <c r="K70" s="9"/>
      <c r="L70" s="20">
        <v>14</v>
      </c>
      <c r="M70" s="20">
        <v>41.071428571428569</v>
      </c>
      <c r="N70" s="20">
        <v>50</v>
      </c>
      <c r="O70" s="20">
        <v>55.072463768115945</v>
      </c>
      <c r="P70" s="20"/>
      <c r="Q70" s="20"/>
      <c r="R70" s="20"/>
      <c r="S70" s="20">
        <f t="shared" si="15"/>
        <v>48.714630779848171</v>
      </c>
      <c r="T70" s="20">
        <f t="shared" si="16"/>
        <v>7.0884678999628985</v>
      </c>
      <c r="U70" s="19">
        <f t="shared" si="17"/>
        <v>4.0925288501856008</v>
      </c>
    </row>
    <row r="71" spans="1:21" x14ac:dyDescent="0.25">
      <c r="A71" s="22">
        <v>15</v>
      </c>
      <c r="B71" s="21">
        <v>40</v>
      </c>
      <c r="C71" s="21">
        <v>30.76923076923077</v>
      </c>
      <c r="D71" s="21">
        <v>49.152542372881356</v>
      </c>
      <c r="E71" s="21"/>
      <c r="F71" s="21"/>
      <c r="G71" s="21"/>
      <c r="H71" s="21">
        <f t="shared" si="12"/>
        <v>39.973924380704041</v>
      </c>
      <c r="I71" s="21">
        <f t="shared" si="13"/>
        <v>9.1916835418039806</v>
      </c>
      <c r="J71" s="21">
        <f t="shared" si="14"/>
        <v>5.3068209671663809</v>
      </c>
      <c r="K71" s="9"/>
      <c r="L71" s="20">
        <v>15</v>
      </c>
      <c r="M71" s="20">
        <v>35.714285714285715</v>
      </c>
      <c r="N71" s="20">
        <v>38.70967741935484</v>
      </c>
      <c r="O71" s="20">
        <v>36.231884057971016</v>
      </c>
      <c r="P71" s="20"/>
      <c r="Q71" s="20"/>
      <c r="R71" s="20"/>
      <c r="S71" s="20">
        <f t="shared" si="15"/>
        <v>36.885282397203859</v>
      </c>
      <c r="T71" s="20">
        <f t="shared" si="16"/>
        <v>1.6010277664623453</v>
      </c>
      <c r="U71" s="19">
        <f t="shared" si="17"/>
        <v>0.92435381194710042</v>
      </c>
    </row>
    <row r="72" spans="1:21" x14ac:dyDescent="0.25">
      <c r="A72" s="22">
        <v>16</v>
      </c>
      <c r="B72" s="21">
        <v>36</v>
      </c>
      <c r="C72" s="21">
        <v>18.46153846153846</v>
      </c>
      <c r="D72" s="21">
        <v>49.152542372881356</v>
      </c>
      <c r="E72" s="21"/>
      <c r="F72" s="21"/>
      <c r="G72" s="21"/>
      <c r="H72" s="21">
        <f t="shared" si="12"/>
        <v>34.538026944806603</v>
      </c>
      <c r="I72" s="21">
        <f t="shared" si="13"/>
        <v>15.397644436149971</v>
      </c>
      <c r="J72" s="21">
        <f t="shared" si="14"/>
        <v>8.8898341600973296</v>
      </c>
      <c r="K72" s="9"/>
      <c r="L72" s="20">
        <v>16</v>
      </c>
      <c r="M72" s="20">
        <v>33.928571428571431</v>
      </c>
      <c r="N72" s="20">
        <v>20.967741935483872</v>
      </c>
      <c r="O72" s="20">
        <v>27.536231884057973</v>
      </c>
      <c r="P72" s="20"/>
      <c r="Q72" s="20"/>
      <c r="R72" s="20"/>
      <c r="S72" s="20">
        <f t="shared" si="15"/>
        <v>27.477515082704425</v>
      </c>
      <c r="T72" s="20">
        <f t="shared" si="16"/>
        <v>6.4806142482247093</v>
      </c>
      <c r="U72" s="19">
        <f t="shared" si="17"/>
        <v>3.7415843807266604</v>
      </c>
    </row>
    <row r="73" spans="1:21" x14ac:dyDescent="0.25">
      <c r="A73" s="22">
        <v>17</v>
      </c>
      <c r="B73" s="21">
        <v>26</v>
      </c>
      <c r="C73" s="21">
        <v>18.46153846153846</v>
      </c>
      <c r="D73" s="21">
        <v>37.288135593220339</v>
      </c>
      <c r="E73" s="21"/>
      <c r="F73" s="21"/>
      <c r="G73" s="21"/>
      <c r="H73" s="21">
        <f t="shared" si="12"/>
        <v>27.249891351586268</v>
      </c>
      <c r="I73" s="21">
        <f t="shared" si="13"/>
        <v>9.475329080445734</v>
      </c>
      <c r="J73" s="21">
        <f t="shared" si="14"/>
        <v>5.4705837952556342</v>
      </c>
      <c r="K73" s="9"/>
      <c r="L73" s="20">
        <v>17</v>
      </c>
      <c r="M73" s="20">
        <v>25</v>
      </c>
      <c r="N73" s="20">
        <v>19.35483870967742</v>
      </c>
      <c r="O73" s="20">
        <v>15.942028985507246</v>
      </c>
      <c r="P73" s="20"/>
      <c r="Q73" s="20"/>
      <c r="R73" s="20"/>
      <c r="S73" s="20">
        <f t="shared" si="15"/>
        <v>20.098955898394891</v>
      </c>
      <c r="T73" s="20">
        <f t="shared" si="16"/>
        <v>4.5746029901791658</v>
      </c>
      <c r="U73" s="19">
        <f t="shared" si="17"/>
        <v>2.6411482678156086</v>
      </c>
    </row>
    <row r="74" spans="1:21" x14ac:dyDescent="0.25">
      <c r="A74" s="22">
        <v>18</v>
      </c>
      <c r="B74" s="21">
        <v>22</v>
      </c>
      <c r="C74" s="21">
        <v>10.76923076923077</v>
      </c>
      <c r="D74" s="21">
        <v>30.508474576271187</v>
      </c>
      <c r="E74" s="21"/>
      <c r="F74" s="21"/>
      <c r="G74" s="21"/>
      <c r="H74" s="21">
        <f t="shared" si="12"/>
        <v>21.092568448500653</v>
      </c>
      <c r="I74" s="21">
        <f t="shared" si="13"/>
        <v>9.9008590806019612</v>
      </c>
      <c r="J74" s="21">
        <f t="shared" si="14"/>
        <v>5.7162636553940933</v>
      </c>
      <c r="K74" s="9"/>
      <c r="L74" s="20">
        <v>18</v>
      </c>
      <c r="M74" s="20">
        <v>12.5</v>
      </c>
      <c r="N74" s="20">
        <v>11.290322580645162</v>
      </c>
      <c r="O74" s="20">
        <v>15.942028985507246</v>
      </c>
      <c r="P74" s="20"/>
      <c r="Q74" s="20"/>
      <c r="R74" s="20"/>
      <c r="S74" s="20">
        <f t="shared" si="15"/>
        <v>13.244117188717468</v>
      </c>
      <c r="T74" s="20">
        <f t="shared" si="16"/>
        <v>2.4134779701019529</v>
      </c>
      <c r="U74" s="19">
        <f t="shared" si="17"/>
        <v>1.3934221557215942</v>
      </c>
    </row>
    <row r="75" spans="1:21" x14ac:dyDescent="0.25">
      <c r="A75" s="22">
        <v>19</v>
      </c>
      <c r="B75" s="21">
        <v>10</v>
      </c>
      <c r="C75" s="21">
        <v>6.1538461538461542</v>
      </c>
      <c r="D75" s="21">
        <v>23.728813559322035</v>
      </c>
      <c r="E75" s="21"/>
      <c r="F75" s="21"/>
      <c r="G75" s="21"/>
      <c r="H75" s="21">
        <f t="shared" si="12"/>
        <v>13.294219904389395</v>
      </c>
      <c r="I75" s="21">
        <f t="shared" si="13"/>
        <v>9.238981730133542</v>
      </c>
      <c r="J75" s="21">
        <f t="shared" si="14"/>
        <v>5.3341285889306356</v>
      </c>
      <c r="K75" s="9"/>
      <c r="L75" s="20">
        <v>19</v>
      </c>
      <c r="M75" s="20">
        <v>7.1428571428571432</v>
      </c>
      <c r="N75" s="20">
        <v>4.838709677419355</v>
      </c>
      <c r="O75" s="20">
        <v>11.594202898550725</v>
      </c>
      <c r="P75" s="20"/>
      <c r="Q75" s="20"/>
      <c r="R75" s="20"/>
      <c r="S75" s="20">
        <f t="shared" si="15"/>
        <v>7.8585899062757418</v>
      </c>
      <c r="T75" s="20">
        <f t="shared" si="16"/>
        <v>3.4341486873257363</v>
      </c>
      <c r="U75" s="19">
        <f t="shared" si="17"/>
        <v>1.9827066690647139</v>
      </c>
    </row>
    <row r="76" spans="1:21" x14ac:dyDescent="0.25">
      <c r="A76" s="22">
        <v>20</v>
      </c>
      <c r="B76" s="21">
        <v>8</v>
      </c>
      <c r="C76" s="21">
        <v>6.1538461538461542</v>
      </c>
      <c r="D76" s="21">
        <v>11.864406779661017</v>
      </c>
      <c r="E76" s="21"/>
      <c r="F76" s="21"/>
      <c r="G76" s="21"/>
      <c r="H76" s="21">
        <f t="shared" si="12"/>
        <v>8.6727509778357241</v>
      </c>
      <c r="I76" s="21">
        <f t="shared" si="13"/>
        <v>2.9141158305583788</v>
      </c>
      <c r="J76" s="21">
        <f t="shared" si="14"/>
        <v>1.6824655592226299</v>
      </c>
      <c r="K76" s="9"/>
      <c r="L76" s="20">
        <v>20</v>
      </c>
      <c r="M76" s="20">
        <v>3.5714285714285716</v>
      </c>
      <c r="N76" s="20">
        <v>3.225806451612903</v>
      </c>
      <c r="O76" s="20">
        <v>4.3478260869565215</v>
      </c>
      <c r="P76" s="20"/>
      <c r="Q76" s="20"/>
      <c r="R76" s="20"/>
      <c r="S76" s="20">
        <f t="shared" si="15"/>
        <v>3.7150203699993321</v>
      </c>
      <c r="T76" s="20">
        <f t="shared" si="16"/>
        <v>0.57462680844765945</v>
      </c>
      <c r="U76" s="19">
        <f t="shared" si="17"/>
        <v>0.33176094254083172</v>
      </c>
    </row>
    <row r="77" spans="1:21" x14ac:dyDescent="0.25">
      <c r="A77" s="22">
        <v>21</v>
      </c>
      <c r="B77" s="21">
        <v>4</v>
      </c>
      <c r="C77" s="21">
        <v>3.0769230769230771</v>
      </c>
      <c r="D77" s="21">
        <v>11.864406779661017</v>
      </c>
      <c r="E77" s="21"/>
      <c r="F77" s="21"/>
      <c r="G77" s="21"/>
      <c r="H77" s="21">
        <f t="shared" si="12"/>
        <v>6.3137766188613647</v>
      </c>
      <c r="I77" s="21">
        <f t="shared" si="13"/>
        <v>4.829092993302508</v>
      </c>
      <c r="J77" s="21">
        <f t="shared" si="14"/>
        <v>2.7880781396249388</v>
      </c>
      <c r="K77" s="9"/>
      <c r="L77" s="20">
        <v>21</v>
      </c>
      <c r="M77" s="20">
        <v>1.7857142857142858</v>
      </c>
      <c r="N77" s="20">
        <v>1.6129032258064515</v>
      </c>
      <c r="O77" s="20">
        <v>0</v>
      </c>
      <c r="P77" s="20"/>
      <c r="Q77" s="20"/>
      <c r="R77" s="20"/>
      <c r="S77" s="20">
        <f t="shared" si="15"/>
        <v>1.1328725038402458</v>
      </c>
      <c r="T77" s="20">
        <f t="shared" si="16"/>
        <v>0.98489390193795368</v>
      </c>
      <c r="U77" s="19">
        <f t="shared" si="17"/>
        <v>0.56862875940709845</v>
      </c>
    </row>
    <row r="78" spans="1:21" x14ac:dyDescent="0.25">
      <c r="A78" s="22">
        <v>22</v>
      </c>
      <c r="B78" s="21">
        <v>2</v>
      </c>
      <c r="C78" s="21">
        <v>0</v>
      </c>
      <c r="D78" s="21">
        <v>6.7796610169491522</v>
      </c>
      <c r="E78" s="21"/>
      <c r="F78" s="21"/>
      <c r="G78" s="21"/>
      <c r="H78" s="21">
        <f t="shared" si="12"/>
        <v>2.9265536723163841</v>
      </c>
      <c r="I78" s="21">
        <f t="shared" si="13"/>
        <v>3.4835078809939897</v>
      </c>
      <c r="J78" s="21">
        <f t="shared" si="14"/>
        <v>2.0112042128160628</v>
      </c>
      <c r="K78" s="9"/>
      <c r="L78" s="20">
        <v>22</v>
      </c>
      <c r="M78" s="20">
        <v>1.7857142857142858</v>
      </c>
      <c r="N78" s="20">
        <v>1.6129032258064515</v>
      </c>
      <c r="O78" s="20">
        <v>0</v>
      </c>
      <c r="P78" s="20"/>
      <c r="Q78" s="20"/>
      <c r="R78" s="20"/>
      <c r="S78" s="20">
        <f t="shared" si="15"/>
        <v>1.1328725038402458</v>
      </c>
      <c r="T78" s="20">
        <f t="shared" si="16"/>
        <v>0.98489390193795368</v>
      </c>
      <c r="U78" s="19">
        <f t="shared" si="17"/>
        <v>0.56862875940709845</v>
      </c>
    </row>
    <row r="79" spans="1:21" ht="15.75" thickBot="1" x14ac:dyDescent="0.3">
      <c r="A79" s="18">
        <v>23</v>
      </c>
      <c r="B79" s="17">
        <v>0</v>
      </c>
      <c r="C79" s="17">
        <v>0</v>
      </c>
      <c r="D79" s="17">
        <v>3.3898305084745761</v>
      </c>
      <c r="E79" s="17"/>
      <c r="F79" s="17"/>
      <c r="G79" s="17"/>
      <c r="H79" s="17">
        <f t="shared" si="12"/>
        <v>1.1299435028248588</v>
      </c>
      <c r="I79" s="17">
        <f t="shared" si="13"/>
        <v>1.9571195565750026</v>
      </c>
      <c r="J79" s="17">
        <f t="shared" si="14"/>
        <v>1.1299435028248588</v>
      </c>
      <c r="K79" s="4"/>
      <c r="L79" s="16">
        <v>23</v>
      </c>
      <c r="M79" s="16">
        <v>0</v>
      </c>
      <c r="N79" s="16">
        <v>0</v>
      </c>
      <c r="O79" s="16">
        <v>0</v>
      </c>
      <c r="P79" s="16"/>
      <c r="Q79" s="16"/>
      <c r="R79" s="16"/>
      <c r="S79" s="16">
        <f t="shared" si="15"/>
        <v>0</v>
      </c>
      <c r="T79" s="16">
        <f t="shared" si="16"/>
        <v>0</v>
      </c>
      <c r="U79" s="15">
        <f>T79/SQRT(2)</f>
        <v>0</v>
      </c>
    </row>
    <row r="81" spans="1:22" ht="15.75" thickBot="1" x14ac:dyDescent="0.3"/>
    <row r="82" spans="1:22" x14ac:dyDescent="0.25">
      <c r="A82" s="104" t="s">
        <v>15</v>
      </c>
      <c r="B82" s="105"/>
      <c r="C82" s="105"/>
      <c r="D82" s="105"/>
      <c r="E82" s="105"/>
      <c r="F82" s="105"/>
      <c r="G82" s="105"/>
      <c r="H82" s="105"/>
      <c r="I82" s="105"/>
      <c r="J82" s="105"/>
      <c r="K82" s="14"/>
      <c r="L82" s="13"/>
      <c r="M82" s="13"/>
      <c r="N82" s="106" t="s">
        <v>14</v>
      </c>
      <c r="O82" s="107"/>
      <c r="P82" s="107"/>
      <c r="Q82" s="107"/>
      <c r="R82" s="107"/>
      <c r="S82" s="107"/>
      <c r="T82" s="107"/>
      <c r="U82" s="108"/>
      <c r="V82" s="12"/>
    </row>
    <row r="83" spans="1:22" x14ac:dyDescent="0.25">
      <c r="A83" s="11" t="s">
        <v>13</v>
      </c>
      <c r="B83" s="10" t="s">
        <v>12</v>
      </c>
      <c r="C83" s="10" t="s">
        <v>11</v>
      </c>
      <c r="D83" s="10" t="s">
        <v>10</v>
      </c>
      <c r="E83" s="10"/>
      <c r="F83" s="10"/>
      <c r="G83" s="10"/>
      <c r="H83" s="10" t="s">
        <v>9</v>
      </c>
      <c r="I83" s="10" t="s">
        <v>8</v>
      </c>
      <c r="J83" s="10" t="s">
        <v>7</v>
      </c>
      <c r="K83" s="9"/>
      <c r="L83" s="8" t="s">
        <v>13</v>
      </c>
      <c r="M83" s="8" t="s">
        <v>12</v>
      </c>
      <c r="N83" s="8" t="s">
        <v>11</v>
      </c>
      <c r="O83" s="8" t="s">
        <v>10</v>
      </c>
      <c r="P83" s="8"/>
      <c r="Q83" s="8"/>
      <c r="R83" s="8"/>
      <c r="S83" s="8" t="s">
        <v>9</v>
      </c>
      <c r="T83" s="8" t="s">
        <v>8</v>
      </c>
      <c r="U83" s="7" t="s">
        <v>7</v>
      </c>
    </row>
    <row r="84" spans="1:22" x14ac:dyDescent="0.25">
      <c r="A84" s="11">
        <v>1</v>
      </c>
      <c r="B84" s="10">
        <v>100</v>
      </c>
      <c r="C84" s="10">
        <v>100</v>
      </c>
      <c r="D84" s="10">
        <v>100</v>
      </c>
      <c r="E84" s="10"/>
      <c r="F84" s="10"/>
      <c r="G84" s="10"/>
      <c r="H84" s="10">
        <f t="shared" ref="H84:H106" si="18">AVERAGE(B84:F84)</f>
        <v>100</v>
      </c>
      <c r="I84" s="10">
        <f t="shared" ref="I84:I106" si="19">STDEV(B84:G84)</f>
        <v>0</v>
      </c>
      <c r="J84" s="10">
        <f t="shared" ref="J84:J106" si="20">I84/SQRT(3)</f>
        <v>0</v>
      </c>
      <c r="K84" s="9"/>
      <c r="L84" s="8">
        <v>1</v>
      </c>
      <c r="M84" s="8">
        <v>100</v>
      </c>
      <c r="N84" s="8">
        <v>100</v>
      </c>
      <c r="O84" s="8">
        <v>100</v>
      </c>
      <c r="P84" s="8"/>
      <c r="Q84" s="8"/>
      <c r="R84" s="8"/>
      <c r="S84" s="8">
        <f t="shared" ref="S84:S106" si="21">AVERAGE(M84:Q84)</f>
        <v>100</v>
      </c>
      <c r="T84" s="8">
        <f t="shared" ref="T84:T106" si="22">STDEV(M84:R84)</f>
        <v>0</v>
      </c>
      <c r="U84" s="7">
        <f t="shared" ref="U84:U106" si="23">T84/SQRT(3)</f>
        <v>0</v>
      </c>
    </row>
    <row r="85" spans="1:22" x14ac:dyDescent="0.25">
      <c r="A85" s="11">
        <v>2</v>
      </c>
      <c r="B85" s="10">
        <v>100</v>
      </c>
      <c r="C85" s="10">
        <v>100</v>
      </c>
      <c r="D85" s="10">
        <v>100</v>
      </c>
      <c r="E85" s="10"/>
      <c r="F85" s="10"/>
      <c r="G85" s="10"/>
      <c r="H85" s="10">
        <f t="shared" si="18"/>
        <v>100</v>
      </c>
      <c r="I85" s="10">
        <f t="shared" si="19"/>
        <v>0</v>
      </c>
      <c r="J85" s="10">
        <f t="shared" si="20"/>
        <v>0</v>
      </c>
      <c r="K85" s="9"/>
      <c r="L85" s="8">
        <v>2</v>
      </c>
      <c r="M85" s="8">
        <v>97.142857142857139</v>
      </c>
      <c r="N85" s="8">
        <v>100</v>
      </c>
      <c r="O85" s="8">
        <v>95.652173913043484</v>
      </c>
      <c r="P85" s="8"/>
      <c r="Q85" s="8"/>
      <c r="R85" s="8"/>
      <c r="S85" s="8">
        <f t="shared" si="21"/>
        <v>97.598343685300208</v>
      </c>
      <c r="T85" s="8">
        <f t="shared" si="22"/>
        <v>2.2094114404892902</v>
      </c>
      <c r="U85" s="7">
        <f t="shared" si="23"/>
        <v>1.2756042899171305</v>
      </c>
    </row>
    <row r="86" spans="1:22" x14ac:dyDescent="0.25">
      <c r="A86" s="11">
        <v>3</v>
      </c>
      <c r="B86" s="10">
        <v>100</v>
      </c>
      <c r="C86" s="10">
        <v>95.081967213114751</v>
      </c>
      <c r="D86" s="10">
        <v>98.571428571428569</v>
      </c>
      <c r="E86" s="10"/>
      <c r="F86" s="10"/>
      <c r="G86" s="10"/>
      <c r="H86" s="10">
        <f t="shared" si="18"/>
        <v>97.884465261514435</v>
      </c>
      <c r="I86" s="10">
        <f t="shared" si="19"/>
        <v>2.5299605856802798</v>
      </c>
      <c r="J86" s="10">
        <f t="shared" si="20"/>
        <v>1.4606734251816529</v>
      </c>
      <c r="K86" s="9"/>
      <c r="L86" s="8">
        <v>3</v>
      </c>
      <c r="M86" s="8">
        <v>97.142857142857139</v>
      </c>
      <c r="N86" s="8">
        <v>97.402597402597408</v>
      </c>
      <c r="O86" s="8">
        <v>88.405797101449281</v>
      </c>
      <c r="P86" s="8"/>
      <c r="Q86" s="8"/>
      <c r="R86" s="8"/>
      <c r="S86" s="8">
        <f t="shared" si="21"/>
        <v>94.31708388230129</v>
      </c>
      <c r="T86" s="8">
        <f t="shared" si="22"/>
        <v>5.1209715684369055</v>
      </c>
      <c r="U86" s="7">
        <f t="shared" si="23"/>
        <v>2.9565943135494677</v>
      </c>
    </row>
    <row r="87" spans="1:22" x14ac:dyDescent="0.25">
      <c r="A87" s="11">
        <v>4</v>
      </c>
      <c r="B87" s="10">
        <v>85.333333333333329</v>
      </c>
      <c r="C87" s="10">
        <v>93.442622950819668</v>
      </c>
      <c r="D87" s="10">
        <v>97.142857142857139</v>
      </c>
      <c r="E87" s="10"/>
      <c r="F87" s="10"/>
      <c r="G87" s="10"/>
      <c r="H87" s="10">
        <f t="shared" si="18"/>
        <v>91.972937809003383</v>
      </c>
      <c r="I87" s="10">
        <f t="shared" si="19"/>
        <v>6.0403802830603404</v>
      </c>
      <c r="J87" s="10">
        <f t="shared" si="20"/>
        <v>3.4874151824325956</v>
      </c>
      <c r="K87" s="9"/>
      <c r="L87" s="8">
        <v>4</v>
      </c>
      <c r="M87" s="8">
        <v>75.714285714285708</v>
      </c>
      <c r="N87" s="8">
        <v>93.506493506493513</v>
      </c>
      <c r="O87" s="8">
        <v>81.159420289855078</v>
      </c>
      <c r="P87" s="8"/>
      <c r="Q87" s="8"/>
      <c r="R87" s="8"/>
      <c r="S87" s="8">
        <f t="shared" si="21"/>
        <v>83.460066503544752</v>
      </c>
      <c r="T87" s="8">
        <f t="shared" si="22"/>
        <v>9.1164902391599458</v>
      </c>
      <c r="U87" s="7">
        <f t="shared" si="23"/>
        <v>5.2634080936435907</v>
      </c>
    </row>
    <row r="88" spans="1:22" x14ac:dyDescent="0.25">
      <c r="A88" s="11">
        <v>5</v>
      </c>
      <c r="B88" s="10">
        <v>80</v>
      </c>
      <c r="C88" s="10">
        <v>90.163934426229503</v>
      </c>
      <c r="D88" s="10">
        <v>91.428571428571431</v>
      </c>
      <c r="E88" s="10"/>
      <c r="F88" s="10"/>
      <c r="G88" s="10"/>
      <c r="H88" s="10">
        <f t="shared" si="18"/>
        <v>87.197501951600316</v>
      </c>
      <c r="I88" s="10">
        <f t="shared" si="19"/>
        <v>6.265209688780641</v>
      </c>
      <c r="J88" s="10">
        <f t="shared" si="20"/>
        <v>3.6172205003469546</v>
      </c>
      <c r="K88" s="9"/>
      <c r="L88" s="8">
        <v>5</v>
      </c>
      <c r="M88" s="8">
        <v>72.857142857142861</v>
      </c>
      <c r="N88" s="8">
        <v>74.025974025974023</v>
      </c>
      <c r="O88" s="8">
        <v>81.159420289855078</v>
      </c>
      <c r="P88" s="8"/>
      <c r="Q88" s="8"/>
      <c r="R88" s="8"/>
      <c r="S88" s="8">
        <f t="shared" si="21"/>
        <v>76.014179057657316</v>
      </c>
      <c r="T88" s="8">
        <f t="shared" si="22"/>
        <v>4.4940707691845176</v>
      </c>
      <c r="U88" s="7">
        <f t="shared" si="23"/>
        <v>2.5946529683459101</v>
      </c>
    </row>
    <row r="89" spans="1:22" x14ac:dyDescent="0.25">
      <c r="A89" s="11">
        <v>6</v>
      </c>
      <c r="B89" s="10">
        <v>80</v>
      </c>
      <c r="C89" s="10">
        <v>88.52459016393442</v>
      </c>
      <c r="D89" s="10">
        <v>91.428571428571431</v>
      </c>
      <c r="E89" s="10"/>
      <c r="F89" s="10"/>
      <c r="G89" s="10"/>
      <c r="H89" s="10">
        <f t="shared" si="18"/>
        <v>86.651053864168617</v>
      </c>
      <c r="I89" s="10">
        <f t="shared" si="19"/>
        <v>5.9401738126417571</v>
      </c>
      <c r="J89" s="10">
        <f t="shared" si="20"/>
        <v>3.4295609497618842</v>
      </c>
      <c r="K89" s="9"/>
      <c r="L89" s="8">
        <v>6</v>
      </c>
      <c r="M89" s="8">
        <v>57.142857142857146</v>
      </c>
      <c r="N89" s="8">
        <v>61.038961038961041</v>
      </c>
      <c r="O89" s="8">
        <v>56.521739130434781</v>
      </c>
      <c r="P89" s="8"/>
      <c r="Q89" s="8"/>
      <c r="R89" s="8"/>
      <c r="S89" s="8">
        <f t="shared" si="21"/>
        <v>58.23451910408432</v>
      </c>
      <c r="T89" s="8">
        <f t="shared" si="22"/>
        <v>2.4484929693405659</v>
      </c>
      <c r="U89" s="7">
        <f t="shared" si="23"/>
        <v>1.413638074957682</v>
      </c>
    </row>
    <row r="90" spans="1:22" x14ac:dyDescent="0.25">
      <c r="A90" s="11">
        <v>7</v>
      </c>
      <c r="B90" s="10">
        <v>78.666666666666671</v>
      </c>
      <c r="C90" s="10">
        <v>81.967213114754102</v>
      </c>
      <c r="D90" s="10">
        <v>74.285714285714292</v>
      </c>
      <c r="E90" s="10"/>
      <c r="F90" s="10"/>
      <c r="G90" s="10"/>
      <c r="H90" s="10">
        <f t="shared" si="18"/>
        <v>78.306531355711684</v>
      </c>
      <c r="I90" s="10">
        <f t="shared" si="19"/>
        <v>3.8533919015307121</v>
      </c>
      <c r="J90" s="10">
        <f t="shared" si="20"/>
        <v>2.2247568516418808</v>
      </c>
      <c r="K90" s="9"/>
      <c r="L90" s="8">
        <v>7</v>
      </c>
      <c r="M90" s="8">
        <v>57.142857142857146</v>
      </c>
      <c r="N90" s="8">
        <v>54.545454545454547</v>
      </c>
      <c r="O90" s="8">
        <v>53.623188405797102</v>
      </c>
      <c r="P90" s="8"/>
      <c r="Q90" s="8"/>
      <c r="R90" s="8"/>
      <c r="S90" s="8">
        <f t="shared" si="21"/>
        <v>55.103833364702929</v>
      </c>
      <c r="T90" s="8">
        <f t="shared" si="22"/>
        <v>1.8250636109457601</v>
      </c>
      <c r="U90" s="7">
        <f t="shared" si="23"/>
        <v>1.0537009670677251</v>
      </c>
    </row>
    <row r="91" spans="1:22" x14ac:dyDescent="0.25">
      <c r="A91" s="11">
        <v>8</v>
      </c>
      <c r="B91" s="10">
        <v>76</v>
      </c>
      <c r="C91" s="10">
        <v>72.131147540983605</v>
      </c>
      <c r="D91" s="10">
        <v>72.857142857142861</v>
      </c>
      <c r="E91" s="10"/>
      <c r="F91" s="10"/>
      <c r="G91" s="10"/>
      <c r="H91" s="10">
        <f t="shared" si="18"/>
        <v>73.662763466042151</v>
      </c>
      <c r="I91" s="10">
        <f t="shared" si="19"/>
        <v>2.0563981281653012</v>
      </c>
      <c r="J91" s="10">
        <f t="shared" si="20"/>
        <v>1.1872620128572793</v>
      </c>
      <c r="K91" s="9"/>
      <c r="L91" s="8">
        <v>8</v>
      </c>
      <c r="M91" s="8">
        <v>48.571428571428569</v>
      </c>
      <c r="N91" s="8">
        <v>45.454545454545453</v>
      </c>
      <c r="O91" s="8">
        <v>44.927536231884055</v>
      </c>
      <c r="P91" s="8"/>
      <c r="Q91" s="8"/>
      <c r="R91" s="8"/>
      <c r="S91" s="8">
        <f t="shared" si="21"/>
        <v>46.317836752619364</v>
      </c>
      <c r="T91" s="8">
        <f t="shared" si="22"/>
        <v>1.9693759784625677</v>
      </c>
      <c r="U91" s="7">
        <f t="shared" si="23"/>
        <v>1.1370197513009461</v>
      </c>
    </row>
    <row r="92" spans="1:22" x14ac:dyDescent="0.25">
      <c r="A92" s="11">
        <v>9</v>
      </c>
      <c r="B92" s="10">
        <v>70.666666666666671</v>
      </c>
      <c r="C92" s="10">
        <v>67.213114754098356</v>
      </c>
      <c r="D92" s="10">
        <v>62.857142857142854</v>
      </c>
      <c r="E92" s="10"/>
      <c r="F92" s="10"/>
      <c r="G92" s="10"/>
      <c r="H92" s="10">
        <f t="shared" si="18"/>
        <v>66.912308092635968</v>
      </c>
      <c r="I92" s="10">
        <f t="shared" si="19"/>
        <v>3.9134420934217187</v>
      </c>
      <c r="J92" s="10">
        <f t="shared" si="20"/>
        <v>2.259426846095042</v>
      </c>
      <c r="K92" s="9"/>
      <c r="L92" s="8">
        <v>9</v>
      </c>
      <c r="M92" s="8">
        <v>48.571428571428569</v>
      </c>
      <c r="N92" s="8">
        <v>33.766233766233768</v>
      </c>
      <c r="O92" s="8">
        <v>44.927536231884055</v>
      </c>
      <c r="P92" s="8"/>
      <c r="Q92" s="8"/>
      <c r="R92" s="8"/>
      <c r="S92" s="8">
        <f t="shared" si="21"/>
        <v>42.421732856515462</v>
      </c>
      <c r="T92" s="8">
        <f t="shared" si="22"/>
        <v>7.7141257587589642</v>
      </c>
      <c r="U92" s="7">
        <f t="shared" si="23"/>
        <v>4.4537525833821148</v>
      </c>
    </row>
    <row r="93" spans="1:22" x14ac:dyDescent="0.25">
      <c r="A93" s="11">
        <v>10</v>
      </c>
      <c r="B93" s="10">
        <v>60</v>
      </c>
      <c r="C93" s="10">
        <v>59.016393442622949</v>
      </c>
      <c r="D93" s="10">
        <v>62.857142857142854</v>
      </c>
      <c r="E93" s="10"/>
      <c r="F93" s="10"/>
      <c r="G93" s="10"/>
      <c r="H93" s="10">
        <f t="shared" si="18"/>
        <v>60.624512099921937</v>
      </c>
      <c r="I93" s="10">
        <f t="shared" si="19"/>
        <v>1.9950815869270677</v>
      </c>
      <c r="J93" s="10">
        <f t="shared" si="20"/>
        <v>1.1518608912676083</v>
      </c>
      <c r="K93" s="9"/>
      <c r="L93" s="8">
        <v>10</v>
      </c>
      <c r="M93" s="8">
        <v>41.428571428571431</v>
      </c>
      <c r="N93" s="8">
        <v>28.571428571428573</v>
      </c>
      <c r="O93" s="8">
        <v>39.130434782608695</v>
      </c>
      <c r="P93" s="8"/>
      <c r="Q93" s="8"/>
      <c r="R93" s="8"/>
      <c r="S93" s="8">
        <f t="shared" si="21"/>
        <v>36.376811594202898</v>
      </c>
      <c r="T93" s="8">
        <f t="shared" si="22"/>
        <v>6.8566289902575157</v>
      </c>
      <c r="U93" s="7">
        <f t="shared" si="23"/>
        <v>3.958676593258569</v>
      </c>
    </row>
    <row r="94" spans="1:22" x14ac:dyDescent="0.25">
      <c r="A94" s="11">
        <v>11</v>
      </c>
      <c r="B94" s="10">
        <v>57.333333333333336</v>
      </c>
      <c r="C94" s="10">
        <v>52.459016393442624</v>
      </c>
      <c r="D94" s="10">
        <v>45.714285714285715</v>
      </c>
      <c r="E94" s="10"/>
      <c r="F94" s="10"/>
      <c r="G94" s="10"/>
      <c r="H94" s="10">
        <f t="shared" si="18"/>
        <v>51.835545147020561</v>
      </c>
      <c r="I94" s="10">
        <f t="shared" si="19"/>
        <v>5.8345611822792947</v>
      </c>
      <c r="J94" s="10">
        <f t="shared" si="20"/>
        <v>3.3685854691922921</v>
      </c>
      <c r="K94" s="9"/>
      <c r="L94" s="8">
        <v>11</v>
      </c>
      <c r="M94" s="8">
        <v>35.714285714285715</v>
      </c>
      <c r="N94" s="8">
        <v>25.974025974025974</v>
      </c>
      <c r="O94" s="8">
        <v>31.884057971014492</v>
      </c>
      <c r="P94" s="8"/>
      <c r="Q94" s="8"/>
      <c r="R94" s="8"/>
      <c r="S94" s="8">
        <f t="shared" si="21"/>
        <v>31.190789886442058</v>
      </c>
      <c r="T94" s="8">
        <f t="shared" si="22"/>
        <v>4.9069981077790228</v>
      </c>
      <c r="U94" s="7">
        <f t="shared" si="23"/>
        <v>2.8330566784392031</v>
      </c>
    </row>
    <row r="95" spans="1:22" x14ac:dyDescent="0.25">
      <c r="A95" s="11">
        <v>12</v>
      </c>
      <c r="B95" s="10">
        <v>34.666666666666664</v>
      </c>
      <c r="C95" s="10">
        <v>40.983606557377051</v>
      </c>
      <c r="D95" s="10">
        <v>40</v>
      </c>
      <c r="E95" s="10"/>
      <c r="F95" s="10"/>
      <c r="G95" s="10"/>
      <c r="H95" s="10">
        <f t="shared" si="18"/>
        <v>38.550091074681241</v>
      </c>
      <c r="I95" s="10">
        <f t="shared" si="19"/>
        <v>3.3989129607127766</v>
      </c>
      <c r="J95" s="10">
        <f t="shared" si="20"/>
        <v>1.9623633128196296</v>
      </c>
      <c r="K95" s="9"/>
      <c r="L95" s="8">
        <v>12</v>
      </c>
      <c r="M95" s="8">
        <v>17.142857142857142</v>
      </c>
      <c r="N95" s="8">
        <v>12.987012987012987</v>
      </c>
      <c r="O95" s="8">
        <v>18.840579710144926</v>
      </c>
      <c r="P95" s="8"/>
      <c r="Q95" s="8"/>
      <c r="R95" s="8"/>
      <c r="S95" s="8">
        <f t="shared" si="21"/>
        <v>16.323483280005018</v>
      </c>
      <c r="T95" s="8">
        <f t="shared" si="22"/>
        <v>3.0115761638855156</v>
      </c>
      <c r="U95" s="7">
        <f t="shared" si="23"/>
        <v>1.738734308904363</v>
      </c>
    </row>
    <row r="96" spans="1:22" x14ac:dyDescent="0.25">
      <c r="A96" s="11">
        <v>13</v>
      </c>
      <c r="B96" s="10">
        <v>29.333333333333332</v>
      </c>
      <c r="C96" s="10">
        <v>37.704918032786885</v>
      </c>
      <c r="D96" s="10">
        <v>37.142857142857146</v>
      </c>
      <c r="E96" s="10"/>
      <c r="F96" s="10"/>
      <c r="G96" s="10"/>
      <c r="H96" s="10">
        <f t="shared" si="18"/>
        <v>34.727036169659122</v>
      </c>
      <c r="I96" s="10">
        <f t="shared" si="19"/>
        <v>4.6795299791687039</v>
      </c>
      <c r="J96" s="10">
        <f t="shared" si="20"/>
        <v>2.7017278931539752</v>
      </c>
      <c r="K96" s="9"/>
      <c r="L96" s="8">
        <v>13</v>
      </c>
      <c r="M96" s="8">
        <v>17.142857142857142</v>
      </c>
      <c r="N96" s="8">
        <v>11.688311688311689</v>
      </c>
      <c r="O96" s="8">
        <v>18.840579710144926</v>
      </c>
      <c r="P96" s="8"/>
      <c r="Q96" s="8"/>
      <c r="R96" s="8"/>
      <c r="S96" s="8">
        <f t="shared" si="21"/>
        <v>15.890582847104588</v>
      </c>
      <c r="T96" s="8">
        <f t="shared" si="22"/>
        <v>3.736961017710307</v>
      </c>
      <c r="U96" s="7">
        <f t="shared" si="23"/>
        <v>2.1575354495261836</v>
      </c>
    </row>
    <row r="97" spans="1:21" x14ac:dyDescent="0.25">
      <c r="A97" s="11">
        <v>14</v>
      </c>
      <c r="B97" s="10">
        <v>25.333333333333332</v>
      </c>
      <c r="C97" s="10">
        <v>26.229508196721312</v>
      </c>
      <c r="D97" s="10">
        <v>28.571428571428573</v>
      </c>
      <c r="E97" s="10"/>
      <c r="F97" s="10"/>
      <c r="G97" s="10"/>
      <c r="H97" s="10">
        <f t="shared" si="18"/>
        <v>26.711423367161071</v>
      </c>
      <c r="I97" s="10">
        <f t="shared" si="19"/>
        <v>1.671973943089053</v>
      </c>
      <c r="J97" s="10">
        <f t="shared" si="20"/>
        <v>0.96531460612050479</v>
      </c>
      <c r="K97" s="9"/>
      <c r="L97" s="8">
        <v>14</v>
      </c>
      <c r="M97" s="8">
        <v>12.857142857142858</v>
      </c>
      <c r="N97" s="8">
        <v>3.8961038961038961</v>
      </c>
      <c r="O97" s="8">
        <v>10.144927536231885</v>
      </c>
      <c r="P97" s="8"/>
      <c r="Q97" s="8"/>
      <c r="R97" s="8"/>
      <c r="S97" s="8">
        <f t="shared" si="21"/>
        <v>8.9660580964928798</v>
      </c>
      <c r="T97" s="8">
        <f t="shared" si="22"/>
        <v>4.5953623015250367</v>
      </c>
      <c r="U97" s="7">
        <f t="shared" si="23"/>
        <v>2.6531336618093384</v>
      </c>
    </row>
    <row r="98" spans="1:21" x14ac:dyDescent="0.25">
      <c r="A98" s="11">
        <v>15</v>
      </c>
      <c r="B98" s="10">
        <v>25.333333333333332</v>
      </c>
      <c r="C98" s="10">
        <v>24.590163934426229</v>
      </c>
      <c r="D98" s="10">
        <v>28.571428571428573</v>
      </c>
      <c r="E98" s="10"/>
      <c r="F98" s="10"/>
      <c r="G98" s="10"/>
      <c r="H98" s="10">
        <f t="shared" si="18"/>
        <v>26.164975279729376</v>
      </c>
      <c r="I98" s="10">
        <f t="shared" si="19"/>
        <v>2.1169171624594578</v>
      </c>
      <c r="J98" s="10">
        <f t="shared" si="20"/>
        <v>1.2222026935981067</v>
      </c>
      <c r="K98" s="9"/>
      <c r="L98" s="8">
        <v>15</v>
      </c>
      <c r="M98" s="8">
        <v>11.428571428571429</v>
      </c>
      <c r="N98" s="8">
        <v>3.8961038961038961</v>
      </c>
      <c r="O98" s="8">
        <v>10.144927536231885</v>
      </c>
      <c r="P98" s="8"/>
      <c r="Q98" s="8"/>
      <c r="R98" s="8"/>
      <c r="S98" s="8">
        <f t="shared" si="21"/>
        <v>8.4898676203024035</v>
      </c>
      <c r="T98" s="8">
        <f t="shared" si="22"/>
        <v>4.0297561062559053</v>
      </c>
      <c r="U98" s="7">
        <f t="shared" si="23"/>
        <v>2.3265807727153853</v>
      </c>
    </row>
    <row r="99" spans="1:21" x14ac:dyDescent="0.25">
      <c r="A99" s="11">
        <v>16</v>
      </c>
      <c r="B99" s="10">
        <v>18.666666666666668</v>
      </c>
      <c r="C99" s="10">
        <v>16.393442622950818</v>
      </c>
      <c r="D99" s="10">
        <v>21.428571428571427</v>
      </c>
      <c r="E99" s="10"/>
      <c r="F99" s="10"/>
      <c r="G99" s="10"/>
      <c r="H99" s="10">
        <f t="shared" si="18"/>
        <v>18.829560239396304</v>
      </c>
      <c r="I99" s="10">
        <f t="shared" si="19"/>
        <v>2.5215136841439119</v>
      </c>
      <c r="J99" s="10">
        <f t="shared" si="20"/>
        <v>1.4557966043058126</v>
      </c>
      <c r="K99" s="9"/>
      <c r="L99" s="8">
        <v>16</v>
      </c>
      <c r="M99" s="8">
        <v>11.428571428571429</v>
      </c>
      <c r="N99" s="8">
        <v>1.2987012987012987</v>
      </c>
      <c r="O99" s="8">
        <v>10.144927536231885</v>
      </c>
      <c r="P99" s="8"/>
      <c r="Q99" s="8"/>
      <c r="R99" s="8"/>
      <c r="S99" s="8">
        <f t="shared" si="21"/>
        <v>7.6240667545015368</v>
      </c>
      <c r="T99" s="8">
        <f t="shared" si="22"/>
        <v>5.5153985823926082</v>
      </c>
      <c r="U99" s="7">
        <f t="shared" si="23"/>
        <v>3.1843168562324529</v>
      </c>
    </row>
    <row r="100" spans="1:21" x14ac:dyDescent="0.25">
      <c r="A100" s="11">
        <v>17</v>
      </c>
      <c r="B100" s="10">
        <v>16</v>
      </c>
      <c r="C100" s="10">
        <v>14.754098360655737</v>
      </c>
      <c r="D100" s="10">
        <v>15.714285714285714</v>
      </c>
      <c r="E100" s="10"/>
      <c r="F100" s="10"/>
      <c r="G100" s="10"/>
      <c r="H100" s="10">
        <f t="shared" si="18"/>
        <v>15.489461358313818</v>
      </c>
      <c r="I100" s="10">
        <f t="shared" si="19"/>
        <v>0.65266930141444068</v>
      </c>
      <c r="J100" s="10">
        <f t="shared" si="20"/>
        <v>0.37681879686343234</v>
      </c>
      <c r="K100" s="9"/>
      <c r="L100" s="8">
        <v>17</v>
      </c>
      <c r="M100" s="8">
        <v>5.7142857142857144</v>
      </c>
      <c r="N100" s="8">
        <v>1.2987012987012987</v>
      </c>
      <c r="O100" s="8">
        <v>4.3478260869565215</v>
      </c>
      <c r="P100" s="8"/>
      <c r="Q100" s="8"/>
      <c r="R100" s="8"/>
      <c r="S100" s="8">
        <f t="shared" si="21"/>
        <v>3.7869376999811784</v>
      </c>
      <c r="T100" s="8">
        <f t="shared" si="22"/>
        <v>2.2605957776150167</v>
      </c>
      <c r="U100" s="7">
        <f t="shared" si="23"/>
        <v>1.3051555807349613</v>
      </c>
    </row>
    <row r="101" spans="1:21" x14ac:dyDescent="0.25">
      <c r="A101" s="11">
        <v>18</v>
      </c>
      <c r="B101" s="10">
        <v>13.333333333333334</v>
      </c>
      <c r="C101" s="10">
        <v>14.754098360655737</v>
      </c>
      <c r="D101" s="10">
        <v>15.714285714285714</v>
      </c>
      <c r="E101" s="10"/>
      <c r="F101" s="10"/>
      <c r="G101" s="10"/>
      <c r="H101" s="10">
        <f t="shared" si="18"/>
        <v>14.600572469424927</v>
      </c>
      <c r="I101" s="10">
        <f t="shared" si="19"/>
        <v>1.1978777940797474</v>
      </c>
      <c r="J101" s="10">
        <f t="shared" si="20"/>
        <v>0.69159506686821726</v>
      </c>
      <c r="K101" s="9"/>
      <c r="L101" s="8">
        <v>18</v>
      </c>
      <c r="M101" s="8">
        <v>4.2857142857142856</v>
      </c>
      <c r="N101" s="8">
        <v>0</v>
      </c>
      <c r="O101" s="8">
        <v>4.3478260869565215</v>
      </c>
      <c r="P101" s="8"/>
      <c r="Q101" s="8"/>
      <c r="R101" s="8"/>
      <c r="S101" s="8">
        <f t="shared" si="21"/>
        <v>2.8778467908902692</v>
      </c>
      <c r="T101" s="8">
        <f t="shared" si="22"/>
        <v>2.492481912239576</v>
      </c>
      <c r="U101" s="7">
        <f t="shared" si="23"/>
        <v>1.4390351029817925</v>
      </c>
    </row>
    <row r="102" spans="1:21" x14ac:dyDescent="0.25">
      <c r="A102" s="11">
        <v>19</v>
      </c>
      <c r="B102" s="10">
        <v>10.666666666666666</v>
      </c>
      <c r="C102" s="10">
        <v>11.475409836065573</v>
      </c>
      <c r="D102" s="10">
        <v>15.714285714285714</v>
      </c>
      <c r="E102" s="10"/>
      <c r="F102" s="10"/>
      <c r="G102" s="10"/>
      <c r="H102" s="10">
        <f t="shared" si="18"/>
        <v>12.61878740567265</v>
      </c>
      <c r="I102" s="10">
        <f t="shared" si="19"/>
        <v>2.711106547607844</v>
      </c>
      <c r="J102" s="10">
        <f t="shared" si="20"/>
        <v>1.5652580950631458</v>
      </c>
      <c r="K102" s="9"/>
      <c r="L102" s="8">
        <v>19</v>
      </c>
      <c r="M102" s="8">
        <v>2.8571428571428572</v>
      </c>
      <c r="N102" s="8">
        <v>0</v>
      </c>
      <c r="O102" s="8">
        <v>2.8985507246376812</v>
      </c>
      <c r="P102" s="8"/>
      <c r="Q102" s="8"/>
      <c r="R102" s="8"/>
      <c r="S102" s="8">
        <f t="shared" si="21"/>
        <v>1.9185645272601795</v>
      </c>
      <c r="T102" s="8">
        <f t="shared" si="22"/>
        <v>1.6616546081597177</v>
      </c>
      <c r="U102" s="7">
        <f t="shared" si="23"/>
        <v>0.95935673532119514</v>
      </c>
    </row>
    <row r="103" spans="1:21" x14ac:dyDescent="0.25">
      <c r="A103" s="11">
        <v>20</v>
      </c>
      <c r="B103" s="10">
        <v>10.666666666666666</v>
      </c>
      <c r="C103" s="10">
        <v>9.8360655737704921</v>
      </c>
      <c r="D103" s="10">
        <v>5.7142857142857144</v>
      </c>
      <c r="E103" s="10"/>
      <c r="F103" s="10"/>
      <c r="G103" s="10"/>
      <c r="H103" s="10">
        <f t="shared" si="18"/>
        <v>8.7390059849076245</v>
      </c>
      <c r="I103" s="10">
        <f t="shared" si="19"/>
        <v>2.6522017420462909</v>
      </c>
      <c r="J103" s="10">
        <f t="shared" si="20"/>
        <v>1.5312493897156205</v>
      </c>
      <c r="K103" s="9"/>
      <c r="L103" s="8">
        <v>20</v>
      </c>
      <c r="M103" s="8">
        <v>0</v>
      </c>
      <c r="N103" s="8">
        <v>0</v>
      </c>
      <c r="O103" s="8">
        <v>0</v>
      </c>
      <c r="P103" s="8"/>
      <c r="Q103" s="8"/>
      <c r="R103" s="8"/>
      <c r="S103" s="8">
        <f t="shared" si="21"/>
        <v>0</v>
      </c>
      <c r="T103" s="8">
        <f t="shared" si="22"/>
        <v>0</v>
      </c>
      <c r="U103" s="7">
        <f t="shared" si="23"/>
        <v>0</v>
      </c>
    </row>
    <row r="104" spans="1:21" x14ac:dyDescent="0.25">
      <c r="A104" s="11">
        <v>21</v>
      </c>
      <c r="B104" s="10">
        <v>5.333333333333333</v>
      </c>
      <c r="C104" s="10">
        <v>4.918032786885246</v>
      </c>
      <c r="D104" s="10">
        <v>4.2857142857142856</v>
      </c>
      <c r="E104" s="10"/>
      <c r="F104" s="10"/>
      <c r="G104" s="10"/>
      <c r="H104" s="10">
        <f t="shared" si="18"/>
        <v>4.8456934686442885</v>
      </c>
      <c r="I104" s="10">
        <f t="shared" si="19"/>
        <v>0.52754255748350287</v>
      </c>
      <c r="J104" s="10">
        <f t="shared" si="20"/>
        <v>0.30457683757208404</v>
      </c>
      <c r="K104" s="9"/>
      <c r="L104" s="8">
        <v>21</v>
      </c>
      <c r="M104" s="8">
        <v>0</v>
      </c>
      <c r="N104" s="8">
        <v>0</v>
      </c>
      <c r="O104" s="8">
        <v>0</v>
      </c>
      <c r="P104" s="8"/>
      <c r="Q104" s="8"/>
      <c r="R104" s="8"/>
      <c r="S104" s="8">
        <f t="shared" si="21"/>
        <v>0</v>
      </c>
      <c r="T104" s="8">
        <f t="shared" si="22"/>
        <v>0</v>
      </c>
      <c r="U104" s="7">
        <f t="shared" si="23"/>
        <v>0</v>
      </c>
    </row>
    <row r="105" spans="1:21" x14ac:dyDescent="0.25">
      <c r="A105" s="11">
        <v>22</v>
      </c>
      <c r="B105" s="10">
        <v>0</v>
      </c>
      <c r="C105" s="10">
        <v>0</v>
      </c>
      <c r="D105" s="10">
        <v>1.4285714285714286</v>
      </c>
      <c r="E105" s="10"/>
      <c r="F105" s="10"/>
      <c r="G105" s="10"/>
      <c r="H105" s="10">
        <f t="shared" si="18"/>
        <v>0.47619047619047622</v>
      </c>
      <c r="I105" s="10">
        <f t="shared" si="19"/>
        <v>0.82478609884232257</v>
      </c>
      <c r="J105" s="10">
        <f t="shared" si="20"/>
        <v>0.47619047619047622</v>
      </c>
      <c r="K105" s="9"/>
      <c r="L105" s="8">
        <v>22</v>
      </c>
      <c r="M105" s="8">
        <v>0</v>
      </c>
      <c r="N105" s="8">
        <v>0</v>
      </c>
      <c r="O105" s="8">
        <v>0</v>
      </c>
      <c r="P105" s="8"/>
      <c r="Q105" s="8"/>
      <c r="R105" s="8"/>
      <c r="S105" s="8">
        <f t="shared" si="21"/>
        <v>0</v>
      </c>
      <c r="T105" s="8">
        <f t="shared" si="22"/>
        <v>0</v>
      </c>
      <c r="U105" s="7">
        <f t="shared" si="23"/>
        <v>0</v>
      </c>
    </row>
    <row r="106" spans="1:21" ht="15.75" thickBot="1" x14ac:dyDescent="0.3">
      <c r="A106" s="6">
        <v>23</v>
      </c>
      <c r="B106" s="5">
        <v>0</v>
      </c>
      <c r="C106" s="5">
        <v>0</v>
      </c>
      <c r="D106" s="5">
        <v>0</v>
      </c>
      <c r="E106" s="5"/>
      <c r="F106" s="5"/>
      <c r="G106" s="5"/>
      <c r="H106" s="5">
        <f t="shared" si="18"/>
        <v>0</v>
      </c>
      <c r="I106" s="5">
        <f t="shared" si="19"/>
        <v>0</v>
      </c>
      <c r="J106" s="5">
        <f t="shared" si="20"/>
        <v>0</v>
      </c>
      <c r="K106" s="4"/>
      <c r="L106" s="3">
        <v>23</v>
      </c>
      <c r="M106" s="3">
        <v>0</v>
      </c>
      <c r="N106" s="3">
        <v>0</v>
      </c>
      <c r="O106" s="3">
        <v>0</v>
      </c>
      <c r="P106" s="3"/>
      <c r="Q106" s="3"/>
      <c r="R106" s="3"/>
      <c r="S106" s="3">
        <f t="shared" si="21"/>
        <v>0</v>
      </c>
      <c r="T106" s="3">
        <f t="shared" si="22"/>
        <v>0</v>
      </c>
      <c r="U106" s="2">
        <f t="shared" si="23"/>
        <v>0</v>
      </c>
    </row>
  </sheetData>
  <mergeCells count="8">
    <mergeCell ref="A82:J82"/>
    <mergeCell ref="N82:U82"/>
    <mergeCell ref="A1:I1"/>
    <mergeCell ref="L1:T1"/>
    <mergeCell ref="A28:I28"/>
    <mergeCell ref="L28:T28"/>
    <mergeCell ref="A55:I55"/>
    <mergeCell ref="L55:T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opLeftCell="A9" zoomScale="70" zoomScaleNormal="70" workbookViewId="0">
      <selection activeCell="R44" sqref="R44"/>
    </sheetView>
  </sheetViews>
  <sheetFormatPr baseColWidth="10" defaultColWidth="9.140625" defaultRowHeight="15" x14ac:dyDescent="0.25"/>
  <cols>
    <col min="1" max="1" width="19.28515625" customWidth="1"/>
    <col min="2" max="2" width="9.140625" style="57"/>
    <col min="3" max="3" width="9.140625" style="56"/>
    <col min="4" max="4" width="9.140625" style="54"/>
    <col min="5" max="5" width="9.140625" style="55"/>
    <col min="6" max="6" width="9.140625" style="54"/>
    <col min="7" max="7" width="9.140625" style="53"/>
    <col min="8" max="8" width="9.140625" style="52"/>
    <col min="9" max="9" width="9.140625" style="51"/>
    <col min="10" max="10" width="9.140625" style="50"/>
    <col min="12" max="12" width="9.140625" style="49"/>
    <col min="13" max="13" width="9.140625" style="48"/>
    <col min="14" max="14" width="9.140625" style="47"/>
    <col min="15" max="15" width="9.140625" style="46"/>
  </cols>
  <sheetData>
    <row r="1" spans="1:15" ht="24" thickBot="1" x14ac:dyDescent="0.4">
      <c r="B1" s="124" t="s">
        <v>35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6"/>
    </row>
    <row r="2" spans="1:15" x14ac:dyDescent="0.25">
      <c r="A2" s="68" t="s">
        <v>29</v>
      </c>
      <c r="B2" s="129" t="s">
        <v>28</v>
      </c>
      <c r="C2" s="130"/>
      <c r="D2" s="131" t="s">
        <v>27</v>
      </c>
      <c r="E2" s="132"/>
      <c r="F2" s="69"/>
      <c r="G2" s="137" t="s">
        <v>1</v>
      </c>
      <c r="H2" s="138"/>
      <c r="I2" s="127" t="s">
        <v>26</v>
      </c>
      <c r="J2" s="128"/>
      <c r="L2" s="133" t="s">
        <v>25</v>
      </c>
      <c r="M2" s="134"/>
      <c r="N2" s="135" t="s">
        <v>24</v>
      </c>
      <c r="O2" s="136"/>
    </row>
    <row r="3" spans="1:15" x14ac:dyDescent="0.25">
      <c r="A3" s="68"/>
      <c r="B3" s="67" t="s">
        <v>23</v>
      </c>
      <c r="C3" s="66" t="s">
        <v>22</v>
      </c>
      <c r="D3" s="20" t="s">
        <v>23</v>
      </c>
      <c r="E3" s="19" t="s">
        <v>22</v>
      </c>
      <c r="G3" s="65" t="s">
        <v>23</v>
      </c>
      <c r="H3" s="64" t="s">
        <v>22</v>
      </c>
      <c r="I3" s="63" t="s">
        <v>23</v>
      </c>
      <c r="J3" s="62" t="s">
        <v>22</v>
      </c>
      <c r="L3" s="61" t="s">
        <v>23</v>
      </c>
      <c r="M3" s="60" t="s">
        <v>22</v>
      </c>
      <c r="N3" s="59" t="s">
        <v>23</v>
      </c>
      <c r="O3" s="58" t="s">
        <v>22</v>
      </c>
    </row>
    <row r="4" spans="1:15" x14ac:dyDescent="0.25">
      <c r="A4" s="68">
        <v>1</v>
      </c>
      <c r="B4" s="67">
        <v>10</v>
      </c>
      <c r="C4" s="66">
        <v>10</v>
      </c>
      <c r="D4" s="20">
        <v>11</v>
      </c>
      <c r="E4" s="19">
        <v>4</v>
      </c>
      <c r="G4" s="65">
        <v>11</v>
      </c>
      <c r="H4" s="64">
        <v>20</v>
      </c>
      <c r="I4" s="63">
        <v>16</v>
      </c>
      <c r="J4" s="62">
        <v>23</v>
      </c>
      <c r="L4" s="61">
        <v>8</v>
      </c>
      <c r="M4" s="60">
        <v>21</v>
      </c>
      <c r="N4" s="59">
        <v>9</v>
      </c>
      <c r="O4" s="58">
        <v>29</v>
      </c>
    </row>
    <row r="5" spans="1:15" x14ac:dyDescent="0.25">
      <c r="A5" s="68">
        <v>2</v>
      </c>
      <c r="B5" s="67">
        <v>11</v>
      </c>
      <c r="C5" s="66">
        <v>13</v>
      </c>
      <c r="D5" s="20">
        <v>10</v>
      </c>
      <c r="E5" s="19">
        <v>9</v>
      </c>
      <c r="G5" s="65">
        <v>10</v>
      </c>
      <c r="H5" s="64">
        <v>24</v>
      </c>
      <c r="I5" s="63">
        <v>12</v>
      </c>
      <c r="J5" s="62">
        <v>15</v>
      </c>
      <c r="L5" s="61">
        <v>9</v>
      </c>
      <c r="M5" s="60">
        <v>26</v>
      </c>
      <c r="N5" s="59">
        <v>8</v>
      </c>
      <c r="O5" s="58">
        <v>30</v>
      </c>
    </row>
    <row r="6" spans="1:15" x14ac:dyDescent="0.25">
      <c r="A6" s="68">
        <v>3</v>
      </c>
      <c r="B6" s="67">
        <v>12</v>
      </c>
      <c r="C6" s="66">
        <v>6</v>
      </c>
      <c r="D6" s="20">
        <v>17</v>
      </c>
      <c r="E6" s="19">
        <v>10</v>
      </c>
      <c r="G6" s="65">
        <v>12</v>
      </c>
      <c r="H6" s="64">
        <v>25</v>
      </c>
      <c r="I6" s="63">
        <v>14</v>
      </c>
      <c r="J6" s="62">
        <v>15</v>
      </c>
      <c r="L6" s="61"/>
      <c r="M6" s="60"/>
      <c r="N6" s="59"/>
      <c r="O6" s="58"/>
    </row>
    <row r="7" spans="1:15" x14ac:dyDescent="0.25">
      <c r="A7" s="68">
        <v>4</v>
      </c>
      <c r="B7" s="67">
        <v>9</v>
      </c>
      <c r="C7" s="66">
        <v>10</v>
      </c>
      <c r="D7" s="20">
        <v>16</v>
      </c>
      <c r="E7" s="19">
        <v>5</v>
      </c>
      <c r="G7" s="65"/>
      <c r="H7" s="64"/>
      <c r="I7" s="63"/>
      <c r="J7" s="62"/>
      <c r="L7" s="61"/>
      <c r="M7" s="60"/>
      <c r="N7" s="59"/>
      <c r="O7" s="58"/>
    </row>
    <row r="8" spans="1:15" x14ac:dyDescent="0.25">
      <c r="A8" s="68"/>
      <c r="B8" s="67"/>
      <c r="C8" s="66"/>
      <c r="D8" s="20"/>
      <c r="E8" s="19"/>
      <c r="G8" s="65"/>
      <c r="H8" s="64"/>
      <c r="I8" s="63"/>
      <c r="J8" s="62"/>
      <c r="L8" s="61"/>
      <c r="M8" s="60"/>
      <c r="N8" s="59"/>
      <c r="O8" s="58"/>
    </row>
    <row r="9" spans="1:15" x14ac:dyDescent="0.25">
      <c r="A9" s="68"/>
      <c r="B9" s="67">
        <f>SUM(B4:B7)</f>
        <v>42</v>
      </c>
      <c r="C9" s="66">
        <f>SUM(C4:C7)</f>
        <v>39</v>
      </c>
      <c r="D9" s="20">
        <f>SUM(D4:D7)</f>
        <v>54</v>
      </c>
      <c r="E9" s="19">
        <f>SUM(E4:E7)</f>
        <v>28</v>
      </c>
      <c r="G9" s="65">
        <f>SUM(G4:G7)</f>
        <v>33</v>
      </c>
      <c r="H9" s="64">
        <f>SUM(H4:H7)</f>
        <v>69</v>
      </c>
      <c r="I9" s="63">
        <f>SUM(I4:I7)</f>
        <v>42</v>
      </c>
      <c r="J9" s="62">
        <f>SUM(J4:J7)</f>
        <v>53</v>
      </c>
      <c r="L9" s="61">
        <f>SUM(L4:L7)</f>
        <v>17</v>
      </c>
      <c r="M9" s="60">
        <f>SUM(M4:M7)</f>
        <v>47</v>
      </c>
      <c r="N9" s="59">
        <f>SUM(N4:N7)</f>
        <v>17</v>
      </c>
      <c r="O9" s="58">
        <f>SUM(O4:O7)</f>
        <v>59</v>
      </c>
    </row>
    <row r="10" spans="1:15" x14ac:dyDescent="0.25">
      <c r="A10" s="68"/>
      <c r="B10" s="67">
        <f>B9*100/(C9+B9)</f>
        <v>51.851851851851855</v>
      </c>
      <c r="C10" s="66">
        <f>C9*100/(B9+C9)</f>
        <v>48.148148148148145</v>
      </c>
      <c r="D10" s="20">
        <f>D9*100/(E9+D9)</f>
        <v>65.853658536585371</v>
      </c>
      <c r="E10" s="19">
        <f>E9*100/(D9+E9)</f>
        <v>34.146341463414636</v>
      </c>
      <c r="G10" s="65">
        <f>G9*100/(H9+G9)</f>
        <v>32.352941176470587</v>
      </c>
      <c r="H10" s="64">
        <f>H9*100/(G9+H9)</f>
        <v>67.647058823529406</v>
      </c>
      <c r="I10" s="63">
        <f>I9*100/(J9+I9)</f>
        <v>44.210526315789473</v>
      </c>
      <c r="J10" s="62">
        <f>J9*100/(I9+J9)</f>
        <v>55.789473684210527</v>
      </c>
      <c r="L10" s="61">
        <f>L9*100/(M9+L9)</f>
        <v>26.5625</v>
      </c>
      <c r="M10" s="60">
        <f>M9*100/(L9+M9)</f>
        <v>73.4375</v>
      </c>
      <c r="N10" s="59">
        <f>N9*100/(O9+N9)</f>
        <v>22.368421052631579</v>
      </c>
      <c r="O10" s="58">
        <f>O9*100/(N9+O9)</f>
        <v>77.631578947368425</v>
      </c>
    </row>
    <row r="13" spans="1:15" x14ac:dyDescent="0.25">
      <c r="A13" s="68"/>
      <c r="B13" s="67" t="s">
        <v>28</v>
      </c>
      <c r="C13" s="66"/>
      <c r="D13" s="20" t="s">
        <v>27</v>
      </c>
      <c r="E13" s="19"/>
      <c r="G13" s="65" t="s">
        <v>1</v>
      </c>
      <c r="H13" s="64"/>
      <c r="I13" s="63" t="s">
        <v>26</v>
      </c>
      <c r="J13" s="62"/>
      <c r="L13" s="61" t="s">
        <v>25</v>
      </c>
      <c r="M13" s="60"/>
      <c r="N13" s="59" t="s">
        <v>24</v>
      </c>
      <c r="O13" s="58"/>
    </row>
    <row r="14" spans="1:15" x14ac:dyDescent="0.25">
      <c r="A14" s="68" t="s">
        <v>29</v>
      </c>
      <c r="B14" s="67" t="s">
        <v>23</v>
      </c>
      <c r="C14" s="66" t="s">
        <v>22</v>
      </c>
      <c r="D14" s="20" t="s">
        <v>23</v>
      </c>
      <c r="E14" s="19" t="s">
        <v>22</v>
      </c>
      <c r="G14" s="65" t="s">
        <v>23</v>
      </c>
      <c r="H14" s="64" t="s">
        <v>22</v>
      </c>
      <c r="I14" s="63" t="s">
        <v>23</v>
      </c>
      <c r="J14" s="62" t="s">
        <v>22</v>
      </c>
      <c r="L14" s="61" t="s">
        <v>23</v>
      </c>
      <c r="M14" s="60" t="s">
        <v>22</v>
      </c>
      <c r="N14" s="59" t="s">
        <v>23</v>
      </c>
      <c r="O14" s="58" t="s">
        <v>22</v>
      </c>
    </row>
    <row r="15" spans="1:15" x14ac:dyDescent="0.25">
      <c r="A15" s="68"/>
      <c r="B15" s="67">
        <v>11</v>
      </c>
      <c r="C15" s="66">
        <v>8</v>
      </c>
      <c r="D15" s="20">
        <v>12</v>
      </c>
      <c r="E15" s="19">
        <v>8</v>
      </c>
      <c r="G15" s="65">
        <v>7</v>
      </c>
      <c r="H15" s="64">
        <v>14</v>
      </c>
      <c r="I15" s="63">
        <v>9</v>
      </c>
      <c r="J15" s="62">
        <v>10</v>
      </c>
      <c r="L15" s="61">
        <v>7</v>
      </c>
      <c r="M15" s="60">
        <v>11</v>
      </c>
      <c r="N15" s="59">
        <v>5</v>
      </c>
      <c r="O15" s="58">
        <v>17</v>
      </c>
    </row>
    <row r="16" spans="1:15" x14ac:dyDescent="0.25">
      <c r="A16" s="68">
        <v>1</v>
      </c>
      <c r="B16" s="67">
        <v>13</v>
      </c>
      <c r="C16" s="66">
        <v>8</v>
      </c>
      <c r="D16" s="20">
        <v>13</v>
      </c>
      <c r="E16" s="19">
        <v>7</v>
      </c>
      <c r="G16" s="65">
        <v>8</v>
      </c>
      <c r="H16" s="64">
        <v>12</v>
      </c>
      <c r="I16" s="63">
        <v>15</v>
      </c>
      <c r="J16" s="62">
        <v>10</v>
      </c>
      <c r="L16" s="61">
        <v>6</v>
      </c>
      <c r="M16" s="60">
        <v>13</v>
      </c>
      <c r="N16" s="59">
        <v>4</v>
      </c>
      <c r="O16" s="58">
        <v>18</v>
      </c>
    </row>
    <row r="17" spans="1:15" x14ac:dyDescent="0.25">
      <c r="A17" s="68">
        <v>2</v>
      </c>
      <c r="B17" s="67">
        <v>8</v>
      </c>
      <c r="C17" s="66">
        <v>11</v>
      </c>
      <c r="D17" s="20">
        <v>15</v>
      </c>
      <c r="E17" s="19">
        <v>6</v>
      </c>
      <c r="G17" s="65">
        <v>8</v>
      </c>
      <c r="H17" s="64">
        <v>13</v>
      </c>
      <c r="I17" s="63">
        <v>11</v>
      </c>
      <c r="J17" s="62">
        <v>5</v>
      </c>
      <c r="L17" s="61">
        <v>5</v>
      </c>
      <c r="M17" s="60">
        <v>13</v>
      </c>
      <c r="N17" s="59">
        <v>10</v>
      </c>
      <c r="O17" s="58">
        <v>13</v>
      </c>
    </row>
    <row r="18" spans="1:15" x14ac:dyDescent="0.25">
      <c r="A18" s="68">
        <v>3</v>
      </c>
      <c r="B18" s="67">
        <v>13</v>
      </c>
      <c r="C18" s="66">
        <v>8</v>
      </c>
      <c r="D18" s="20">
        <v>16</v>
      </c>
      <c r="E18" s="19">
        <v>2</v>
      </c>
      <c r="G18" s="65">
        <v>10</v>
      </c>
      <c r="H18" s="64">
        <v>10</v>
      </c>
      <c r="I18" s="63">
        <v>12</v>
      </c>
      <c r="J18" s="62">
        <v>8</v>
      </c>
      <c r="L18" s="61">
        <v>9</v>
      </c>
      <c r="M18" s="60">
        <v>14</v>
      </c>
      <c r="N18" s="59">
        <v>7</v>
      </c>
      <c r="O18" s="58">
        <v>16</v>
      </c>
    </row>
    <row r="19" spans="1:15" x14ac:dyDescent="0.25">
      <c r="A19" s="68">
        <v>4</v>
      </c>
      <c r="B19" s="67"/>
      <c r="C19" s="66"/>
      <c r="D19" s="20"/>
      <c r="E19" s="19"/>
      <c r="G19" s="65"/>
      <c r="H19" s="64"/>
      <c r="I19" s="63"/>
      <c r="J19" s="62"/>
      <c r="L19" s="61"/>
      <c r="M19" s="60"/>
      <c r="N19" s="59"/>
      <c r="O19" s="58"/>
    </row>
    <row r="20" spans="1:15" x14ac:dyDescent="0.25">
      <c r="A20" s="68"/>
      <c r="B20" s="67">
        <f>SUM(B15:B18)</f>
        <v>45</v>
      </c>
      <c r="C20" s="66">
        <f>SUM(C15:C18)</f>
        <v>35</v>
      </c>
      <c r="D20" s="20">
        <f>SUM(D15:D18)</f>
        <v>56</v>
      </c>
      <c r="E20" s="19">
        <f>SUM(E15:E18)</f>
        <v>23</v>
      </c>
      <c r="G20" s="65">
        <f>SUM(G15:G18)</f>
        <v>33</v>
      </c>
      <c r="H20" s="64">
        <f>SUM(H15:H18)</f>
        <v>49</v>
      </c>
      <c r="I20" s="63">
        <f>SUM(I15:I18)</f>
        <v>47</v>
      </c>
      <c r="J20" s="62">
        <f>SUM(J15:J18)</f>
        <v>33</v>
      </c>
      <c r="L20" s="61">
        <f>SUM(L15:L18)</f>
        <v>27</v>
      </c>
      <c r="M20" s="60">
        <f>SUM(M15:M18)</f>
        <v>51</v>
      </c>
      <c r="N20" s="59">
        <f>SUM(N15:N18)</f>
        <v>26</v>
      </c>
      <c r="O20" s="58">
        <f>SUM(O15:O18)</f>
        <v>64</v>
      </c>
    </row>
    <row r="21" spans="1:15" x14ac:dyDescent="0.25">
      <c r="A21" s="68"/>
      <c r="B21" s="67">
        <f>B20*100/(C20+B20)</f>
        <v>56.25</v>
      </c>
      <c r="C21" s="66">
        <f>C20*100/(B20+C20)</f>
        <v>43.75</v>
      </c>
      <c r="D21" s="20">
        <f>D20*100/(E20+D20)</f>
        <v>70.886075949367083</v>
      </c>
      <c r="E21" s="19">
        <f>E20*100/(D20+E20)</f>
        <v>29.11392405063291</v>
      </c>
      <c r="G21" s="65">
        <f>G20*100/(H20+G20)</f>
        <v>40.243902439024389</v>
      </c>
      <c r="H21" s="64">
        <f>H20*100/(G20+H20)</f>
        <v>59.756097560975611</v>
      </c>
      <c r="I21" s="63">
        <f>I20*100/(J20+I20)</f>
        <v>58.75</v>
      </c>
      <c r="J21" s="62">
        <f>J20*100/(I20+J20)</f>
        <v>41.25</v>
      </c>
      <c r="L21" s="61">
        <f>L20*100/(M20+L20)</f>
        <v>34.615384615384613</v>
      </c>
      <c r="M21" s="60">
        <f>M20*100/(L20+M20)</f>
        <v>65.384615384615387</v>
      </c>
      <c r="N21" s="59">
        <f>N20*100/(O20+N20)</f>
        <v>28.888888888888889</v>
      </c>
      <c r="O21" s="58">
        <f>O20*100/(N20+O20)</f>
        <v>71.111111111111114</v>
      </c>
    </row>
    <row r="23" spans="1:15" x14ac:dyDescent="0.25">
      <c r="A23" s="68"/>
      <c r="B23" s="67" t="s">
        <v>28</v>
      </c>
      <c r="C23" s="66"/>
      <c r="D23" s="20" t="s">
        <v>27</v>
      </c>
      <c r="E23" s="19"/>
      <c r="G23" s="65" t="s">
        <v>1</v>
      </c>
      <c r="H23" s="64"/>
      <c r="I23" s="63" t="s">
        <v>26</v>
      </c>
      <c r="J23" s="62"/>
      <c r="L23" s="61" t="s">
        <v>25</v>
      </c>
      <c r="M23" s="60"/>
      <c r="N23" s="59" t="s">
        <v>24</v>
      </c>
      <c r="O23" s="58"/>
    </row>
    <row r="24" spans="1:15" x14ac:dyDescent="0.25">
      <c r="A24" s="68" t="s">
        <v>29</v>
      </c>
      <c r="B24" s="67" t="s">
        <v>23</v>
      </c>
      <c r="C24" s="66" t="s">
        <v>22</v>
      </c>
      <c r="D24" s="20" t="s">
        <v>23</v>
      </c>
      <c r="E24" s="19" t="s">
        <v>22</v>
      </c>
      <c r="G24" s="65" t="s">
        <v>23</v>
      </c>
      <c r="H24" s="64" t="s">
        <v>22</v>
      </c>
      <c r="I24" s="63" t="s">
        <v>23</v>
      </c>
      <c r="J24" s="62" t="s">
        <v>22</v>
      </c>
      <c r="L24" s="61" t="s">
        <v>23</v>
      </c>
      <c r="M24" s="60" t="s">
        <v>22</v>
      </c>
      <c r="N24" s="59" t="s">
        <v>23</v>
      </c>
      <c r="O24" s="58" t="s">
        <v>22</v>
      </c>
    </row>
    <row r="25" spans="1:15" x14ac:dyDescent="0.25">
      <c r="A25" s="68"/>
      <c r="B25" s="67">
        <v>13</v>
      </c>
      <c r="C25" s="66">
        <v>7</v>
      </c>
      <c r="D25" s="20">
        <v>17</v>
      </c>
      <c r="E25" s="19">
        <v>4</v>
      </c>
      <c r="G25" s="65">
        <v>9</v>
      </c>
      <c r="H25" s="64">
        <v>11</v>
      </c>
      <c r="I25" s="63">
        <v>12</v>
      </c>
      <c r="J25" s="62">
        <v>8</v>
      </c>
      <c r="L25" s="61">
        <v>7</v>
      </c>
      <c r="M25" s="60">
        <v>15</v>
      </c>
      <c r="N25" s="59">
        <v>4</v>
      </c>
      <c r="O25" s="58">
        <v>16</v>
      </c>
    </row>
    <row r="26" spans="1:15" x14ac:dyDescent="0.25">
      <c r="A26" s="68">
        <v>1</v>
      </c>
      <c r="B26" s="67">
        <v>13</v>
      </c>
      <c r="C26" s="66">
        <v>9</v>
      </c>
      <c r="D26" s="20">
        <v>13</v>
      </c>
      <c r="E26" s="19">
        <v>6</v>
      </c>
      <c r="G26" s="65">
        <v>8</v>
      </c>
      <c r="H26" s="64">
        <v>12</v>
      </c>
      <c r="I26" s="63">
        <v>10</v>
      </c>
      <c r="J26" s="62">
        <v>10</v>
      </c>
      <c r="L26" s="61">
        <v>5</v>
      </c>
      <c r="M26" s="60">
        <v>16</v>
      </c>
      <c r="N26" s="59">
        <v>6</v>
      </c>
      <c r="O26" s="58">
        <v>17</v>
      </c>
    </row>
    <row r="27" spans="1:15" x14ac:dyDescent="0.25">
      <c r="A27" s="68">
        <v>2</v>
      </c>
      <c r="B27" s="67">
        <v>15</v>
      </c>
      <c r="C27" s="66">
        <v>6</v>
      </c>
      <c r="D27" s="20">
        <v>14</v>
      </c>
      <c r="E27" s="19">
        <v>6</v>
      </c>
      <c r="G27" s="65">
        <v>7</v>
      </c>
      <c r="H27" s="64">
        <v>13</v>
      </c>
      <c r="I27" s="63">
        <v>9</v>
      </c>
      <c r="J27" s="62">
        <v>13</v>
      </c>
      <c r="L27" s="61">
        <v>6</v>
      </c>
      <c r="M27" s="60">
        <v>14</v>
      </c>
      <c r="N27" s="59">
        <v>5</v>
      </c>
      <c r="O27" s="58">
        <v>15</v>
      </c>
    </row>
    <row r="28" spans="1:15" x14ac:dyDescent="0.25">
      <c r="A28" s="68">
        <v>3</v>
      </c>
      <c r="B28" s="67">
        <v>11</v>
      </c>
      <c r="C28" s="66">
        <v>9</v>
      </c>
      <c r="D28" s="20">
        <v>19</v>
      </c>
      <c r="E28" s="19">
        <v>5</v>
      </c>
      <c r="G28" s="65">
        <v>6</v>
      </c>
      <c r="H28" s="64">
        <v>14</v>
      </c>
      <c r="I28" s="63">
        <v>10</v>
      </c>
      <c r="J28" s="62">
        <v>12</v>
      </c>
      <c r="L28" s="61">
        <v>10</v>
      </c>
      <c r="M28" s="60">
        <v>9</v>
      </c>
      <c r="N28" s="59">
        <v>7</v>
      </c>
      <c r="O28" s="58">
        <v>11</v>
      </c>
    </row>
    <row r="29" spans="1:15" x14ac:dyDescent="0.25">
      <c r="A29" s="68">
        <v>4</v>
      </c>
      <c r="B29" s="67"/>
      <c r="C29" s="66"/>
      <c r="D29" s="20"/>
      <c r="E29" s="19"/>
      <c r="G29" s="65"/>
      <c r="H29" s="64"/>
      <c r="I29" s="63"/>
      <c r="J29" s="62"/>
      <c r="L29" s="61"/>
      <c r="M29" s="60"/>
      <c r="N29" s="59"/>
      <c r="O29" s="58"/>
    </row>
    <row r="30" spans="1:15" x14ac:dyDescent="0.25">
      <c r="A30" s="68"/>
      <c r="B30" s="67">
        <f>SUM(B25:B28)</f>
        <v>52</v>
      </c>
      <c r="C30" s="66">
        <f>SUM(C25:C28)</f>
        <v>31</v>
      </c>
      <c r="D30" s="20">
        <f>SUM(D25:D28)</f>
        <v>63</v>
      </c>
      <c r="E30" s="19">
        <f>SUM(E25:E28)</f>
        <v>21</v>
      </c>
      <c r="G30" s="65">
        <f>SUM(G25:G28)</f>
        <v>30</v>
      </c>
      <c r="H30" s="64">
        <f>SUM(H25:H28)</f>
        <v>50</v>
      </c>
      <c r="I30" s="63">
        <f>SUM(I25:I28)</f>
        <v>41</v>
      </c>
      <c r="J30" s="62">
        <f>SUM(J25:J28)</f>
        <v>43</v>
      </c>
      <c r="L30" s="61">
        <f>SUM(L25:L28)</f>
        <v>28</v>
      </c>
      <c r="M30" s="60">
        <f>SUM(M25:M28)</f>
        <v>54</v>
      </c>
      <c r="N30" s="59">
        <f>SUM(N25:N28)</f>
        <v>22</v>
      </c>
      <c r="O30" s="58">
        <f>SUM(O25:O28)</f>
        <v>59</v>
      </c>
    </row>
    <row r="31" spans="1:15" x14ac:dyDescent="0.25">
      <c r="A31" s="68"/>
      <c r="B31" s="67">
        <f>B30*100/(C30+B30)</f>
        <v>62.650602409638552</v>
      </c>
      <c r="C31" s="66">
        <f>C30*100/(B30+C30)</f>
        <v>37.349397590361448</v>
      </c>
      <c r="D31" s="20">
        <f>D30*100/(E30+D30)</f>
        <v>75</v>
      </c>
      <c r="E31" s="19">
        <f>E30*100/(D30+E30)</f>
        <v>25</v>
      </c>
      <c r="G31" s="65">
        <f>G30*100/(H30+G30)</f>
        <v>37.5</v>
      </c>
      <c r="H31" s="64">
        <f>H30*100/(G30+H30)</f>
        <v>62.5</v>
      </c>
      <c r="I31" s="63">
        <f>I30*100/(J30+I30)</f>
        <v>48.80952380952381</v>
      </c>
      <c r="J31" s="62">
        <f>J30*100/(I30+J30)</f>
        <v>51.19047619047619</v>
      </c>
      <c r="L31" s="61">
        <f>L30*100/(M30+L30)</f>
        <v>34.146341463414636</v>
      </c>
      <c r="M31" s="60">
        <f>M30*100/(L30+M30)</f>
        <v>65.853658536585371</v>
      </c>
      <c r="N31" s="59">
        <f>N30*100/(O30+N30)</f>
        <v>27.160493827160494</v>
      </c>
      <c r="O31" s="58">
        <f>O30*100/(N30+O30)</f>
        <v>72.839506172839506</v>
      </c>
    </row>
    <row r="34" spans="1:15" x14ac:dyDescent="0.25">
      <c r="A34" s="68" t="s">
        <v>29</v>
      </c>
      <c r="B34" s="67" t="s">
        <v>28</v>
      </c>
      <c r="C34" s="66"/>
      <c r="D34" s="20" t="s">
        <v>27</v>
      </c>
      <c r="E34" s="19"/>
      <c r="G34" s="65" t="s">
        <v>1</v>
      </c>
      <c r="H34" s="64"/>
      <c r="I34" s="63" t="s">
        <v>26</v>
      </c>
      <c r="J34" s="62"/>
      <c r="L34" s="61" t="s">
        <v>25</v>
      </c>
      <c r="M34" s="60"/>
      <c r="N34" s="59" t="s">
        <v>24</v>
      </c>
      <c r="O34" s="58"/>
    </row>
    <row r="35" spans="1:15" x14ac:dyDescent="0.25">
      <c r="A35" s="68"/>
      <c r="B35" s="67" t="s">
        <v>23</v>
      </c>
      <c r="C35" s="66" t="s">
        <v>22</v>
      </c>
      <c r="D35" s="20" t="s">
        <v>23</v>
      </c>
      <c r="E35" s="19" t="s">
        <v>22</v>
      </c>
      <c r="G35" s="65" t="s">
        <v>23</v>
      </c>
      <c r="H35" s="64" t="s">
        <v>22</v>
      </c>
      <c r="I35" s="63" t="s">
        <v>23</v>
      </c>
      <c r="J35" s="62" t="s">
        <v>22</v>
      </c>
      <c r="L35" s="61" t="s">
        <v>23</v>
      </c>
      <c r="M35" s="60" t="s">
        <v>22</v>
      </c>
      <c r="N35" s="59" t="s">
        <v>23</v>
      </c>
      <c r="O35" s="58" t="s">
        <v>22</v>
      </c>
    </row>
    <row r="36" spans="1:15" x14ac:dyDescent="0.25">
      <c r="A36" s="68">
        <v>1</v>
      </c>
      <c r="B36" s="67">
        <v>8</v>
      </c>
      <c r="C36" s="66">
        <v>10</v>
      </c>
      <c r="D36" s="20">
        <v>14</v>
      </c>
      <c r="E36" s="19">
        <v>7</v>
      </c>
      <c r="G36" s="65">
        <v>7</v>
      </c>
      <c r="H36" s="64">
        <v>12</v>
      </c>
      <c r="I36" s="63">
        <v>12</v>
      </c>
      <c r="J36" s="62">
        <v>7</v>
      </c>
      <c r="L36" s="61">
        <v>8</v>
      </c>
      <c r="M36" s="60">
        <v>12</v>
      </c>
      <c r="N36" s="59">
        <v>11</v>
      </c>
      <c r="O36" s="58">
        <v>7</v>
      </c>
    </row>
    <row r="37" spans="1:15" x14ac:dyDescent="0.25">
      <c r="A37" s="68">
        <v>2</v>
      </c>
      <c r="B37" s="67">
        <v>12</v>
      </c>
      <c r="C37" s="66">
        <v>8</v>
      </c>
      <c r="D37" s="20">
        <v>15</v>
      </c>
      <c r="E37" s="19">
        <v>7</v>
      </c>
      <c r="G37" s="65">
        <v>4</v>
      </c>
      <c r="H37" s="64">
        <v>13</v>
      </c>
      <c r="I37" s="63">
        <v>11</v>
      </c>
      <c r="J37" s="62">
        <v>8</v>
      </c>
      <c r="L37" s="61">
        <v>7</v>
      </c>
      <c r="M37" s="60">
        <v>13</v>
      </c>
      <c r="N37" s="59">
        <v>6</v>
      </c>
      <c r="O37" s="58">
        <v>17</v>
      </c>
    </row>
    <row r="38" spans="1:15" x14ac:dyDescent="0.25">
      <c r="A38" s="68">
        <v>3</v>
      </c>
      <c r="B38" s="67">
        <v>11</v>
      </c>
      <c r="C38" s="66">
        <v>9</v>
      </c>
      <c r="D38" s="20">
        <v>15</v>
      </c>
      <c r="E38" s="19">
        <v>5</v>
      </c>
      <c r="G38" s="65">
        <v>5</v>
      </c>
      <c r="H38" s="64">
        <v>15</v>
      </c>
      <c r="I38" s="63">
        <v>12</v>
      </c>
      <c r="J38" s="62">
        <v>10</v>
      </c>
      <c r="L38" s="61">
        <v>7</v>
      </c>
      <c r="M38" s="60">
        <v>12</v>
      </c>
      <c r="N38" s="59">
        <v>8</v>
      </c>
      <c r="O38" s="58">
        <v>15</v>
      </c>
    </row>
    <row r="39" spans="1:15" x14ac:dyDescent="0.25">
      <c r="A39" s="68">
        <v>4</v>
      </c>
      <c r="B39" s="67">
        <v>15</v>
      </c>
      <c r="C39" s="66">
        <v>8</v>
      </c>
      <c r="D39" s="20">
        <v>14</v>
      </c>
      <c r="E39" s="19">
        <v>5</v>
      </c>
      <c r="G39" s="65">
        <v>9</v>
      </c>
      <c r="H39" s="64">
        <v>11</v>
      </c>
      <c r="I39" s="63">
        <v>8</v>
      </c>
      <c r="J39" s="62">
        <v>12</v>
      </c>
      <c r="L39" s="61">
        <v>6</v>
      </c>
      <c r="M39" s="60">
        <v>14</v>
      </c>
      <c r="N39" s="59">
        <v>5</v>
      </c>
      <c r="O39" s="58">
        <v>17</v>
      </c>
    </row>
    <row r="40" spans="1:15" x14ac:dyDescent="0.25">
      <c r="A40" s="68"/>
      <c r="B40" s="67"/>
      <c r="C40" s="66"/>
      <c r="D40" s="20"/>
      <c r="E40" s="19"/>
      <c r="G40" s="65"/>
      <c r="H40" s="64"/>
      <c r="I40" s="63"/>
      <c r="J40" s="62"/>
      <c r="L40" s="61"/>
      <c r="M40" s="60"/>
      <c r="N40" s="59"/>
      <c r="O40" s="58"/>
    </row>
    <row r="41" spans="1:15" x14ac:dyDescent="0.25">
      <c r="A41" s="68"/>
      <c r="B41" s="67">
        <f>SUM(B36:B39)</f>
        <v>46</v>
      </c>
      <c r="C41" s="66">
        <f>SUM(C36:C39)</f>
        <v>35</v>
      </c>
      <c r="D41" s="20">
        <f>SUM(D36:D39)</f>
        <v>58</v>
      </c>
      <c r="E41" s="19">
        <f>SUM(E36:E39)</f>
        <v>24</v>
      </c>
      <c r="G41" s="65">
        <f>SUM(G36:G39)</f>
        <v>25</v>
      </c>
      <c r="H41" s="64">
        <f>SUM(H36:H39)</f>
        <v>51</v>
      </c>
      <c r="I41" s="63">
        <f>SUM(I36:I39)</f>
        <v>43</v>
      </c>
      <c r="J41" s="62">
        <f>SUM(J36:J39)</f>
        <v>37</v>
      </c>
      <c r="L41" s="61">
        <f>SUM(L36:L39)</f>
        <v>28</v>
      </c>
      <c r="M41" s="60">
        <f>SUM(M36:M39)</f>
        <v>51</v>
      </c>
      <c r="N41" s="59">
        <f>SUM(N36:N39)</f>
        <v>30</v>
      </c>
      <c r="O41" s="58">
        <f>SUM(O36:O39)</f>
        <v>56</v>
      </c>
    </row>
    <row r="42" spans="1:15" x14ac:dyDescent="0.25">
      <c r="A42" s="68"/>
      <c r="B42" s="162">
        <f>B41*100/(C41+B41)</f>
        <v>56.790123456790127</v>
      </c>
      <c r="C42" s="163">
        <f>C41*100/(B41+C41)</f>
        <v>43.209876543209873</v>
      </c>
      <c r="D42" s="164">
        <f>D41*100/(E41+D41)</f>
        <v>70.731707317073173</v>
      </c>
      <c r="E42" s="165">
        <f>E41*100/(D41+E41)</f>
        <v>29.26829268292683</v>
      </c>
      <c r="G42" s="166">
        <f>G41*100/(H41+G41)</f>
        <v>32.89473684210526</v>
      </c>
      <c r="H42" s="167">
        <f>H41*100/(G41+H41)</f>
        <v>67.10526315789474</v>
      </c>
      <c r="I42" s="168">
        <f>I41*100/(J41+I41)</f>
        <v>53.75</v>
      </c>
      <c r="J42" s="169">
        <f>J41*100/(I41+J41)</f>
        <v>46.25</v>
      </c>
      <c r="L42" s="170">
        <f>L41*100/(M41+L41)</f>
        <v>35.443037974683541</v>
      </c>
      <c r="M42" s="171">
        <f>M41*100/(L41+M41)</f>
        <v>64.556962025316452</v>
      </c>
      <c r="N42" s="172">
        <f>N41*100/(O41+N41)</f>
        <v>34.883720930232556</v>
      </c>
      <c r="O42" s="173">
        <f>O41*100/(N41+O41)</f>
        <v>65.116279069767444</v>
      </c>
    </row>
    <row r="43" spans="1:15" x14ac:dyDescent="0.25">
      <c r="B43" s="66"/>
      <c r="C43" s="66"/>
      <c r="D43" s="20"/>
      <c r="E43" s="20"/>
      <c r="F43" s="20"/>
      <c r="G43" s="64"/>
      <c r="H43" s="64"/>
      <c r="I43" s="63"/>
      <c r="J43" s="63"/>
      <c r="K43" s="1"/>
      <c r="L43" s="60"/>
      <c r="M43" s="60"/>
      <c r="N43" s="59"/>
      <c r="O43" s="59"/>
    </row>
    <row r="44" spans="1:15" x14ac:dyDescent="0.25">
      <c r="A44" s="161" t="s">
        <v>9</v>
      </c>
      <c r="B44" s="174"/>
      <c r="C44" s="174">
        <f>AVERAGE(C10,C21,C31,C42)</f>
        <v>43.114355570429865</v>
      </c>
      <c r="D44" s="174"/>
      <c r="E44" s="174">
        <f>AVERAGE(E10,E21,E31,E42)</f>
        <v>29.382139549243593</v>
      </c>
      <c r="F44" s="174"/>
      <c r="G44" s="174"/>
      <c r="H44" s="174">
        <f>AVERAGE(H10,H21,H31,H42)</f>
        <v>64.252104885599948</v>
      </c>
      <c r="I44" s="174"/>
      <c r="J44" s="174">
        <f>AVERAGE(J10,J21,J31,J42)</f>
        <v>48.619987468671681</v>
      </c>
      <c r="K44" s="174"/>
      <c r="L44" s="174"/>
      <c r="M44" s="174">
        <f>AVERAGE(M10,M21,M31,M42)</f>
        <v>67.308183986629302</v>
      </c>
      <c r="N44" s="174"/>
      <c r="O44" s="174">
        <f>AVERAGE(O10,O21,O31,O42)</f>
        <v>71.674618825271608</v>
      </c>
    </row>
    <row r="45" spans="1:15" x14ac:dyDescent="0.25">
      <c r="A45" s="42"/>
      <c r="B45" s="42"/>
      <c r="C45" s="42">
        <f>STDEV(C10,C21,C31,C42)</f>
        <v>4.4342220785060125</v>
      </c>
      <c r="D45" s="42"/>
      <c r="E45" s="42">
        <f>STDEV(E10,E21,E31,E42)</f>
        <v>3.7410189151576083</v>
      </c>
      <c r="F45" s="42"/>
      <c r="G45" s="42"/>
      <c r="H45" s="42">
        <f>STDEV(H10,H21,H31,H42)</f>
        <v>3.783744959721159</v>
      </c>
      <c r="I45" s="42"/>
      <c r="J45" s="42">
        <f>STDEV(J10,J21,J31,J42)</f>
        <v>6.2701010293233388</v>
      </c>
      <c r="K45" s="42"/>
      <c r="L45" s="42"/>
      <c r="M45" s="42">
        <f>STDEV(M10,M21,M31,M42)</f>
        <v>4.1212254457322057</v>
      </c>
      <c r="N45" s="42"/>
      <c r="O45" s="42">
        <f>STDEV(O10,O21,O31,O42)</f>
        <v>5.1695163449243591</v>
      </c>
    </row>
    <row r="46" spans="1:15" hidden="1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</row>
    <row r="47" spans="1:15" x14ac:dyDescent="0.25">
      <c r="A47" s="42"/>
      <c r="B47" s="42"/>
      <c r="C47" s="42">
        <f>C45/SQRT(4)</f>
        <v>2.2171110392530062</v>
      </c>
      <c r="D47" s="42"/>
      <c r="E47" s="42">
        <f>E45/SQRT(4)</f>
        <v>1.8705094575788042</v>
      </c>
      <c r="F47" s="42"/>
      <c r="G47" s="42"/>
      <c r="H47" s="42">
        <f>H45/SQRT(4)</f>
        <v>1.8918724798605795</v>
      </c>
      <c r="I47" s="42"/>
      <c r="J47" s="42">
        <f>J45/SQRT(4)</f>
        <v>3.1350505146616694</v>
      </c>
      <c r="K47" s="42"/>
      <c r="L47" s="42"/>
      <c r="M47" s="42">
        <f>M45/SQRT(4)</f>
        <v>2.0606127228661029</v>
      </c>
      <c r="N47" s="42"/>
      <c r="O47" s="42">
        <f>O45/SQRT(4)</f>
        <v>2.5847581724621795</v>
      </c>
    </row>
  </sheetData>
  <mergeCells count="7">
    <mergeCell ref="B1:O1"/>
    <mergeCell ref="I2:J2"/>
    <mergeCell ref="B2:C2"/>
    <mergeCell ref="D2:E2"/>
    <mergeCell ref="L2:M2"/>
    <mergeCell ref="N2:O2"/>
    <mergeCell ref="G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A18" zoomScale="80" zoomScaleNormal="80" workbookViewId="0">
      <selection activeCell="A41" sqref="A41:O45"/>
    </sheetView>
  </sheetViews>
  <sheetFormatPr baseColWidth="10" defaultColWidth="9.140625" defaultRowHeight="15" x14ac:dyDescent="0.25"/>
  <cols>
    <col min="2" max="2" width="13.85546875" style="72" customWidth="1"/>
    <col min="3" max="3" width="9.140625" style="72"/>
    <col min="4" max="4" width="21.42578125" style="71" customWidth="1"/>
    <col min="5" max="5" width="9.140625" style="71"/>
    <col min="6" max="6" width="9.140625" style="80"/>
    <col min="7" max="8" width="9.140625" style="76"/>
    <col min="9" max="10" width="9.140625" style="79"/>
    <col min="11" max="11" width="9.140625" style="80"/>
    <col min="12" max="13" width="9.140625" style="74"/>
    <col min="14" max="15" width="9.140625" style="78"/>
  </cols>
  <sheetData>
    <row r="1" spans="1:16" ht="27" thickBot="1" x14ac:dyDescent="0.45">
      <c r="B1" s="139" t="s">
        <v>34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</row>
    <row r="2" spans="1:16" x14ac:dyDescent="0.25">
      <c r="A2" s="81" t="s">
        <v>29</v>
      </c>
      <c r="B2" s="146" t="s">
        <v>28</v>
      </c>
      <c r="C2" s="147"/>
      <c r="D2" s="148" t="s">
        <v>33</v>
      </c>
      <c r="E2" s="149"/>
      <c r="F2" s="85"/>
      <c r="G2" s="150" t="s">
        <v>32</v>
      </c>
      <c r="H2" s="151"/>
      <c r="I2" s="142" t="s">
        <v>31</v>
      </c>
      <c r="J2" s="143"/>
      <c r="K2" s="85"/>
      <c r="L2" s="144" t="s">
        <v>25</v>
      </c>
      <c r="M2" s="145"/>
      <c r="N2" s="140" t="s">
        <v>30</v>
      </c>
      <c r="O2" s="141"/>
      <c r="P2" s="97"/>
    </row>
    <row r="3" spans="1:16" x14ac:dyDescent="0.25">
      <c r="A3" s="81"/>
      <c r="B3" s="65" t="s">
        <v>23</v>
      </c>
      <c r="C3" s="64" t="s">
        <v>22</v>
      </c>
      <c r="D3" s="70" t="s">
        <v>23</v>
      </c>
      <c r="E3" s="82" t="s">
        <v>22</v>
      </c>
      <c r="F3" s="85"/>
      <c r="G3" s="86" t="s">
        <v>23</v>
      </c>
      <c r="H3" s="75" t="s">
        <v>22</v>
      </c>
      <c r="I3" s="31" t="s">
        <v>23</v>
      </c>
      <c r="J3" s="30" t="s">
        <v>22</v>
      </c>
      <c r="K3" s="85"/>
      <c r="L3" s="91" t="s">
        <v>23</v>
      </c>
      <c r="M3" s="73" t="s">
        <v>22</v>
      </c>
      <c r="N3" s="77" t="s">
        <v>23</v>
      </c>
      <c r="O3" s="92" t="s">
        <v>22</v>
      </c>
      <c r="P3" s="97"/>
    </row>
    <row r="4" spans="1:16" x14ac:dyDescent="0.25">
      <c r="A4" s="68">
        <v>1</v>
      </c>
      <c r="B4" s="65">
        <v>13</v>
      </c>
      <c r="C4" s="64">
        <v>7</v>
      </c>
      <c r="D4" s="70">
        <v>19</v>
      </c>
      <c r="E4" s="82">
        <v>2</v>
      </c>
      <c r="F4" s="85"/>
      <c r="G4" s="86">
        <v>6</v>
      </c>
      <c r="H4" s="75">
        <v>14</v>
      </c>
      <c r="I4" s="31">
        <v>16</v>
      </c>
      <c r="J4" s="30">
        <v>4</v>
      </c>
      <c r="K4" s="85"/>
      <c r="L4" s="91">
        <v>4</v>
      </c>
      <c r="M4" s="73">
        <v>16</v>
      </c>
      <c r="N4" s="77">
        <v>4</v>
      </c>
      <c r="O4" s="92">
        <v>16</v>
      </c>
      <c r="P4" s="97"/>
    </row>
    <row r="5" spans="1:16" x14ac:dyDescent="0.25">
      <c r="A5" s="68">
        <v>2</v>
      </c>
      <c r="B5" s="65">
        <v>14</v>
      </c>
      <c r="C5" s="64">
        <v>6</v>
      </c>
      <c r="D5" s="70">
        <v>17</v>
      </c>
      <c r="E5" s="82">
        <v>3</v>
      </c>
      <c r="F5" s="85"/>
      <c r="G5" s="86">
        <v>5</v>
      </c>
      <c r="H5" s="75">
        <v>15</v>
      </c>
      <c r="I5" s="31">
        <v>13</v>
      </c>
      <c r="J5" s="30">
        <v>6</v>
      </c>
      <c r="K5" s="85"/>
      <c r="L5" s="91">
        <v>4</v>
      </c>
      <c r="M5" s="73">
        <v>16</v>
      </c>
      <c r="N5" s="77">
        <v>3</v>
      </c>
      <c r="O5" s="92">
        <v>18</v>
      </c>
      <c r="P5" s="97"/>
    </row>
    <row r="6" spans="1:16" x14ac:dyDescent="0.25">
      <c r="A6" s="68">
        <v>3</v>
      </c>
      <c r="B6" s="65">
        <v>15</v>
      </c>
      <c r="C6" s="64">
        <v>5</v>
      </c>
      <c r="D6" s="70">
        <v>18</v>
      </c>
      <c r="E6" s="82">
        <v>1</v>
      </c>
      <c r="F6" s="85"/>
      <c r="G6" s="86">
        <v>7</v>
      </c>
      <c r="H6" s="75">
        <v>14</v>
      </c>
      <c r="I6" s="31">
        <v>15</v>
      </c>
      <c r="J6" s="30">
        <v>5</v>
      </c>
      <c r="K6" s="85"/>
      <c r="L6" s="91">
        <v>7</v>
      </c>
      <c r="M6" s="73">
        <v>15</v>
      </c>
      <c r="N6" s="77">
        <v>9</v>
      </c>
      <c r="O6" s="92">
        <v>12</v>
      </c>
      <c r="P6" s="97"/>
    </row>
    <row r="7" spans="1:16" x14ac:dyDescent="0.25">
      <c r="A7" s="68">
        <v>4</v>
      </c>
      <c r="B7" s="65">
        <v>14</v>
      </c>
      <c r="C7" s="64">
        <v>5</v>
      </c>
      <c r="D7" s="70">
        <v>17</v>
      </c>
      <c r="E7" s="82">
        <v>3</v>
      </c>
      <c r="F7" s="85"/>
      <c r="G7" s="86">
        <v>5</v>
      </c>
      <c r="H7" s="75">
        <v>15</v>
      </c>
      <c r="I7" s="31">
        <v>17</v>
      </c>
      <c r="J7" s="30">
        <v>4</v>
      </c>
      <c r="K7" s="85"/>
      <c r="L7" s="91">
        <v>5</v>
      </c>
      <c r="M7" s="73">
        <v>16</v>
      </c>
      <c r="N7" s="77">
        <v>8</v>
      </c>
      <c r="O7" s="92">
        <v>12</v>
      </c>
      <c r="P7" s="97"/>
    </row>
    <row r="8" spans="1:16" x14ac:dyDescent="0.25">
      <c r="A8" s="68"/>
      <c r="B8" s="65"/>
      <c r="C8" s="64"/>
      <c r="D8" s="70"/>
      <c r="E8" s="82"/>
      <c r="F8" s="85"/>
      <c r="G8" s="86"/>
      <c r="H8" s="75"/>
      <c r="I8" s="31"/>
      <c r="J8" s="30"/>
      <c r="K8" s="85"/>
      <c r="L8" s="91"/>
      <c r="M8" s="73"/>
      <c r="N8" s="77"/>
      <c r="O8" s="92"/>
      <c r="P8" s="97"/>
    </row>
    <row r="9" spans="1:16" x14ac:dyDescent="0.25">
      <c r="A9" s="68"/>
      <c r="B9" s="65">
        <f>SUM(B4:B7)</f>
        <v>56</v>
      </c>
      <c r="C9" s="64">
        <f>SUM(C4:C7)</f>
        <v>23</v>
      </c>
      <c r="D9" s="70">
        <f>SUM(D4:D7)</f>
        <v>71</v>
      </c>
      <c r="E9" s="82">
        <f>SUM(E4:E7)</f>
        <v>9</v>
      </c>
      <c r="F9" s="85"/>
      <c r="G9" s="86">
        <f>SUM(G4:G7)</f>
        <v>23</v>
      </c>
      <c r="H9" s="75">
        <f>SUM(H4:H7)</f>
        <v>58</v>
      </c>
      <c r="I9" s="31">
        <f>SUM(I4:I7)</f>
        <v>61</v>
      </c>
      <c r="J9" s="30">
        <f>SUM(J4:J7)</f>
        <v>19</v>
      </c>
      <c r="K9" s="85"/>
      <c r="L9" s="91">
        <f>SUM(L4:L7)</f>
        <v>20</v>
      </c>
      <c r="M9" s="73">
        <f>SUM(M4:M7)</f>
        <v>63</v>
      </c>
      <c r="N9" s="77">
        <f>SUM(N4:N7)</f>
        <v>24</v>
      </c>
      <c r="O9" s="92">
        <f>SUM(O4:O7)</f>
        <v>58</v>
      </c>
      <c r="P9" s="97"/>
    </row>
    <row r="10" spans="1:16" x14ac:dyDescent="0.25">
      <c r="A10" s="68"/>
      <c r="B10" s="65">
        <f>B9*100/(C9+B9)</f>
        <v>70.886075949367083</v>
      </c>
      <c r="C10" s="64">
        <f>C9*100/(B9+C9)</f>
        <v>29.11392405063291</v>
      </c>
      <c r="D10" s="70">
        <f>D9*100/(E9+D9)</f>
        <v>88.75</v>
      </c>
      <c r="E10" s="82">
        <f>E9*100/(D9+E9)</f>
        <v>11.25</v>
      </c>
      <c r="F10" s="85"/>
      <c r="G10" s="86">
        <f>G9*100/(H9+G9)</f>
        <v>28.395061728395063</v>
      </c>
      <c r="H10" s="75">
        <f>H9*100/(G9+H9)</f>
        <v>71.604938271604937</v>
      </c>
      <c r="I10" s="31">
        <f>I9*100/(J9+I9)</f>
        <v>76.25</v>
      </c>
      <c r="J10" s="30">
        <f>J9*100/(I9+J9)</f>
        <v>23.75</v>
      </c>
      <c r="K10" s="85"/>
      <c r="L10" s="91">
        <f>L9*100/(M9+L9)</f>
        <v>24.096385542168676</v>
      </c>
      <c r="M10" s="73">
        <f>M9*100/(L9+M9)</f>
        <v>75.903614457831324</v>
      </c>
      <c r="N10" s="77">
        <f>N9*100/(O9+N9)</f>
        <v>29.26829268292683</v>
      </c>
      <c r="O10" s="92">
        <f>O9*100/(N9+O9)</f>
        <v>70.731707317073173</v>
      </c>
      <c r="P10" s="97"/>
    </row>
    <row r="11" spans="1:16" x14ac:dyDescent="0.25">
      <c r="B11" s="53"/>
      <c r="C11" s="52"/>
      <c r="D11" s="83"/>
      <c r="E11" s="84"/>
      <c r="G11" s="87"/>
      <c r="H11" s="88"/>
      <c r="I11" s="89"/>
      <c r="J11" s="90"/>
      <c r="L11" s="93"/>
      <c r="M11" s="94"/>
      <c r="N11" s="95"/>
      <c r="O11" s="96"/>
    </row>
    <row r="12" spans="1:16" x14ac:dyDescent="0.25">
      <c r="A12" s="68" t="s">
        <v>29</v>
      </c>
      <c r="B12" s="65" t="s">
        <v>28</v>
      </c>
      <c r="C12" s="64"/>
      <c r="D12" s="70" t="s">
        <v>33</v>
      </c>
      <c r="E12" s="82"/>
      <c r="F12" s="85"/>
      <c r="G12" s="86" t="s">
        <v>32</v>
      </c>
      <c r="H12" s="75"/>
      <c r="I12" s="31" t="s">
        <v>31</v>
      </c>
      <c r="J12" s="30"/>
      <c r="K12" s="85"/>
      <c r="L12" s="91" t="s">
        <v>25</v>
      </c>
      <c r="M12" s="73"/>
      <c r="N12" s="77" t="s">
        <v>30</v>
      </c>
      <c r="O12" s="92"/>
    </row>
    <row r="13" spans="1:16" x14ac:dyDescent="0.25">
      <c r="A13" s="68"/>
      <c r="B13" s="65" t="s">
        <v>23</v>
      </c>
      <c r="C13" s="64" t="s">
        <v>22</v>
      </c>
      <c r="D13" s="70" t="s">
        <v>23</v>
      </c>
      <c r="E13" s="82" t="s">
        <v>22</v>
      </c>
      <c r="F13" s="85"/>
      <c r="G13" s="86" t="s">
        <v>23</v>
      </c>
      <c r="H13" s="75" t="s">
        <v>22</v>
      </c>
      <c r="I13" s="31" t="s">
        <v>23</v>
      </c>
      <c r="J13" s="30" t="s">
        <v>22</v>
      </c>
      <c r="K13" s="85"/>
      <c r="L13" s="91" t="s">
        <v>23</v>
      </c>
      <c r="M13" s="73" t="s">
        <v>22</v>
      </c>
      <c r="N13" s="77" t="s">
        <v>23</v>
      </c>
      <c r="O13" s="92" t="s">
        <v>22</v>
      </c>
    </row>
    <row r="14" spans="1:16" x14ac:dyDescent="0.25">
      <c r="A14" s="68">
        <v>1</v>
      </c>
      <c r="B14" s="65">
        <v>8</v>
      </c>
      <c r="C14" s="64">
        <v>10</v>
      </c>
      <c r="D14" s="70">
        <v>16</v>
      </c>
      <c r="E14" s="82">
        <v>4</v>
      </c>
      <c r="F14" s="85"/>
      <c r="G14" s="86">
        <v>5</v>
      </c>
      <c r="H14" s="75">
        <v>17</v>
      </c>
      <c r="I14" s="31">
        <v>12</v>
      </c>
      <c r="J14" s="30">
        <v>7</v>
      </c>
      <c r="K14" s="85"/>
      <c r="L14" s="91">
        <v>6</v>
      </c>
      <c r="M14" s="73">
        <v>12</v>
      </c>
      <c r="N14" s="77">
        <v>5</v>
      </c>
      <c r="O14" s="92">
        <v>16</v>
      </c>
    </row>
    <row r="15" spans="1:16" x14ac:dyDescent="0.25">
      <c r="A15" s="68">
        <v>2</v>
      </c>
      <c r="B15" s="65">
        <v>15</v>
      </c>
      <c r="C15" s="64">
        <v>3</v>
      </c>
      <c r="D15" s="70">
        <v>13</v>
      </c>
      <c r="E15" s="82">
        <v>6</v>
      </c>
      <c r="F15" s="85"/>
      <c r="G15" s="86">
        <v>5</v>
      </c>
      <c r="H15" s="75">
        <v>16</v>
      </c>
      <c r="I15" s="31">
        <v>14</v>
      </c>
      <c r="J15" s="30">
        <v>3</v>
      </c>
      <c r="K15" s="85"/>
      <c r="L15" s="91">
        <v>1</v>
      </c>
      <c r="M15" s="73">
        <v>20</v>
      </c>
      <c r="N15" s="77">
        <v>7</v>
      </c>
      <c r="O15" s="92">
        <v>12</v>
      </c>
    </row>
    <row r="16" spans="1:16" x14ac:dyDescent="0.25">
      <c r="A16" s="68">
        <v>3</v>
      </c>
      <c r="B16" s="65">
        <v>13</v>
      </c>
      <c r="C16" s="64">
        <v>4</v>
      </c>
      <c r="D16" s="70">
        <v>15</v>
      </c>
      <c r="E16" s="82">
        <v>2</v>
      </c>
      <c r="F16" s="85"/>
      <c r="G16" s="86">
        <v>6</v>
      </c>
      <c r="H16" s="75">
        <v>15</v>
      </c>
      <c r="I16" s="31">
        <v>14</v>
      </c>
      <c r="J16" s="30">
        <v>6</v>
      </c>
      <c r="K16" s="85"/>
      <c r="L16" s="91">
        <v>0</v>
      </c>
      <c r="M16" s="73">
        <v>17</v>
      </c>
      <c r="N16" s="77">
        <v>6</v>
      </c>
      <c r="O16" s="92">
        <v>15</v>
      </c>
    </row>
    <row r="17" spans="1:15" x14ac:dyDescent="0.25">
      <c r="A17" s="68">
        <v>4</v>
      </c>
      <c r="B17" s="65">
        <v>15</v>
      </c>
      <c r="C17" s="64">
        <v>6</v>
      </c>
      <c r="D17" s="70">
        <v>17</v>
      </c>
      <c r="E17" s="82">
        <v>3</v>
      </c>
      <c r="F17" s="85"/>
      <c r="G17" s="86">
        <v>2</v>
      </c>
      <c r="H17" s="75">
        <v>17</v>
      </c>
      <c r="I17" s="31">
        <v>16</v>
      </c>
      <c r="J17" s="30">
        <v>3</v>
      </c>
      <c r="K17" s="85"/>
      <c r="L17" s="91">
        <v>7</v>
      </c>
      <c r="M17" s="73">
        <v>12</v>
      </c>
      <c r="N17" s="77">
        <v>6</v>
      </c>
      <c r="O17" s="92">
        <v>12</v>
      </c>
    </row>
    <row r="18" spans="1:15" x14ac:dyDescent="0.25">
      <c r="A18" s="68"/>
      <c r="B18" s="65"/>
      <c r="C18" s="64"/>
      <c r="D18" s="70"/>
      <c r="E18" s="82"/>
      <c r="F18" s="85"/>
      <c r="G18" s="86"/>
      <c r="H18" s="75"/>
      <c r="I18" s="31"/>
      <c r="J18" s="30"/>
      <c r="K18" s="85"/>
      <c r="L18" s="91"/>
      <c r="M18" s="73"/>
      <c r="N18" s="77"/>
      <c r="O18" s="92"/>
    </row>
    <row r="19" spans="1:15" x14ac:dyDescent="0.25">
      <c r="A19" s="68"/>
      <c r="B19" s="65">
        <f>SUM(B14:B17)</f>
        <v>51</v>
      </c>
      <c r="C19" s="64">
        <f>SUM(C14:C17)</f>
        <v>23</v>
      </c>
      <c r="D19" s="70">
        <f>SUM(D14:D17)</f>
        <v>61</v>
      </c>
      <c r="E19" s="82">
        <f>SUM(E14:E17)</f>
        <v>15</v>
      </c>
      <c r="F19" s="85"/>
      <c r="G19" s="86">
        <f>SUM(G14:G17)</f>
        <v>18</v>
      </c>
      <c r="H19" s="75">
        <f>SUM(H14:H17)</f>
        <v>65</v>
      </c>
      <c r="I19" s="31">
        <f>SUM(I14:I17)</f>
        <v>56</v>
      </c>
      <c r="J19" s="30">
        <f>SUM(J14:J17)</f>
        <v>19</v>
      </c>
      <c r="K19" s="85"/>
      <c r="L19" s="91">
        <f>SUM(L14:L17)</f>
        <v>14</v>
      </c>
      <c r="M19" s="73">
        <f>SUM(M14:M17)</f>
        <v>61</v>
      </c>
      <c r="N19" s="77">
        <f>SUM(N14:N17)</f>
        <v>24</v>
      </c>
      <c r="O19" s="92">
        <f>SUM(O14:O17)</f>
        <v>55</v>
      </c>
    </row>
    <row r="20" spans="1:15" x14ac:dyDescent="0.25">
      <c r="A20" s="68"/>
      <c r="B20" s="65">
        <f>B19*100/(C19+B19)</f>
        <v>68.918918918918919</v>
      </c>
      <c r="C20" s="64">
        <f>C19*100/(B19+C19)</f>
        <v>31.081081081081081</v>
      </c>
      <c r="D20" s="70">
        <f>D19*100/(E19+D19)</f>
        <v>80.263157894736835</v>
      </c>
      <c r="E20" s="82">
        <f>E19*100/(D19+E19)</f>
        <v>19.736842105263158</v>
      </c>
      <c r="F20" s="85"/>
      <c r="G20" s="86">
        <f>G19*100/(H19+G19)</f>
        <v>21.686746987951807</v>
      </c>
      <c r="H20" s="75">
        <f>H19*100/(G19+H19)</f>
        <v>78.313253012048193</v>
      </c>
      <c r="I20" s="31">
        <f>I19*100/(J19+I19)</f>
        <v>74.666666666666671</v>
      </c>
      <c r="J20" s="30">
        <f>J19*100/(I19+J19)</f>
        <v>25.333333333333332</v>
      </c>
      <c r="K20" s="85"/>
      <c r="L20" s="91">
        <f>L19*100/(M19+L19)</f>
        <v>18.666666666666668</v>
      </c>
      <c r="M20" s="73">
        <f>M19*100/(L19+M19)</f>
        <v>81.333333333333329</v>
      </c>
      <c r="N20" s="77">
        <f>N19*100/(O19+N19)</f>
        <v>30.379746835443036</v>
      </c>
      <c r="O20" s="92">
        <f>O19*100/(N19+O19)</f>
        <v>69.620253164556956</v>
      </c>
    </row>
    <row r="21" spans="1:15" x14ac:dyDescent="0.25">
      <c r="B21" s="53"/>
      <c r="C21" s="52"/>
      <c r="D21" s="83"/>
      <c r="E21" s="84"/>
      <c r="G21" s="87"/>
      <c r="H21" s="88"/>
      <c r="I21" s="89"/>
      <c r="J21" s="90"/>
      <c r="L21" s="93"/>
      <c r="M21" s="94"/>
      <c r="N21" s="95"/>
      <c r="O21" s="96"/>
    </row>
    <row r="22" spans="1:15" x14ac:dyDescent="0.25">
      <c r="A22" s="68" t="s">
        <v>29</v>
      </c>
      <c r="B22" s="65" t="s">
        <v>28</v>
      </c>
      <c r="C22" s="64"/>
      <c r="D22" s="70" t="s">
        <v>33</v>
      </c>
      <c r="E22" s="82"/>
      <c r="F22" s="85"/>
      <c r="G22" s="86" t="s">
        <v>32</v>
      </c>
      <c r="H22" s="75"/>
      <c r="I22" s="31" t="s">
        <v>31</v>
      </c>
      <c r="J22" s="30"/>
      <c r="K22" s="85"/>
      <c r="L22" s="91" t="s">
        <v>25</v>
      </c>
      <c r="M22" s="73"/>
      <c r="N22" s="77" t="s">
        <v>30</v>
      </c>
      <c r="O22" s="92"/>
    </row>
    <row r="23" spans="1:15" x14ac:dyDescent="0.25">
      <c r="A23" s="68"/>
      <c r="B23" s="65" t="s">
        <v>23</v>
      </c>
      <c r="C23" s="64" t="s">
        <v>22</v>
      </c>
      <c r="D23" s="70" t="s">
        <v>23</v>
      </c>
      <c r="E23" s="82" t="s">
        <v>22</v>
      </c>
      <c r="F23" s="85"/>
      <c r="G23" s="86" t="s">
        <v>23</v>
      </c>
      <c r="H23" s="75" t="s">
        <v>22</v>
      </c>
      <c r="I23" s="31" t="s">
        <v>23</v>
      </c>
      <c r="J23" s="30" t="s">
        <v>22</v>
      </c>
      <c r="K23" s="85"/>
      <c r="L23" s="91" t="s">
        <v>23</v>
      </c>
      <c r="M23" s="73" t="s">
        <v>22</v>
      </c>
      <c r="N23" s="77" t="s">
        <v>23</v>
      </c>
      <c r="O23" s="92" t="s">
        <v>22</v>
      </c>
    </row>
    <row r="24" spans="1:15" x14ac:dyDescent="0.25">
      <c r="A24" s="68">
        <v>1</v>
      </c>
      <c r="B24" s="65">
        <v>12</v>
      </c>
      <c r="C24" s="64">
        <v>8</v>
      </c>
      <c r="D24" s="70">
        <v>16</v>
      </c>
      <c r="E24" s="82">
        <v>3</v>
      </c>
      <c r="F24" s="85"/>
      <c r="G24" s="86">
        <v>3</v>
      </c>
      <c r="H24" s="75">
        <v>18</v>
      </c>
      <c r="I24" s="31">
        <v>15</v>
      </c>
      <c r="J24" s="30">
        <v>6</v>
      </c>
      <c r="K24" s="85"/>
      <c r="L24" s="91">
        <v>2</v>
      </c>
      <c r="M24" s="73">
        <v>17</v>
      </c>
      <c r="N24" s="77">
        <v>6</v>
      </c>
      <c r="O24" s="92">
        <v>14</v>
      </c>
    </row>
    <row r="25" spans="1:15" x14ac:dyDescent="0.25">
      <c r="A25" s="68">
        <v>2</v>
      </c>
      <c r="B25" s="65">
        <v>11</v>
      </c>
      <c r="C25" s="64">
        <v>8</v>
      </c>
      <c r="D25" s="70">
        <v>17</v>
      </c>
      <c r="E25" s="82">
        <v>2</v>
      </c>
      <c r="F25" s="85"/>
      <c r="G25" s="86">
        <v>5</v>
      </c>
      <c r="H25" s="75">
        <v>18</v>
      </c>
      <c r="I25" s="31">
        <v>12</v>
      </c>
      <c r="J25" s="30">
        <v>9</v>
      </c>
      <c r="K25" s="85"/>
      <c r="L25" s="91">
        <v>5</v>
      </c>
      <c r="M25" s="73">
        <v>12</v>
      </c>
      <c r="N25" s="77">
        <v>3</v>
      </c>
      <c r="O25" s="92">
        <v>16</v>
      </c>
    </row>
    <row r="26" spans="1:15" x14ac:dyDescent="0.25">
      <c r="A26" s="68">
        <v>3</v>
      </c>
      <c r="B26" s="65">
        <v>16</v>
      </c>
      <c r="C26" s="64">
        <v>2</v>
      </c>
      <c r="D26" s="70">
        <v>13</v>
      </c>
      <c r="E26" s="82">
        <v>5</v>
      </c>
      <c r="F26" s="85"/>
      <c r="G26" s="86">
        <v>6</v>
      </c>
      <c r="H26" s="75">
        <v>15</v>
      </c>
      <c r="I26" s="31">
        <v>10</v>
      </c>
      <c r="J26" s="30">
        <v>8</v>
      </c>
      <c r="K26" s="85"/>
      <c r="L26" s="91">
        <v>6</v>
      </c>
      <c r="M26" s="73">
        <v>13</v>
      </c>
      <c r="N26" s="77">
        <v>8</v>
      </c>
      <c r="O26" s="92">
        <v>11</v>
      </c>
    </row>
    <row r="27" spans="1:15" x14ac:dyDescent="0.25">
      <c r="A27" s="68">
        <v>4</v>
      </c>
      <c r="B27" s="65">
        <v>12</v>
      </c>
      <c r="C27" s="64">
        <v>8</v>
      </c>
      <c r="D27" s="70">
        <v>15</v>
      </c>
      <c r="E27" s="82">
        <v>6</v>
      </c>
      <c r="F27" s="85"/>
      <c r="G27" s="86">
        <v>5</v>
      </c>
      <c r="H27" s="75">
        <v>12</v>
      </c>
      <c r="I27" s="31">
        <v>11</v>
      </c>
      <c r="J27" s="30">
        <v>9</v>
      </c>
      <c r="K27" s="85"/>
      <c r="L27" s="91">
        <v>4</v>
      </c>
      <c r="M27" s="73">
        <v>18</v>
      </c>
      <c r="N27" s="77">
        <v>2</v>
      </c>
      <c r="O27" s="92">
        <v>17</v>
      </c>
    </row>
    <row r="28" spans="1:15" x14ac:dyDescent="0.25">
      <c r="A28" s="68"/>
      <c r="B28" s="65"/>
      <c r="C28" s="64"/>
      <c r="D28" s="70"/>
      <c r="E28" s="82"/>
      <c r="F28" s="85"/>
      <c r="G28" s="86"/>
      <c r="H28" s="75"/>
      <c r="I28" s="31"/>
      <c r="J28" s="30"/>
      <c r="K28" s="85"/>
      <c r="L28" s="91"/>
      <c r="M28" s="73"/>
      <c r="N28" s="77"/>
      <c r="O28" s="92"/>
    </row>
    <row r="29" spans="1:15" x14ac:dyDescent="0.25">
      <c r="A29" s="68"/>
      <c r="B29" s="65">
        <f>SUM(B24:B27)</f>
        <v>51</v>
      </c>
      <c r="C29" s="64">
        <f>SUM(C24:C27)</f>
        <v>26</v>
      </c>
      <c r="D29" s="70">
        <f>SUM(D24:D27)</f>
        <v>61</v>
      </c>
      <c r="E29" s="82">
        <f>SUM(E24:E27)</f>
        <v>16</v>
      </c>
      <c r="F29" s="85"/>
      <c r="G29" s="86">
        <f>SUM(G24:G27)</f>
        <v>19</v>
      </c>
      <c r="H29" s="75">
        <f>SUM(H24:H27)</f>
        <v>63</v>
      </c>
      <c r="I29" s="31">
        <f>SUM(I24:I27)</f>
        <v>48</v>
      </c>
      <c r="J29" s="30">
        <f>SUM(J24:J27)</f>
        <v>32</v>
      </c>
      <c r="K29" s="85"/>
      <c r="L29" s="91">
        <f>SUM(L24:L27)</f>
        <v>17</v>
      </c>
      <c r="M29" s="73">
        <f>SUM(M24:M27)</f>
        <v>60</v>
      </c>
      <c r="N29" s="77">
        <f>SUM(N24:N27)</f>
        <v>19</v>
      </c>
      <c r="O29" s="92">
        <f>SUM(O24:O27)</f>
        <v>58</v>
      </c>
    </row>
    <row r="30" spans="1:15" x14ac:dyDescent="0.25">
      <c r="A30" s="68"/>
      <c r="B30" s="65">
        <f>B29*100/(C29+B29)</f>
        <v>66.233766233766232</v>
      </c>
      <c r="C30" s="64">
        <f>C29*100/(B29+C29)</f>
        <v>33.766233766233768</v>
      </c>
      <c r="D30" s="70">
        <f>D29*100/(E29+D29)</f>
        <v>79.220779220779221</v>
      </c>
      <c r="E30" s="82">
        <f>E29*100/(D29+E29)</f>
        <v>20.779220779220779</v>
      </c>
      <c r="F30" s="85"/>
      <c r="G30" s="86">
        <f>G29*100/(H29+G29)</f>
        <v>23.170731707317074</v>
      </c>
      <c r="H30" s="75">
        <f>H29*100/(G29+H29)</f>
        <v>76.829268292682926</v>
      </c>
      <c r="I30" s="31">
        <f>I29*100/(J29+I29)</f>
        <v>60</v>
      </c>
      <c r="J30" s="30">
        <f>J29*100/(I29+J29)</f>
        <v>40</v>
      </c>
      <c r="K30" s="85"/>
      <c r="L30" s="91">
        <f>L29*100/(M29+L29)</f>
        <v>22.077922077922079</v>
      </c>
      <c r="M30" s="73">
        <f>M29*100/(L29+M29)</f>
        <v>77.922077922077918</v>
      </c>
      <c r="N30" s="77">
        <f>N29*100/(O29+N29)</f>
        <v>24.675324675324674</v>
      </c>
      <c r="O30" s="92">
        <f>O29*100/(N29+O29)</f>
        <v>75.324675324675326</v>
      </c>
    </row>
    <row r="31" spans="1:15" x14ac:dyDescent="0.25">
      <c r="B31" s="53"/>
      <c r="C31" s="52"/>
      <c r="D31" s="83"/>
      <c r="E31" s="84"/>
      <c r="G31" s="87"/>
      <c r="H31" s="88"/>
      <c r="I31" s="89"/>
      <c r="J31" s="90"/>
      <c r="L31" s="93"/>
      <c r="M31" s="94"/>
      <c r="N31" s="95"/>
      <c r="O31" s="96"/>
    </row>
    <row r="32" spans="1:15" x14ac:dyDescent="0.25">
      <c r="A32" s="68" t="s">
        <v>29</v>
      </c>
      <c r="B32" s="65" t="s">
        <v>28</v>
      </c>
      <c r="C32" s="64"/>
      <c r="D32" s="70" t="s">
        <v>33</v>
      </c>
      <c r="E32" s="82"/>
      <c r="F32" s="85"/>
      <c r="G32" s="86" t="s">
        <v>32</v>
      </c>
      <c r="H32" s="75"/>
      <c r="I32" s="31" t="s">
        <v>31</v>
      </c>
      <c r="J32" s="30"/>
      <c r="K32" s="85"/>
      <c r="L32" s="91" t="s">
        <v>25</v>
      </c>
      <c r="M32" s="73"/>
      <c r="N32" s="77" t="s">
        <v>30</v>
      </c>
      <c r="O32" s="92"/>
    </row>
    <row r="33" spans="1:15" x14ac:dyDescent="0.25">
      <c r="A33" s="68"/>
      <c r="B33" s="65" t="s">
        <v>23</v>
      </c>
      <c r="C33" s="64" t="s">
        <v>22</v>
      </c>
      <c r="D33" s="70" t="s">
        <v>23</v>
      </c>
      <c r="E33" s="82" t="s">
        <v>22</v>
      </c>
      <c r="F33" s="85"/>
      <c r="G33" s="86" t="s">
        <v>23</v>
      </c>
      <c r="H33" s="75" t="s">
        <v>22</v>
      </c>
      <c r="I33" s="31" t="s">
        <v>23</v>
      </c>
      <c r="J33" s="30" t="s">
        <v>22</v>
      </c>
      <c r="K33" s="85"/>
      <c r="L33" s="91" t="s">
        <v>23</v>
      </c>
      <c r="M33" s="73" t="s">
        <v>22</v>
      </c>
      <c r="N33" s="77" t="s">
        <v>23</v>
      </c>
      <c r="O33" s="92" t="s">
        <v>22</v>
      </c>
    </row>
    <row r="34" spans="1:15" x14ac:dyDescent="0.25">
      <c r="A34" s="68">
        <v>1</v>
      </c>
      <c r="B34" s="65">
        <v>10</v>
      </c>
      <c r="C34" s="64">
        <v>9</v>
      </c>
      <c r="D34" s="70">
        <v>14</v>
      </c>
      <c r="E34" s="82">
        <v>5</v>
      </c>
      <c r="F34" s="85"/>
      <c r="G34" s="86">
        <v>6</v>
      </c>
      <c r="H34" s="75">
        <v>14</v>
      </c>
      <c r="I34" s="31">
        <v>13</v>
      </c>
      <c r="J34" s="30">
        <v>7</v>
      </c>
      <c r="K34" s="85"/>
      <c r="L34" s="91">
        <v>5</v>
      </c>
      <c r="M34" s="73">
        <v>16</v>
      </c>
      <c r="N34" s="77">
        <v>4</v>
      </c>
      <c r="O34" s="92">
        <v>16</v>
      </c>
    </row>
    <row r="35" spans="1:15" x14ac:dyDescent="0.25">
      <c r="A35" s="68">
        <v>2</v>
      </c>
      <c r="B35" s="65">
        <v>14</v>
      </c>
      <c r="C35" s="64">
        <v>6</v>
      </c>
      <c r="D35" s="70">
        <v>16</v>
      </c>
      <c r="E35" s="82">
        <v>4</v>
      </c>
      <c r="F35" s="85"/>
      <c r="G35" s="86">
        <v>7</v>
      </c>
      <c r="H35" s="75">
        <v>13</v>
      </c>
      <c r="I35" s="31">
        <v>12</v>
      </c>
      <c r="J35" s="30">
        <v>6</v>
      </c>
      <c r="K35" s="85"/>
      <c r="L35" s="91">
        <v>7</v>
      </c>
      <c r="M35" s="73">
        <v>14</v>
      </c>
      <c r="N35" s="77">
        <v>4</v>
      </c>
      <c r="O35" s="92">
        <v>18</v>
      </c>
    </row>
    <row r="36" spans="1:15" x14ac:dyDescent="0.25">
      <c r="A36" s="68">
        <v>3</v>
      </c>
      <c r="B36" s="65">
        <v>13</v>
      </c>
      <c r="C36" s="64">
        <v>5</v>
      </c>
      <c r="D36" s="70">
        <v>11</v>
      </c>
      <c r="E36" s="82">
        <v>7</v>
      </c>
      <c r="F36" s="85"/>
      <c r="G36" s="86">
        <v>6</v>
      </c>
      <c r="H36" s="75">
        <v>14</v>
      </c>
      <c r="I36" s="31">
        <v>14</v>
      </c>
      <c r="J36" s="30">
        <v>7</v>
      </c>
      <c r="K36" s="85"/>
      <c r="L36" s="91">
        <v>7</v>
      </c>
      <c r="M36" s="73">
        <v>13</v>
      </c>
      <c r="N36" s="77">
        <v>6</v>
      </c>
      <c r="O36" s="92">
        <v>17</v>
      </c>
    </row>
    <row r="37" spans="1:15" x14ac:dyDescent="0.25">
      <c r="A37" s="68">
        <v>4</v>
      </c>
      <c r="B37" s="65">
        <v>7</v>
      </c>
      <c r="C37" s="64">
        <v>13</v>
      </c>
      <c r="D37" s="70">
        <v>16</v>
      </c>
      <c r="E37" s="82">
        <v>4</v>
      </c>
      <c r="F37" s="85"/>
      <c r="G37" s="86">
        <v>4</v>
      </c>
      <c r="H37" s="75">
        <v>16</v>
      </c>
      <c r="I37" s="31">
        <v>10</v>
      </c>
      <c r="J37" s="30">
        <v>8</v>
      </c>
      <c r="K37" s="85"/>
      <c r="L37" s="91">
        <v>5</v>
      </c>
      <c r="M37" s="73">
        <v>14</v>
      </c>
      <c r="N37" s="77">
        <v>3</v>
      </c>
      <c r="O37" s="92">
        <v>16</v>
      </c>
    </row>
    <row r="38" spans="1:15" x14ac:dyDescent="0.25">
      <c r="A38" s="68"/>
      <c r="B38" s="65"/>
      <c r="C38" s="64"/>
      <c r="D38" s="70"/>
      <c r="E38" s="82"/>
      <c r="F38" s="85"/>
      <c r="G38" s="86"/>
      <c r="H38" s="75"/>
      <c r="I38" s="31"/>
      <c r="J38" s="30"/>
      <c r="K38" s="85"/>
      <c r="L38" s="91"/>
      <c r="M38" s="73"/>
      <c r="N38" s="77"/>
      <c r="O38" s="92"/>
    </row>
    <row r="39" spans="1:15" x14ac:dyDescent="0.25">
      <c r="A39" s="68"/>
      <c r="B39" s="65">
        <f>SUM(B34:B37)</f>
        <v>44</v>
      </c>
      <c r="C39" s="64">
        <f>SUM(C34:C37)</f>
        <v>33</v>
      </c>
      <c r="D39" s="70">
        <f>SUM(D34:D37)</f>
        <v>57</v>
      </c>
      <c r="E39" s="82">
        <f>SUM(E34:E37)</f>
        <v>20</v>
      </c>
      <c r="F39" s="85"/>
      <c r="G39" s="86">
        <f>SUM(G34:G37)</f>
        <v>23</v>
      </c>
      <c r="H39" s="75">
        <f>SUM(H34:H37)</f>
        <v>57</v>
      </c>
      <c r="I39" s="31">
        <f>SUM(I34:I37)</f>
        <v>49</v>
      </c>
      <c r="J39" s="30">
        <f>SUM(J34:J37)</f>
        <v>28</v>
      </c>
      <c r="K39" s="85"/>
      <c r="L39" s="91">
        <f>SUM(L34:L37)</f>
        <v>24</v>
      </c>
      <c r="M39" s="73">
        <f>SUM(M34:M37)</f>
        <v>57</v>
      </c>
      <c r="N39" s="77">
        <f>SUM(N34:N37)</f>
        <v>17</v>
      </c>
      <c r="O39" s="92">
        <f>SUM(O34:O37)</f>
        <v>67</v>
      </c>
    </row>
    <row r="40" spans="1:15" x14ac:dyDescent="0.25">
      <c r="A40" s="175"/>
      <c r="B40" s="166">
        <f>B39*100/(C39+B39)</f>
        <v>57.142857142857146</v>
      </c>
      <c r="C40" s="167">
        <f>C39*100/(B39+C39)</f>
        <v>42.857142857142854</v>
      </c>
      <c r="D40" s="176">
        <f>D39*100/(E39+D39)</f>
        <v>74.025974025974023</v>
      </c>
      <c r="E40" s="177">
        <f>E39*100/(D39+E39)</f>
        <v>25.974025974025974</v>
      </c>
      <c r="F40" s="178"/>
      <c r="G40" s="179">
        <f>G39*100/(H39+G39)</f>
        <v>28.75</v>
      </c>
      <c r="H40" s="180">
        <f>H39*100/(G39+H39)</f>
        <v>71.25</v>
      </c>
      <c r="I40" s="181">
        <f>I39*100/(J39+I39)</f>
        <v>63.636363636363633</v>
      </c>
      <c r="J40" s="182">
        <f>J39*100/(I39+J39)</f>
        <v>36.363636363636367</v>
      </c>
      <c r="K40" s="178"/>
      <c r="L40" s="183">
        <f>L39*100/(M39+L39)</f>
        <v>29.62962962962963</v>
      </c>
      <c r="M40" s="184">
        <f>M39*100/(L39+M39)</f>
        <v>70.370370370370367</v>
      </c>
      <c r="N40" s="185">
        <f>N39*100/(O39+N39)</f>
        <v>20.238095238095237</v>
      </c>
      <c r="O40" s="186">
        <f>O39*100/(N39+O39)</f>
        <v>79.761904761904759</v>
      </c>
    </row>
    <row r="41" spans="1:15" x14ac:dyDescent="0.25">
      <c r="A41" s="42" t="s">
        <v>9</v>
      </c>
      <c r="B41" s="42"/>
      <c r="C41" s="42">
        <f>AVERAGE(C10,C20,C30,C40)</f>
        <v>34.204595438772657</v>
      </c>
      <c r="D41" s="42"/>
      <c r="E41" s="42">
        <f>AVERAGE(E10,E20,E30,E40)</f>
        <v>19.435022214627477</v>
      </c>
      <c r="F41" s="42"/>
      <c r="G41" s="42"/>
      <c r="H41" s="42">
        <f>AVERAGE(H10,H20,H30,H40)</f>
        <v>74.49936489408401</v>
      </c>
      <c r="I41" s="42"/>
      <c r="J41" s="42">
        <f>AVERAGE(J10,J20,J30,J40)</f>
        <v>31.361742424242422</v>
      </c>
      <c r="K41" s="42"/>
      <c r="L41" s="42"/>
      <c r="M41" s="42">
        <f>AVERAGE(M10,M20,M30,M40)</f>
        <v>76.382349020903234</v>
      </c>
      <c r="N41" s="42"/>
      <c r="O41" s="42">
        <f>AVERAGE(O10,O20,O30,O40)</f>
        <v>73.859635142052554</v>
      </c>
    </row>
    <row r="42" spans="1:15" hidden="1" x14ac:dyDescent="0.25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</row>
    <row r="43" spans="1:15" x14ac:dyDescent="0.25">
      <c r="A43" s="42" t="s">
        <v>39</v>
      </c>
      <c r="B43" s="42"/>
      <c r="C43" s="42">
        <f>STDEV((C10,C20,C30,C40))</f>
        <v>6.0753604806032024</v>
      </c>
      <c r="D43" s="42"/>
      <c r="E43" s="42">
        <f>STDEV((E10,E20,E30,E40))</f>
        <v>6.1005771269831746</v>
      </c>
      <c r="F43" s="42"/>
      <c r="G43" s="42"/>
      <c r="H43" s="42">
        <f>STDEV((H10,H20,H30,H40))</f>
        <v>3.6014011213680139</v>
      </c>
      <c r="I43" s="42"/>
      <c r="J43" s="42">
        <f>STDEV((J10,J20,J30,J40))</f>
        <v>8.0398751198105689</v>
      </c>
      <c r="K43" s="42"/>
      <c r="L43" s="42"/>
      <c r="M43" s="42">
        <f>STDEV((M10,M20,M30,M40))</f>
        <v>4.5918799645818318</v>
      </c>
      <c r="N43" s="42"/>
      <c r="O43" s="42">
        <f>STDEV((O10,O20,O30,O40))</f>
        <v>4.6454071020569829</v>
      </c>
    </row>
    <row r="44" spans="1:15" x14ac:dyDescent="0.25">
      <c r="A44" s="42" t="s">
        <v>7</v>
      </c>
      <c r="B44" s="42"/>
      <c r="C44" s="42">
        <f>C43/SQRT(4)</f>
        <v>3.0376802403016012</v>
      </c>
      <c r="D44" s="42"/>
      <c r="E44" s="42">
        <f>E43/SQRT(4)</f>
        <v>3.0502885634915873</v>
      </c>
      <c r="F44" s="42"/>
      <c r="G44" s="42"/>
      <c r="H44" s="42">
        <f>H43/SQRT(4)</f>
        <v>1.800700560684007</v>
      </c>
      <c r="I44" s="42"/>
      <c r="J44" s="42">
        <f>J43/SQRT(4)</f>
        <v>4.0199375599052845</v>
      </c>
      <c r="K44" s="42"/>
      <c r="L44" s="42"/>
      <c r="M44" s="42">
        <f>M43/SQRT(4)</f>
        <v>2.2959399822909159</v>
      </c>
      <c r="N44" s="42"/>
      <c r="O44" s="42">
        <f>O43/SQRT(4)</f>
        <v>2.3227035510284915</v>
      </c>
    </row>
    <row r="45" spans="1:15" x14ac:dyDescent="0.25">
      <c r="A45" s="42" t="s">
        <v>40</v>
      </c>
      <c r="B45" s="42">
        <v>4</v>
      </c>
      <c r="C45" s="42">
        <v>4</v>
      </c>
      <c r="D45" s="42">
        <v>4</v>
      </c>
      <c r="E45" s="42">
        <v>4</v>
      </c>
      <c r="F45" s="42">
        <v>4</v>
      </c>
      <c r="G45" s="42">
        <v>4</v>
      </c>
      <c r="H45" s="42">
        <v>4</v>
      </c>
      <c r="I45" s="42">
        <v>4</v>
      </c>
      <c r="J45" s="42">
        <v>4</v>
      </c>
      <c r="K45" s="42">
        <v>4</v>
      </c>
      <c r="L45" s="42">
        <v>4</v>
      </c>
      <c r="M45" s="42">
        <v>4</v>
      </c>
      <c r="N45" s="42">
        <v>4</v>
      </c>
      <c r="O45" s="42">
        <v>4</v>
      </c>
    </row>
  </sheetData>
  <mergeCells count="7">
    <mergeCell ref="B1:O1"/>
    <mergeCell ref="N2:O2"/>
    <mergeCell ref="I2:J2"/>
    <mergeCell ref="L2:M2"/>
    <mergeCell ref="B2:C2"/>
    <mergeCell ref="D2:E2"/>
    <mergeCell ref="G2:H2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6"/>
  <sheetViews>
    <sheetView workbookViewId="0">
      <selection activeCell="C15" sqref="C15"/>
    </sheetView>
  </sheetViews>
  <sheetFormatPr baseColWidth="10" defaultColWidth="9.140625" defaultRowHeight="15" x14ac:dyDescent="0.25"/>
  <cols>
    <col min="2" max="2" width="18.5703125" customWidth="1"/>
    <col min="7" max="7" width="9.85546875" customWidth="1"/>
  </cols>
  <sheetData>
    <row r="2" spans="2:8" x14ac:dyDescent="0.25">
      <c r="B2" s="102" t="s">
        <v>36</v>
      </c>
      <c r="C2" s="152" t="s">
        <v>0</v>
      </c>
      <c r="D2" s="153"/>
      <c r="E2" s="154" t="s">
        <v>32</v>
      </c>
      <c r="F2" s="155"/>
      <c r="G2" s="156" t="s">
        <v>25</v>
      </c>
      <c r="H2" s="157"/>
    </row>
    <row r="3" spans="2:8" x14ac:dyDescent="0.25">
      <c r="B3" s="102" t="s">
        <v>37</v>
      </c>
      <c r="C3" s="102">
        <v>0</v>
      </c>
      <c r="D3" s="103">
        <v>10</v>
      </c>
      <c r="E3" s="102">
        <v>0</v>
      </c>
      <c r="F3" s="103">
        <v>10</v>
      </c>
      <c r="G3" s="102">
        <v>0</v>
      </c>
      <c r="H3" s="103">
        <v>10</v>
      </c>
    </row>
    <row r="4" spans="2:8" x14ac:dyDescent="0.25">
      <c r="B4" s="158" t="s">
        <v>38</v>
      </c>
      <c r="C4" s="100">
        <v>12.775</v>
      </c>
      <c r="D4" s="98">
        <v>9.9309999999999992</v>
      </c>
      <c r="E4" s="100">
        <v>14.847</v>
      </c>
      <c r="F4" s="98">
        <v>8.5969999999999995</v>
      </c>
      <c r="G4" s="100">
        <v>14.36</v>
      </c>
      <c r="H4" s="98">
        <v>13.571</v>
      </c>
    </row>
    <row r="5" spans="2:8" x14ac:dyDescent="0.25">
      <c r="B5" s="158"/>
      <c r="C5" s="100">
        <v>12.048</v>
      </c>
      <c r="D5" s="98">
        <v>9.6590000000000007</v>
      </c>
      <c r="E5" s="100">
        <v>14.845000000000001</v>
      </c>
      <c r="F5" s="98">
        <v>8.7140000000000004</v>
      </c>
      <c r="G5" s="100">
        <v>12.738</v>
      </c>
      <c r="H5" s="98">
        <v>13.71</v>
      </c>
    </row>
    <row r="6" spans="2:8" x14ac:dyDescent="0.25">
      <c r="B6" s="159"/>
      <c r="C6" s="101">
        <v>13.102</v>
      </c>
      <c r="D6" s="99">
        <v>9.6289999999999996</v>
      </c>
      <c r="E6" s="101">
        <v>14.542999999999999</v>
      </c>
      <c r="F6" s="99">
        <v>8.3710000000000004</v>
      </c>
      <c r="G6" s="101">
        <v>15.263</v>
      </c>
      <c r="H6" s="99">
        <v>13.159000000000001</v>
      </c>
    </row>
  </sheetData>
  <mergeCells count="4">
    <mergeCell ref="C2:D2"/>
    <mergeCell ref="E2:F2"/>
    <mergeCell ref="G2:H2"/>
    <mergeCell ref="B4:B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ED Fig5a</vt:lpstr>
      <vt:lpstr>ED Fig5b</vt:lpstr>
      <vt:lpstr>ED Fig5coxidation</vt:lpstr>
      <vt:lpstr>ED fig5cheat</vt:lpstr>
      <vt:lpstr>ED fig5csurvival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</cp:lastModifiedBy>
  <dcterms:created xsi:type="dcterms:W3CDTF">2019-03-21T15:33:59Z</dcterms:created>
  <dcterms:modified xsi:type="dcterms:W3CDTF">2019-07-13T03:18:32Z</dcterms:modified>
</cp:coreProperties>
</file>