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der\Dropbox\figurespaperstress\Nature\REVISION\REVISIONFEBRUARY2019\ForPublicationJuly\extended\rawdata\Rawdatajuly2019\"/>
    </mc:Choice>
  </mc:AlternateContent>
  <xr:revisionPtr revIDLastSave="0" documentId="13_ncr:1_{50FA1716-5D64-4F84-8B07-11677CB990A2}" xr6:coauthVersionLast="43" xr6:coauthVersionMax="43" xr10:uidLastSave="{00000000-0000-0000-0000-000000000000}"/>
  <bookViews>
    <workbookView xWindow="-120" yWindow="-120" windowWidth="20730" windowHeight="11160" activeTab="3" xr2:uid="{00000000-000D-0000-FFFF-FFFF00000000}"/>
  </bookViews>
  <sheets>
    <sheet name="Fig9a" sheetId="2" r:id="rId1"/>
    <sheet name="FIG9b" sheetId="3" r:id="rId2"/>
    <sheet name="Fig9c" sheetId="4" r:id="rId3"/>
    <sheet name="Fig9d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B36" i="1"/>
  <c r="E35" i="1"/>
  <c r="D35" i="1"/>
  <c r="C35" i="1"/>
  <c r="B35" i="1"/>
  <c r="D45" i="4" l="1"/>
  <c r="F45" i="4"/>
  <c r="H45" i="4"/>
  <c r="J45" i="4"/>
  <c r="N45" i="4"/>
  <c r="P45" i="4"/>
  <c r="R45" i="4"/>
  <c r="T45" i="4"/>
  <c r="M66" i="2"/>
  <c r="O66" i="2"/>
  <c r="Q66" i="2"/>
  <c r="S66" i="2"/>
  <c r="O34" i="2"/>
  <c r="Q34" i="2"/>
  <c r="S34" i="2"/>
  <c r="M34" i="2"/>
  <c r="T44" i="4" l="1"/>
  <c r="R44" i="4"/>
  <c r="P44" i="4"/>
  <c r="N44" i="4"/>
  <c r="J44" i="4"/>
  <c r="H44" i="4"/>
  <c r="F44" i="4"/>
  <c r="D44" i="4"/>
  <c r="R65" i="2"/>
  <c r="P65" i="2"/>
  <c r="Q65" i="2"/>
  <c r="O65" i="2"/>
  <c r="M65" i="2"/>
  <c r="M33" i="2"/>
  <c r="R33" i="2"/>
  <c r="Q33" i="2"/>
  <c r="P33" i="2"/>
  <c r="N33" i="2"/>
  <c r="C12" i="3"/>
  <c r="D12" i="3"/>
  <c r="E12" i="3"/>
  <c r="F12" i="3"/>
  <c r="G12" i="3"/>
  <c r="K12" i="3"/>
  <c r="L12" i="3"/>
  <c r="M12" i="3"/>
  <c r="N12" i="3"/>
  <c r="O12" i="3"/>
  <c r="P12" i="3"/>
  <c r="B12" i="3"/>
  <c r="S44" i="4"/>
  <c r="Q44" i="4"/>
  <c r="O44" i="4"/>
  <c r="M44" i="4"/>
  <c r="I44" i="4"/>
  <c r="G44" i="4"/>
  <c r="E44" i="4"/>
  <c r="C44" i="4"/>
  <c r="S65" i="2"/>
  <c r="N65" i="2"/>
  <c r="L65" i="2"/>
  <c r="L33" i="2"/>
  <c r="S33" i="2"/>
  <c r="O33" i="2"/>
  <c r="H50" i="2" l="1"/>
  <c r="F50" i="2"/>
  <c r="D50" i="2"/>
  <c r="B50" i="2"/>
  <c r="C39" i="2" s="1"/>
  <c r="H25" i="2"/>
  <c r="F25" i="2"/>
  <c r="D25" i="2"/>
  <c r="B25" i="2"/>
  <c r="G25" i="2" l="1"/>
  <c r="G6" i="2" s="1"/>
  <c r="I50" i="2"/>
  <c r="I39" i="2" s="1"/>
  <c r="I25" i="2"/>
  <c r="I14" i="2" s="1"/>
  <c r="C9" i="2"/>
  <c r="C13" i="2"/>
  <c r="C15" i="2"/>
  <c r="C5" i="2"/>
  <c r="C7" i="2"/>
  <c r="C11" i="2"/>
  <c r="E25" i="2"/>
  <c r="E14" i="2" s="1"/>
  <c r="C6" i="2"/>
  <c r="C8" i="2"/>
  <c r="C10" i="2"/>
  <c r="C12" i="2"/>
  <c r="C14" i="2"/>
  <c r="C16" i="2"/>
  <c r="C18" i="2"/>
  <c r="C17" i="2"/>
  <c r="E50" i="2"/>
  <c r="G50" i="2"/>
  <c r="G40" i="2" s="1"/>
  <c r="E30" i="2"/>
  <c r="I37" i="2"/>
  <c r="C30" i="2"/>
  <c r="C31" i="2"/>
  <c r="C32" i="2"/>
  <c r="C33" i="2"/>
  <c r="C34" i="2"/>
  <c r="C35" i="2"/>
  <c r="C36" i="2"/>
  <c r="C37" i="2"/>
  <c r="C38" i="2"/>
  <c r="G16" i="2"/>
  <c r="G14" i="2"/>
  <c r="G13" i="2"/>
  <c r="G12" i="2"/>
  <c r="G9" i="2"/>
  <c r="G8" i="2"/>
  <c r="E8" i="2"/>
  <c r="I6" i="2"/>
  <c r="E12" i="2" l="1"/>
  <c r="G37" i="2"/>
  <c r="I11" i="2"/>
  <c r="I10" i="2"/>
  <c r="G15" i="2"/>
  <c r="G10" i="2"/>
  <c r="G5" i="2"/>
  <c r="G17" i="2"/>
  <c r="I33" i="2"/>
  <c r="I7" i="2"/>
  <c r="G7" i="2"/>
  <c r="G11" i="2"/>
  <c r="I35" i="2"/>
  <c r="I31" i="2"/>
  <c r="I38" i="2"/>
  <c r="I34" i="2"/>
  <c r="I30" i="2"/>
  <c r="I36" i="2"/>
  <c r="I32" i="2"/>
  <c r="G41" i="2"/>
  <c r="E6" i="2"/>
  <c r="G32" i="2"/>
  <c r="G42" i="2"/>
  <c r="E11" i="2"/>
  <c r="E7" i="2"/>
  <c r="G30" i="2"/>
  <c r="I13" i="2"/>
  <c r="I9" i="2"/>
  <c r="I5" i="2"/>
  <c r="E10" i="2"/>
  <c r="I12" i="2"/>
  <c r="I8" i="2"/>
  <c r="E13" i="2"/>
  <c r="E9" i="2"/>
  <c r="E5" i="2"/>
  <c r="G35" i="2"/>
  <c r="G39" i="2"/>
  <c r="G31" i="2"/>
  <c r="G36" i="2"/>
  <c r="G34" i="2"/>
  <c r="G33" i="2"/>
  <c r="G38" i="2"/>
  <c r="E38" i="2"/>
  <c r="E34" i="2"/>
  <c r="E33" i="2"/>
  <c r="E36" i="2"/>
  <c r="E32" i="2"/>
  <c r="E39" i="2"/>
  <c r="E35" i="2"/>
  <c r="E31" i="2"/>
  <c r="E37" i="2"/>
  <c r="C50" i="2"/>
  <c r="AF52" i="1" l="1"/>
  <c r="AF51" i="1"/>
  <c r="AE52" i="1"/>
  <c r="AE51" i="1"/>
  <c r="Y52" i="1"/>
  <c r="Y51" i="1"/>
  <c r="X52" i="1"/>
  <c r="X51" i="1"/>
  <c r="Q52" i="1"/>
  <c r="Q51" i="1"/>
  <c r="R52" i="1"/>
  <c r="R51" i="1"/>
  <c r="K51" i="1"/>
  <c r="AI42" i="1" s="1"/>
  <c r="K52" i="1"/>
  <c r="J52" i="1"/>
  <c r="J51" i="1"/>
  <c r="AF31" i="1"/>
  <c r="AF30" i="1"/>
  <c r="AE31" i="1"/>
  <c r="AE30" i="1"/>
  <c r="Y31" i="1"/>
  <c r="Y30" i="1"/>
  <c r="X31" i="1"/>
  <c r="X30" i="1"/>
  <c r="J31" i="1"/>
  <c r="K31" i="1"/>
  <c r="K30" i="1"/>
  <c r="AI7" i="1" s="1"/>
  <c r="J30" i="1"/>
  <c r="N35" i="1" l="1"/>
  <c r="AI36" i="1"/>
  <c r="U35" i="1"/>
  <c r="AI49" i="1"/>
  <c r="AB35" i="1"/>
  <c r="AI45" i="1"/>
  <c r="N39" i="1"/>
  <c r="AB39" i="1"/>
  <c r="AI41" i="1"/>
  <c r="U18" i="1"/>
  <c r="U10" i="1"/>
  <c r="AB16" i="1"/>
  <c r="N8" i="1"/>
  <c r="N17" i="1"/>
  <c r="U6" i="1"/>
  <c r="U21" i="1"/>
  <c r="U17" i="1"/>
  <c r="U9" i="1"/>
  <c r="AB15" i="1"/>
  <c r="AB11" i="1"/>
  <c r="AB7" i="1"/>
  <c r="AI13" i="1"/>
  <c r="AI9" i="1"/>
  <c r="N38" i="1"/>
  <c r="U36" i="1"/>
  <c r="AB36" i="1"/>
  <c r="AB38" i="1"/>
  <c r="AI37" i="1"/>
  <c r="AI48" i="1"/>
  <c r="AI44" i="1"/>
  <c r="AI40" i="1"/>
  <c r="N7" i="1"/>
  <c r="U26" i="1"/>
  <c r="U14" i="1"/>
  <c r="AB20" i="1"/>
  <c r="AB8" i="1"/>
  <c r="AI10" i="1"/>
  <c r="N13" i="1"/>
  <c r="U25" i="1"/>
  <c r="U13" i="1"/>
  <c r="AB19" i="1"/>
  <c r="N9" i="1"/>
  <c r="N16" i="1"/>
  <c r="N12" i="1"/>
  <c r="U28" i="1"/>
  <c r="U24" i="1"/>
  <c r="U20" i="1"/>
  <c r="U16" i="1"/>
  <c r="U12" i="1"/>
  <c r="U8" i="1"/>
  <c r="AB6" i="1"/>
  <c r="AB18" i="1"/>
  <c r="AB14" i="1"/>
  <c r="AB10" i="1"/>
  <c r="AI12" i="1"/>
  <c r="AI8" i="1"/>
  <c r="N34" i="1"/>
  <c r="N37" i="1"/>
  <c r="U37" i="1"/>
  <c r="AB37" i="1"/>
  <c r="AI34" i="1"/>
  <c r="AI38" i="1"/>
  <c r="AI47" i="1"/>
  <c r="AI43" i="1"/>
  <c r="N11" i="1"/>
  <c r="N14" i="1"/>
  <c r="U22" i="1"/>
  <c r="AB12" i="1"/>
  <c r="AI6" i="1"/>
  <c r="N6" i="1"/>
  <c r="N10" i="1"/>
  <c r="N15" i="1"/>
  <c r="U27" i="1"/>
  <c r="U23" i="1"/>
  <c r="U19" i="1"/>
  <c r="U15" i="1"/>
  <c r="U11" i="1"/>
  <c r="U7" i="1"/>
  <c r="AB21" i="1"/>
  <c r="AB17" i="1"/>
  <c r="AB13" i="1"/>
  <c r="AB9" i="1"/>
  <c r="AI11" i="1"/>
  <c r="N40" i="1"/>
  <c r="N36" i="1"/>
  <c r="U34" i="1"/>
  <c r="AB34" i="1"/>
  <c r="AB40" i="1"/>
  <c r="AI35" i="1"/>
  <c r="AI39" i="1"/>
  <c r="AI46" i="1"/>
  <c r="R31" i="1"/>
  <c r="R30" i="1"/>
  <c r="Q31" i="1"/>
  <c r="Q30" i="1"/>
  <c r="AI52" i="1" l="1"/>
  <c r="AI51" i="1"/>
  <c r="AB51" i="1"/>
  <c r="AB52" i="1"/>
  <c r="AB31" i="1"/>
  <c r="AB30" i="1"/>
  <c r="U30" i="1"/>
  <c r="U31" i="1"/>
  <c r="AI30" i="1"/>
  <c r="AI31" i="1"/>
  <c r="N52" i="1"/>
  <c r="N51" i="1"/>
  <c r="U52" i="1"/>
  <c r="U51" i="1"/>
  <c r="N30" i="1"/>
  <c r="N31" i="1"/>
</calcChain>
</file>

<file path=xl/sharedStrings.xml><?xml version="1.0" encoding="utf-8"?>
<sst xmlns="http://schemas.openxmlformats.org/spreadsheetml/2006/main" count="133" uniqueCount="34">
  <si>
    <t>worm</t>
  </si>
  <si>
    <t>area</t>
  </si>
  <si>
    <t>mean</t>
  </si>
  <si>
    <t>IntDen</t>
  </si>
  <si>
    <t>RawIntDen</t>
  </si>
  <si>
    <t>N2</t>
  </si>
  <si>
    <t>Protocol: gst-4 basal 8h after L4. 20x 100ms exp. Inches</t>
  </si>
  <si>
    <t>tdc-1</t>
  </si>
  <si>
    <t>tyra-3</t>
  </si>
  <si>
    <t>Average</t>
  </si>
  <si>
    <t>SD</t>
  </si>
  <si>
    <t>Rel mean intensity</t>
  </si>
  <si>
    <t>SOD3</t>
  </si>
  <si>
    <t>pharynx</t>
  </si>
  <si>
    <t>n2</t>
  </si>
  <si>
    <t>tdc1</t>
  </si>
  <si>
    <t>tyra3</t>
  </si>
  <si>
    <t>normalized</t>
  </si>
  <si>
    <t>intestinal rescue</t>
  </si>
  <si>
    <t>pharynx day 1</t>
  </si>
  <si>
    <t>Intestine day 1</t>
  </si>
  <si>
    <t>number</t>
  </si>
  <si>
    <t>PHARINX</t>
  </si>
  <si>
    <t>INTESTINE</t>
  </si>
  <si>
    <t>NUMBER</t>
  </si>
  <si>
    <t>OXIDATION</t>
  </si>
  <si>
    <t>HEAT</t>
  </si>
  <si>
    <t>daf-16</t>
  </si>
  <si>
    <t>daf-16; tdc-1</t>
  </si>
  <si>
    <t>daf-16; tyra-3</t>
  </si>
  <si>
    <t>Survival %</t>
  </si>
  <si>
    <t>Day 1</t>
  </si>
  <si>
    <t>Day 2</t>
  </si>
  <si>
    <t>Relative mean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</si>
</sst>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0" fillId="0" borderId="4" xfId="0" applyBorder="1"/>
    <xf numFmtId="0" fontId="1" fillId="0" borderId="5" xfId="0" applyFont="1" applyBorder="1"/>
    <xf numFmtId="0" fontId="0" fillId="0" borderId="5" xfId="0" applyBorder="1"/>
    <xf numFmtId="0" fontId="1" fillId="0" borderId="9" xfId="0" applyFont="1" applyBorder="1"/>
    <xf numFmtId="0" fontId="1" fillId="0" borderId="11" xfId="0" applyFont="1" applyBorder="1"/>
    <xf numFmtId="0" fontId="1" fillId="0" borderId="10" xfId="0" applyFont="1" applyBorder="1"/>
    <xf numFmtId="0" fontId="0" fillId="0" borderId="0" xfId="0" applyBorder="1"/>
    <xf numFmtId="0" fontId="1" fillId="3" borderId="0" xfId="0" applyFont="1" applyFill="1"/>
    <xf numFmtId="0" fontId="0" fillId="3" borderId="0" xfId="0" applyFill="1"/>
    <xf numFmtId="0" fontId="0" fillId="3" borderId="4" xfId="0" applyFill="1" applyBorder="1"/>
    <xf numFmtId="0" fontId="0" fillId="0" borderId="0" xfId="0" applyFill="1"/>
    <xf numFmtId="0" fontId="1" fillId="0" borderId="0" xfId="0" applyFont="1" applyFill="1"/>
    <xf numFmtId="0" fontId="1" fillId="0" borderId="9" xfId="0" applyFont="1" applyFill="1" applyBorder="1"/>
    <xf numFmtId="0" fontId="1" fillId="0" borderId="11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0" xfId="0" applyFill="1" applyBorder="1"/>
    <xf numFmtId="0" fontId="0" fillId="4" borderId="0" xfId="0" applyFill="1"/>
    <xf numFmtId="0" fontId="1" fillId="4" borderId="0" xfId="0" applyFont="1" applyFill="1"/>
    <xf numFmtId="0" fontId="1" fillId="4" borderId="15" xfId="0" applyFont="1" applyFill="1" applyBorder="1"/>
    <xf numFmtId="0" fontId="1" fillId="4" borderId="9" xfId="0" applyFont="1" applyFill="1" applyBorder="1"/>
    <xf numFmtId="0" fontId="1" fillId="4" borderId="11" xfId="0" applyFont="1" applyFill="1" applyBorder="1"/>
    <xf numFmtId="0" fontId="4" fillId="4" borderId="10" xfId="0" applyFont="1" applyFill="1" applyBorder="1"/>
    <xf numFmtId="0" fontId="4" fillId="4" borderId="9" xfId="0" applyFont="1" applyFill="1" applyBorder="1"/>
    <xf numFmtId="0" fontId="1" fillId="4" borderId="10" xfId="0" applyFont="1" applyFill="1" applyBorder="1"/>
    <xf numFmtId="0" fontId="0" fillId="4" borderId="12" xfId="0" applyFill="1" applyBorder="1"/>
    <xf numFmtId="0" fontId="0" fillId="4" borderId="4" xfId="0" applyFill="1" applyBorder="1"/>
    <xf numFmtId="0" fontId="0" fillId="4" borderId="5" xfId="0" applyFill="1" applyBorder="1"/>
    <xf numFmtId="0" fontId="1" fillId="4" borderId="14" xfId="0" applyFont="1" applyFill="1" applyBorder="1"/>
    <xf numFmtId="0" fontId="1" fillId="4" borderId="6" xfId="0" applyFont="1" applyFill="1" applyBorder="1"/>
    <xf numFmtId="0" fontId="1" fillId="4" borderId="8" xfId="0" applyFont="1" applyFill="1" applyBorder="1"/>
    <xf numFmtId="0" fontId="1" fillId="4" borderId="7" xfId="0" applyFont="1" applyFill="1" applyBorder="1"/>
    <xf numFmtId="0" fontId="0" fillId="4" borderId="0" xfId="0" applyFill="1" applyBorder="1"/>
    <xf numFmtId="0" fontId="1" fillId="4" borderId="13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1" fillId="0" borderId="1" xfId="0" applyFont="1" applyFill="1" applyBorder="1"/>
    <xf numFmtId="0" fontId="1" fillId="0" borderId="3" xfId="0" applyFont="1" applyFill="1" applyBorder="1"/>
    <xf numFmtId="0" fontId="0" fillId="0" borderId="4" xfId="0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0" fontId="0" fillId="0" borderId="8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0" fillId="0" borderId="0" xfId="0" applyFont="1" applyFill="1" applyBorder="1"/>
    <xf numFmtId="0" fontId="0" fillId="0" borderId="7" xfId="0" applyFont="1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1" xfId="0" applyFont="1" applyFill="1" applyBorder="1"/>
    <xf numFmtId="0" fontId="0" fillId="4" borderId="2" xfId="0" applyFill="1" applyBorder="1"/>
    <xf numFmtId="2" fontId="1" fillId="4" borderId="3" xfId="0" applyNumberFormat="1" applyFont="1" applyFill="1" applyBorder="1"/>
    <xf numFmtId="0" fontId="0" fillId="4" borderId="1" xfId="0" applyFill="1" applyBorder="1"/>
    <xf numFmtId="2" fontId="1" fillId="4" borderId="5" xfId="0" applyNumberFormat="1" applyFont="1" applyFill="1" applyBorder="1"/>
    <xf numFmtId="0" fontId="1" fillId="4" borderId="5" xfId="0" applyFont="1" applyFill="1" applyBorder="1"/>
    <xf numFmtId="0" fontId="1" fillId="4" borderId="0" xfId="0" applyFont="1" applyFill="1" applyBorder="1"/>
    <xf numFmtId="0" fontId="2" fillId="4" borderId="0" xfId="0" applyFont="1" applyFill="1"/>
    <xf numFmtId="2" fontId="1" fillId="4" borderId="0" xfId="0" applyNumberFormat="1" applyFont="1" applyFill="1"/>
    <xf numFmtId="2" fontId="3" fillId="4" borderId="0" xfId="0" applyNumberFormat="1" applyFont="1" applyFill="1"/>
    <xf numFmtId="2" fontId="3" fillId="4" borderId="5" xfId="0" applyNumberFormat="1" applyFont="1" applyFill="1" applyBorder="1"/>
    <xf numFmtId="2" fontId="1" fillId="4" borderId="0" xfId="0" applyNumberFormat="1" applyFont="1" applyFill="1" applyBorder="1"/>
    <xf numFmtId="2" fontId="3" fillId="4" borderId="0" xfId="0" applyNumberFormat="1" applyFont="1" applyFill="1" applyBorder="1"/>
    <xf numFmtId="0" fontId="0" fillId="4" borderId="7" xfId="0" applyFill="1" applyBorder="1"/>
    <xf numFmtId="2" fontId="1" fillId="4" borderId="7" xfId="0" applyNumberFormat="1" applyFont="1" applyFill="1" applyBorder="1"/>
    <xf numFmtId="2" fontId="3" fillId="4" borderId="7" xfId="0" applyNumberFormat="1" applyFont="1" applyFill="1" applyBorder="1"/>
    <xf numFmtId="2" fontId="3" fillId="4" borderId="8" xfId="0" applyNumberFormat="1" applyFont="1" applyFill="1" applyBorder="1"/>
    <xf numFmtId="0" fontId="0" fillId="4" borderId="6" xfId="0" applyFill="1" applyBorder="1"/>
    <xf numFmtId="0" fontId="0" fillId="3" borderId="2" xfId="0" applyFill="1" applyBorder="1"/>
    <xf numFmtId="2" fontId="1" fillId="3" borderId="3" xfId="0" applyNumberFormat="1" applyFont="1" applyFill="1" applyBorder="1"/>
    <xf numFmtId="0" fontId="0" fillId="3" borderId="1" xfId="0" applyFill="1" applyBorder="1"/>
    <xf numFmtId="2" fontId="1" fillId="3" borderId="5" xfId="0" applyNumberFormat="1" applyFont="1" applyFill="1" applyBorder="1"/>
    <xf numFmtId="0" fontId="0" fillId="3" borderId="0" xfId="0" applyFill="1" applyBorder="1"/>
    <xf numFmtId="0" fontId="1" fillId="3" borderId="5" xfId="0" applyFont="1" applyFill="1" applyBorder="1"/>
    <xf numFmtId="0" fontId="2" fillId="3" borderId="0" xfId="0" applyFont="1" applyFill="1"/>
    <xf numFmtId="2" fontId="1" fillId="3" borderId="0" xfId="0" applyNumberFormat="1" applyFont="1" applyFill="1"/>
    <xf numFmtId="2" fontId="3" fillId="3" borderId="0" xfId="0" applyNumberFormat="1" applyFont="1" applyFill="1"/>
    <xf numFmtId="2" fontId="3" fillId="3" borderId="5" xfId="0" applyNumberFormat="1" applyFont="1" applyFill="1" applyBorder="1"/>
    <xf numFmtId="2" fontId="1" fillId="3" borderId="0" xfId="0" applyNumberFormat="1" applyFont="1" applyFill="1" applyBorder="1"/>
    <xf numFmtId="2" fontId="3" fillId="3" borderId="0" xfId="0" applyNumberFormat="1" applyFont="1" applyFill="1" applyBorder="1"/>
    <xf numFmtId="0" fontId="0" fillId="3" borderId="7" xfId="0" applyFill="1" applyBorder="1"/>
    <xf numFmtId="2" fontId="1" fillId="3" borderId="7" xfId="0" applyNumberFormat="1" applyFont="1" applyFill="1" applyBorder="1"/>
    <xf numFmtId="2" fontId="3" fillId="3" borderId="7" xfId="0" applyNumberFormat="1" applyFont="1" applyFill="1" applyBorder="1"/>
    <xf numFmtId="2" fontId="3" fillId="3" borderId="8" xfId="0" applyNumberFormat="1" applyFont="1" applyFill="1" applyBorder="1"/>
    <xf numFmtId="0" fontId="0" fillId="3" borderId="6" xfId="0" applyFill="1" applyBorder="1"/>
    <xf numFmtId="2" fontId="1" fillId="0" borderId="0" xfId="0" applyNumberFormat="1" applyFont="1" applyFill="1" applyBorder="1"/>
    <xf numFmtId="2" fontId="3" fillId="0" borderId="0" xfId="0" applyNumberFormat="1" applyFont="1" applyFill="1" applyBorder="1"/>
    <xf numFmtId="2" fontId="3" fillId="0" borderId="5" xfId="0" applyNumberFormat="1" applyFont="1" applyFill="1" applyBorder="1"/>
    <xf numFmtId="0" fontId="1" fillId="5" borderId="13" xfId="0" applyFont="1" applyFill="1" applyBorder="1" applyAlignment="1">
      <alignment horizontal="center"/>
    </xf>
    <xf numFmtId="0" fontId="0" fillId="5" borderId="13" xfId="0" applyFill="1" applyBorder="1"/>
    <xf numFmtId="2" fontId="1" fillId="5" borderId="13" xfId="0" applyNumberFormat="1" applyFont="1" applyFill="1" applyBorder="1"/>
    <xf numFmtId="0" fontId="1" fillId="5" borderId="13" xfId="0" applyFont="1" applyFill="1" applyBorder="1"/>
    <xf numFmtId="0" fontId="0" fillId="5" borderId="13" xfId="0" applyFont="1" applyFill="1" applyBorder="1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0" fillId="0" borderId="13" xfId="0" applyNumberFormat="1" applyFont="1" applyBorder="1"/>
    <xf numFmtId="0" fontId="0" fillId="2" borderId="0" xfId="0" applyFill="1"/>
    <xf numFmtId="0" fontId="1" fillId="2" borderId="13" xfId="0" applyFont="1" applyFill="1" applyBorder="1" applyAlignment="1">
      <alignment horizontal="center"/>
    </xf>
    <xf numFmtId="0" fontId="0" fillId="2" borderId="13" xfId="0" applyFill="1" applyBorder="1"/>
    <xf numFmtId="0" fontId="1" fillId="2" borderId="13" xfId="0" applyFont="1" applyFill="1" applyBorder="1"/>
    <xf numFmtId="0" fontId="1" fillId="2" borderId="0" xfId="0" applyFont="1" applyFill="1"/>
    <xf numFmtId="0" fontId="0" fillId="6" borderId="0" xfId="0" applyFill="1"/>
    <xf numFmtId="0" fontId="1" fillId="6" borderId="13" xfId="0" applyFont="1" applyFill="1" applyBorder="1" applyAlignment="1">
      <alignment horizontal="center"/>
    </xf>
    <xf numFmtId="0" fontId="0" fillId="6" borderId="13" xfId="0" applyFill="1" applyBorder="1"/>
    <xf numFmtId="0" fontId="1" fillId="6" borderId="13" xfId="0" applyFont="1" applyFill="1" applyBorder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"/>
  <sheetViews>
    <sheetView topLeftCell="J32" zoomScale="60" zoomScaleNormal="60" workbookViewId="0">
      <selection activeCell="U66" sqref="U66"/>
    </sheetView>
  </sheetViews>
  <sheetFormatPr baseColWidth="10" defaultRowHeight="15" x14ac:dyDescent="0.25"/>
  <cols>
    <col min="1" max="2" width="11.42578125" style="12"/>
    <col min="3" max="3" width="15.7109375" style="12" customWidth="1"/>
    <col min="4" max="4" width="11.42578125" style="12"/>
    <col min="5" max="5" width="14.7109375" style="12" customWidth="1"/>
    <col min="6" max="6" width="11.42578125" style="12"/>
    <col min="7" max="7" width="18.28515625" style="12" customWidth="1"/>
    <col min="8" max="8" width="21" style="12" customWidth="1"/>
    <col min="9" max="9" width="16.7109375" style="12" customWidth="1"/>
    <col min="10" max="12" width="11.42578125" style="12"/>
    <col min="13" max="13" width="15" style="12" customWidth="1"/>
    <col min="14" max="14" width="11.42578125" style="12"/>
    <col min="15" max="15" width="17.5703125" style="12" customWidth="1"/>
    <col min="16" max="16" width="11.42578125" style="12"/>
    <col min="17" max="17" width="17.85546875" style="12" customWidth="1"/>
    <col min="18" max="18" width="12.140625" style="12" customWidth="1"/>
    <col min="19" max="19" width="17.85546875" style="12" customWidth="1"/>
    <col min="20" max="16384" width="11.42578125" style="12"/>
  </cols>
  <sheetData>
    <row r="1" spans="1:19" ht="23.25" x14ac:dyDescent="0.35">
      <c r="B1" s="37" t="s">
        <v>12</v>
      </c>
    </row>
    <row r="3" spans="1:19" x14ac:dyDescent="0.25">
      <c r="A3" s="19"/>
      <c r="B3" s="20" t="s">
        <v>19</v>
      </c>
      <c r="C3" s="19"/>
      <c r="D3" s="19"/>
      <c r="E3" s="19"/>
      <c r="F3" s="19"/>
      <c r="G3" s="19"/>
      <c r="H3" s="19"/>
      <c r="I3" s="19"/>
      <c r="L3" s="13" t="s">
        <v>13</v>
      </c>
    </row>
    <row r="4" spans="1:19" s="13" customFormat="1" x14ac:dyDescent="0.25">
      <c r="A4" s="21" t="s">
        <v>0</v>
      </c>
      <c r="B4" s="22" t="s">
        <v>14</v>
      </c>
      <c r="C4" s="23" t="s">
        <v>17</v>
      </c>
      <c r="D4" s="24" t="s">
        <v>15</v>
      </c>
      <c r="E4" s="24" t="s">
        <v>17</v>
      </c>
      <c r="F4" s="25" t="s">
        <v>16</v>
      </c>
      <c r="G4" s="24" t="s">
        <v>17</v>
      </c>
      <c r="H4" s="26" t="s">
        <v>18</v>
      </c>
      <c r="I4" s="24" t="s">
        <v>17</v>
      </c>
      <c r="L4" s="39" t="s">
        <v>14</v>
      </c>
      <c r="M4" s="40" t="s">
        <v>17</v>
      </c>
      <c r="N4" s="39" t="s">
        <v>15</v>
      </c>
      <c r="O4" s="40" t="s">
        <v>17</v>
      </c>
      <c r="P4" s="39" t="s">
        <v>16</v>
      </c>
      <c r="Q4" s="40" t="s">
        <v>17</v>
      </c>
      <c r="R4" s="39" t="s">
        <v>18</v>
      </c>
      <c r="S4" s="40" t="s">
        <v>17</v>
      </c>
    </row>
    <row r="5" spans="1:19" x14ac:dyDescent="0.25">
      <c r="A5" s="27">
        <v>1</v>
      </c>
      <c r="B5" s="28">
        <v>5.6879999999999997</v>
      </c>
      <c r="C5" s="29">
        <f>B5/B25</f>
        <v>0.70751297178193184</v>
      </c>
      <c r="D5" s="19">
        <v>28.411999999999999</v>
      </c>
      <c r="E5" s="19">
        <f>(D5*E25)/D25</f>
        <v>3.5340820243087636</v>
      </c>
      <c r="F5" s="28">
        <v>25.472000000000001</v>
      </c>
      <c r="G5" s="29">
        <f>(F5*G25)/F25</f>
        <v>3.1683843912147278</v>
      </c>
      <c r="H5" s="19">
        <v>14.129</v>
      </c>
      <c r="I5" s="29">
        <f>(H5*I25)/H25</f>
        <v>1.7574632170019191</v>
      </c>
      <c r="L5" s="16">
        <v>5.6879999999999997</v>
      </c>
      <c r="M5" s="17">
        <v>0.70751297178193184</v>
      </c>
      <c r="N5" s="16">
        <v>28.411999999999999</v>
      </c>
      <c r="O5" s="17">
        <v>3.5340820243087636</v>
      </c>
      <c r="P5" s="16">
        <v>25.472000000000001</v>
      </c>
      <c r="Q5" s="17">
        <v>3.1683843912147278</v>
      </c>
      <c r="R5" s="16">
        <v>14.129</v>
      </c>
      <c r="S5" s="17">
        <v>1.7574632170019191</v>
      </c>
    </row>
    <row r="6" spans="1:19" x14ac:dyDescent="0.25">
      <c r="A6" s="27">
        <v>2</v>
      </c>
      <c r="B6" s="28">
        <v>11.116</v>
      </c>
      <c r="C6" s="29">
        <f>B6/B25</f>
        <v>1.3826853365555476</v>
      </c>
      <c r="D6" s="19">
        <v>18.63</v>
      </c>
      <c r="E6" s="19">
        <f>(D6*E25)/D25</f>
        <v>2.3173288790958844</v>
      </c>
      <c r="F6" s="28">
        <v>22.294</v>
      </c>
      <c r="G6" s="29">
        <f>(F6*G25)/F25</f>
        <v>2.7730826640130788</v>
      </c>
      <c r="H6" s="19">
        <v>9.0980000000000008</v>
      </c>
      <c r="I6" s="29">
        <f>(H6*I25)/H25</f>
        <v>1.1316724713910016</v>
      </c>
      <c r="L6" s="16">
        <v>11.116</v>
      </c>
      <c r="M6" s="17">
        <v>1.3826853365555476</v>
      </c>
      <c r="N6" s="16">
        <v>18.63</v>
      </c>
      <c r="O6" s="17">
        <v>2.3173288790958844</v>
      </c>
      <c r="P6" s="16">
        <v>22.294</v>
      </c>
      <c r="Q6" s="17">
        <v>2.7730826640130788</v>
      </c>
      <c r="R6" s="16">
        <v>9.0980000000000008</v>
      </c>
      <c r="S6" s="17">
        <v>1.1316724713910016</v>
      </c>
    </row>
    <row r="7" spans="1:19" x14ac:dyDescent="0.25">
      <c r="A7" s="27">
        <v>3</v>
      </c>
      <c r="B7" s="28">
        <v>6.9589999999999996</v>
      </c>
      <c r="C7" s="29">
        <f>B7/B25</f>
        <v>0.86560878527258511</v>
      </c>
      <c r="D7" s="19">
        <v>18.443000000000001</v>
      </c>
      <c r="E7" s="19">
        <f>(D7*E25)/D25</f>
        <v>2.2940685194399033</v>
      </c>
      <c r="F7" s="28">
        <v>27.565000000000001</v>
      </c>
      <c r="G7" s="29">
        <f>(F7*G25)/F25</f>
        <v>3.4287262776316729</v>
      </c>
      <c r="H7" s="19">
        <v>15.311</v>
      </c>
      <c r="I7" s="29">
        <f>(H7*I25)/H25</f>
        <v>1.9044885919397259</v>
      </c>
      <c r="L7" s="16">
        <v>6.9589999999999996</v>
      </c>
      <c r="M7" s="17">
        <v>0.86560878527258511</v>
      </c>
      <c r="N7" s="16">
        <v>18.443000000000001</v>
      </c>
      <c r="O7" s="17">
        <v>2.2940685194399033</v>
      </c>
      <c r="P7" s="16">
        <v>27.565000000000001</v>
      </c>
      <c r="Q7" s="17">
        <v>3.4287262776316729</v>
      </c>
      <c r="R7" s="16">
        <v>15.311</v>
      </c>
      <c r="S7" s="17">
        <v>1.9044885919397259</v>
      </c>
    </row>
    <row r="8" spans="1:19" x14ac:dyDescent="0.25">
      <c r="A8" s="27">
        <v>4</v>
      </c>
      <c r="B8" s="28">
        <v>11.929</v>
      </c>
      <c r="C8" s="29">
        <f>B8/B25</f>
        <v>1.4838119269315517</v>
      </c>
      <c r="D8" s="19">
        <v>20.584</v>
      </c>
      <c r="E8" s="19">
        <f>(D8*E25)/D25</f>
        <v>2.5603809794583836</v>
      </c>
      <c r="F8" s="28">
        <v>24.65</v>
      </c>
      <c r="G8" s="29">
        <f>(F8*G25)/F25</f>
        <v>3.0661383182884356</v>
      </c>
      <c r="H8" s="19">
        <v>7.5149999999999997</v>
      </c>
      <c r="I8" s="29">
        <f>(H8*I25)/H25</f>
        <v>0.93476792949036891</v>
      </c>
      <c r="L8" s="16">
        <v>11.929</v>
      </c>
      <c r="M8" s="17">
        <v>1.4838119269315517</v>
      </c>
      <c r="N8" s="16">
        <v>20.584</v>
      </c>
      <c r="O8" s="17">
        <v>2.5603809794583836</v>
      </c>
      <c r="P8" s="16">
        <v>24.65</v>
      </c>
      <c r="Q8" s="17">
        <v>3.0661383182884356</v>
      </c>
      <c r="R8" s="16">
        <v>7.5149999999999997</v>
      </c>
      <c r="S8" s="17">
        <v>0.93476792949036891</v>
      </c>
    </row>
    <row r="9" spans="1:19" x14ac:dyDescent="0.25">
      <c r="A9" s="27">
        <v>5</v>
      </c>
      <c r="B9" s="28">
        <v>8.49</v>
      </c>
      <c r="C9" s="29">
        <f>B9/B25</f>
        <v>1.0560452057715546</v>
      </c>
      <c r="D9" s="19">
        <v>41.353999999999999</v>
      </c>
      <c r="E9" s="19">
        <f>(D9*E25)/D25</f>
        <v>5.1438979316227167</v>
      </c>
      <c r="F9" s="28">
        <v>26.048999999999999</v>
      </c>
      <c r="G9" s="29">
        <f>(F9*G25)/F25</f>
        <v>3.240155661383183</v>
      </c>
      <c r="H9" s="19">
        <v>17.001000000000001</v>
      </c>
      <c r="I9" s="29">
        <f>(H9*I25)/H25</f>
        <v>2.1147025374937813</v>
      </c>
      <c r="L9" s="16">
        <v>8.49</v>
      </c>
      <c r="M9" s="17">
        <v>1.0560452057715546</v>
      </c>
      <c r="N9" s="16">
        <v>41.353999999999999</v>
      </c>
      <c r="O9" s="17">
        <v>5.1438979316227167</v>
      </c>
      <c r="P9" s="16">
        <v>26.048999999999999</v>
      </c>
      <c r="Q9" s="17">
        <v>3.240155661383183</v>
      </c>
      <c r="R9" s="16">
        <v>17.001000000000001</v>
      </c>
      <c r="S9" s="17">
        <v>2.1147025374937813</v>
      </c>
    </row>
    <row r="10" spans="1:19" x14ac:dyDescent="0.25">
      <c r="A10" s="27">
        <v>6</v>
      </c>
      <c r="B10" s="28">
        <v>11.412000000000001</v>
      </c>
      <c r="C10" s="29">
        <f>B10/B25</f>
        <v>1.4195038737650154</v>
      </c>
      <c r="D10" s="19">
        <v>53.573999999999998</v>
      </c>
      <c r="E10" s="19">
        <f>(D10*E25)/D25</f>
        <v>6.6639064610135756</v>
      </c>
      <c r="F10" s="28">
        <v>18.376000000000001</v>
      </c>
      <c r="G10" s="29">
        <f>(F10*G25)/F25</f>
        <v>2.2857345937877604</v>
      </c>
      <c r="H10" s="19">
        <v>18.821000000000002</v>
      </c>
      <c r="I10" s="29">
        <f>(H10*I25)/H25</f>
        <v>2.341086786551994</v>
      </c>
      <c r="L10" s="16">
        <v>11.412000000000001</v>
      </c>
      <c r="M10" s="17">
        <v>1.4195038737650154</v>
      </c>
      <c r="N10" s="16">
        <v>53.573999999999998</v>
      </c>
      <c r="O10" s="17">
        <v>6.6639064610135756</v>
      </c>
      <c r="P10" s="16">
        <v>18.376000000000001</v>
      </c>
      <c r="Q10" s="17">
        <v>2.2857345937877604</v>
      </c>
      <c r="R10" s="16">
        <v>18.821000000000002</v>
      </c>
      <c r="S10" s="17">
        <v>2.341086786551994</v>
      </c>
    </row>
    <row r="11" spans="1:19" x14ac:dyDescent="0.25">
      <c r="A11" s="27">
        <v>7</v>
      </c>
      <c r="B11" s="28">
        <v>6.7320000000000002</v>
      </c>
      <c r="C11" s="29">
        <f>B11/B25</f>
        <v>0.83737294761532455</v>
      </c>
      <c r="D11" s="19">
        <v>58.156999999999996</v>
      </c>
      <c r="E11" s="19">
        <f>(D11*E25)/D25</f>
        <v>7.2339718530101642</v>
      </c>
      <c r="F11" s="28">
        <v>19.158000000000001</v>
      </c>
      <c r="G11" s="29">
        <f>(F11*G25)/F25</f>
        <v>2.3830051887127732</v>
      </c>
      <c r="H11" s="19">
        <v>11.815</v>
      </c>
      <c r="I11" s="29">
        <f>(H11*I25)/H25</f>
        <v>1.4696318146279055</v>
      </c>
      <c r="L11" s="16">
        <v>6.7320000000000002</v>
      </c>
      <c r="M11" s="17">
        <v>0.83737294761532455</v>
      </c>
      <c r="N11" s="16">
        <v>58.156999999999996</v>
      </c>
      <c r="O11" s="17">
        <v>7.2339718530101642</v>
      </c>
      <c r="P11" s="16">
        <v>19.158000000000001</v>
      </c>
      <c r="Q11" s="17">
        <v>2.3830051887127732</v>
      </c>
      <c r="R11" s="16">
        <v>11.815</v>
      </c>
      <c r="S11" s="17">
        <v>1.4696318146279055</v>
      </c>
    </row>
    <row r="12" spans="1:19" x14ac:dyDescent="0.25">
      <c r="A12" s="27">
        <v>8</v>
      </c>
      <c r="B12" s="28">
        <v>4.569</v>
      </c>
      <c r="C12" s="29">
        <f>B12/B25</f>
        <v>0.56832397469614049</v>
      </c>
      <c r="D12" s="19">
        <v>43.640999999999998</v>
      </c>
      <c r="E12" s="19">
        <f>(D12*E25)/D25</f>
        <v>5.4283708863458671</v>
      </c>
      <c r="F12" s="28">
        <v>34.122</v>
      </c>
      <c r="G12" s="29">
        <f>(F12*G25)/F25</f>
        <v>4.2443315089914</v>
      </c>
      <c r="H12" s="19">
        <v>8.6999999999999993</v>
      </c>
      <c r="I12" s="29">
        <f>(H12*I25)/H25</f>
        <v>1.0821664652782714</v>
      </c>
      <c r="L12" s="16">
        <v>4.569</v>
      </c>
      <c r="M12" s="17">
        <v>0.56832397469614049</v>
      </c>
      <c r="N12" s="16">
        <v>43.640999999999998</v>
      </c>
      <c r="O12" s="17">
        <v>5.4283708863458671</v>
      </c>
      <c r="P12" s="16">
        <v>34.122</v>
      </c>
      <c r="Q12" s="17">
        <v>4.2443315089914</v>
      </c>
      <c r="R12" s="16">
        <v>8.6999999999999993</v>
      </c>
      <c r="S12" s="17">
        <v>1.0821664652782714</v>
      </c>
    </row>
    <row r="13" spans="1:19" x14ac:dyDescent="0.25">
      <c r="A13" s="27">
        <v>9</v>
      </c>
      <c r="B13" s="28">
        <v>6.1070000000000002</v>
      </c>
      <c r="C13" s="29">
        <f>B13/B25</f>
        <v>0.75963110384533372</v>
      </c>
      <c r="D13" s="19">
        <v>60.747999999999998</v>
      </c>
      <c r="E13" s="19">
        <f>(D13*E25)/D25</f>
        <v>7.5562584405430382</v>
      </c>
      <c r="F13" s="28">
        <v>29.468</v>
      </c>
      <c r="G13" s="29">
        <f>(F13*G25)/F25</f>
        <v>3.6654346435425404</v>
      </c>
      <c r="H13" s="19">
        <v>9.02</v>
      </c>
      <c r="I13" s="29">
        <f>(H13*I25)/H25</f>
        <v>1.1219702892885066</v>
      </c>
      <c r="L13" s="16">
        <v>6.1070000000000002</v>
      </c>
      <c r="M13" s="17">
        <v>0.75963110384533372</v>
      </c>
      <c r="N13" s="16">
        <v>60.747999999999998</v>
      </c>
      <c r="O13" s="17">
        <v>7.5562584405430382</v>
      </c>
      <c r="P13" s="16">
        <v>29.468</v>
      </c>
      <c r="Q13" s="17">
        <v>3.6654346435425404</v>
      </c>
      <c r="R13" s="16">
        <v>9.02</v>
      </c>
      <c r="S13" s="17">
        <v>1.1219702892885066</v>
      </c>
    </row>
    <row r="14" spans="1:19" x14ac:dyDescent="0.25">
      <c r="A14" s="27">
        <v>10</v>
      </c>
      <c r="B14" s="28">
        <v>4.5369999999999999</v>
      </c>
      <c r="C14" s="29">
        <f>B14/B25</f>
        <v>0.56434359229511688</v>
      </c>
      <c r="D14" s="19">
        <v>29.553000000000001</v>
      </c>
      <c r="E14" s="19">
        <f>(D14*E25)/D25</f>
        <v>3.6760075342952594</v>
      </c>
      <c r="F14" s="28">
        <v>8.3849999999999998</v>
      </c>
      <c r="G14" s="29">
        <f>(F14*G25)/F25</f>
        <v>1.0429845760181962</v>
      </c>
      <c r="H14" s="19">
        <v>7.1269999999999998</v>
      </c>
      <c r="I14" s="29">
        <f>(H14*I25)/H25</f>
        <v>0.88650579287795872</v>
      </c>
      <c r="L14" s="16">
        <v>4.5369999999999999</v>
      </c>
      <c r="M14" s="17">
        <v>0.56434359229511688</v>
      </c>
      <c r="N14" s="16">
        <v>29.553000000000001</v>
      </c>
      <c r="O14" s="17">
        <v>3.6760075342952594</v>
      </c>
      <c r="P14" s="16">
        <v>8.3849999999999998</v>
      </c>
      <c r="Q14" s="17">
        <v>1.0429845760181962</v>
      </c>
      <c r="R14" s="16">
        <v>7.1269999999999998</v>
      </c>
      <c r="S14" s="17">
        <v>0.88650579287795872</v>
      </c>
    </row>
    <row r="15" spans="1:19" x14ac:dyDescent="0.25">
      <c r="A15" s="27">
        <v>11</v>
      </c>
      <c r="B15" s="28">
        <v>5.1970000000000001</v>
      </c>
      <c r="C15" s="29">
        <f>B15/B25</f>
        <v>0.64643897931622718</v>
      </c>
      <c r="D15" s="19"/>
      <c r="E15" s="19"/>
      <c r="F15" s="28">
        <v>36.587000000000003</v>
      </c>
      <c r="G15" s="29">
        <f>(F15*G25)/F25</f>
        <v>4.5509453408202436</v>
      </c>
      <c r="H15" s="19"/>
      <c r="I15" s="29"/>
      <c r="L15" s="16">
        <v>5.1970000000000001</v>
      </c>
      <c r="M15" s="17">
        <v>0.64643897931622718</v>
      </c>
      <c r="N15" s="16">
        <v>33.506999999999998</v>
      </c>
      <c r="O15" s="17">
        <v>2.3602976491607799</v>
      </c>
      <c r="P15" s="16">
        <v>36.587000000000003</v>
      </c>
      <c r="Q15" s="17">
        <v>4.5509453408202436</v>
      </c>
      <c r="R15" s="16">
        <v>12.409000000000001</v>
      </c>
      <c r="S15" s="17">
        <v>0.87411387257695772</v>
      </c>
    </row>
    <row r="16" spans="1:19" x14ac:dyDescent="0.25">
      <c r="A16" s="27">
        <v>12</v>
      </c>
      <c r="B16" s="28">
        <v>8.8610000000000007</v>
      </c>
      <c r="C16" s="29">
        <f>B16/B25</f>
        <v>1.1021927642334211</v>
      </c>
      <c r="D16" s="19"/>
      <c r="E16" s="19"/>
      <c r="F16" s="28">
        <v>21.869</v>
      </c>
      <c r="G16" s="29">
        <f>(F16*G25)/F25</f>
        <v>2.7202182102494845</v>
      </c>
      <c r="H16" s="19"/>
      <c r="I16" s="29"/>
      <c r="L16" s="16">
        <v>8.8610000000000007</v>
      </c>
      <c r="M16" s="17">
        <v>1.1021927642334211</v>
      </c>
      <c r="N16" s="16">
        <v>26.632000000000001</v>
      </c>
      <c r="O16" s="17">
        <v>1.8760094007953534</v>
      </c>
      <c r="P16" s="16">
        <v>21.869</v>
      </c>
      <c r="Q16" s="17">
        <v>2.7202182102494845</v>
      </c>
      <c r="R16" s="16">
        <v>10.388</v>
      </c>
      <c r="S16" s="17">
        <v>0.73175073803928081</v>
      </c>
    </row>
    <row r="17" spans="1:20" x14ac:dyDescent="0.25">
      <c r="A17" s="27">
        <v>13</v>
      </c>
      <c r="B17" s="28">
        <v>14.295</v>
      </c>
      <c r="C17" s="29">
        <f>B17/B25</f>
        <v>1.7781114507072286</v>
      </c>
      <c r="D17" s="19"/>
      <c r="E17" s="19"/>
      <c r="F17" s="28">
        <v>26.946000000000002</v>
      </c>
      <c r="G17" s="29">
        <f>(F17*G25)/F25</f>
        <v>3.3517307555618738</v>
      </c>
      <c r="H17" s="19"/>
      <c r="I17" s="29"/>
      <c r="L17" s="16">
        <v>14.295</v>
      </c>
      <c r="M17" s="17">
        <v>1.7781114507072286</v>
      </c>
      <c r="N17" s="16">
        <v>29.282</v>
      </c>
      <c r="O17" s="17">
        <v>2.062680507438027</v>
      </c>
      <c r="P17" s="16">
        <v>26.946000000000002</v>
      </c>
      <c r="Q17" s="17">
        <v>3.3517307555618738</v>
      </c>
      <c r="R17" s="16">
        <v>20.402000000000001</v>
      </c>
      <c r="S17" s="17">
        <v>1.4371561953674825</v>
      </c>
    </row>
    <row r="18" spans="1:20" x14ac:dyDescent="0.25">
      <c r="A18" s="27">
        <v>14</v>
      </c>
      <c r="B18" s="28">
        <v>6.66</v>
      </c>
      <c r="C18" s="29">
        <f>B18/B25</f>
        <v>0.82841708721302154</v>
      </c>
      <c r="D18" s="19"/>
      <c r="E18" s="19"/>
      <c r="F18" s="28"/>
      <c r="G18" s="29"/>
      <c r="H18" s="19"/>
      <c r="I18" s="29"/>
      <c r="L18" s="16">
        <v>6.66</v>
      </c>
      <c r="M18" s="17">
        <v>0.82841708721302154</v>
      </c>
      <c r="N18" s="16">
        <v>24.145</v>
      </c>
      <c r="O18" s="17">
        <v>1.7008203282593799</v>
      </c>
      <c r="P18" s="16">
        <v>37.258000000000003</v>
      </c>
      <c r="Q18" s="17">
        <v>2.6245253174689571</v>
      </c>
      <c r="R18" s="16">
        <v>16.494</v>
      </c>
      <c r="S18" s="17">
        <v>1.161869144514815</v>
      </c>
    </row>
    <row r="19" spans="1:20" x14ac:dyDescent="0.25">
      <c r="A19" s="27">
        <v>15</v>
      </c>
      <c r="B19" s="28"/>
      <c r="C19" s="29"/>
      <c r="D19" s="19"/>
      <c r="E19" s="19"/>
      <c r="F19" s="28"/>
      <c r="G19" s="29"/>
      <c r="H19" s="19"/>
      <c r="I19" s="29"/>
      <c r="L19" s="16">
        <v>15.747999999999999</v>
      </c>
      <c r="M19" s="17">
        <v>1.1093194669467266</v>
      </c>
      <c r="N19" s="16">
        <v>26.422000000000001</v>
      </c>
      <c r="O19" s="17">
        <v>1.8612165961180092</v>
      </c>
      <c r="P19" s="16">
        <v>35.591000000000001</v>
      </c>
      <c r="Q19" s="17">
        <v>2.5070986251016598</v>
      </c>
      <c r="R19" s="16">
        <v>17.216000000000001</v>
      </c>
      <c r="S19" s="17">
        <v>1.2127282158340644</v>
      </c>
    </row>
    <row r="20" spans="1:20" x14ac:dyDescent="0.25">
      <c r="A20" s="27">
        <v>16</v>
      </c>
      <c r="B20" s="28"/>
      <c r="C20" s="29"/>
      <c r="D20" s="19"/>
      <c r="E20" s="19"/>
      <c r="F20" s="28"/>
      <c r="G20" s="29"/>
      <c r="H20" s="19"/>
      <c r="I20" s="29"/>
      <c r="L20" s="16">
        <v>11.169</v>
      </c>
      <c r="M20" s="17">
        <v>0.78676588305359341</v>
      </c>
      <c r="N20" s="41">
        <v>24.443000000000001</v>
      </c>
      <c r="O20" s="42">
        <v>1.7218120225158016</v>
      </c>
      <c r="P20" s="16">
        <v>14.968</v>
      </c>
      <c r="Q20" s="17">
        <v>1.0543747638594487</v>
      </c>
      <c r="R20" s="41">
        <v>14.795999999999999</v>
      </c>
      <c r="S20" s="42">
        <v>1.042258752409434</v>
      </c>
    </row>
    <row r="21" spans="1:20" x14ac:dyDescent="0.25">
      <c r="A21" s="27"/>
      <c r="B21" s="28"/>
      <c r="C21" s="29"/>
      <c r="D21" s="19"/>
      <c r="E21" s="19"/>
      <c r="F21" s="28"/>
      <c r="G21" s="29"/>
      <c r="H21" s="19"/>
      <c r="I21" s="29"/>
      <c r="L21" s="16">
        <v>14.458</v>
      </c>
      <c r="M21" s="17">
        <v>1.0184493810716138</v>
      </c>
      <c r="N21" s="41">
        <v>22.527999999999999</v>
      </c>
      <c r="O21" s="42">
        <v>1.5869157322438314</v>
      </c>
      <c r="P21" s="16">
        <v>39.911000000000001</v>
      </c>
      <c r="Q21" s="17">
        <v>2.8114077498927359</v>
      </c>
      <c r="R21" s="41">
        <v>14.154999999999999</v>
      </c>
      <c r="S21" s="42">
        <v>0.99710547718001741</v>
      </c>
    </row>
    <row r="22" spans="1:20" x14ac:dyDescent="0.25">
      <c r="A22" s="27"/>
      <c r="B22" s="28"/>
      <c r="C22" s="29"/>
      <c r="D22" s="19"/>
      <c r="E22" s="19"/>
      <c r="F22" s="28"/>
      <c r="G22" s="29"/>
      <c r="H22" s="19"/>
      <c r="I22" s="29"/>
      <c r="L22" s="16">
        <v>13.494</v>
      </c>
      <c r="M22" s="17">
        <v>0.95054336340990142</v>
      </c>
      <c r="N22" s="41">
        <v>11.625</v>
      </c>
      <c r="O22" s="42">
        <v>0.81888740178154029</v>
      </c>
      <c r="P22" s="16">
        <v>23.46</v>
      </c>
      <c r="Q22" s="17">
        <v>1.6525676082404246</v>
      </c>
      <c r="R22" s="41">
        <v>16.936</v>
      </c>
      <c r="S22" s="42">
        <v>1.1930044762642724</v>
      </c>
    </row>
    <row r="23" spans="1:20" x14ac:dyDescent="0.25">
      <c r="A23" s="27"/>
      <c r="B23" s="28"/>
      <c r="C23" s="29"/>
      <c r="D23" s="19"/>
      <c r="E23" s="19"/>
      <c r="F23" s="28"/>
      <c r="G23" s="29"/>
      <c r="H23" s="19"/>
      <c r="I23" s="29"/>
      <c r="L23" s="16">
        <v>7.7169999999999996</v>
      </c>
      <c r="M23" s="17">
        <v>0.54360035092887282</v>
      </c>
      <c r="N23" s="41">
        <v>24.721</v>
      </c>
      <c r="O23" s="42">
        <v>1.7413948782315232</v>
      </c>
      <c r="P23" s="41">
        <v>26.852</v>
      </c>
      <c r="Q23" s="42">
        <v>1.8915066247430468</v>
      </c>
      <c r="R23" s="41">
        <v>15.066000000000001</v>
      </c>
      <c r="S23" s="42">
        <v>1.0612780727088764</v>
      </c>
    </row>
    <row r="24" spans="1:20" x14ac:dyDescent="0.25">
      <c r="A24" s="27"/>
      <c r="B24" s="28"/>
      <c r="C24" s="29"/>
      <c r="D24" s="19"/>
      <c r="E24" s="19"/>
      <c r="F24" s="28"/>
      <c r="G24" s="29"/>
      <c r="H24" s="19"/>
      <c r="I24" s="29"/>
      <c r="L24" s="41">
        <v>11.436</v>
      </c>
      <c r="M24" s="42">
        <v>0.80557387757193066</v>
      </c>
      <c r="N24" s="41">
        <v>27.052</v>
      </c>
      <c r="O24" s="42">
        <v>1.905595010150041</v>
      </c>
      <c r="P24" s="41">
        <v>28.184999999999999</v>
      </c>
      <c r="Q24" s="42">
        <v>1.9854057134806633</v>
      </c>
      <c r="R24" s="41">
        <v>15.298</v>
      </c>
      <c r="S24" s="42">
        <v>1.0776205997809896</v>
      </c>
      <c r="T24" s="38"/>
    </row>
    <row r="25" spans="1:20" s="13" customFormat="1" x14ac:dyDescent="0.25">
      <c r="A25" s="30" t="s">
        <v>2</v>
      </c>
      <c r="B25" s="31">
        <f>AVERAGE(B5:B23)</f>
        <v>8.0394285714285711</v>
      </c>
      <c r="C25" s="32">
        <v>1</v>
      </c>
      <c r="D25" s="33">
        <f>AVERAGE(D5:D19)</f>
        <v>37.309600000000003</v>
      </c>
      <c r="E25" s="33">
        <f>D25/B25</f>
        <v>4.640827350913356</v>
      </c>
      <c r="F25" s="31">
        <f>AVERAGE(F5:F21)</f>
        <v>24.687769230769234</v>
      </c>
      <c r="G25" s="32">
        <f>F25/B25</f>
        <v>3.0708363177088751</v>
      </c>
      <c r="H25" s="33">
        <f>AVERAGE(H5:H21)</f>
        <v>11.8537</v>
      </c>
      <c r="I25" s="32">
        <f>H25/B25</f>
        <v>1.4744455895941433</v>
      </c>
      <c r="L25" s="41">
        <v>14.739000000000001</v>
      </c>
      <c r="M25" s="42">
        <v>1.0382435625684407</v>
      </c>
      <c r="N25" s="41">
        <v>39.186</v>
      </c>
      <c r="O25" s="42">
        <v>2.7603373527923818</v>
      </c>
      <c r="P25" s="41">
        <v>25.911999999999999</v>
      </c>
      <c r="Q25" s="42">
        <v>1.8252912133301737</v>
      </c>
      <c r="R25" s="41">
        <v>14.144</v>
      </c>
      <c r="S25" s="42">
        <v>0.99633061598263284</v>
      </c>
      <c r="T25" s="38"/>
    </row>
    <row r="26" spans="1:20" x14ac:dyDescent="0.25">
      <c r="A26" s="20"/>
      <c r="B26" s="34"/>
      <c r="C26" s="34"/>
      <c r="D26" s="34"/>
      <c r="E26" s="34"/>
      <c r="F26" s="34"/>
      <c r="G26" s="34"/>
      <c r="H26" s="34"/>
      <c r="I26" s="34"/>
      <c r="L26" s="41">
        <v>12.797000000000001</v>
      </c>
      <c r="M26" s="42">
        <v>0.90144534026652656</v>
      </c>
      <c r="N26" s="41">
        <v>18.832000000000001</v>
      </c>
      <c r="O26" s="42">
        <v>1.3265623699225777</v>
      </c>
      <c r="P26" s="41">
        <v>24.834</v>
      </c>
      <c r="Q26" s="42">
        <v>1.7493548159864749</v>
      </c>
      <c r="R26" s="16"/>
      <c r="S26" s="17"/>
      <c r="T26" s="38"/>
    </row>
    <row r="27" spans="1:20" x14ac:dyDescent="0.25">
      <c r="A27" s="19"/>
      <c r="B27" s="19"/>
      <c r="C27" s="19"/>
      <c r="D27" s="19"/>
      <c r="E27" s="19"/>
      <c r="F27" s="19"/>
      <c r="G27" s="19"/>
      <c r="H27" s="19"/>
      <c r="I27" s="19"/>
      <c r="L27" s="41">
        <v>16.411000000000001</v>
      </c>
      <c r="M27" s="42">
        <v>1.1560224645709125</v>
      </c>
      <c r="N27" s="41">
        <v>28.012</v>
      </c>
      <c r="O27" s="42">
        <v>1.9732192601036136</v>
      </c>
      <c r="P27" s="41">
        <v>39.450000000000003</v>
      </c>
      <c r="Q27" s="42">
        <v>2.7789340215296141</v>
      </c>
      <c r="R27" s="16"/>
      <c r="S27" s="17"/>
      <c r="T27" s="38"/>
    </row>
    <row r="28" spans="1:20" x14ac:dyDescent="0.25">
      <c r="A28" s="19"/>
      <c r="B28" s="20" t="s">
        <v>20</v>
      </c>
      <c r="C28" s="19"/>
      <c r="D28" s="19"/>
      <c r="E28" s="19"/>
      <c r="F28" s="19"/>
      <c r="G28" s="19"/>
      <c r="H28" s="19"/>
      <c r="I28" s="19"/>
      <c r="L28" s="41">
        <v>16.632000000000001</v>
      </c>
      <c r="M28" s="42">
        <v>1.1715901304456413</v>
      </c>
      <c r="N28" s="41">
        <v>35.057000000000002</v>
      </c>
      <c r="O28" s="42">
        <v>2.4694826360649862</v>
      </c>
      <c r="P28" s="41">
        <v>41.988</v>
      </c>
      <c r="Q28" s="42">
        <v>2.9577156323443705</v>
      </c>
      <c r="R28" s="16"/>
      <c r="S28" s="17"/>
      <c r="T28" s="38"/>
    </row>
    <row r="29" spans="1:20" s="13" customFormat="1" x14ac:dyDescent="0.25">
      <c r="A29" s="35" t="s">
        <v>0</v>
      </c>
      <c r="B29" s="22" t="s">
        <v>14</v>
      </c>
      <c r="C29" s="26" t="s">
        <v>17</v>
      </c>
      <c r="D29" s="22" t="s">
        <v>15</v>
      </c>
      <c r="E29" s="26" t="s">
        <v>17</v>
      </c>
      <c r="F29" s="26" t="s">
        <v>16</v>
      </c>
      <c r="G29" s="26" t="s">
        <v>17</v>
      </c>
      <c r="H29" s="26" t="s">
        <v>18</v>
      </c>
      <c r="I29" s="26" t="s">
        <v>17</v>
      </c>
      <c r="L29" s="41">
        <v>21.556000000000001</v>
      </c>
      <c r="M29" s="42">
        <v>1.5184461791658395</v>
      </c>
      <c r="N29" s="45"/>
      <c r="O29" s="46"/>
      <c r="P29" s="41">
        <v>31.690999999999999</v>
      </c>
      <c r="Q29" s="42">
        <v>2.2323751096652722</v>
      </c>
      <c r="R29" s="45"/>
      <c r="S29" s="46"/>
      <c r="T29" s="38"/>
    </row>
    <row r="30" spans="1:20" x14ac:dyDescent="0.25">
      <c r="A30" s="27">
        <v>1</v>
      </c>
      <c r="B30" s="28">
        <v>0.81699999999999995</v>
      </c>
      <c r="C30" s="19">
        <f>B30/B50</f>
        <v>0.59967704051673498</v>
      </c>
      <c r="D30" s="28">
        <v>4.21</v>
      </c>
      <c r="E30" s="29">
        <f>D30/B50</f>
        <v>3.09013505578391</v>
      </c>
      <c r="F30" s="19">
        <v>3.1819999999999999</v>
      </c>
      <c r="G30" s="19">
        <f>(F30*G50)/F50</f>
        <v>2.3355842630651789</v>
      </c>
      <c r="H30" s="28">
        <v>1.1439999999999999</v>
      </c>
      <c r="I30" s="29">
        <f>(H30*I50)/H50</f>
        <v>0.83969465648854935</v>
      </c>
      <c r="L30" s="41"/>
      <c r="M30" s="42"/>
      <c r="N30" s="16"/>
      <c r="O30" s="17"/>
      <c r="P30" s="41">
        <v>19.911999999999999</v>
      </c>
      <c r="Q30" s="42">
        <v>1.4026396511203465</v>
      </c>
      <c r="R30" s="41"/>
      <c r="S30" s="42"/>
      <c r="T30" s="38"/>
    </row>
    <row r="31" spans="1:20" x14ac:dyDescent="0.25">
      <c r="A31" s="27">
        <v>2</v>
      </c>
      <c r="B31" s="28">
        <v>3.2069999999999999</v>
      </c>
      <c r="C31" s="19">
        <f>B31/B50</f>
        <v>2.3539342337052256</v>
      </c>
      <c r="D31" s="28">
        <v>2.8439999999999999</v>
      </c>
      <c r="E31" s="29">
        <f>(D31*E50)/D50</f>
        <v>2.0874926600117436</v>
      </c>
      <c r="F31" s="19">
        <v>10.807</v>
      </c>
      <c r="G31" s="19">
        <f>(F31*G50)/F50</f>
        <v>7.9323253082795064</v>
      </c>
      <c r="H31" s="28">
        <v>2.141</v>
      </c>
      <c r="I31" s="29">
        <f>(H31*I50)/H50</f>
        <v>1.5714914856136228</v>
      </c>
      <c r="L31" s="41"/>
      <c r="M31" s="42"/>
      <c r="N31" s="16"/>
      <c r="O31" s="17"/>
      <c r="P31" s="41">
        <v>42.984000000000002</v>
      </c>
      <c r="Q31" s="42">
        <v>3.0278757916712022</v>
      </c>
      <c r="R31" s="41"/>
      <c r="S31" s="42"/>
      <c r="T31" s="38"/>
    </row>
    <row r="32" spans="1:20" x14ac:dyDescent="0.25">
      <c r="A32" s="27">
        <v>3</v>
      </c>
      <c r="B32" s="28">
        <v>2.2320000000000002</v>
      </c>
      <c r="C32" s="19">
        <f>B32/B50</f>
        <v>1.6382853787433937</v>
      </c>
      <c r="D32" s="28">
        <v>5.3129999999999997</v>
      </c>
      <c r="E32" s="29">
        <f>(D32*E50)/D50</f>
        <v>3.8997357604227822</v>
      </c>
      <c r="F32" s="19">
        <v>8.74</v>
      </c>
      <c r="G32" s="19">
        <f>(F32*G50)/F50</f>
        <v>6.415149735760421</v>
      </c>
      <c r="H32" s="28">
        <v>1.4410000000000001</v>
      </c>
      <c r="I32" s="29">
        <f>(H32*I50)/H50</f>
        <v>1.0576923076923075</v>
      </c>
      <c r="L32" s="41"/>
      <c r="M32" s="42"/>
      <c r="N32" s="16"/>
      <c r="O32" s="17"/>
      <c r="P32" s="41">
        <v>27.254999999999999</v>
      </c>
      <c r="Q32" s="42">
        <v>1.9198947213381399</v>
      </c>
      <c r="R32" s="41"/>
      <c r="S32" s="42"/>
      <c r="T32" s="38"/>
    </row>
    <row r="33" spans="1:20" x14ac:dyDescent="0.25">
      <c r="A33" s="27">
        <v>4</v>
      </c>
      <c r="B33" s="28">
        <v>0.85199999999999998</v>
      </c>
      <c r="C33" s="19">
        <f>B33/B50</f>
        <v>0.62536699941280083</v>
      </c>
      <c r="D33" s="28">
        <v>6.5869999999999997</v>
      </c>
      <c r="E33" s="29">
        <f>(D33*E50)/D50</f>
        <v>4.8348502642395754</v>
      </c>
      <c r="F33" s="19">
        <v>5.4</v>
      </c>
      <c r="G33" s="19">
        <f>(F33*G50)/F50</f>
        <v>3.9635936582501463</v>
      </c>
      <c r="H33" s="28">
        <v>0.76900000000000002</v>
      </c>
      <c r="I33" s="29">
        <f>(H33*I50)/H50</f>
        <v>0.56444509688784494</v>
      </c>
      <c r="K33" s="13" t="s">
        <v>21</v>
      </c>
      <c r="L33" s="14">
        <f>COUNT(L5:L29)</f>
        <v>25</v>
      </c>
      <c r="M33" s="15">
        <f>COUNT(M5:M29)</f>
        <v>25</v>
      </c>
      <c r="N33" s="14">
        <f>COUNT(N5:N29)</f>
        <v>24</v>
      </c>
      <c r="O33" s="15">
        <f>COUNT(O5:O29)</f>
        <v>24</v>
      </c>
      <c r="P33" s="14">
        <f>COUNT(P5:P32)</f>
        <v>28</v>
      </c>
      <c r="Q33" s="15">
        <f>COUNT(Q5:Q32)</f>
        <v>28</v>
      </c>
      <c r="R33" s="14">
        <f>COUNT(R5:R29)</f>
        <v>21</v>
      </c>
      <c r="S33" s="15">
        <f>COUNT(S5:S29)</f>
        <v>21</v>
      </c>
      <c r="T33" s="38"/>
    </row>
    <row r="34" spans="1:20" x14ac:dyDescent="0.25">
      <c r="A34" s="27">
        <v>5</v>
      </c>
      <c r="B34" s="28">
        <v>1.0549999999999999</v>
      </c>
      <c r="C34" s="19">
        <f>B34/B50</f>
        <v>0.7743687610099822</v>
      </c>
      <c r="D34" s="28">
        <v>6.89</v>
      </c>
      <c r="E34" s="29">
        <f>(D34*E50)/D50</f>
        <v>5.0572519083969443</v>
      </c>
      <c r="F34" s="19">
        <v>5.1349999999999998</v>
      </c>
      <c r="G34" s="19">
        <f>(F34*G50)/F50</f>
        <v>3.7690839694656484</v>
      </c>
      <c r="H34" s="28">
        <v>1.7190000000000001</v>
      </c>
      <c r="I34" s="29">
        <f>(H34*I50)/H50</f>
        <v>1.2617439812096298</v>
      </c>
      <c r="K34" s="12" t="s">
        <v>2</v>
      </c>
      <c r="M34" s="12">
        <f>AVERAGE(M5:M29)</f>
        <v>1</v>
      </c>
      <c r="O34" s="12">
        <f t="shared" ref="O34:S34" si="0">AVERAGE(O5:O29)</f>
        <v>3.0238960272796418</v>
      </c>
      <c r="Q34" s="12">
        <f t="shared" si="0"/>
        <v>2.6396571730343288</v>
      </c>
      <c r="S34" s="12">
        <f t="shared" si="0"/>
        <v>1.2633177169809646</v>
      </c>
    </row>
    <row r="35" spans="1:20" x14ac:dyDescent="0.25">
      <c r="A35" s="27">
        <v>6</v>
      </c>
      <c r="B35" s="28">
        <v>1.1719999999999999</v>
      </c>
      <c r="C35" s="19">
        <f>B35/B50</f>
        <v>0.86024662360540205</v>
      </c>
      <c r="D35" s="28">
        <v>3.173</v>
      </c>
      <c r="E35" s="29">
        <f>(D35*E50)/D50</f>
        <v>2.3289782736347613</v>
      </c>
      <c r="F35" s="19">
        <v>11.117000000000001</v>
      </c>
      <c r="G35" s="19">
        <f>(F35*G50)/F50</f>
        <v>8.1598649442160891</v>
      </c>
      <c r="H35" s="28">
        <v>1.472</v>
      </c>
      <c r="I35" s="29">
        <f>(H35*I50)/H50</f>
        <v>1.0804462712859657</v>
      </c>
    </row>
    <row r="36" spans="1:20" x14ac:dyDescent="0.25">
      <c r="A36" s="27">
        <v>7</v>
      </c>
      <c r="B36" s="28">
        <v>2.4159999999999999</v>
      </c>
      <c r="C36" s="19">
        <f>B36/B50</f>
        <v>1.7733411626541393</v>
      </c>
      <c r="D36" s="28">
        <v>4.2169999999999996</v>
      </c>
      <c r="E36" s="29">
        <f>(D36*E50)/D50</f>
        <v>3.0952730475631229</v>
      </c>
      <c r="F36" s="19">
        <v>4.2169999999999996</v>
      </c>
      <c r="G36" s="19">
        <f>(F36*G50)/F50</f>
        <v>3.0952730475631229</v>
      </c>
      <c r="H36" s="28">
        <v>0.252</v>
      </c>
      <c r="I36" s="29">
        <f>(H36*I50)/H50</f>
        <v>0.18496770405167345</v>
      </c>
      <c r="L36" s="49" t="s">
        <v>14</v>
      </c>
      <c r="M36" s="50" t="s">
        <v>17</v>
      </c>
      <c r="N36" s="50" t="s">
        <v>15</v>
      </c>
      <c r="O36" s="50" t="s">
        <v>17</v>
      </c>
      <c r="P36" s="50" t="s">
        <v>16</v>
      </c>
      <c r="Q36" s="50" t="s">
        <v>17</v>
      </c>
      <c r="R36" s="50" t="s">
        <v>18</v>
      </c>
      <c r="S36" s="51" t="s">
        <v>17</v>
      </c>
    </row>
    <row r="37" spans="1:20" x14ac:dyDescent="0.25">
      <c r="A37" s="27">
        <v>8</v>
      </c>
      <c r="B37" s="28">
        <v>1.538</v>
      </c>
      <c r="C37" s="19">
        <f>B37/B50</f>
        <v>1.1288901937756897</v>
      </c>
      <c r="D37" s="28">
        <v>3.2639999999999998</v>
      </c>
      <c r="E37" s="29">
        <f>(D37*E50)/D50</f>
        <v>2.3957721667645324</v>
      </c>
      <c r="F37" s="19">
        <v>4.7380000000000004</v>
      </c>
      <c r="G37" s="19">
        <f>(F37*G50)/F50</f>
        <v>3.477686435701703</v>
      </c>
      <c r="H37" s="28">
        <v>0.28699999999999998</v>
      </c>
      <c r="I37" s="29">
        <f>(H37*I50)/H50</f>
        <v>0.21065766294773922</v>
      </c>
      <c r="L37" s="41">
        <v>0.81699999999999995</v>
      </c>
      <c r="M37" s="47">
        <v>0.59967704051673498</v>
      </c>
      <c r="N37" s="47">
        <v>4.21</v>
      </c>
      <c r="O37" s="47">
        <v>3.09013505578391</v>
      </c>
      <c r="P37" s="47">
        <v>3.1819999999999999</v>
      </c>
      <c r="Q37" s="47">
        <v>2.3355842630651789</v>
      </c>
      <c r="R37" s="47">
        <v>1.1439999999999999</v>
      </c>
      <c r="S37" s="42">
        <v>0.83969465648854935</v>
      </c>
    </row>
    <row r="38" spans="1:20" x14ac:dyDescent="0.25">
      <c r="A38" s="27">
        <v>9</v>
      </c>
      <c r="B38" s="28">
        <v>0.191</v>
      </c>
      <c r="C38" s="19">
        <f>B38/B50</f>
        <v>0.14019377568995886</v>
      </c>
      <c r="D38" s="28">
        <v>5.1349999999999998</v>
      </c>
      <c r="E38" s="29">
        <f>(D38*E50)/D50</f>
        <v>3.7690839694656475</v>
      </c>
      <c r="F38" s="19">
        <v>4.0179999999999998</v>
      </c>
      <c r="G38" s="19">
        <f>(F38*G50)/F50</f>
        <v>2.949207281268349</v>
      </c>
      <c r="H38" s="28">
        <v>0.76400000000000001</v>
      </c>
      <c r="I38" s="29">
        <f>(H38*I50)/H50</f>
        <v>0.56077510275983544</v>
      </c>
      <c r="L38" s="41">
        <v>3.2069999999999999</v>
      </c>
      <c r="M38" s="47">
        <v>2.3539342337052256</v>
      </c>
      <c r="N38" s="47">
        <v>2.8439999999999999</v>
      </c>
      <c r="O38" s="47">
        <v>2.0874926600117436</v>
      </c>
      <c r="P38" s="47">
        <v>10.807</v>
      </c>
      <c r="Q38" s="47">
        <v>7.9323253082795064</v>
      </c>
      <c r="R38" s="47">
        <v>2.141</v>
      </c>
      <c r="S38" s="42">
        <v>1.5714914856136228</v>
      </c>
    </row>
    <row r="39" spans="1:20" x14ac:dyDescent="0.25">
      <c r="A39" s="27">
        <v>10</v>
      </c>
      <c r="B39" s="28">
        <v>0.14399999999999999</v>
      </c>
      <c r="C39" s="19">
        <f>B39/B50</f>
        <v>0.10569583088667055</v>
      </c>
      <c r="D39" s="28">
        <v>3.2919999999999998</v>
      </c>
      <c r="E39" s="29">
        <f>(D39*E50)/D50</f>
        <v>2.416324133881385</v>
      </c>
      <c r="F39" s="19">
        <v>1.625</v>
      </c>
      <c r="G39" s="19">
        <f>(F39*G50)/F50</f>
        <v>1.1927480916030533</v>
      </c>
      <c r="H39" s="28">
        <v>0.52100000000000002</v>
      </c>
      <c r="I39" s="29">
        <f>(H39*I50)/H50</f>
        <v>0.38241338813857889</v>
      </c>
      <c r="L39" s="41">
        <v>2.2320000000000002</v>
      </c>
      <c r="M39" s="47">
        <v>1.6382853787433937</v>
      </c>
      <c r="N39" s="47">
        <v>5.3129999999999997</v>
      </c>
      <c r="O39" s="47">
        <v>3.8997357604227822</v>
      </c>
      <c r="P39" s="47">
        <v>8.74</v>
      </c>
      <c r="Q39" s="47">
        <v>6.415149735760421</v>
      </c>
      <c r="R39" s="47">
        <v>1.4410000000000001</v>
      </c>
      <c r="S39" s="42">
        <v>1.0576923076923075</v>
      </c>
    </row>
    <row r="40" spans="1:20" x14ac:dyDescent="0.25">
      <c r="A40" s="27">
        <v>11</v>
      </c>
      <c r="B40" s="28"/>
      <c r="C40" s="19"/>
      <c r="D40" s="28"/>
      <c r="E40" s="29"/>
      <c r="F40" s="19">
        <v>4.2119999999999997</v>
      </c>
      <c r="G40" s="19">
        <f>(F40*G50)/F50</f>
        <v>3.0916030534351138</v>
      </c>
      <c r="H40" s="28"/>
      <c r="I40" s="29"/>
      <c r="L40" s="41">
        <v>0.85199999999999998</v>
      </c>
      <c r="M40" s="47">
        <v>0.62536699941280083</v>
      </c>
      <c r="N40" s="47">
        <v>6.5869999999999997</v>
      </c>
      <c r="O40" s="47">
        <v>4.8348502642395754</v>
      </c>
      <c r="P40" s="47">
        <v>5.4</v>
      </c>
      <c r="Q40" s="47">
        <v>3.9635936582501463</v>
      </c>
      <c r="R40" s="47">
        <v>0.76900000000000002</v>
      </c>
      <c r="S40" s="42">
        <v>0.56444509688784494</v>
      </c>
    </row>
    <row r="41" spans="1:20" x14ac:dyDescent="0.25">
      <c r="A41" s="27">
        <v>12</v>
      </c>
      <c r="B41" s="28"/>
      <c r="C41" s="19"/>
      <c r="D41" s="28"/>
      <c r="E41" s="29"/>
      <c r="F41" s="19">
        <v>3.621</v>
      </c>
      <c r="G41" s="19">
        <f>(F41*G50)/F50</f>
        <v>2.6578097475044036</v>
      </c>
      <c r="H41" s="28"/>
      <c r="I41" s="29"/>
      <c r="L41" s="41">
        <v>1.0549999999999999</v>
      </c>
      <c r="M41" s="47">
        <v>0.7743687610099822</v>
      </c>
      <c r="N41" s="47">
        <v>6.89</v>
      </c>
      <c r="O41" s="47">
        <v>5.0572519083969443</v>
      </c>
      <c r="P41" s="47">
        <v>5.1349999999999998</v>
      </c>
      <c r="Q41" s="47">
        <v>3.7690839694656484</v>
      </c>
      <c r="R41" s="47">
        <v>1.7190000000000001</v>
      </c>
      <c r="S41" s="42">
        <v>1.2617439812096298</v>
      </c>
    </row>
    <row r="42" spans="1:20" x14ac:dyDescent="0.25">
      <c r="A42" s="27">
        <v>13</v>
      </c>
      <c r="B42" s="28"/>
      <c r="C42" s="19"/>
      <c r="D42" s="28"/>
      <c r="E42" s="29"/>
      <c r="F42" s="19">
        <v>4.8810000000000002</v>
      </c>
      <c r="G42" s="19">
        <f>(F42*G50)/F50</f>
        <v>3.5826482677627709</v>
      </c>
      <c r="H42" s="28"/>
      <c r="I42" s="29"/>
      <c r="L42" s="41">
        <v>1.1719999999999999</v>
      </c>
      <c r="M42" s="47">
        <v>0.86024662360540205</v>
      </c>
      <c r="N42" s="47">
        <v>3.173</v>
      </c>
      <c r="O42" s="47">
        <v>2.3289782736347613</v>
      </c>
      <c r="P42" s="47">
        <v>11.117000000000001</v>
      </c>
      <c r="Q42" s="47">
        <v>8.1598649442160891</v>
      </c>
      <c r="R42" s="47">
        <v>1.472</v>
      </c>
      <c r="S42" s="42">
        <v>1.0804462712859657</v>
      </c>
    </row>
    <row r="43" spans="1:20" x14ac:dyDescent="0.25">
      <c r="A43" s="27">
        <v>14</v>
      </c>
      <c r="B43" s="28"/>
      <c r="C43" s="19"/>
      <c r="D43" s="28"/>
      <c r="E43" s="29"/>
      <c r="F43" s="19"/>
      <c r="G43" s="19"/>
      <c r="H43" s="28"/>
      <c r="I43" s="29"/>
      <c r="L43" s="41">
        <v>2.4159999999999999</v>
      </c>
      <c r="M43" s="47">
        <v>1.7733411626541393</v>
      </c>
      <c r="N43" s="47">
        <v>4.2169999999999996</v>
      </c>
      <c r="O43" s="47">
        <v>3.0952730475631229</v>
      </c>
      <c r="P43" s="47">
        <v>4.2169999999999996</v>
      </c>
      <c r="Q43" s="47">
        <v>3.0952730475631229</v>
      </c>
      <c r="R43" s="47">
        <v>0.252</v>
      </c>
      <c r="S43" s="42">
        <v>0.18496770405167345</v>
      </c>
    </row>
    <row r="44" spans="1:20" x14ac:dyDescent="0.25">
      <c r="A44" s="27">
        <v>15</v>
      </c>
      <c r="B44" s="28"/>
      <c r="C44" s="19"/>
      <c r="D44" s="28"/>
      <c r="E44" s="29"/>
      <c r="F44" s="19"/>
      <c r="G44" s="19"/>
      <c r="H44" s="28"/>
      <c r="I44" s="29"/>
      <c r="L44" s="41">
        <v>1.538</v>
      </c>
      <c r="M44" s="47">
        <v>1.1288901937756897</v>
      </c>
      <c r="N44" s="47">
        <v>3.2639999999999998</v>
      </c>
      <c r="O44" s="47">
        <v>2.3957721667645324</v>
      </c>
      <c r="P44" s="47">
        <v>4.7380000000000004</v>
      </c>
      <c r="Q44" s="47">
        <v>3.477686435701703</v>
      </c>
      <c r="R44" s="47">
        <v>0.28699999999999998</v>
      </c>
      <c r="S44" s="42">
        <v>0.21065766294773922</v>
      </c>
    </row>
    <row r="45" spans="1:20" x14ac:dyDescent="0.25">
      <c r="A45" s="27">
        <v>16</v>
      </c>
      <c r="B45" s="28"/>
      <c r="C45" s="19"/>
      <c r="D45" s="28"/>
      <c r="E45" s="29"/>
      <c r="F45" s="19"/>
      <c r="G45" s="19"/>
      <c r="H45" s="28"/>
      <c r="I45" s="29"/>
      <c r="L45" s="41">
        <v>0.191</v>
      </c>
      <c r="M45" s="47">
        <v>0.14019377568995886</v>
      </c>
      <c r="N45" s="47">
        <v>5.1349999999999998</v>
      </c>
      <c r="O45" s="47">
        <v>3.7690839694656475</v>
      </c>
      <c r="P45" s="47">
        <v>4.0179999999999998</v>
      </c>
      <c r="Q45" s="47">
        <v>2.949207281268349</v>
      </c>
      <c r="R45" s="47">
        <v>0.76400000000000001</v>
      </c>
      <c r="S45" s="42">
        <v>0.56077510275983544</v>
      </c>
    </row>
    <row r="46" spans="1:20" x14ac:dyDescent="0.25">
      <c r="A46" s="27"/>
      <c r="B46" s="28"/>
      <c r="C46" s="19"/>
      <c r="D46" s="28"/>
      <c r="E46" s="29"/>
      <c r="F46" s="19"/>
      <c r="G46" s="19"/>
      <c r="H46" s="28"/>
      <c r="I46" s="29"/>
      <c r="L46" s="41">
        <v>0.14399999999999999</v>
      </c>
      <c r="M46" s="47">
        <v>0.10569583088667055</v>
      </c>
      <c r="N46" s="47">
        <v>3.2919999999999998</v>
      </c>
      <c r="O46" s="47">
        <v>2.416324133881385</v>
      </c>
      <c r="P46" s="47">
        <v>1.625</v>
      </c>
      <c r="Q46" s="47">
        <v>1.1927480916030533</v>
      </c>
      <c r="R46" s="47">
        <v>0.52100000000000002</v>
      </c>
      <c r="S46" s="42">
        <v>0.38241338813857889</v>
      </c>
    </row>
    <row r="47" spans="1:20" x14ac:dyDescent="0.25">
      <c r="A47" s="27"/>
      <c r="B47" s="28"/>
      <c r="C47" s="19"/>
      <c r="D47" s="28"/>
      <c r="E47" s="29"/>
      <c r="F47" s="19"/>
      <c r="G47" s="19"/>
      <c r="H47" s="28"/>
      <c r="I47" s="29"/>
      <c r="L47" s="41">
        <v>0.61899999999999999</v>
      </c>
      <c r="M47" s="47">
        <v>0.90209326974032855</v>
      </c>
      <c r="N47" s="47">
        <v>2.484</v>
      </c>
      <c r="O47" s="47">
        <v>3.620031796502384</v>
      </c>
      <c r="P47" s="47">
        <v>4.2119999999999997</v>
      </c>
      <c r="Q47" s="47">
        <v>3.0916030534351138</v>
      </c>
      <c r="R47" s="47">
        <v>0.36599999999999999</v>
      </c>
      <c r="S47" s="42">
        <v>0.53338632750397452</v>
      </c>
    </row>
    <row r="48" spans="1:20" x14ac:dyDescent="0.25">
      <c r="A48" s="27"/>
      <c r="B48" s="28"/>
      <c r="C48" s="19"/>
      <c r="D48" s="28"/>
      <c r="E48" s="29"/>
      <c r="F48" s="19"/>
      <c r="G48" s="19"/>
      <c r="H48" s="28"/>
      <c r="I48" s="29"/>
      <c r="L48" s="41">
        <v>0.79200000000000004</v>
      </c>
      <c r="M48" s="47">
        <v>1.1542130365659777</v>
      </c>
      <c r="N48" s="47">
        <v>2.827</v>
      </c>
      <c r="O48" s="47">
        <v>4.1198993110757813</v>
      </c>
      <c r="P48" s="47">
        <v>3.621</v>
      </c>
      <c r="Q48" s="47">
        <v>2.6578097475044036</v>
      </c>
      <c r="R48" s="47">
        <v>0.247</v>
      </c>
      <c r="S48" s="42">
        <v>0.35996290408055109</v>
      </c>
    </row>
    <row r="49" spans="1:19" x14ac:dyDescent="0.25">
      <c r="A49" s="27"/>
      <c r="B49" s="28"/>
      <c r="C49" s="19"/>
      <c r="D49" s="28"/>
      <c r="E49" s="29"/>
      <c r="F49" s="19"/>
      <c r="G49" s="19"/>
      <c r="H49" s="28"/>
      <c r="I49" s="29"/>
      <c r="L49" s="41">
        <v>0.64900000000000002</v>
      </c>
      <c r="M49" s="47">
        <v>0.9458134605193429</v>
      </c>
      <c r="N49" s="47">
        <v>1.7849999999999999</v>
      </c>
      <c r="O49" s="47">
        <v>2.6013513513513509</v>
      </c>
      <c r="P49" s="47">
        <v>4.8810000000000002</v>
      </c>
      <c r="Q49" s="47">
        <v>3.5826482677627709</v>
      </c>
      <c r="R49" s="47">
        <v>0.88400000000000001</v>
      </c>
      <c r="S49" s="42">
        <v>1.288288288288288</v>
      </c>
    </row>
    <row r="50" spans="1:19" s="13" customFormat="1" x14ac:dyDescent="0.25">
      <c r="A50" s="30" t="s">
        <v>2</v>
      </c>
      <c r="B50" s="31">
        <f>AVERAGE(B30:B48)</f>
        <v>1.3624000000000003</v>
      </c>
      <c r="C50" s="33">
        <f>AVERAGE(C30:C39)</f>
        <v>0.99999999999999967</v>
      </c>
      <c r="D50" s="31">
        <f>AVERAGE(D30:D44)</f>
        <v>4.4925000000000006</v>
      </c>
      <c r="E50" s="32">
        <f>D50/B50</f>
        <v>3.2974897240164411</v>
      </c>
      <c r="F50" s="33">
        <f>AVERAGE(F30:F46)</f>
        <v>5.514846153846154</v>
      </c>
      <c r="G50" s="33">
        <f>F50/B50</f>
        <v>4.0478906002981159</v>
      </c>
      <c r="H50" s="31">
        <f>AVERAGE(H30:H46)</f>
        <v>1.0510000000000002</v>
      </c>
      <c r="I50" s="32">
        <f>H50/B50</f>
        <v>0.7714327657075748</v>
      </c>
      <c r="L50" s="41">
        <v>0.41299999999999998</v>
      </c>
      <c r="M50" s="47">
        <v>0.60188129305776361</v>
      </c>
      <c r="N50" s="47">
        <v>1.663</v>
      </c>
      <c r="O50" s="47">
        <v>2.4235559088500263</v>
      </c>
      <c r="P50" s="47">
        <v>1.8979999999999999</v>
      </c>
      <c r="Q50" s="47">
        <v>2.7660307366189718</v>
      </c>
      <c r="R50" s="47">
        <v>0.54300000000000004</v>
      </c>
      <c r="S50" s="42">
        <v>0.79133545310015896</v>
      </c>
    </row>
    <row r="51" spans="1:19" x14ac:dyDescent="0.25">
      <c r="L51" s="41">
        <v>0.45800000000000002</v>
      </c>
      <c r="M51" s="47">
        <v>0.66746157922628513</v>
      </c>
      <c r="N51" s="47">
        <v>1.8220000000000001</v>
      </c>
      <c r="O51" s="47">
        <v>2.6552729199788021</v>
      </c>
      <c r="P51" s="47">
        <v>1.514</v>
      </c>
      <c r="Q51" s="47">
        <v>2.2064122946475884</v>
      </c>
      <c r="R51" s="47">
        <v>0.67500000000000004</v>
      </c>
      <c r="S51" s="42">
        <v>0.98370429252782188</v>
      </c>
    </row>
    <row r="52" spans="1:19" x14ac:dyDescent="0.25">
      <c r="L52" s="41">
        <v>0.39</v>
      </c>
      <c r="M52" s="47">
        <v>0.56836248012718604</v>
      </c>
      <c r="N52" s="47">
        <v>2.1259999999999999</v>
      </c>
      <c r="O52" s="47">
        <v>3.09830418653948</v>
      </c>
      <c r="P52" s="47">
        <v>0.76100000000000001</v>
      </c>
      <c r="Q52" s="47">
        <v>1.1090355060943295</v>
      </c>
      <c r="R52" s="47">
        <v>0.25900000000000001</v>
      </c>
      <c r="S52" s="42">
        <v>0.37745098039215685</v>
      </c>
    </row>
    <row r="53" spans="1:19" x14ac:dyDescent="0.25">
      <c r="L53" s="41">
        <v>0.73899999999999999</v>
      </c>
      <c r="M53" s="47">
        <v>1.0769740328563857</v>
      </c>
      <c r="N53" s="47">
        <v>0.80300000000000005</v>
      </c>
      <c r="O53" s="47">
        <v>1.1702437731849495</v>
      </c>
      <c r="P53" s="47">
        <v>1.159</v>
      </c>
      <c r="Q53" s="47">
        <v>1.6890567037625861</v>
      </c>
      <c r="R53" s="47">
        <v>0.22800000000000001</v>
      </c>
      <c r="S53" s="42">
        <v>0.33227344992050872</v>
      </c>
    </row>
    <row r="54" spans="1:19" x14ac:dyDescent="0.25">
      <c r="L54" s="41">
        <v>1.0720000000000001</v>
      </c>
      <c r="M54" s="47">
        <v>1.5622681505034446</v>
      </c>
      <c r="N54" s="47">
        <v>2.0569999999999999</v>
      </c>
      <c r="O54" s="47">
        <v>2.9977477477477472</v>
      </c>
      <c r="P54" s="47">
        <v>1.4790000000000001</v>
      </c>
      <c r="Q54" s="47">
        <v>2.1554054054054053</v>
      </c>
      <c r="R54" s="47">
        <v>0.51900000000000002</v>
      </c>
      <c r="S54" s="42">
        <v>0.75635930047694744</v>
      </c>
    </row>
    <row r="55" spans="1:19" x14ac:dyDescent="0.25">
      <c r="L55" s="41">
        <v>1.1200000000000001</v>
      </c>
      <c r="M55" s="47">
        <v>1.6322204557498676</v>
      </c>
      <c r="N55" s="47">
        <v>1.1060000000000001</v>
      </c>
      <c r="O55" s="47">
        <v>1.6118177000529941</v>
      </c>
      <c r="P55" s="47">
        <v>1.115</v>
      </c>
      <c r="Q55" s="47">
        <v>1.6249337572866982</v>
      </c>
      <c r="R55" s="47">
        <v>0.78700000000000003</v>
      </c>
      <c r="S55" s="42">
        <v>1.1469263381028088</v>
      </c>
    </row>
    <row r="56" spans="1:19" x14ac:dyDescent="0.25">
      <c r="L56" s="41">
        <v>0.70899999999999996</v>
      </c>
      <c r="M56" s="47">
        <v>1.0332538420773714</v>
      </c>
      <c r="N56" s="47">
        <v>1.302</v>
      </c>
      <c r="O56" s="47">
        <v>1.8974562798092209</v>
      </c>
      <c r="P56" s="47">
        <v>1.3280000000000001</v>
      </c>
      <c r="Q56" s="47">
        <v>1.9353471118177001</v>
      </c>
      <c r="R56" s="47">
        <v>0.78700000000000003</v>
      </c>
      <c r="S56" s="42">
        <v>1.1469263381028088</v>
      </c>
    </row>
    <row r="57" spans="1:19" x14ac:dyDescent="0.25">
      <c r="L57" s="41">
        <v>0.58699999999999997</v>
      </c>
      <c r="M57" s="47">
        <v>0.85545839957604652</v>
      </c>
      <c r="N57" s="47">
        <v>3.1360000000000001</v>
      </c>
      <c r="O57" s="47">
        <v>4.5702172760996289</v>
      </c>
      <c r="P57" s="47">
        <v>1.7829999999999999</v>
      </c>
      <c r="Q57" s="47">
        <v>2.5984366719660832</v>
      </c>
      <c r="R57" s="47">
        <v>0.29799999999999999</v>
      </c>
      <c r="S57" s="42">
        <v>0.43428722840487544</v>
      </c>
    </row>
    <row r="58" spans="1:19" x14ac:dyDescent="0.25">
      <c r="L58" s="41"/>
      <c r="M58" s="47"/>
      <c r="N58" s="47">
        <v>0.57799999999999996</v>
      </c>
      <c r="O58" s="47">
        <v>0.84234234234234218</v>
      </c>
      <c r="P58" s="47">
        <v>2.7109999999999999</v>
      </c>
      <c r="Q58" s="47">
        <v>3.9508479067302593</v>
      </c>
      <c r="R58" s="47"/>
      <c r="S58" s="42"/>
    </row>
    <row r="59" spans="1:19" x14ac:dyDescent="0.25">
      <c r="L59" s="41"/>
      <c r="M59" s="47"/>
      <c r="N59" s="47">
        <v>1.202</v>
      </c>
      <c r="O59" s="47">
        <v>1.7517223105458395</v>
      </c>
      <c r="P59" s="47">
        <v>1.6759999999999999</v>
      </c>
      <c r="Q59" s="47">
        <v>2.4425013248542657</v>
      </c>
      <c r="R59" s="47"/>
      <c r="S59" s="42"/>
    </row>
    <row r="60" spans="1:19" x14ac:dyDescent="0.25">
      <c r="L60" s="41"/>
      <c r="M60" s="47"/>
      <c r="N60" s="47">
        <v>2.6150000000000002</v>
      </c>
      <c r="O60" s="47">
        <v>3.8109432962374137</v>
      </c>
      <c r="P60" s="47">
        <v>1.5009999999999999</v>
      </c>
      <c r="Q60" s="47">
        <v>2.1874668786433489</v>
      </c>
      <c r="R60" s="47"/>
      <c r="S60" s="42"/>
    </row>
    <row r="61" spans="1:19" x14ac:dyDescent="0.25">
      <c r="L61" s="41"/>
      <c r="M61" s="47"/>
      <c r="N61" s="47"/>
      <c r="O61" s="47"/>
      <c r="P61" s="47">
        <v>1.6259999999999999</v>
      </c>
      <c r="Q61" s="47">
        <v>2.369634340222575</v>
      </c>
      <c r="R61" s="47"/>
      <c r="S61" s="42"/>
    </row>
    <row r="62" spans="1:19" x14ac:dyDescent="0.25">
      <c r="L62" s="41"/>
      <c r="M62" s="47"/>
      <c r="N62" s="47"/>
      <c r="O62" s="47"/>
      <c r="P62" s="47">
        <v>0.85899999999999999</v>
      </c>
      <c r="Q62" s="47">
        <v>1.2518547959724429</v>
      </c>
      <c r="R62" s="47"/>
      <c r="S62" s="42"/>
    </row>
    <row r="63" spans="1:19" x14ac:dyDescent="0.25">
      <c r="L63" s="41"/>
      <c r="M63" s="47"/>
      <c r="N63" s="47"/>
      <c r="O63" s="47"/>
      <c r="P63" s="47">
        <v>1.579</v>
      </c>
      <c r="Q63" s="47">
        <v>2.3011393746687863</v>
      </c>
      <c r="R63" s="47"/>
      <c r="S63" s="42"/>
    </row>
    <row r="64" spans="1:19" x14ac:dyDescent="0.25">
      <c r="L64" s="43"/>
      <c r="M64" s="48"/>
      <c r="N64" s="48"/>
      <c r="O64" s="48"/>
      <c r="P64" s="48">
        <v>0.89200000000000002</v>
      </c>
      <c r="Q64" s="48">
        <v>1.2999470058293587</v>
      </c>
      <c r="R64" s="48"/>
      <c r="S64" s="44"/>
    </row>
    <row r="65" spans="11:19" x14ac:dyDescent="0.25">
      <c r="K65" s="13" t="s">
        <v>21</v>
      </c>
      <c r="L65" s="14">
        <f>COUNT(L37:L61)</f>
        <v>21</v>
      </c>
      <c r="M65" s="14">
        <f>COUNT(M37:M61)</f>
        <v>21</v>
      </c>
      <c r="N65" s="14">
        <f>COUNT(N37:N61)</f>
        <v>24</v>
      </c>
      <c r="O65" s="14">
        <f>COUNT(O37:O61)</f>
        <v>24</v>
      </c>
      <c r="P65" s="14">
        <f>COUNT(P37:P64)</f>
        <v>28</v>
      </c>
      <c r="Q65" s="14">
        <f>COUNT(Q37:Q64)</f>
        <v>28</v>
      </c>
      <c r="R65" s="14">
        <f>COUNT(R37:R61)</f>
        <v>21</v>
      </c>
      <c r="S65" s="14">
        <f>COUNT(S37:S61)</f>
        <v>21</v>
      </c>
    </row>
    <row r="66" spans="11:19" x14ac:dyDescent="0.25">
      <c r="K66" s="12" t="s">
        <v>2</v>
      </c>
      <c r="M66" s="12">
        <f t="shared" ref="M66:S66" si="1">AVERAGE(M37:M57)</f>
        <v>0.99999999999999978</v>
      </c>
      <c r="O66" s="12">
        <f t="shared" si="1"/>
        <v>3.0352759757788936</v>
      </c>
      <c r="Q66" s="12">
        <f t="shared" si="1"/>
        <v>3.2717731424511847</v>
      </c>
      <c r="S66" s="12">
        <f t="shared" si="1"/>
        <v>0.75548707418936412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P12"/>
  <sheetViews>
    <sheetView topLeftCell="J1" workbookViewId="0">
      <selection activeCell="L18" sqref="L18"/>
    </sheetView>
  </sheetViews>
  <sheetFormatPr baseColWidth="10" defaultRowHeight="15" x14ac:dyDescent="0.25"/>
  <cols>
    <col min="6" max="6" width="14.28515625" customWidth="1"/>
    <col min="7" max="7" width="15.140625" customWidth="1"/>
    <col min="15" max="15" width="17.5703125" customWidth="1"/>
    <col min="16" max="16" width="15.28515625" customWidth="1"/>
  </cols>
  <sheetData>
    <row r="3" spans="1:16" s="1" customFormat="1" x14ac:dyDescent="0.25">
      <c r="A3" s="119" t="s">
        <v>25</v>
      </c>
      <c r="B3" s="120"/>
      <c r="C3" s="120"/>
      <c r="D3" s="120"/>
      <c r="E3" s="120"/>
      <c r="F3" s="120"/>
      <c r="G3" s="121"/>
      <c r="J3" s="119" t="s">
        <v>26</v>
      </c>
      <c r="K3" s="120"/>
      <c r="L3" s="120"/>
      <c r="M3" s="120"/>
      <c r="N3" s="120"/>
      <c r="O3" s="120"/>
      <c r="P3" s="121"/>
    </row>
    <row r="4" spans="1:16" s="1" customFormat="1" x14ac:dyDescent="0.25">
      <c r="A4" s="71"/>
      <c r="B4" s="72" t="s">
        <v>5</v>
      </c>
      <c r="C4" s="72" t="s">
        <v>7</v>
      </c>
      <c r="D4" s="72" t="s">
        <v>8</v>
      </c>
      <c r="E4" s="72" t="s">
        <v>27</v>
      </c>
      <c r="F4" s="72" t="s">
        <v>28</v>
      </c>
      <c r="G4" s="3" t="s">
        <v>29</v>
      </c>
      <c r="J4" s="71"/>
      <c r="K4" s="72" t="s">
        <v>5</v>
      </c>
      <c r="L4" s="72" t="s">
        <v>7</v>
      </c>
      <c r="M4" s="72" t="s">
        <v>8</v>
      </c>
      <c r="N4" s="72" t="s">
        <v>27</v>
      </c>
      <c r="O4" s="72" t="s">
        <v>28</v>
      </c>
      <c r="P4" s="3" t="s">
        <v>29</v>
      </c>
    </row>
    <row r="5" spans="1:16" x14ac:dyDescent="0.25">
      <c r="A5" s="2" t="s">
        <v>30</v>
      </c>
      <c r="B5" s="8">
        <v>39.799999999999997</v>
      </c>
      <c r="C5" s="8">
        <v>65.099999999999994</v>
      </c>
      <c r="D5" s="8">
        <v>61.8</v>
      </c>
      <c r="E5" s="8">
        <v>35.200000000000003</v>
      </c>
      <c r="F5" s="8">
        <v>42.6</v>
      </c>
      <c r="G5" s="4">
        <v>46.8</v>
      </c>
      <c r="J5" s="2" t="s">
        <v>30</v>
      </c>
      <c r="K5" s="8">
        <v>60.256399999999999</v>
      </c>
      <c r="L5" s="8">
        <v>60.526299999999999</v>
      </c>
      <c r="M5" s="8">
        <v>75.324700000000007</v>
      </c>
      <c r="N5" s="8">
        <v>2.5640999999999998</v>
      </c>
      <c r="O5" s="8">
        <v>21.052600000000002</v>
      </c>
      <c r="P5" s="4">
        <v>27.027000000000001</v>
      </c>
    </row>
    <row r="6" spans="1:16" x14ac:dyDescent="0.25">
      <c r="A6" s="2" t="s">
        <v>30</v>
      </c>
      <c r="B6" s="8">
        <v>35.299999999999997</v>
      </c>
      <c r="C6" s="8">
        <v>63.2</v>
      </c>
      <c r="D6" s="8">
        <v>59</v>
      </c>
      <c r="E6" s="8">
        <v>26.1</v>
      </c>
      <c r="F6" s="8">
        <v>45.7</v>
      </c>
      <c r="G6" s="4">
        <v>38.700000000000003</v>
      </c>
      <c r="J6" s="2" t="s">
        <v>30</v>
      </c>
      <c r="K6" s="8">
        <v>50</v>
      </c>
      <c r="L6" s="8">
        <v>84.615399999999994</v>
      </c>
      <c r="M6" s="8">
        <v>74.545500000000004</v>
      </c>
      <c r="N6" s="8">
        <v>1.7544</v>
      </c>
      <c r="O6" s="8">
        <v>25.714300000000001</v>
      </c>
      <c r="P6" s="4">
        <v>28</v>
      </c>
    </row>
    <row r="7" spans="1:16" x14ac:dyDescent="0.25">
      <c r="A7" s="2" t="s">
        <v>30</v>
      </c>
      <c r="B7" s="8">
        <v>29.2</v>
      </c>
      <c r="C7" s="8">
        <v>54.9</v>
      </c>
      <c r="D7" s="8">
        <v>59.4</v>
      </c>
      <c r="E7" s="8">
        <v>24.2</v>
      </c>
      <c r="F7" s="8">
        <v>38.200000000000003</v>
      </c>
      <c r="G7" s="4">
        <v>48.4</v>
      </c>
      <c r="J7" s="2" t="s">
        <v>30</v>
      </c>
      <c r="K7" s="8">
        <v>50.6173</v>
      </c>
      <c r="L7" s="8">
        <v>86.747</v>
      </c>
      <c r="M7" s="8">
        <v>79.710099999999997</v>
      </c>
      <c r="N7" s="8">
        <v>3.75</v>
      </c>
      <c r="O7" s="8">
        <v>26.666699999999999</v>
      </c>
      <c r="P7" s="4">
        <v>21.794899999999998</v>
      </c>
    </row>
    <row r="8" spans="1:16" x14ac:dyDescent="0.25">
      <c r="A8" s="2" t="s">
        <v>30</v>
      </c>
      <c r="B8" s="8">
        <v>48.1</v>
      </c>
      <c r="C8" s="8">
        <v>55.8</v>
      </c>
      <c r="D8" s="8">
        <v>54.1</v>
      </c>
      <c r="E8" s="8">
        <v>24</v>
      </c>
      <c r="F8" s="8">
        <v>42.1</v>
      </c>
      <c r="G8" s="4">
        <v>40.200000000000003</v>
      </c>
      <c r="J8" s="2" t="s">
        <v>30</v>
      </c>
      <c r="K8" s="8">
        <v>32.051299999999998</v>
      </c>
      <c r="L8" s="8">
        <v>70.833299999999994</v>
      </c>
      <c r="M8" s="8">
        <v>67.532499999999999</v>
      </c>
      <c r="N8" s="8">
        <v>11.538500000000001</v>
      </c>
      <c r="O8" s="8">
        <v>27.631599999999999</v>
      </c>
      <c r="P8" s="4">
        <v>25</v>
      </c>
    </row>
    <row r="9" spans="1:16" x14ac:dyDescent="0.25">
      <c r="A9" s="2" t="s">
        <v>30</v>
      </c>
      <c r="B9" s="8">
        <v>46.9</v>
      </c>
      <c r="C9" s="8">
        <v>58</v>
      </c>
      <c r="D9" s="8">
        <v>68.7</v>
      </c>
      <c r="E9" s="8">
        <v>35.700000000000003</v>
      </c>
      <c r="F9" s="8">
        <v>44.6</v>
      </c>
      <c r="G9" s="4">
        <v>59.1</v>
      </c>
      <c r="J9" s="2"/>
      <c r="K9" s="8"/>
      <c r="L9" s="8"/>
      <c r="M9" s="8"/>
      <c r="N9" s="8"/>
      <c r="O9" s="8"/>
      <c r="P9" s="4"/>
    </row>
    <row r="10" spans="1:16" x14ac:dyDescent="0.25">
      <c r="A10" s="2" t="s">
        <v>30</v>
      </c>
      <c r="B10" s="8">
        <v>45.3</v>
      </c>
      <c r="C10" s="8">
        <v>66</v>
      </c>
      <c r="D10" s="8">
        <v>74.900000000000006</v>
      </c>
      <c r="E10" s="8">
        <v>20.8</v>
      </c>
      <c r="F10" s="8">
        <v>49.2</v>
      </c>
      <c r="G10" s="4">
        <v>62.5</v>
      </c>
      <c r="J10" s="2"/>
      <c r="K10" s="8"/>
      <c r="L10" s="8"/>
      <c r="M10" s="8"/>
      <c r="N10" s="8"/>
      <c r="O10" s="8"/>
      <c r="P10" s="4"/>
    </row>
    <row r="11" spans="1:16" x14ac:dyDescent="0.25">
      <c r="A11" s="2"/>
      <c r="B11" s="8"/>
      <c r="C11" s="8"/>
      <c r="D11" s="8"/>
      <c r="E11" s="8"/>
      <c r="F11" s="8"/>
      <c r="G11" s="4"/>
      <c r="J11" s="2"/>
      <c r="K11" s="8"/>
      <c r="L11" s="8"/>
      <c r="M11" s="8"/>
      <c r="N11" s="8"/>
      <c r="O11" s="8"/>
      <c r="P11" s="4"/>
    </row>
    <row r="12" spans="1:16" s="1" customFormat="1" x14ac:dyDescent="0.25">
      <c r="A12" s="5" t="s">
        <v>21</v>
      </c>
      <c r="B12" s="7">
        <f>COUNT(B5:B10)</f>
        <v>6</v>
      </c>
      <c r="C12" s="7">
        <f t="shared" ref="C12:P12" si="0">COUNT(C5:C10)</f>
        <v>6</v>
      </c>
      <c r="D12" s="7">
        <f t="shared" si="0"/>
        <v>6</v>
      </c>
      <c r="E12" s="7">
        <f t="shared" si="0"/>
        <v>6</v>
      </c>
      <c r="F12" s="7">
        <f t="shared" si="0"/>
        <v>6</v>
      </c>
      <c r="G12" s="6">
        <f t="shared" si="0"/>
        <v>6</v>
      </c>
      <c r="J12" s="5" t="s">
        <v>21</v>
      </c>
      <c r="K12" s="7">
        <f t="shared" si="0"/>
        <v>4</v>
      </c>
      <c r="L12" s="7">
        <f t="shared" si="0"/>
        <v>4</v>
      </c>
      <c r="M12" s="7">
        <f t="shared" si="0"/>
        <v>4</v>
      </c>
      <c r="N12" s="7">
        <f t="shared" si="0"/>
        <v>4</v>
      </c>
      <c r="O12" s="7">
        <f t="shared" si="0"/>
        <v>4</v>
      </c>
      <c r="P12" s="6">
        <f t="shared" si="0"/>
        <v>4</v>
      </c>
    </row>
  </sheetData>
  <mergeCells count="2">
    <mergeCell ref="A3:G3"/>
    <mergeCell ref="J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T45"/>
  <sheetViews>
    <sheetView topLeftCell="A10" zoomScale="60" zoomScaleNormal="60" workbookViewId="0">
      <selection activeCell="Q47" sqref="Q47"/>
    </sheetView>
  </sheetViews>
  <sheetFormatPr baseColWidth="10" defaultRowHeight="15" x14ac:dyDescent="0.25"/>
  <cols>
    <col min="1" max="2" width="11.42578125" style="52"/>
    <col min="3" max="3" width="14.28515625" style="52" customWidth="1"/>
    <col min="4" max="4" width="14.85546875" style="52" customWidth="1"/>
    <col min="5" max="5" width="11.42578125" style="52"/>
    <col min="6" max="6" width="17.140625" style="52" customWidth="1"/>
    <col min="7" max="7" width="11.42578125" style="52"/>
    <col min="8" max="8" width="18.42578125" style="52" customWidth="1"/>
    <col min="9" max="9" width="13.7109375" style="52" customWidth="1"/>
    <col min="10" max="11" width="15.28515625" style="52" customWidth="1"/>
    <col min="12" max="12" width="11.42578125" style="52"/>
    <col min="13" max="13" width="17.5703125" style="52" customWidth="1"/>
    <col min="14" max="14" width="16.85546875" style="52" customWidth="1"/>
    <col min="15" max="15" width="11.42578125" style="52"/>
    <col min="16" max="16" width="16.42578125" style="52" customWidth="1"/>
    <col min="17" max="17" width="11.42578125" style="52"/>
    <col min="18" max="18" width="18.5703125" style="52" customWidth="1"/>
    <col min="19" max="19" width="15.7109375" style="52" customWidth="1"/>
    <col min="20" max="20" width="22.85546875" style="52" customWidth="1"/>
    <col min="21" max="16384" width="11.42578125" style="52"/>
  </cols>
  <sheetData>
    <row r="3" spans="3:20" s="53" customFormat="1" x14ac:dyDescent="0.25"/>
    <row r="4" spans="3:20" s="53" customFormat="1" x14ac:dyDescent="0.25">
      <c r="C4" s="53" t="s">
        <v>22</v>
      </c>
      <c r="M4" s="53" t="s">
        <v>23</v>
      </c>
    </row>
    <row r="5" spans="3:20" ht="30" x14ac:dyDescent="0.25">
      <c r="C5" s="66" t="s">
        <v>14</v>
      </c>
      <c r="D5" s="67" t="s">
        <v>17</v>
      </c>
      <c r="E5" s="66" t="s">
        <v>7</v>
      </c>
      <c r="F5" s="68" t="s">
        <v>17</v>
      </c>
      <c r="G5" s="67" t="s">
        <v>16</v>
      </c>
      <c r="H5" s="67" t="s">
        <v>17</v>
      </c>
      <c r="I5" s="66" t="s">
        <v>18</v>
      </c>
      <c r="J5" s="68" t="s">
        <v>17</v>
      </c>
      <c r="K5" s="62"/>
      <c r="M5" s="66" t="s">
        <v>14</v>
      </c>
      <c r="N5" s="67" t="s">
        <v>17</v>
      </c>
      <c r="O5" s="66" t="s">
        <v>7</v>
      </c>
      <c r="P5" s="68" t="s">
        <v>17</v>
      </c>
      <c r="Q5" s="67" t="s">
        <v>16</v>
      </c>
      <c r="R5" s="67" t="s">
        <v>17</v>
      </c>
      <c r="S5" s="66" t="s">
        <v>18</v>
      </c>
      <c r="T5" s="68" t="s">
        <v>17</v>
      </c>
    </row>
    <row r="6" spans="3:20" x14ac:dyDescent="0.25">
      <c r="C6" s="54">
        <v>7.979000000000001</v>
      </c>
      <c r="D6" s="59">
        <v>1.0884322527840473</v>
      </c>
      <c r="E6" s="54">
        <v>29.785999999999998</v>
      </c>
      <c r="F6" s="55">
        <v>4.0631712096034125</v>
      </c>
      <c r="G6" s="59">
        <v>56.453000000000003</v>
      </c>
      <c r="H6" s="59">
        <v>7.7008730375257315</v>
      </c>
      <c r="I6" s="54">
        <v>11.071999999999999</v>
      </c>
      <c r="J6" s="55">
        <v>1.5103549195168529</v>
      </c>
      <c r="K6" s="59"/>
      <c r="M6" s="54">
        <v>4.93</v>
      </c>
      <c r="N6" s="59">
        <v>1.5592294422081654</v>
      </c>
      <c r="O6" s="54">
        <v>10</v>
      </c>
      <c r="P6" s="55">
        <v>3.1627372052903966</v>
      </c>
      <c r="Q6" s="59">
        <v>23.619999999999997</v>
      </c>
      <c r="R6" s="59">
        <v>7.4703852788959155</v>
      </c>
      <c r="S6" s="54">
        <v>6.06</v>
      </c>
      <c r="T6" s="55">
        <v>1.9166187464059801</v>
      </c>
    </row>
    <row r="7" spans="3:20" x14ac:dyDescent="0.25">
      <c r="C7" s="54">
        <v>6.4159999999999986</v>
      </c>
      <c r="D7" s="59">
        <v>0.87522011954661549</v>
      </c>
      <c r="E7" s="54">
        <v>43.739000000000004</v>
      </c>
      <c r="F7" s="55">
        <v>5.9665294278131897</v>
      </c>
      <c r="G7" s="59">
        <v>40.442999999999998</v>
      </c>
      <c r="H7" s="59">
        <v>5.5169151020610618</v>
      </c>
      <c r="I7" s="54">
        <v>8.4810000000000016</v>
      </c>
      <c r="J7" s="55">
        <v>1.1569111337086735</v>
      </c>
      <c r="K7" s="59"/>
      <c r="M7" s="54">
        <v>4.74</v>
      </c>
      <c r="N7" s="59">
        <v>1.4991374353076481</v>
      </c>
      <c r="O7" s="54">
        <v>15.509999999999998</v>
      </c>
      <c r="P7" s="55">
        <v>4.9054054054054044</v>
      </c>
      <c r="Q7" s="59">
        <v>24.28</v>
      </c>
      <c r="R7" s="59">
        <v>7.6791259344450831</v>
      </c>
      <c r="S7" s="54">
        <v>2.3499999999999996</v>
      </c>
      <c r="T7" s="55">
        <v>0.74324324324324309</v>
      </c>
    </row>
    <row r="8" spans="3:20" x14ac:dyDescent="0.25">
      <c r="C8" s="54">
        <v>6.3660000000000014</v>
      </c>
      <c r="D8" s="59">
        <v>0.86839951387683245</v>
      </c>
      <c r="E8" s="54">
        <v>44.218999999999994</v>
      </c>
      <c r="F8" s="55">
        <v>6.0320072422431101</v>
      </c>
      <c r="G8" s="59">
        <v>60.667999999999992</v>
      </c>
      <c r="H8" s="59">
        <v>8.2758500954884777</v>
      </c>
      <c r="I8" s="54">
        <v>4.4969999999999999</v>
      </c>
      <c r="J8" s="55">
        <v>0.61344527394032577</v>
      </c>
      <c r="K8" s="59"/>
      <c r="M8" s="54">
        <v>2.1699999999999982</v>
      </c>
      <c r="N8" s="59">
        <v>0.68631397354801549</v>
      </c>
      <c r="O8" s="54">
        <v>16.53</v>
      </c>
      <c r="P8" s="55">
        <v>5.2280046003450256</v>
      </c>
      <c r="Q8" s="59">
        <v>23.54</v>
      </c>
      <c r="R8" s="59">
        <v>7.4450833812535935</v>
      </c>
      <c r="S8" s="54">
        <v>2</v>
      </c>
      <c r="T8" s="55">
        <v>0.63254744105807925</v>
      </c>
    </row>
    <row r="9" spans="3:20" x14ac:dyDescent="0.25">
      <c r="C9" s="54">
        <v>9.5069999999999997</v>
      </c>
      <c r="D9" s="59">
        <v>1.2968699620526301</v>
      </c>
      <c r="E9" s="54">
        <v>40.03</v>
      </c>
      <c r="F9" s="55">
        <v>5.4605768992286512</v>
      </c>
      <c r="G9" s="59">
        <v>59.485999999999997</v>
      </c>
      <c r="H9" s="59">
        <v>8.114610977454797</v>
      </c>
      <c r="I9" s="54">
        <v>10.042</v>
      </c>
      <c r="J9" s="55">
        <v>1.3698504427193132</v>
      </c>
      <c r="K9" s="59"/>
      <c r="M9" s="54">
        <v>1.4899999999999984</v>
      </c>
      <c r="N9" s="59">
        <v>0.4712478435882686</v>
      </c>
      <c r="O9" s="54">
        <v>12.18</v>
      </c>
      <c r="P9" s="55">
        <v>3.852213916043703</v>
      </c>
      <c r="Q9" s="59">
        <v>27.85</v>
      </c>
      <c r="R9" s="59">
        <v>8.808223116733755</v>
      </c>
      <c r="S9" s="54">
        <v>5.51</v>
      </c>
      <c r="T9" s="55">
        <v>1.7426682001150084</v>
      </c>
    </row>
    <row r="10" spans="3:20" x14ac:dyDescent="0.25">
      <c r="C10" s="54">
        <v>4.4779999999999998</v>
      </c>
      <c r="D10" s="59">
        <v>0.61085344378580808</v>
      </c>
      <c r="E10" s="54">
        <v>32.812999999999995</v>
      </c>
      <c r="F10" s="55">
        <v>4.4760906768521034</v>
      </c>
      <c r="G10" s="59">
        <v>35.363999999999997</v>
      </c>
      <c r="H10" s="59">
        <v>4.824077978124456</v>
      </c>
      <c r="I10" s="54">
        <v>8.93</v>
      </c>
      <c r="J10" s="55">
        <v>1.2181601726233287</v>
      </c>
      <c r="K10" s="59"/>
      <c r="M10" s="54">
        <v>3.3100000000000005</v>
      </c>
      <c r="N10" s="59">
        <v>1.0468660149511213</v>
      </c>
      <c r="O10" s="54">
        <v>12.280000000000001</v>
      </c>
      <c r="P10" s="55">
        <v>3.8838412880966073</v>
      </c>
      <c r="Q10" s="59">
        <v>14.01</v>
      </c>
      <c r="R10" s="59">
        <v>4.4309948246118456</v>
      </c>
      <c r="S10" s="54">
        <v>5.84</v>
      </c>
      <c r="T10" s="55">
        <v>1.8470385278895916</v>
      </c>
    </row>
    <row r="11" spans="3:20" x14ac:dyDescent="0.25">
      <c r="C11" s="54">
        <v>6.3559999999999999</v>
      </c>
      <c r="D11" s="59">
        <v>0.86703539274287544</v>
      </c>
      <c r="E11" s="54">
        <v>40.58</v>
      </c>
      <c r="F11" s="55">
        <v>5.5356035615962691</v>
      </c>
      <c r="G11" s="59">
        <v>50.793999999999997</v>
      </c>
      <c r="H11" s="59">
        <v>6.9289168878196374</v>
      </c>
      <c r="I11" s="54">
        <v>9.5129999999999981</v>
      </c>
      <c r="J11" s="55">
        <v>1.2976884347330038</v>
      </c>
      <c r="K11" s="59"/>
      <c r="M11" s="54">
        <v>3.9300000000000015</v>
      </c>
      <c r="N11" s="59">
        <v>1.2429557216791263</v>
      </c>
      <c r="O11" s="54">
        <v>11.59</v>
      </c>
      <c r="P11" s="55">
        <v>3.6656124209315695</v>
      </c>
      <c r="Q11" s="59">
        <v>13.98</v>
      </c>
      <c r="R11" s="59">
        <v>4.4215066129959748</v>
      </c>
      <c r="S11" s="54">
        <v>4.4800000000000004</v>
      </c>
      <c r="T11" s="55">
        <v>1.4169062679700977</v>
      </c>
    </row>
    <row r="12" spans="3:20" x14ac:dyDescent="0.25">
      <c r="C12" s="54">
        <v>8.2299999999999986</v>
      </c>
      <c r="D12" s="59">
        <v>1.1226716932463601</v>
      </c>
      <c r="E12" s="54">
        <v>37.968999999999994</v>
      </c>
      <c r="F12" s="55">
        <v>5.1794315335201748</v>
      </c>
      <c r="G12" s="59">
        <v>73.912999999999997</v>
      </c>
      <c r="H12" s="59">
        <v>10.08262853741412</v>
      </c>
      <c r="I12" s="54">
        <v>8.1159999999999997</v>
      </c>
      <c r="J12" s="55">
        <v>1.1071207123192539</v>
      </c>
      <c r="K12" s="59"/>
      <c r="M12" s="54">
        <v>4.629999999999999</v>
      </c>
      <c r="N12" s="59">
        <v>1.4643473260494533</v>
      </c>
      <c r="O12" s="54">
        <v>13.879999999999999</v>
      </c>
      <c r="P12" s="55">
        <v>4.3898792409430705</v>
      </c>
      <c r="Q12" s="59">
        <v>41.48</v>
      </c>
      <c r="R12" s="59">
        <v>13.119033927544564</v>
      </c>
      <c r="S12" s="54">
        <v>2.9899999999999998</v>
      </c>
      <c r="T12" s="55">
        <v>0.94565842438182846</v>
      </c>
    </row>
    <row r="13" spans="3:20" x14ac:dyDescent="0.25">
      <c r="C13" s="54">
        <v>12.340000000000003</v>
      </c>
      <c r="D13" s="59">
        <v>1.6833254793025625</v>
      </c>
      <c r="E13" s="54">
        <v>46.03</v>
      </c>
      <c r="F13" s="55">
        <v>6.2790495796026677</v>
      </c>
      <c r="G13" s="59">
        <v>52.439</v>
      </c>
      <c r="H13" s="59">
        <v>7.1533148143555145</v>
      </c>
      <c r="I13" s="54">
        <v>7.7679999999999989</v>
      </c>
      <c r="J13" s="55">
        <v>1.0596492968575608</v>
      </c>
      <c r="K13" s="59"/>
      <c r="M13" s="54">
        <v>0.72999999999999865</v>
      </c>
      <c r="N13" s="59">
        <v>0.23087981598619853</v>
      </c>
      <c r="O13" s="54">
        <v>21.46</v>
      </c>
      <c r="P13" s="55">
        <v>6.787234042553191</v>
      </c>
      <c r="Q13" s="59">
        <v>27.28</v>
      </c>
      <c r="R13" s="59">
        <v>8.6279470960322016</v>
      </c>
      <c r="S13" s="54">
        <v>3.2399999999999998</v>
      </c>
      <c r="T13" s="55">
        <v>1.0247268545140884</v>
      </c>
    </row>
    <row r="14" spans="3:20" x14ac:dyDescent="0.25">
      <c r="C14" s="54">
        <v>4.6700000000000017</v>
      </c>
      <c r="D14" s="59">
        <v>0.63704456955777689</v>
      </c>
      <c r="E14" s="54">
        <v>34.842000000000006</v>
      </c>
      <c r="F14" s="55">
        <v>4.7528708549319179</v>
      </c>
      <c r="G14" s="59">
        <v>37.764000000000003</v>
      </c>
      <c r="H14" s="59">
        <v>5.1514670502740643</v>
      </c>
      <c r="I14" s="54">
        <v>8.3689999999999998</v>
      </c>
      <c r="J14" s="55">
        <v>1.1416329770083582</v>
      </c>
      <c r="K14" s="59"/>
      <c r="M14" s="54">
        <v>0.8100000000000005</v>
      </c>
      <c r="N14" s="59">
        <v>0.25618171362852227</v>
      </c>
      <c r="O14" s="54">
        <v>21.080000000000002</v>
      </c>
      <c r="P14" s="55">
        <v>6.6670500287521568</v>
      </c>
      <c r="Q14" s="59">
        <v>24.63</v>
      </c>
      <c r="R14" s="59">
        <v>7.7898217366302465</v>
      </c>
      <c r="S14" s="54">
        <v>3.3899999999999997</v>
      </c>
      <c r="T14" s="55">
        <v>1.0721679125934442</v>
      </c>
    </row>
    <row r="15" spans="3:20" x14ac:dyDescent="0.25">
      <c r="C15" s="54">
        <v>6.1780000000000008</v>
      </c>
      <c r="D15" s="59">
        <v>0.8427540365584465</v>
      </c>
      <c r="E15" s="54"/>
      <c r="F15" s="55"/>
      <c r="G15" s="59"/>
      <c r="H15" s="59"/>
      <c r="I15" s="54">
        <v>15.453000000000001</v>
      </c>
      <c r="J15" s="55">
        <v>2.1079763883032814</v>
      </c>
      <c r="K15" s="59"/>
      <c r="M15" s="54">
        <v>4.1099999999999994</v>
      </c>
      <c r="N15" s="59">
        <v>1.2998849913743529</v>
      </c>
      <c r="O15" s="54">
        <v>21.27</v>
      </c>
      <c r="P15" s="55">
        <v>6.7271420356526734</v>
      </c>
      <c r="Q15" s="59"/>
      <c r="R15" s="59"/>
      <c r="S15" s="54">
        <v>5.16</v>
      </c>
      <c r="T15" s="55">
        <v>1.6319723979298446</v>
      </c>
    </row>
    <row r="16" spans="3:20" x14ac:dyDescent="0.25">
      <c r="C16" s="54">
        <v>8.1179999999999986</v>
      </c>
      <c r="D16" s="59">
        <v>1.107393536546045</v>
      </c>
      <c r="E16" s="54"/>
      <c r="F16" s="55"/>
      <c r="G16" s="59"/>
      <c r="H16" s="59"/>
      <c r="I16" s="54">
        <v>5.822000000000001</v>
      </c>
      <c r="J16" s="55">
        <v>0.79419132418958804</v>
      </c>
      <c r="K16" s="59"/>
      <c r="M16" s="54">
        <v>3.9299999999999997</v>
      </c>
      <c r="N16" s="59">
        <v>1.2429557216791258</v>
      </c>
      <c r="O16" s="54"/>
      <c r="P16" s="55"/>
      <c r="Q16" s="59"/>
      <c r="R16" s="59"/>
      <c r="S16" s="54">
        <v>3.62</v>
      </c>
      <c r="T16" s="55">
        <v>1.1449108683151237</v>
      </c>
    </row>
    <row r="17" spans="3:20" x14ac:dyDescent="0.25">
      <c r="C17" s="54">
        <v>6.8450000000000006</v>
      </c>
      <c r="D17" s="59">
        <v>1.1081983137601654</v>
      </c>
      <c r="E17" s="54">
        <v>45.978999999999999</v>
      </c>
      <c r="F17" s="55">
        <v>7.4439518288354476</v>
      </c>
      <c r="G17" s="59">
        <v>64.100999999999999</v>
      </c>
      <c r="H17" s="59">
        <v>10.377884603409839</v>
      </c>
      <c r="I17" s="54">
        <v>10.430999999999999</v>
      </c>
      <c r="J17" s="55">
        <v>1.6887679489893765</v>
      </c>
      <c r="K17" s="59"/>
      <c r="M17" s="54">
        <v>1.63</v>
      </c>
      <c r="N17" s="59">
        <v>1.4071942446043166</v>
      </c>
      <c r="O17" s="54">
        <v>31.25</v>
      </c>
      <c r="P17" s="55">
        <v>26.978417266187051</v>
      </c>
      <c r="Q17" s="59">
        <v>36.020000000000003</v>
      </c>
      <c r="R17" s="59">
        <v>31.096402877697848</v>
      </c>
      <c r="S17" s="54">
        <v>2.79</v>
      </c>
      <c r="T17" s="55">
        <v>2.4086330935251801</v>
      </c>
    </row>
    <row r="18" spans="3:20" x14ac:dyDescent="0.25">
      <c r="C18" s="54">
        <v>6.0229999999999997</v>
      </c>
      <c r="D18" s="59">
        <v>0.9751173767388569</v>
      </c>
      <c r="E18" s="54">
        <v>40.368000000000002</v>
      </c>
      <c r="F18" s="55">
        <v>6.535536819557394</v>
      </c>
      <c r="G18" s="59">
        <v>54.002000000000002</v>
      </c>
      <c r="H18" s="59">
        <v>8.7428671058694594</v>
      </c>
      <c r="I18" s="54">
        <v>9.8610000000000007</v>
      </c>
      <c r="J18" s="55">
        <v>1.5964855474052579</v>
      </c>
      <c r="K18" s="59"/>
      <c r="M18" s="54">
        <v>1.5000000000000004</v>
      </c>
      <c r="N18" s="59">
        <v>1.294964028776979</v>
      </c>
      <c r="O18" s="54">
        <v>10.700000000000001</v>
      </c>
      <c r="P18" s="55">
        <v>9.2374100719424472</v>
      </c>
      <c r="Q18" s="59">
        <v>26.03</v>
      </c>
      <c r="R18" s="59">
        <v>22.471942446043169</v>
      </c>
      <c r="S18" s="54">
        <v>2.94</v>
      </c>
      <c r="T18" s="55">
        <v>2.538129496402878</v>
      </c>
    </row>
    <row r="19" spans="3:20" x14ac:dyDescent="0.25">
      <c r="C19" s="54">
        <v>4.8030000000000008</v>
      </c>
      <c r="D19" s="59">
        <v>0.77760065755881302</v>
      </c>
      <c r="E19" s="54">
        <v>43.311999999999998</v>
      </c>
      <c r="F19" s="55">
        <v>7.0121673287918602</v>
      </c>
      <c r="G19" s="59">
        <v>40.070999999999998</v>
      </c>
      <c r="H19" s="59">
        <v>6.4874528313635622</v>
      </c>
      <c r="I19" s="54">
        <v>7.2970000000000006</v>
      </c>
      <c r="J19" s="55">
        <v>1.1813766392268701</v>
      </c>
      <c r="K19" s="59"/>
      <c r="M19" s="54">
        <v>1.35</v>
      </c>
      <c r="N19" s="59">
        <v>1.1654676258992809</v>
      </c>
      <c r="O19" s="54">
        <v>23.79</v>
      </c>
      <c r="P19" s="55">
        <v>20.538129496402878</v>
      </c>
      <c r="Q19" s="59">
        <v>14.82</v>
      </c>
      <c r="R19" s="59">
        <v>12.794244604316548</v>
      </c>
      <c r="S19" s="54">
        <v>1.9800000000000004</v>
      </c>
      <c r="T19" s="55">
        <v>1.7093525179856122</v>
      </c>
    </row>
    <row r="20" spans="3:20" x14ac:dyDescent="0.25">
      <c r="C20" s="54">
        <v>6.0619999999999994</v>
      </c>
      <c r="D20" s="59">
        <v>0.98143143579461234</v>
      </c>
      <c r="E20" s="54">
        <v>43.444000000000003</v>
      </c>
      <c r="F20" s="55">
        <v>7.0335379902113404</v>
      </c>
      <c r="G20" s="59">
        <v>69.859000000000009</v>
      </c>
      <c r="H20" s="59">
        <v>11.31009875835959</v>
      </c>
      <c r="I20" s="54">
        <v>7.8959999999999999</v>
      </c>
      <c r="J20" s="55">
        <v>1.2783541103652687</v>
      </c>
      <c r="K20" s="59"/>
      <c r="M20" s="54">
        <v>1.2199999999999998</v>
      </c>
      <c r="N20" s="59">
        <v>1.0532374100719424</v>
      </c>
      <c r="O20" s="54">
        <v>20.38</v>
      </c>
      <c r="P20" s="55">
        <v>17.594244604316547</v>
      </c>
      <c r="Q20" s="59">
        <v>34.940000000000005</v>
      </c>
      <c r="R20" s="59">
        <v>30.164028776978423</v>
      </c>
      <c r="S20" s="54">
        <v>1.67</v>
      </c>
      <c r="T20" s="55">
        <v>1.4417266187050362</v>
      </c>
    </row>
    <row r="21" spans="3:20" x14ac:dyDescent="0.25">
      <c r="C21" s="54">
        <v>5.9669999999999987</v>
      </c>
      <c r="D21" s="59">
        <v>0.96605103553059235</v>
      </c>
      <c r="E21" s="54">
        <v>50.576999999999998</v>
      </c>
      <c r="F21" s="55">
        <v>8.188363201614008</v>
      </c>
      <c r="G21" s="59">
        <v>66.911999999999992</v>
      </c>
      <c r="H21" s="59">
        <v>10.832982552274677</v>
      </c>
      <c r="I21" s="54">
        <v>4.3800000000000008</v>
      </c>
      <c r="J21" s="55">
        <v>0.70911740164638781</v>
      </c>
      <c r="K21" s="59"/>
      <c r="M21" s="54">
        <v>1.5899999999999999</v>
      </c>
      <c r="N21" s="59">
        <v>1.3726618705035971</v>
      </c>
      <c r="O21" s="54">
        <v>22.689999999999998</v>
      </c>
      <c r="P21" s="55">
        <v>19.588489208633092</v>
      </c>
      <c r="Q21" s="59">
        <v>25.85</v>
      </c>
      <c r="R21" s="59">
        <v>22.316546762589933</v>
      </c>
      <c r="S21" s="54">
        <v>2.3499999999999996</v>
      </c>
      <c r="T21" s="55">
        <v>2.028776978417266</v>
      </c>
    </row>
    <row r="22" spans="3:20" x14ac:dyDescent="0.25">
      <c r="C22" s="54">
        <v>6.0220000000000002</v>
      </c>
      <c r="D22" s="59">
        <v>0.97495547778870939</v>
      </c>
      <c r="E22" s="54">
        <v>53.751999999999995</v>
      </c>
      <c r="F22" s="55">
        <v>8.7023923683325641</v>
      </c>
      <c r="G22" s="59">
        <v>62.575000000000003</v>
      </c>
      <c r="H22" s="59">
        <v>10.130826805484638</v>
      </c>
      <c r="I22" s="54">
        <v>8.875</v>
      </c>
      <c r="J22" s="55">
        <v>1.4368531825597466</v>
      </c>
      <c r="K22" s="59"/>
      <c r="M22" s="54">
        <v>1.0099999999999998</v>
      </c>
      <c r="N22" s="59">
        <v>0.8719424460431654</v>
      </c>
      <c r="O22" s="54">
        <v>21.75</v>
      </c>
      <c r="P22" s="55">
        <v>18.776978417266189</v>
      </c>
      <c r="Q22" s="59">
        <v>29.92</v>
      </c>
      <c r="R22" s="59">
        <v>25.830215827338133</v>
      </c>
      <c r="S22" s="54">
        <v>1.8999999999999995</v>
      </c>
      <c r="T22" s="55">
        <v>1.6402877697841725</v>
      </c>
    </row>
    <row r="23" spans="3:20" x14ac:dyDescent="0.25">
      <c r="C23" s="69">
        <v>7.7610000000000001</v>
      </c>
      <c r="D23" s="65">
        <v>1.256497752095346</v>
      </c>
      <c r="E23" s="69">
        <v>37.213999999999999</v>
      </c>
      <c r="F23" s="70">
        <v>6.0249075307919346</v>
      </c>
      <c r="G23" s="65">
        <v>39.976999999999997</v>
      </c>
      <c r="H23" s="65">
        <v>6.4722343300496892</v>
      </c>
      <c r="I23" s="69">
        <v>10.551</v>
      </c>
      <c r="J23" s="70">
        <v>1.7081958230070859</v>
      </c>
      <c r="K23" s="65"/>
      <c r="M23" s="54">
        <v>0.63999999999999968</v>
      </c>
      <c r="N23" s="59">
        <v>0.55251798561151055</v>
      </c>
      <c r="O23" s="54">
        <v>14.510000000000002</v>
      </c>
      <c r="P23" s="55">
        <v>12.526618705035974</v>
      </c>
      <c r="Q23" s="59">
        <v>12.93</v>
      </c>
      <c r="R23" s="59">
        <v>11.162589928057555</v>
      </c>
      <c r="S23" s="54">
        <v>0.89999999999999991</v>
      </c>
      <c r="T23" s="55">
        <v>0.7769784172661871</v>
      </c>
    </row>
    <row r="24" spans="3:20" s="53" customFormat="1" x14ac:dyDescent="0.25">
      <c r="C24" s="69">
        <v>6.407</v>
      </c>
      <c r="D24" s="65">
        <v>1.0372865735955266</v>
      </c>
      <c r="E24" s="69">
        <v>39.714999999999996</v>
      </c>
      <c r="F24" s="70">
        <v>6.4298168051110247</v>
      </c>
      <c r="G24" s="65">
        <v>78.219000000000008</v>
      </c>
      <c r="H24" s="65">
        <v>12.663573981593334</v>
      </c>
      <c r="I24" s="69">
        <v>8.968</v>
      </c>
      <c r="J24" s="70">
        <v>1.4519097849234714</v>
      </c>
      <c r="K24" s="65"/>
      <c r="M24" s="69">
        <v>1.0699999999999994</v>
      </c>
      <c r="N24" s="65">
        <v>0.92374100719424412</v>
      </c>
      <c r="O24" s="69">
        <v>12.67</v>
      </c>
      <c r="P24" s="70">
        <v>10.938129496402878</v>
      </c>
      <c r="Q24" s="65">
        <v>35.409999999999997</v>
      </c>
      <c r="R24" s="65">
        <v>30.569784172661869</v>
      </c>
      <c r="S24" s="69">
        <v>1.7799999999999998</v>
      </c>
      <c r="T24" s="70">
        <v>1.5366906474820143</v>
      </c>
    </row>
    <row r="25" spans="3:20" s="53" customFormat="1" x14ac:dyDescent="0.25">
      <c r="C25" s="69">
        <v>5.8640000000000008</v>
      </c>
      <c r="D25" s="65">
        <v>0.94937544366539228</v>
      </c>
      <c r="E25" s="69">
        <v>34.115000000000002</v>
      </c>
      <c r="F25" s="70">
        <v>5.5231826842845937</v>
      </c>
      <c r="G25" s="65">
        <v>71.676000000000002</v>
      </c>
      <c r="H25" s="65">
        <v>11.604269150777736</v>
      </c>
      <c r="I25" s="69">
        <v>7.1820000000000004</v>
      </c>
      <c r="J25" s="70">
        <v>1.1627582599598987</v>
      </c>
      <c r="K25" s="65"/>
      <c r="M25" s="69">
        <v>1.2199999999999998</v>
      </c>
      <c r="N25" s="65">
        <v>1.0532374100719424</v>
      </c>
      <c r="O25" s="69">
        <v>10.07</v>
      </c>
      <c r="P25" s="70">
        <v>8.6935251798561168</v>
      </c>
      <c r="Q25" s="65">
        <v>38.71</v>
      </c>
      <c r="R25" s="65">
        <v>33.418705035971229</v>
      </c>
      <c r="S25" s="69">
        <v>3.07</v>
      </c>
      <c r="T25" s="70">
        <v>2.650359712230216</v>
      </c>
    </row>
    <row r="26" spans="3:20" x14ac:dyDescent="0.25">
      <c r="C26" s="69">
        <v>7.5330000000000004</v>
      </c>
      <c r="D26" s="65">
        <v>1.2195847914616984</v>
      </c>
      <c r="E26" s="69">
        <v>30.614999999999998</v>
      </c>
      <c r="F26" s="70">
        <v>4.9565363587680729</v>
      </c>
      <c r="G26" s="65">
        <v>71.265000000000001</v>
      </c>
      <c r="H26" s="65">
        <v>11.537728682267081</v>
      </c>
      <c r="I26" s="69">
        <v>9.1229999999999993</v>
      </c>
      <c r="J26" s="70">
        <v>1.4770041221963457</v>
      </c>
      <c r="K26" s="65"/>
      <c r="M26" s="54">
        <v>0.92000000000000037</v>
      </c>
      <c r="N26" s="59">
        <v>0.7942446043165472</v>
      </c>
      <c r="O26" s="54">
        <v>26.23</v>
      </c>
      <c r="P26" s="55">
        <v>22.644604316546765</v>
      </c>
      <c r="Q26" s="59">
        <v>16.03</v>
      </c>
      <c r="R26" s="59">
        <v>13.838848920863311</v>
      </c>
      <c r="S26" s="54">
        <v>1.5299999999999998</v>
      </c>
      <c r="T26" s="55">
        <v>1.3208633093525179</v>
      </c>
    </row>
    <row r="27" spans="3:20" x14ac:dyDescent="0.25">
      <c r="C27" s="54">
        <v>7.1519999999999992</v>
      </c>
      <c r="D27" s="59">
        <v>1.1579012914554714</v>
      </c>
      <c r="E27" s="54">
        <v>34.352000000000004</v>
      </c>
      <c r="F27" s="55">
        <v>5.5615527354695704</v>
      </c>
      <c r="G27" s="59">
        <v>45.959999999999994</v>
      </c>
      <c r="H27" s="59">
        <v>7.4408757487826422</v>
      </c>
      <c r="I27" s="54">
        <v>5.7619999999999996</v>
      </c>
      <c r="J27" s="55">
        <v>0.93286175075033906</v>
      </c>
      <c r="K27" s="59"/>
      <c r="M27" s="54">
        <v>0.78999999999999959</v>
      </c>
      <c r="N27" s="59">
        <v>0.68201438848920837</v>
      </c>
      <c r="O27" s="54">
        <v>32.64</v>
      </c>
      <c r="P27" s="55">
        <v>28.178417266187054</v>
      </c>
      <c r="Q27" s="59">
        <v>25.93</v>
      </c>
      <c r="R27" s="59">
        <v>22.385611510791367</v>
      </c>
      <c r="S27" s="54"/>
      <c r="T27" s="55"/>
    </row>
    <row r="28" spans="3:20" x14ac:dyDescent="0.25">
      <c r="C28" s="54">
        <v>4.5280000000000005</v>
      </c>
      <c r="D28" s="59">
        <v>0.73307844626822927</v>
      </c>
      <c r="E28" s="54">
        <v>56.731999999999999</v>
      </c>
      <c r="F28" s="55">
        <v>9.1848512397723461</v>
      </c>
      <c r="G28" s="59">
        <v>62.117000000000004</v>
      </c>
      <c r="H28" s="59">
        <v>10.056677086317048</v>
      </c>
      <c r="I28" s="54"/>
      <c r="J28" s="55"/>
      <c r="K28" s="59"/>
      <c r="M28" s="54">
        <v>0.96</v>
      </c>
      <c r="N28" s="59">
        <v>0.82877697841726627</v>
      </c>
      <c r="O28" s="54">
        <v>17.37</v>
      </c>
      <c r="P28" s="55">
        <v>14.995683453237412</v>
      </c>
      <c r="Q28" s="59">
        <v>22.09</v>
      </c>
      <c r="R28" s="59">
        <v>19.070503597122304</v>
      </c>
      <c r="S28" s="54"/>
      <c r="T28" s="55"/>
    </row>
    <row r="29" spans="3:20" x14ac:dyDescent="0.25">
      <c r="C29" s="54">
        <v>5.330000000000001</v>
      </c>
      <c r="D29" s="59">
        <v>0.86292140428658615</v>
      </c>
      <c r="E29" s="54">
        <v>62.104000000000006</v>
      </c>
      <c r="F29" s="55">
        <v>10.054572399965132</v>
      </c>
      <c r="G29" s="59">
        <v>62.23599999999999</v>
      </c>
      <c r="H29" s="59">
        <v>10.075943061384606</v>
      </c>
      <c r="I29" s="54"/>
      <c r="J29" s="55"/>
      <c r="K29" s="59"/>
      <c r="M29" s="54">
        <v>2.2199999999999998</v>
      </c>
      <c r="N29" s="59">
        <v>0.55200994612515542</v>
      </c>
      <c r="O29" s="54">
        <v>29.490000000000002</v>
      </c>
      <c r="P29" s="55">
        <v>7.3327807708247006</v>
      </c>
      <c r="Q29" s="59">
        <v>28.06</v>
      </c>
      <c r="R29" s="59">
        <v>6.977206796518856</v>
      </c>
      <c r="S29" s="54">
        <v>8.0299999999999994</v>
      </c>
      <c r="T29" s="55">
        <v>1.9966846249481971</v>
      </c>
    </row>
    <row r="30" spans="3:20" x14ac:dyDescent="0.25">
      <c r="C30" s="54"/>
      <c r="D30" s="59"/>
      <c r="E30" s="54">
        <v>57.658999999999999</v>
      </c>
      <c r="F30" s="55">
        <v>9.334931566559149</v>
      </c>
      <c r="G30" s="59">
        <v>58.463999999999999</v>
      </c>
      <c r="H30" s="59">
        <v>9.4652602214279469</v>
      </c>
      <c r="I30" s="54"/>
      <c r="J30" s="55"/>
      <c r="K30" s="59"/>
      <c r="M30" s="54">
        <v>3.3</v>
      </c>
      <c r="N30" s="59">
        <v>0.82055532532117692</v>
      </c>
      <c r="O30" s="54">
        <v>18.37</v>
      </c>
      <c r="P30" s="55">
        <v>4.5677579776212189</v>
      </c>
      <c r="Q30" s="59">
        <v>36.64</v>
      </c>
      <c r="R30" s="59">
        <v>9.1106506423539173</v>
      </c>
      <c r="S30" s="54">
        <v>9.18</v>
      </c>
      <c r="T30" s="55">
        <v>2.2826357231661834</v>
      </c>
    </row>
    <row r="31" spans="3:20" x14ac:dyDescent="0.25">
      <c r="C31" s="54">
        <v>8.3919999999999995</v>
      </c>
      <c r="D31" s="59">
        <v>1.0994798695088235</v>
      </c>
      <c r="E31" s="54">
        <v>52.649000000000001</v>
      </c>
      <c r="F31" s="55">
        <v>6.8978212166074897</v>
      </c>
      <c r="G31" s="59">
        <v>47.034999999999997</v>
      </c>
      <c r="H31" s="59">
        <v>6.1623016756848807</v>
      </c>
      <c r="I31" s="54">
        <v>5.7360000000000007</v>
      </c>
      <c r="J31" s="55">
        <v>0.75150339984540204</v>
      </c>
      <c r="K31" s="59"/>
      <c r="M31" s="54">
        <v>3.1499999999999995</v>
      </c>
      <c r="N31" s="59">
        <v>0.78325735598839608</v>
      </c>
      <c r="O31" s="54">
        <v>11.899999999999999</v>
      </c>
      <c r="P31" s="55">
        <v>2.9589722337339408</v>
      </c>
      <c r="Q31" s="59">
        <v>24.56</v>
      </c>
      <c r="R31" s="59">
        <v>6.1069208454206381</v>
      </c>
      <c r="S31" s="54">
        <v>7.93</v>
      </c>
      <c r="T31" s="55">
        <v>1.9718193120596768</v>
      </c>
    </row>
    <row r="32" spans="3:20" x14ac:dyDescent="0.25">
      <c r="C32" s="54">
        <v>3.661</v>
      </c>
      <c r="D32" s="59">
        <v>0.47964678292085361</v>
      </c>
      <c r="E32" s="54">
        <v>42.327000000000005</v>
      </c>
      <c r="F32" s="55">
        <v>5.5454819395495685</v>
      </c>
      <c r="G32" s="59">
        <v>36.661000000000001</v>
      </c>
      <c r="H32" s="59">
        <v>4.8031496062992112</v>
      </c>
      <c r="I32" s="54">
        <v>12.396000000000001</v>
      </c>
      <c r="J32" s="55">
        <v>1.624064878745398</v>
      </c>
      <c r="K32" s="59"/>
      <c r="M32" s="54">
        <v>5.09</v>
      </c>
      <c r="N32" s="59">
        <v>1.2656444260256943</v>
      </c>
      <c r="O32" s="54">
        <v>41.09</v>
      </c>
      <c r="P32" s="55">
        <v>10.21715706589308</v>
      </c>
      <c r="Q32" s="59">
        <v>29.48</v>
      </c>
      <c r="R32" s="59">
        <v>7.3302942395358475</v>
      </c>
      <c r="S32" s="54">
        <v>5.81</v>
      </c>
      <c r="T32" s="55">
        <v>1.4446746788230418</v>
      </c>
    </row>
    <row r="33" spans="2:20" x14ac:dyDescent="0.25">
      <c r="C33" s="54">
        <v>10.574999999999999</v>
      </c>
      <c r="D33" s="59">
        <v>1.3854861320371556</v>
      </c>
      <c r="E33" s="54">
        <v>41.835000000000001</v>
      </c>
      <c r="F33" s="55">
        <v>5.4810224429101098</v>
      </c>
      <c r="G33" s="59">
        <v>39.419999999999995</v>
      </c>
      <c r="H33" s="59">
        <v>5.1646206453810555</v>
      </c>
      <c r="I33" s="54">
        <v>12.098000000000001</v>
      </c>
      <c r="J33" s="55">
        <v>1.5850223380979207</v>
      </c>
      <c r="K33" s="59"/>
      <c r="M33" s="54">
        <v>5.18</v>
      </c>
      <c r="N33" s="59">
        <v>1.2880232076253626</v>
      </c>
      <c r="O33" s="54">
        <v>22.689999999999998</v>
      </c>
      <c r="P33" s="55">
        <v>5.6419394944053041</v>
      </c>
      <c r="Q33" s="59">
        <v>87.31</v>
      </c>
      <c r="R33" s="59">
        <v>21.709904682967263</v>
      </c>
      <c r="S33" s="54">
        <v>7.0299999999999994</v>
      </c>
      <c r="T33" s="55">
        <v>1.7480314960629921</v>
      </c>
    </row>
    <row r="34" spans="2:20" x14ac:dyDescent="0.25">
      <c r="C34" s="54">
        <v>4.8960000000000008</v>
      </c>
      <c r="D34" s="59">
        <v>0.64145060070486193</v>
      </c>
      <c r="E34" s="54">
        <v>51.478000000000002</v>
      </c>
      <c r="F34" s="55">
        <v>6.7444023739960945</v>
      </c>
      <c r="G34" s="59">
        <v>39.667999999999999</v>
      </c>
      <c r="H34" s="59">
        <v>5.1971124241749305</v>
      </c>
      <c r="I34" s="54">
        <v>10.663</v>
      </c>
      <c r="J34" s="55">
        <v>1.3970154728994981</v>
      </c>
      <c r="K34" s="59"/>
      <c r="M34" s="54">
        <v>7.17</v>
      </c>
      <c r="N34" s="59">
        <v>1.782842934106921</v>
      </c>
      <c r="O34" s="54">
        <v>28.099999999999998</v>
      </c>
      <c r="P34" s="55">
        <v>6.9871529216742641</v>
      </c>
      <c r="Q34" s="59">
        <v>22.93</v>
      </c>
      <c r="R34" s="59">
        <v>5.7016162453377541</v>
      </c>
      <c r="S34" s="54">
        <v>8.02</v>
      </c>
      <c r="T34" s="55">
        <v>1.9941980936593451</v>
      </c>
    </row>
    <row r="35" spans="2:20" x14ac:dyDescent="0.25">
      <c r="C35" s="54">
        <v>9.32</v>
      </c>
      <c r="D35" s="59">
        <v>1.221062009511706</v>
      </c>
      <c r="E35" s="54">
        <v>32.911000000000001</v>
      </c>
      <c r="F35" s="55">
        <v>4.3118424672789439</v>
      </c>
      <c r="G35" s="59">
        <v>43.012</v>
      </c>
      <c r="H35" s="59">
        <v>5.6352273769439378</v>
      </c>
      <c r="I35" s="54">
        <v>10.401999999999999</v>
      </c>
      <c r="J35" s="55">
        <v>1.3628204960236872</v>
      </c>
      <c r="K35" s="59"/>
      <c r="M35" s="54">
        <v>2.9800000000000004</v>
      </c>
      <c r="N35" s="59">
        <v>0.74098632407791143</v>
      </c>
      <c r="O35" s="54">
        <v>30.919999999999995</v>
      </c>
      <c r="P35" s="55">
        <v>7.6883547451305416</v>
      </c>
      <c r="Q35" s="59">
        <v>109.15</v>
      </c>
      <c r="R35" s="59">
        <v>27.140489017820144</v>
      </c>
      <c r="S35" s="54">
        <v>8.6</v>
      </c>
      <c r="T35" s="55">
        <v>2.138416908412764</v>
      </c>
    </row>
    <row r="36" spans="2:20" x14ac:dyDescent="0.25">
      <c r="C36" s="54">
        <v>14.236999999999998</v>
      </c>
      <c r="D36" s="59">
        <v>1.8652639301950811</v>
      </c>
      <c r="E36" s="54">
        <v>44.908999999999999</v>
      </c>
      <c r="F36" s="55">
        <v>5.8837632816696566</v>
      </c>
      <c r="G36" s="59">
        <v>32.43</v>
      </c>
      <c r="H36" s="59">
        <v>4.2488241382472767</v>
      </c>
      <c r="I36" s="54">
        <v>10.487</v>
      </c>
      <c r="J36" s="55">
        <v>1.3739567911748134</v>
      </c>
      <c r="K36" s="59"/>
      <c r="M36" s="54">
        <v>2.64</v>
      </c>
      <c r="N36" s="59">
        <v>0.65644426025694158</v>
      </c>
      <c r="O36" s="54">
        <v>41.73</v>
      </c>
      <c r="P36" s="55">
        <v>10.37629506837961</v>
      </c>
      <c r="Q36" s="59">
        <v>91.75</v>
      </c>
      <c r="R36" s="59">
        <v>22.813924575217573</v>
      </c>
      <c r="S36" s="54">
        <v>7.8900000000000006</v>
      </c>
      <c r="T36" s="55">
        <v>1.9618731869042687</v>
      </c>
    </row>
    <row r="37" spans="2:20" x14ac:dyDescent="0.25">
      <c r="C37" s="54">
        <v>4.4189999999999996</v>
      </c>
      <c r="D37" s="59">
        <v>0.57895633262148372</v>
      </c>
      <c r="E37" s="54">
        <v>56.831000000000003</v>
      </c>
      <c r="F37" s="55">
        <v>7.4457269380428928</v>
      </c>
      <c r="G37" s="59">
        <v>43.720999999999997</v>
      </c>
      <c r="H37" s="59">
        <v>5.7281171800280353</v>
      </c>
      <c r="I37" s="54">
        <v>9.4759999999999991</v>
      </c>
      <c r="J37" s="55">
        <v>1.241500386494949</v>
      </c>
      <c r="K37" s="59"/>
      <c r="M37" s="54">
        <v>3.4499999999999997</v>
      </c>
      <c r="N37" s="59">
        <v>0.85785329465395765</v>
      </c>
      <c r="O37" s="54">
        <v>50.760000000000005</v>
      </c>
      <c r="P37" s="55">
        <v>12.621632822213014</v>
      </c>
      <c r="Q37" s="59">
        <v>27.43</v>
      </c>
      <c r="R37" s="59">
        <v>6.8205553253211768</v>
      </c>
      <c r="S37" s="54">
        <v>9.19</v>
      </c>
      <c r="T37" s="55">
        <v>2.2851222544550351</v>
      </c>
    </row>
    <row r="38" spans="2:20" x14ac:dyDescent="0.25">
      <c r="C38" s="54">
        <v>7.4290000000000003</v>
      </c>
      <c r="D38" s="59">
        <v>0.97331219620841891</v>
      </c>
      <c r="E38" s="54">
        <v>38.04</v>
      </c>
      <c r="F38" s="55">
        <v>4.9838196182215979</v>
      </c>
      <c r="G38" s="59">
        <v>40.284999999999997</v>
      </c>
      <c r="H38" s="59">
        <v>5.2779488254483979</v>
      </c>
      <c r="I38" s="54">
        <v>7.5340000000000007</v>
      </c>
      <c r="J38" s="55">
        <v>0.98706879610098652</v>
      </c>
      <c r="K38" s="59"/>
      <c r="M38" s="54">
        <v>6.2</v>
      </c>
      <c r="N38" s="59">
        <v>1.541649399088272</v>
      </c>
      <c r="O38" s="54">
        <v>25.05</v>
      </c>
      <c r="P38" s="55">
        <v>6.2287608785743895</v>
      </c>
      <c r="Q38" s="59">
        <v>38.79</v>
      </c>
      <c r="R38" s="59">
        <v>9.6452548694571068</v>
      </c>
      <c r="S38" s="54">
        <v>11.67</v>
      </c>
      <c r="T38" s="55">
        <v>2.9017820140903439</v>
      </c>
    </row>
    <row r="39" spans="2:20" x14ac:dyDescent="0.25">
      <c r="C39" s="54">
        <v>9.5129999999999999</v>
      </c>
      <c r="D39" s="59">
        <v>1.2463479502666157</v>
      </c>
      <c r="E39" s="54">
        <v>39.926000000000002</v>
      </c>
      <c r="F39" s="55">
        <v>5.2309143553395252</v>
      </c>
      <c r="G39" s="59">
        <v>42.456000000000003</v>
      </c>
      <c r="H39" s="59">
        <v>5.5623829051318658</v>
      </c>
      <c r="I39" s="54">
        <v>10.096</v>
      </c>
      <c r="J39" s="55">
        <v>1.3227298334796334</v>
      </c>
      <c r="K39" s="59"/>
      <c r="M39" s="54">
        <v>1.9800000000000004</v>
      </c>
      <c r="N39" s="59">
        <v>0.4923331951927063</v>
      </c>
      <c r="O39" s="54">
        <v>72.040000000000006</v>
      </c>
      <c r="P39" s="55">
        <v>17.912971404890179</v>
      </c>
      <c r="Q39" s="59"/>
      <c r="R39" s="59"/>
      <c r="S39" s="54">
        <v>14.3</v>
      </c>
      <c r="T39" s="55">
        <v>3.5557397430584339</v>
      </c>
    </row>
    <row r="40" spans="2:20" x14ac:dyDescent="0.25">
      <c r="C40" s="54">
        <v>3.8849999999999998</v>
      </c>
      <c r="D40" s="59">
        <v>0.50899419602499762</v>
      </c>
      <c r="E40" s="54">
        <v>51.475999999999999</v>
      </c>
      <c r="F40" s="55">
        <v>6.7441403435219502</v>
      </c>
      <c r="G40" s="59">
        <v>48.794000000000004</v>
      </c>
      <c r="H40" s="59">
        <v>6.392757477694655</v>
      </c>
      <c r="I40" s="54">
        <v>9.8850000000000016</v>
      </c>
      <c r="J40" s="55">
        <v>1.2950856184574266</v>
      </c>
      <c r="K40" s="59"/>
      <c r="M40" s="54">
        <v>4.8999999999999995</v>
      </c>
      <c r="N40" s="59">
        <v>1.2184003315375052</v>
      </c>
      <c r="O40" s="54"/>
      <c r="P40" s="55"/>
      <c r="Q40" s="59"/>
      <c r="R40" s="59"/>
      <c r="S40" s="54">
        <v>14.649999999999999</v>
      </c>
      <c r="T40" s="55">
        <v>3.642768338168255</v>
      </c>
    </row>
    <row r="41" spans="2:20" x14ac:dyDescent="0.25">
      <c r="C41" s="54"/>
      <c r="D41" s="59"/>
      <c r="E41" s="54">
        <v>56.82</v>
      </c>
      <c r="F41" s="55">
        <v>7.4442857704350995</v>
      </c>
      <c r="G41" s="59">
        <v>35.898000000000003</v>
      </c>
      <c r="H41" s="59">
        <v>4.703184980413222</v>
      </c>
      <c r="I41" s="54">
        <v>13.622999999999999</v>
      </c>
      <c r="J41" s="55">
        <v>1.7848205746328294</v>
      </c>
      <c r="K41" s="59"/>
      <c r="M41" s="54"/>
      <c r="N41" s="59"/>
      <c r="O41" s="54"/>
      <c r="P41" s="55"/>
      <c r="Q41" s="59"/>
      <c r="R41" s="59"/>
      <c r="S41" s="54"/>
      <c r="T41" s="55"/>
    </row>
    <row r="42" spans="2:20" x14ac:dyDescent="0.25">
      <c r="C42" s="54"/>
      <c r="D42" s="59"/>
      <c r="E42" s="54"/>
      <c r="F42" s="55"/>
      <c r="G42" s="59">
        <v>29.268000000000001</v>
      </c>
      <c r="H42" s="59">
        <v>3.8345539586253872</v>
      </c>
      <c r="I42" s="54">
        <v>9.1870000000000012</v>
      </c>
      <c r="J42" s="55">
        <v>1.2036369829811207</v>
      </c>
      <c r="K42" s="59"/>
      <c r="M42" s="54"/>
      <c r="N42" s="59"/>
      <c r="O42" s="54"/>
      <c r="P42" s="55"/>
      <c r="Q42" s="59"/>
      <c r="R42" s="59"/>
      <c r="S42" s="54"/>
      <c r="T42" s="55"/>
    </row>
    <row r="43" spans="2:20" x14ac:dyDescent="0.25">
      <c r="C43" s="56"/>
      <c r="D43" s="58"/>
      <c r="E43" s="56"/>
      <c r="F43" s="57"/>
      <c r="G43" s="58"/>
      <c r="H43" s="58"/>
      <c r="I43" s="56">
        <v>4.7610000000000001</v>
      </c>
      <c r="J43" s="57">
        <v>0.62376354370013221</v>
      </c>
      <c r="K43" s="59"/>
      <c r="M43" s="54"/>
      <c r="N43" s="59"/>
      <c r="O43" s="54"/>
      <c r="P43" s="55"/>
      <c r="Q43" s="59"/>
      <c r="R43" s="59"/>
      <c r="S43" s="54"/>
      <c r="T43" s="55"/>
    </row>
    <row r="44" spans="2:20" x14ac:dyDescent="0.25">
      <c r="B44" s="60" t="s">
        <v>21</v>
      </c>
      <c r="C44" s="63">
        <f>COUNT(C6:C40)</f>
        <v>34</v>
      </c>
      <c r="D44" s="63">
        <f>COUNT(D6:D40)</f>
        <v>34</v>
      </c>
      <c r="E44" s="60">
        <f>COUNT(E6:E41)</f>
        <v>34</v>
      </c>
      <c r="F44" s="61">
        <f>COUNT(F6:F42)</f>
        <v>34</v>
      </c>
      <c r="G44" s="63">
        <f>COUNT(G6:G42)</f>
        <v>35</v>
      </c>
      <c r="H44" s="63">
        <f>COUNT(H6:H42)</f>
        <v>35</v>
      </c>
      <c r="I44" s="60">
        <f>COUNT(I6:I43)</f>
        <v>35</v>
      </c>
      <c r="J44" s="61">
        <f>COUNT(J6:J43)</f>
        <v>35</v>
      </c>
      <c r="K44" s="62"/>
      <c r="L44" s="53" t="s">
        <v>24</v>
      </c>
      <c r="M44" s="60">
        <f>COUNT(M6:M43)</f>
        <v>35</v>
      </c>
      <c r="N44" s="60">
        <f t="shared" ref="N44" si="0">COUNT(N6:N43)</f>
        <v>35</v>
      </c>
      <c r="O44" s="60">
        <f t="shared" ref="O44:T44" si="1">COUNT(O6:O43)</f>
        <v>33</v>
      </c>
      <c r="P44" s="64">
        <f t="shared" si="1"/>
        <v>33</v>
      </c>
      <c r="Q44" s="63">
        <f t="shared" si="1"/>
        <v>31</v>
      </c>
      <c r="R44" s="60">
        <f t="shared" si="1"/>
        <v>31</v>
      </c>
      <c r="S44" s="60">
        <f t="shared" si="1"/>
        <v>33</v>
      </c>
      <c r="T44" s="64">
        <f t="shared" si="1"/>
        <v>33</v>
      </c>
    </row>
    <row r="45" spans="2:20" x14ac:dyDescent="0.25">
      <c r="B45" s="52" t="s">
        <v>2</v>
      </c>
      <c r="D45" s="52">
        <f t="shared" ref="D45:T45" si="2">AVERAGE(D6:D43)</f>
        <v>0.99999999999999978</v>
      </c>
      <c r="F45" s="52">
        <f t="shared" si="2"/>
        <v>6.3660250762067321</v>
      </c>
      <c r="H45" s="52">
        <f t="shared" si="2"/>
        <v>7.5330717312557862</v>
      </c>
      <c r="J45" s="52">
        <f t="shared" si="2"/>
        <v>1.2729615645595251</v>
      </c>
      <c r="N45" s="52">
        <f t="shared" si="2"/>
        <v>0.99999999999999978</v>
      </c>
      <c r="P45" s="52">
        <f t="shared" si="2"/>
        <v>10.681622516647529</v>
      </c>
      <c r="R45" s="52">
        <f t="shared" si="2"/>
        <v>15.105431084178228</v>
      </c>
      <c r="T45" s="52">
        <f t="shared" si="2"/>
        <v>1.8210304187689679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I54"/>
  <sheetViews>
    <sheetView tabSelected="1" zoomScale="59" zoomScaleNormal="59" workbookViewId="0">
      <pane xSplit="8" ySplit="5" topLeftCell="I6" activePane="bottomRight" state="frozen"/>
      <selection pane="topRight" activeCell="B1" sqref="B1"/>
      <selection pane="bottomLeft" activeCell="A6" sqref="A6"/>
      <selection pane="bottomRight" activeCell="F2" sqref="F2"/>
    </sheetView>
  </sheetViews>
  <sheetFormatPr baseColWidth="10" defaultColWidth="10.85546875" defaultRowHeight="15" x14ac:dyDescent="0.25"/>
  <cols>
    <col min="3" max="3" width="10.85546875" style="127"/>
    <col min="4" max="4" width="10.85546875" style="132"/>
    <col min="5" max="5" width="23.7109375" customWidth="1"/>
    <col min="6" max="6" width="23.7109375" style="118" customWidth="1"/>
    <col min="7" max="7" width="23.7109375" style="118" hidden="1" customWidth="1"/>
    <col min="8" max="8" width="13.85546875" customWidth="1"/>
    <col min="10" max="10" width="12.140625" bestFit="1" customWidth="1"/>
    <col min="11" max="11" width="10.85546875" bestFit="1" customWidth="1"/>
    <col min="14" max="14" width="26.140625" style="1" customWidth="1"/>
    <col min="17" max="17" width="14" customWidth="1"/>
    <col min="21" max="21" width="25.42578125" style="1" customWidth="1"/>
    <col min="24" max="24" width="14.28515625" customWidth="1"/>
    <col min="28" max="28" width="25.140625" style="1" customWidth="1"/>
    <col min="31" max="31" width="14.140625" customWidth="1"/>
    <col min="35" max="35" width="23.140625" style="1" customWidth="1"/>
  </cols>
  <sheetData>
    <row r="2" spans="2:35" x14ac:dyDescent="0.25">
      <c r="K2" t="s">
        <v>6</v>
      </c>
    </row>
    <row r="3" spans="2:35" x14ac:dyDescent="0.25">
      <c r="B3" s="122" t="s">
        <v>33</v>
      </c>
      <c r="C3" s="122"/>
      <c r="D3" s="122"/>
      <c r="E3" s="122"/>
    </row>
    <row r="4" spans="2:35" x14ac:dyDescent="0.25">
      <c r="B4" s="113" t="s">
        <v>5</v>
      </c>
      <c r="C4" s="128" t="s">
        <v>15</v>
      </c>
      <c r="D4" s="133" t="s">
        <v>16</v>
      </c>
      <c r="E4" s="113" t="s">
        <v>18</v>
      </c>
      <c r="I4" s="124" t="s">
        <v>5</v>
      </c>
      <c r="J4" s="124"/>
      <c r="K4" s="124"/>
      <c r="L4" s="124"/>
      <c r="M4" s="124"/>
      <c r="N4" s="125"/>
      <c r="P4" s="123" t="s">
        <v>7</v>
      </c>
      <c r="Q4" s="124"/>
      <c r="R4" s="124"/>
      <c r="S4" s="124"/>
      <c r="T4" s="124"/>
      <c r="U4" s="125"/>
      <c r="W4" s="123" t="s">
        <v>8</v>
      </c>
      <c r="X4" s="124"/>
      <c r="Y4" s="124"/>
      <c r="Z4" s="124"/>
      <c r="AA4" s="124"/>
      <c r="AB4" s="125"/>
      <c r="AD4" s="123" t="s">
        <v>18</v>
      </c>
      <c r="AE4" s="124"/>
      <c r="AF4" s="124"/>
      <c r="AG4" s="124"/>
      <c r="AH4" s="124"/>
      <c r="AI4" s="125"/>
    </row>
    <row r="5" spans="2:35" x14ac:dyDescent="0.25">
      <c r="B5" s="114"/>
      <c r="C5" s="129"/>
      <c r="D5" s="134"/>
      <c r="E5" s="114"/>
      <c r="H5" s="20" t="s">
        <v>31</v>
      </c>
      <c r="I5" s="73" t="s">
        <v>0</v>
      </c>
      <c r="J5" s="73" t="s">
        <v>1</v>
      </c>
      <c r="K5" s="73" t="s">
        <v>2</v>
      </c>
      <c r="L5" s="73" t="s">
        <v>3</v>
      </c>
      <c r="M5" s="73" t="s">
        <v>4</v>
      </c>
      <c r="N5" s="74" t="s">
        <v>11</v>
      </c>
      <c r="O5" s="19"/>
      <c r="P5" s="75" t="s">
        <v>0</v>
      </c>
      <c r="Q5" s="73" t="s">
        <v>1</v>
      </c>
      <c r="R5" s="73" t="s">
        <v>2</v>
      </c>
      <c r="S5" s="73" t="s">
        <v>3</v>
      </c>
      <c r="T5" s="73" t="s">
        <v>4</v>
      </c>
      <c r="U5" s="74" t="s">
        <v>11</v>
      </c>
      <c r="V5" s="19"/>
      <c r="W5" s="75" t="s">
        <v>0</v>
      </c>
      <c r="X5" s="73" t="s">
        <v>1</v>
      </c>
      <c r="Y5" s="73" t="s">
        <v>2</v>
      </c>
      <c r="Z5" s="73" t="s">
        <v>3</v>
      </c>
      <c r="AA5" s="73" t="s">
        <v>4</v>
      </c>
      <c r="AB5" s="74" t="s">
        <v>11</v>
      </c>
      <c r="AC5" s="19"/>
      <c r="AD5" s="75" t="s">
        <v>0</v>
      </c>
      <c r="AE5" s="73" t="s">
        <v>1</v>
      </c>
      <c r="AF5" s="73" t="s">
        <v>2</v>
      </c>
      <c r="AG5" s="73" t="s">
        <v>3</v>
      </c>
      <c r="AH5" s="73" t="s">
        <v>4</v>
      </c>
      <c r="AI5" s="74" t="s">
        <v>11</v>
      </c>
    </row>
    <row r="6" spans="2:35" x14ac:dyDescent="0.25">
      <c r="B6" s="115">
        <v>1.2093765726949259</v>
      </c>
      <c r="C6" s="127">
        <v>1.623535020880974</v>
      </c>
      <c r="D6" s="135">
        <v>1.57</v>
      </c>
      <c r="E6" s="116">
        <v>0.48052551187081172</v>
      </c>
      <c r="H6" s="19"/>
      <c r="I6" s="76">
        <v>1</v>
      </c>
      <c r="J6" s="76">
        <v>34346</v>
      </c>
      <c r="K6" s="76">
        <v>57.073</v>
      </c>
      <c r="L6" s="76">
        <v>1960225</v>
      </c>
      <c r="M6" s="76">
        <v>1960225</v>
      </c>
      <c r="N6" s="77">
        <f t="shared" ref="N6:N11" si="0">K6/$K$30</f>
        <v>1.2093765726949259</v>
      </c>
      <c r="O6" s="19"/>
      <c r="P6" s="78">
        <v>1</v>
      </c>
      <c r="Q6" s="76">
        <v>29307</v>
      </c>
      <c r="R6" s="76">
        <v>76.617999999999995</v>
      </c>
      <c r="S6" s="76">
        <v>2245452</v>
      </c>
      <c r="T6" s="76">
        <v>2245452</v>
      </c>
      <c r="U6" s="77">
        <f>R6/$K$30</f>
        <v>1.623535020880974</v>
      </c>
      <c r="V6" s="19"/>
      <c r="W6" s="78">
        <v>1</v>
      </c>
      <c r="X6" s="76">
        <v>30034</v>
      </c>
      <c r="Y6" s="76">
        <v>74.105999999999995</v>
      </c>
      <c r="Z6" s="76">
        <v>2225704</v>
      </c>
      <c r="AA6" s="76">
        <v>2225704</v>
      </c>
      <c r="AB6" s="77">
        <f>Y6/$K$30</f>
        <v>1.5703057539665022</v>
      </c>
      <c r="AC6" s="19"/>
      <c r="AD6" s="78">
        <v>1</v>
      </c>
      <c r="AE6" s="76">
        <v>30696</v>
      </c>
      <c r="AF6" s="76">
        <v>22.677</v>
      </c>
      <c r="AG6" s="76">
        <v>696106</v>
      </c>
      <c r="AH6" s="76">
        <v>696106</v>
      </c>
      <c r="AI6" s="77">
        <f>AF6/$K$30</f>
        <v>0.48052551187081172</v>
      </c>
    </row>
    <row r="7" spans="2:35" x14ac:dyDescent="0.25">
      <c r="B7" s="115">
        <v>0.68884435065909722</v>
      </c>
      <c r="C7" s="127">
        <v>2.0638843026284426</v>
      </c>
      <c r="D7" s="135">
        <v>1.099675969662991</v>
      </c>
      <c r="E7" s="116">
        <v>0.91498397506643958</v>
      </c>
      <c r="H7" s="19"/>
      <c r="I7" s="19">
        <v>2</v>
      </c>
      <c r="J7" s="19">
        <v>26757</v>
      </c>
      <c r="K7" s="19">
        <v>32.508000000000003</v>
      </c>
      <c r="L7" s="19">
        <v>869821</v>
      </c>
      <c r="M7" s="19">
        <v>869821</v>
      </c>
      <c r="N7" s="79">
        <f t="shared" si="0"/>
        <v>0.68884435065909722</v>
      </c>
      <c r="O7" s="19"/>
      <c r="P7" s="28">
        <v>2</v>
      </c>
      <c r="Q7" s="34">
        <v>28368</v>
      </c>
      <c r="R7" s="34">
        <v>97.399000000000001</v>
      </c>
      <c r="S7" s="34">
        <v>2763026</v>
      </c>
      <c r="T7" s="34">
        <v>2763026</v>
      </c>
      <c r="U7" s="79">
        <f t="shared" ref="U7:U28" si="1">R7/$K$30</f>
        <v>2.0638843026284426</v>
      </c>
      <c r="V7" s="19"/>
      <c r="W7" s="28">
        <v>2</v>
      </c>
      <c r="X7" s="34">
        <v>29214</v>
      </c>
      <c r="Y7" s="34">
        <v>51.896000000000001</v>
      </c>
      <c r="Z7" s="34">
        <v>1516079</v>
      </c>
      <c r="AA7" s="34">
        <v>1516079</v>
      </c>
      <c r="AB7" s="79">
        <f t="shared" ref="AB7:AB21" si="2">Y7/$K$30</f>
        <v>1.099675969662991</v>
      </c>
      <c r="AC7" s="19"/>
      <c r="AD7" s="28">
        <v>2</v>
      </c>
      <c r="AE7" s="34">
        <v>37040</v>
      </c>
      <c r="AF7" s="34">
        <v>43.18</v>
      </c>
      <c r="AG7" s="34">
        <v>1599400</v>
      </c>
      <c r="AH7" s="34">
        <v>1599400</v>
      </c>
      <c r="AI7" s="79">
        <f t="shared" ref="AI7:AI13" si="3">AF7/$K$30</f>
        <v>0.91498397506643958</v>
      </c>
    </row>
    <row r="8" spans="2:35" x14ac:dyDescent="0.25">
      <c r="B8" s="115">
        <v>1.0026681735107408</v>
      </c>
      <c r="C8" s="127">
        <v>1.3333592322158556</v>
      </c>
      <c r="D8" s="135">
        <v>1.6023874060797629</v>
      </c>
      <c r="E8" s="116">
        <v>0.18435295467989865</v>
      </c>
      <c r="H8" s="19"/>
      <c r="I8" s="19">
        <v>3</v>
      </c>
      <c r="J8" s="19">
        <v>34708</v>
      </c>
      <c r="K8" s="19">
        <v>47.317999999999998</v>
      </c>
      <c r="L8" s="19">
        <v>1642299</v>
      </c>
      <c r="M8" s="19">
        <v>1642299</v>
      </c>
      <c r="N8" s="79">
        <f t="shared" si="0"/>
        <v>1.0026681735107408</v>
      </c>
      <c r="O8" s="19"/>
      <c r="P8" s="28">
        <v>3</v>
      </c>
      <c r="Q8" s="34">
        <v>31239</v>
      </c>
      <c r="R8" s="34">
        <v>62.923999999999999</v>
      </c>
      <c r="S8" s="34">
        <v>1965677</v>
      </c>
      <c r="T8" s="34">
        <v>1965677</v>
      </c>
      <c r="U8" s="79">
        <f t="shared" si="1"/>
        <v>1.3333592322158556</v>
      </c>
      <c r="V8" s="19"/>
      <c r="W8" s="28">
        <v>3</v>
      </c>
      <c r="X8" s="34">
        <v>39264</v>
      </c>
      <c r="Y8" s="34">
        <v>75.62</v>
      </c>
      <c r="Z8" s="34">
        <v>2969130</v>
      </c>
      <c r="AA8" s="34">
        <v>2969130</v>
      </c>
      <c r="AB8" s="79">
        <f t="shared" si="2"/>
        <v>1.6023874060797629</v>
      </c>
      <c r="AC8" s="19"/>
      <c r="AD8" s="28">
        <v>3</v>
      </c>
      <c r="AE8" s="34">
        <v>28089</v>
      </c>
      <c r="AF8" s="34">
        <v>8.6999999999999993</v>
      </c>
      <c r="AG8" s="34">
        <v>244388</v>
      </c>
      <c r="AH8" s="34">
        <v>244388</v>
      </c>
      <c r="AI8" s="79">
        <f t="shared" si="3"/>
        <v>0.18435295467989865</v>
      </c>
    </row>
    <row r="9" spans="2:35" x14ac:dyDescent="0.25">
      <c r="B9" s="115">
        <v>0.85821597902190516</v>
      </c>
      <c r="C9" s="127">
        <v>1.9820697327411909</v>
      </c>
      <c r="D9" s="135">
        <v>1.3848297295626915</v>
      </c>
      <c r="E9" s="116">
        <v>0.20378417990305581</v>
      </c>
      <c r="H9" s="19"/>
      <c r="I9" s="19">
        <v>4</v>
      </c>
      <c r="J9" s="19">
        <v>30764</v>
      </c>
      <c r="K9" s="19">
        <v>40.500999999999998</v>
      </c>
      <c r="L9" s="19">
        <v>1245971</v>
      </c>
      <c r="M9" s="19">
        <v>1245971</v>
      </c>
      <c r="N9" s="79">
        <f t="shared" si="0"/>
        <v>0.85821597902190516</v>
      </c>
      <c r="O9" s="19"/>
      <c r="P9" s="28">
        <v>4</v>
      </c>
      <c r="Q9" s="34">
        <v>21629</v>
      </c>
      <c r="R9" s="34">
        <v>93.537999999999997</v>
      </c>
      <c r="S9" s="34">
        <v>2023141</v>
      </c>
      <c r="T9" s="34">
        <v>2023141</v>
      </c>
      <c r="U9" s="79">
        <f t="shared" si="1"/>
        <v>1.9820697327411909</v>
      </c>
      <c r="V9" s="19"/>
      <c r="W9" s="28">
        <v>4</v>
      </c>
      <c r="X9" s="34">
        <v>34436</v>
      </c>
      <c r="Y9" s="34">
        <v>65.352999999999994</v>
      </c>
      <c r="Z9" s="34">
        <v>2250498</v>
      </c>
      <c r="AA9" s="34">
        <v>2250498</v>
      </c>
      <c r="AB9" s="79">
        <f t="shared" si="2"/>
        <v>1.3848297295626915</v>
      </c>
      <c r="AC9" s="19"/>
      <c r="AD9" s="28">
        <v>4</v>
      </c>
      <c r="AE9" s="34">
        <v>38148</v>
      </c>
      <c r="AF9" s="34">
        <v>9.6170000000000009</v>
      </c>
      <c r="AG9" s="34">
        <v>366868</v>
      </c>
      <c r="AH9" s="34">
        <v>366868</v>
      </c>
      <c r="AI9" s="79">
        <f t="shared" si="3"/>
        <v>0.20378417990305581</v>
      </c>
    </row>
    <row r="10" spans="2:35" x14ac:dyDescent="0.25">
      <c r="B10" s="115">
        <v>1.2537696117816373</v>
      </c>
      <c r="C10" s="127">
        <v>1.2839017843741449</v>
      </c>
      <c r="D10" s="135">
        <v>1.8053239861911869</v>
      </c>
      <c r="E10" s="116">
        <v>0.43772172239340995</v>
      </c>
      <c r="H10" s="19"/>
      <c r="I10" s="19">
        <v>5</v>
      </c>
      <c r="J10" s="19">
        <v>28172</v>
      </c>
      <c r="K10" s="19">
        <v>59.167999999999999</v>
      </c>
      <c r="L10" s="19">
        <v>1666879</v>
      </c>
      <c r="M10" s="19">
        <v>1666879</v>
      </c>
      <c r="N10" s="79">
        <f t="shared" si="0"/>
        <v>1.2537696117816373</v>
      </c>
      <c r="O10" s="19"/>
      <c r="P10" s="28">
        <v>5</v>
      </c>
      <c r="Q10" s="34">
        <v>26873</v>
      </c>
      <c r="R10" s="34">
        <v>60.59</v>
      </c>
      <c r="S10" s="34">
        <v>1628241</v>
      </c>
      <c r="T10" s="34">
        <v>1628241</v>
      </c>
      <c r="U10" s="79">
        <f t="shared" si="1"/>
        <v>1.2839017843741449</v>
      </c>
      <c r="V10" s="19"/>
      <c r="W10" s="28">
        <v>5</v>
      </c>
      <c r="X10" s="34">
        <v>38685</v>
      </c>
      <c r="Y10" s="34">
        <v>85.197000000000003</v>
      </c>
      <c r="Z10" s="34">
        <v>3295850</v>
      </c>
      <c r="AA10" s="34">
        <v>3295850</v>
      </c>
      <c r="AB10" s="79">
        <f t="shared" si="2"/>
        <v>1.8053239861911869</v>
      </c>
      <c r="AC10" s="19"/>
      <c r="AD10" s="28">
        <v>5</v>
      </c>
      <c r="AE10" s="34">
        <v>30694</v>
      </c>
      <c r="AF10" s="34">
        <v>20.657</v>
      </c>
      <c r="AG10" s="34">
        <v>634034</v>
      </c>
      <c r="AH10" s="34">
        <v>634034</v>
      </c>
      <c r="AI10" s="79">
        <f t="shared" si="3"/>
        <v>0.43772172239340995</v>
      </c>
    </row>
    <row r="11" spans="2:35" x14ac:dyDescent="0.25">
      <c r="B11" s="115">
        <v>0.88671652201552165</v>
      </c>
      <c r="C11" s="127">
        <v>1.7454410609124058</v>
      </c>
      <c r="D11" s="132">
        <v>1.0096396817969115</v>
      </c>
      <c r="E11" s="116">
        <v>0.96749278215802448</v>
      </c>
      <c r="H11" s="19"/>
      <c r="I11" s="19">
        <v>6</v>
      </c>
      <c r="J11" s="19">
        <v>29736</v>
      </c>
      <c r="K11" s="19">
        <v>41.845999999999997</v>
      </c>
      <c r="L11" s="19">
        <v>1244345</v>
      </c>
      <c r="M11" s="19">
        <v>1244345</v>
      </c>
      <c r="N11" s="79">
        <f t="shared" si="0"/>
        <v>0.88671652201552165</v>
      </c>
      <c r="O11" s="19"/>
      <c r="P11" s="28">
        <v>6</v>
      </c>
      <c r="Q11" s="34">
        <v>32968</v>
      </c>
      <c r="R11" s="34">
        <v>82.370999999999995</v>
      </c>
      <c r="S11" s="34">
        <v>2715602</v>
      </c>
      <c r="T11" s="34">
        <v>2715602</v>
      </c>
      <c r="U11" s="79">
        <f t="shared" si="1"/>
        <v>1.7454410609124058</v>
      </c>
      <c r="V11" s="19"/>
      <c r="W11" s="28">
        <v>6</v>
      </c>
      <c r="X11" s="34">
        <v>34555</v>
      </c>
      <c r="Y11" s="34">
        <v>47.646999999999998</v>
      </c>
      <c r="Z11" s="34">
        <v>1646443</v>
      </c>
      <c r="AA11" s="34">
        <v>1646443</v>
      </c>
      <c r="AB11" s="79">
        <f t="shared" si="2"/>
        <v>1.0096396817969115</v>
      </c>
      <c r="AC11" s="19"/>
      <c r="AD11" s="28">
        <v>6</v>
      </c>
      <c r="AE11" s="34">
        <v>31109</v>
      </c>
      <c r="AF11" s="34">
        <v>45.658000000000001</v>
      </c>
      <c r="AG11" s="34">
        <v>1420360</v>
      </c>
      <c r="AH11" s="34">
        <v>1420360</v>
      </c>
      <c r="AI11" s="79">
        <f t="shared" si="3"/>
        <v>0.96749278215802448</v>
      </c>
    </row>
    <row r="12" spans="2:35" x14ac:dyDescent="0.25">
      <c r="B12" s="115">
        <v>0.97096794130371455</v>
      </c>
      <c r="C12" s="127">
        <v>0.92780392191486916</v>
      </c>
      <c r="D12" s="132">
        <v>1.2613768199115318</v>
      </c>
      <c r="E12" s="116">
        <v>0.47770724256363628</v>
      </c>
      <c r="H12" s="19"/>
      <c r="I12" s="19">
        <v>7</v>
      </c>
      <c r="J12" s="19">
        <v>33898</v>
      </c>
      <c r="K12" s="19">
        <v>45.822000000000003</v>
      </c>
      <c r="L12" s="19">
        <v>1553275</v>
      </c>
      <c r="M12" s="19">
        <v>1553275</v>
      </c>
      <c r="N12" s="79">
        <f t="shared" ref="N12:N17" si="4">K12/$K$30</f>
        <v>0.97096794130371455</v>
      </c>
      <c r="O12" s="19"/>
      <c r="P12" s="28">
        <v>7</v>
      </c>
      <c r="Q12" s="34">
        <v>26712</v>
      </c>
      <c r="R12" s="34">
        <v>43.784999999999997</v>
      </c>
      <c r="S12" s="34">
        <v>1169595</v>
      </c>
      <c r="T12" s="34">
        <v>1169595</v>
      </c>
      <c r="U12" s="79">
        <f t="shared" si="1"/>
        <v>0.92780392191486916</v>
      </c>
      <c r="V12" s="19"/>
      <c r="W12" s="28">
        <v>7</v>
      </c>
      <c r="X12" s="34">
        <v>36745</v>
      </c>
      <c r="Y12" s="34">
        <v>59.527000000000001</v>
      </c>
      <c r="Z12" s="34">
        <v>2187332</v>
      </c>
      <c r="AA12" s="34">
        <v>2187332</v>
      </c>
      <c r="AB12" s="79">
        <f t="shared" si="2"/>
        <v>1.2613768199115318</v>
      </c>
      <c r="AC12" s="19"/>
      <c r="AD12" s="28">
        <v>7</v>
      </c>
      <c r="AE12" s="34">
        <v>27709</v>
      </c>
      <c r="AF12" s="34">
        <v>22.544</v>
      </c>
      <c r="AG12" s="34">
        <v>624666</v>
      </c>
      <c r="AH12" s="34">
        <v>624666</v>
      </c>
      <c r="AI12" s="79">
        <f t="shared" si="3"/>
        <v>0.47770724256363628</v>
      </c>
    </row>
    <row r="13" spans="2:35" x14ac:dyDescent="0.25">
      <c r="B13" s="115">
        <v>1.2940941718685162</v>
      </c>
      <c r="C13" s="130">
        <v>1.1660430333477543</v>
      </c>
      <c r="D13" s="132">
        <v>1.2185518404393394</v>
      </c>
      <c r="E13" s="116">
        <v>0.78326696744687052</v>
      </c>
      <c r="H13" s="19"/>
      <c r="I13" s="19">
        <v>8</v>
      </c>
      <c r="J13" s="19">
        <v>28308</v>
      </c>
      <c r="K13" s="19">
        <v>61.070999999999998</v>
      </c>
      <c r="L13" s="19">
        <v>1728789</v>
      </c>
      <c r="M13" s="19">
        <v>1728789</v>
      </c>
      <c r="N13" s="79">
        <f t="shared" si="4"/>
        <v>1.2940941718685162</v>
      </c>
      <c r="O13" s="19"/>
      <c r="P13" s="28">
        <v>8</v>
      </c>
      <c r="Q13" s="34">
        <v>32998</v>
      </c>
      <c r="R13" s="34">
        <v>55.027999999999999</v>
      </c>
      <c r="S13" s="34">
        <v>1815820</v>
      </c>
      <c r="T13" s="34">
        <v>1815820</v>
      </c>
      <c r="U13" s="79">
        <f t="shared" si="1"/>
        <v>1.1660430333477543</v>
      </c>
      <c r="V13" s="19"/>
      <c r="W13" s="28">
        <v>8</v>
      </c>
      <c r="X13" s="34">
        <v>41130</v>
      </c>
      <c r="Y13" s="34">
        <v>57.506</v>
      </c>
      <c r="Z13" s="34">
        <v>2365234</v>
      </c>
      <c r="AA13" s="34">
        <v>2365234</v>
      </c>
      <c r="AB13" s="79">
        <f t="shared" si="2"/>
        <v>1.2185518404393394</v>
      </c>
      <c r="AC13" s="19"/>
      <c r="AD13" s="28">
        <v>8</v>
      </c>
      <c r="AE13" s="34">
        <v>35090</v>
      </c>
      <c r="AF13" s="34">
        <v>36.963999999999999</v>
      </c>
      <c r="AG13" s="34">
        <v>1297068</v>
      </c>
      <c r="AH13" s="34">
        <v>1297068</v>
      </c>
      <c r="AI13" s="79">
        <f t="shared" si="3"/>
        <v>0.78326696744687052</v>
      </c>
    </row>
    <row r="14" spans="2:35" x14ac:dyDescent="0.25">
      <c r="B14" s="115">
        <v>1.0951836907673427</v>
      </c>
      <c r="C14" s="130">
        <v>1.6229417010268321</v>
      </c>
      <c r="D14" s="132">
        <v>2.0389224887648885</v>
      </c>
      <c r="E14" s="116">
        <v>1.1621398937965728</v>
      </c>
      <c r="H14" s="19"/>
      <c r="I14" s="19">
        <v>9</v>
      </c>
      <c r="J14" s="19">
        <v>44227</v>
      </c>
      <c r="K14" s="19">
        <v>51.683999999999997</v>
      </c>
      <c r="L14" s="19">
        <v>2285843</v>
      </c>
      <c r="M14" s="19">
        <v>2285843</v>
      </c>
      <c r="N14" s="79">
        <f t="shared" si="4"/>
        <v>1.0951836907673427</v>
      </c>
      <c r="O14" s="19"/>
      <c r="P14" s="28">
        <v>9</v>
      </c>
      <c r="Q14" s="34">
        <v>33444</v>
      </c>
      <c r="R14" s="34">
        <v>76.59</v>
      </c>
      <c r="S14" s="34">
        <v>2561466</v>
      </c>
      <c r="T14" s="34">
        <v>2561466</v>
      </c>
      <c r="U14" s="79">
        <f t="shared" si="1"/>
        <v>1.6229417010268321</v>
      </c>
      <c r="V14" s="19"/>
      <c r="W14" s="28">
        <v>9</v>
      </c>
      <c r="X14" s="34">
        <v>34544</v>
      </c>
      <c r="Y14" s="34">
        <v>96.221000000000004</v>
      </c>
      <c r="Z14" s="34">
        <v>3323849</v>
      </c>
      <c r="AA14" s="34">
        <v>3323849</v>
      </c>
      <c r="AB14" s="79">
        <f t="shared" si="2"/>
        <v>2.0389224887648885</v>
      </c>
      <c r="AC14" s="19"/>
      <c r="AD14" s="28"/>
      <c r="AE14" s="34"/>
      <c r="AF14" s="34"/>
      <c r="AG14" s="34"/>
      <c r="AH14" s="34"/>
      <c r="AI14" s="80"/>
    </row>
    <row r="15" spans="2:35" x14ac:dyDescent="0.25">
      <c r="B15" s="115">
        <v>0.9266172822065849</v>
      </c>
      <c r="C15" s="130">
        <v>1.4942972426519281</v>
      </c>
      <c r="D15" s="132">
        <v>1.3369827213250811</v>
      </c>
      <c r="E15" s="116">
        <v>1.1117567847148366</v>
      </c>
      <c r="H15" s="19"/>
      <c r="I15" s="19">
        <v>10</v>
      </c>
      <c r="J15" s="19">
        <v>33654</v>
      </c>
      <c r="K15" s="19">
        <v>43.728999999999999</v>
      </c>
      <c r="L15" s="19">
        <v>1471648</v>
      </c>
      <c r="M15" s="19">
        <v>1471648</v>
      </c>
      <c r="N15" s="79">
        <f t="shared" si="4"/>
        <v>0.9266172822065849</v>
      </c>
      <c r="O15" s="19"/>
      <c r="P15" s="28">
        <v>10</v>
      </c>
      <c r="Q15" s="34">
        <v>32635</v>
      </c>
      <c r="R15" s="34">
        <v>70.519000000000005</v>
      </c>
      <c r="S15" s="34">
        <v>2301379</v>
      </c>
      <c r="T15" s="34">
        <v>2301379</v>
      </c>
      <c r="U15" s="79">
        <f t="shared" si="1"/>
        <v>1.4942972426519281</v>
      </c>
      <c r="V15" s="19"/>
      <c r="W15" s="28">
        <v>10</v>
      </c>
      <c r="X15" s="34">
        <v>31262</v>
      </c>
      <c r="Y15" s="34">
        <v>63.094999999999999</v>
      </c>
      <c r="Z15" s="34">
        <v>1972473</v>
      </c>
      <c r="AA15" s="34">
        <v>1972473</v>
      </c>
      <c r="AB15" s="79">
        <f t="shared" si="2"/>
        <v>1.3369827213250811</v>
      </c>
      <c r="AC15" s="19"/>
      <c r="AD15" s="28"/>
      <c r="AE15" s="34"/>
      <c r="AF15" s="81"/>
      <c r="AG15" s="34"/>
      <c r="AH15" s="34"/>
      <c r="AI15" s="80"/>
    </row>
    <row r="16" spans="2:35" x14ac:dyDescent="0.25">
      <c r="B16" s="115">
        <v>1.0546048507429742</v>
      </c>
      <c r="C16" s="130">
        <v>1.2906190127228261</v>
      </c>
      <c r="D16" s="132">
        <v>1.1458065883225472</v>
      </c>
      <c r="E16" s="116">
        <v>0.51658566507809178</v>
      </c>
      <c r="H16" s="19"/>
      <c r="I16" s="19">
        <v>11</v>
      </c>
      <c r="J16" s="19">
        <v>35742</v>
      </c>
      <c r="K16" s="19">
        <v>49.768999999999998</v>
      </c>
      <c r="L16" s="19">
        <v>1778830</v>
      </c>
      <c r="M16" s="19">
        <v>1778830</v>
      </c>
      <c r="N16" s="79">
        <f t="shared" si="4"/>
        <v>1.0546048507429742</v>
      </c>
      <c r="O16" s="19"/>
      <c r="P16" s="28">
        <v>11</v>
      </c>
      <c r="Q16" s="34">
        <v>28248</v>
      </c>
      <c r="R16" s="34">
        <v>60.906999999999996</v>
      </c>
      <c r="S16" s="34">
        <v>1720502</v>
      </c>
      <c r="T16" s="34">
        <v>1720502</v>
      </c>
      <c r="U16" s="79">
        <f t="shared" si="1"/>
        <v>1.2906190127228261</v>
      </c>
      <c r="V16" s="19"/>
      <c r="W16" s="28">
        <v>11</v>
      </c>
      <c r="X16" s="34">
        <v>32850</v>
      </c>
      <c r="Y16" s="34">
        <v>54.073</v>
      </c>
      <c r="Z16" s="34">
        <v>1776308</v>
      </c>
      <c r="AA16" s="34">
        <v>1776308</v>
      </c>
      <c r="AB16" s="79">
        <f t="shared" si="2"/>
        <v>1.1458065883225472</v>
      </c>
      <c r="AC16" s="19"/>
      <c r="AD16" s="28"/>
      <c r="AE16" s="34"/>
      <c r="AF16" s="81"/>
      <c r="AG16" s="34"/>
      <c r="AH16" s="34"/>
      <c r="AI16" s="80"/>
    </row>
    <row r="17" spans="2:35" x14ac:dyDescent="0.25">
      <c r="B17" s="115">
        <v>0.75894085342704032</v>
      </c>
      <c r="C17" s="130">
        <v>1.7987338978112501</v>
      </c>
      <c r="D17" s="132">
        <v>1.5736961531330294</v>
      </c>
      <c r="E17" s="116">
        <v>0.58322958596633856</v>
      </c>
      <c r="H17" s="19"/>
      <c r="I17" s="19">
        <v>12</v>
      </c>
      <c r="J17" s="19">
        <v>37149</v>
      </c>
      <c r="K17" s="19">
        <v>35.816000000000003</v>
      </c>
      <c r="L17" s="19">
        <v>1330516</v>
      </c>
      <c r="M17" s="19">
        <v>1330516</v>
      </c>
      <c r="N17" s="79">
        <f t="shared" si="4"/>
        <v>0.75894085342704032</v>
      </c>
      <c r="O17" s="19"/>
      <c r="P17" s="28">
        <v>12</v>
      </c>
      <c r="Q17" s="34">
        <v>32231</v>
      </c>
      <c r="R17" s="34">
        <v>84.885999999999996</v>
      </c>
      <c r="S17" s="34">
        <v>2735946</v>
      </c>
      <c r="T17" s="34">
        <v>2735946</v>
      </c>
      <c r="U17" s="79">
        <f t="shared" si="1"/>
        <v>1.7987338978112501</v>
      </c>
      <c r="V17" s="19"/>
      <c r="W17" s="28">
        <v>12</v>
      </c>
      <c r="X17" s="34">
        <v>32615</v>
      </c>
      <c r="Y17" s="34">
        <v>74.266000000000005</v>
      </c>
      <c r="Z17" s="34">
        <v>2422186</v>
      </c>
      <c r="AA17" s="34">
        <v>2422186</v>
      </c>
      <c r="AB17" s="79">
        <f t="shared" si="2"/>
        <v>1.5736961531330294</v>
      </c>
      <c r="AC17" s="19"/>
      <c r="AD17" s="28"/>
      <c r="AE17" s="34"/>
      <c r="AF17" s="34"/>
      <c r="AG17" s="34"/>
      <c r="AH17" s="34"/>
      <c r="AI17" s="80"/>
    </row>
    <row r="18" spans="2:35" x14ac:dyDescent="0.25">
      <c r="B18" s="116">
        <v>1.2385657092871738</v>
      </c>
      <c r="C18" s="130">
        <v>1.9738056347727815</v>
      </c>
      <c r="E18" s="116">
        <v>0.84680718234250052</v>
      </c>
      <c r="H18" s="19"/>
      <c r="I18" s="19"/>
      <c r="J18" s="19"/>
      <c r="K18" s="19"/>
      <c r="L18" s="19"/>
      <c r="M18" s="19"/>
      <c r="N18" s="80"/>
      <c r="O18" s="19"/>
      <c r="P18" s="28">
        <v>13</v>
      </c>
      <c r="Q18" s="34">
        <v>31952</v>
      </c>
      <c r="R18" s="34">
        <v>93.147999999999996</v>
      </c>
      <c r="S18" s="34">
        <v>2976265</v>
      </c>
      <c r="T18" s="34">
        <v>2976265</v>
      </c>
      <c r="U18" s="79">
        <f t="shared" si="1"/>
        <v>1.9738056347727815</v>
      </c>
      <c r="V18" s="19"/>
      <c r="W18" s="28">
        <v>13</v>
      </c>
      <c r="X18" s="34">
        <v>30592</v>
      </c>
      <c r="Y18" s="34">
        <v>68.200999999999993</v>
      </c>
      <c r="Z18" s="34">
        <v>2086415</v>
      </c>
      <c r="AA18" s="34">
        <v>2086415</v>
      </c>
      <c r="AB18" s="79">
        <f t="shared" si="2"/>
        <v>1.4451788347268697</v>
      </c>
      <c r="AC18" s="19"/>
      <c r="AD18" s="28"/>
      <c r="AE18" s="34"/>
      <c r="AF18" s="34"/>
      <c r="AG18" s="34"/>
      <c r="AH18" s="34"/>
      <c r="AI18" s="80"/>
    </row>
    <row r="19" spans="2:35" x14ac:dyDescent="0.25">
      <c r="B19" s="116">
        <v>0.87074106472020874</v>
      </c>
      <c r="C19" s="130">
        <v>1.4482301939767441</v>
      </c>
      <c r="D19" s="135">
        <v>1.4451788347268697</v>
      </c>
      <c r="E19" s="116">
        <v>0.6177329960182788</v>
      </c>
      <c r="H19" s="19"/>
      <c r="I19" s="19"/>
      <c r="J19" s="19"/>
      <c r="K19" s="19"/>
      <c r="L19" s="19"/>
      <c r="M19" s="19"/>
      <c r="N19" s="80"/>
      <c r="O19" s="19"/>
      <c r="P19" s="28">
        <v>14</v>
      </c>
      <c r="Q19" s="34">
        <v>28783</v>
      </c>
      <c r="R19" s="34">
        <v>68.344999999999999</v>
      </c>
      <c r="S19" s="34">
        <v>1967168</v>
      </c>
      <c r="T19" s="34">
        <v>1967168</v>
      </c>
      <c r="U19" s="79">
        <f t="shared" si="1"/>
        <v>1.4482301939767441</v>
      </c>
      <c r="V19" s="19"/>
      <c r="W19" s="28">
        <v>14</v>
      </c>
      <c r="X19" s="34">
        <v>30082</v>
      </c>
      <c r="Y19" s="34">
        <v>77.62</v>
      </c>
      <c r="Z19" s="34">
        <v>2334976</v>
      </c>
      <c r="AA19" s="34">
        <v>2334976</v>
      </c>
      <c r="AB19" s="79">
        <f t="shared" si="2"/>
        <v>1.6447673956613489</v>
      </c>
      <c r="AC19" s="19"/>
      <c r="AD19" s="28"/>
      <c r="AE19" s="34"/>
      <c r="AF19" s="34"/>
      <c r="AG19" s="34"/>
      <c r="AH19" s="34"/>
      <c r="AI19" s="80"/>
    </row>
    <row r="20" spans="2:35" x14ac:dyDescent="0.25">
      <c r="B20" s="116">
        <v>0.83323956749144301</v>
      </c>
      <c r="C20" s="130">
        <v>1.4108086631762036</v>
      </c>
      <c r="D20" s="135">
        <v>1.6447673956613489</v>
      </c>
      <c r="E20" s="116">
        <v>1.4484318116649546</v>
      </c>
      <c r="H20" s="19"/>
      <c r="I20" s="19"/>
      <c r="J20" s="19"/>
      <c r="K20" s="19"/>
      <c r="L20" s="19"/>
      <c r="M20" s="19"/>
      <c r="N20" s="80"/>
      <c r="O20" s="19"/>
      <c r="P20" s="28">
        <v>15</v>
      </c>
      <c r="Q20" s="34">
        <v>31278</v>
      </c>
      <c r="R20" s="34">
        <v>66.578999999999994</v>
      </c>
      <c r="S20" s="34">
        <v>2082467</v>
      </c>
      <c r="T20" s="34">
        <v>2082467</v>
      </c>
      <c r="U20" s="79">
        <f t="shared" si="1"/>
        <v>1.4108086631762036</v>
      </c>
      <c r="V20" s="19"/>
      <c r="W20" s="28">
        <v>15</v>
      </c>
      <c r="X20" s="34">
        <v>31822</v>
      </c>
      <c r="Y20" s="34">
        <v>45.954000000000001</v>
      </c>
      <c r="Z20" s="34">
        <v>1462336</v>
      </c>
      <c r="AA20" s="34">
        <v>1462336</v>
      </c>
      <c r="AB20" s="79">
        <f t="shared" si="2"/>
        <v>0.97376502061609915</v>
      </c>
      <c r="AC20" s="19"/>
      <c r="AD20" s="28"/>
      <c r="AE20" s="34"/>
      <c r="AF20" s="34"/>
      <c r="AG20" s="34"/>
      <c r="AH20" s="34"/>
      <c r="AI20" s="80"/>
    </row>
    <row r="21" spans="2:35" x14ac:dyDescent="0.25">
      <c r="B21" s="116">
        <v>1.0058328403064871</v>
      </c>
      <c r="C21" s="130">
        <v>1.6623762813324976</v>
      </c>
      <c r="D21" s="135">
        <v>0.97376502061609915</v>
      </c>
      <c r="E21" s="116">
        <v>1.0497624397025143</v>
      </c>
      <c r="H21" s="19"/>
      <c r="I21" s="19"/>
      <c r="J21" s="19"/>
      <c r="K21" s="19"/>
      <c r="L21" s="19"/>
      <c r="M21" s="19"/>
      <c r="N21" s="80"/>
      <c r="O21" s="19"/>
      <c r="P21" s="28">
        <v>16</v>
      </c>
      <c r="Q21" s="34">
        <v>31141</v>
      </c>
      <c r="R21" s="34">
        <v>78.450999999999993</v>
      </c>
      <c r="S21" s="34">
        <v>2443038</v>
      </c>
      <c r="T21" s="34">
        <v>2443038</v>
      </c>
      <c r="U21" s="79">
        <f t="shared" si="1"/>
        <v>1.6623762813324976</v>
      </c>
      <c r="V21" s="19"/>
      <c r="W21" s="28">
        <v>16</v>
      </c>
      <c r="X21" s="34">
        <v>34569</v>
      </c>
      <c r="Y21" s="34">
        <v>46.326000000000001</v>
      </c>
      <c r="Z21" s="34">
        <v>1601427</v>
      </c>
      <c r="AA21" s="34">
        <v>1601427</v>
      </c>
      <c r="AB21" s="79">
        <f t="shared" si="2"/>
        <v>0.98164769867827417</v>
      </c>
      <c r="AC21" s="19"/>
      <c r="AD21" s="28"/>
      <c r="AE21" s="34"/>
      <c r="AF21" s="34"/>
      <c r="AG21" s="34"/>
      <c r="AH21" s="34"/>
      <c r="AI21" s="80"/>
    </row>
    <row r="22" spans="2:35" x14ac:dyDescent="0.25">
      <c r="B22" s="116">
        <v>1.2018772526487338</v>
      </c>
      <c r="C22" s="130">
        <v>1.6414829464687759</v>
      </c>
      <c r="D22" s="135">
        <v>0.98164769867827417</v>
      </c>
      <c r="E22" s="116">
        <v>1.3530519874123892</v>
      </c>
      <c r="H22" s="19"/>
      <c r="I22" s="19"/>
      <c r="J22" s="19"/>
      <c r="K22" s="19"/>
      <c r="L22" s="19"/>
      <c r="M22" s="19"/>
      <c r="N22" s="80"/>
      <c r="O22" s="19"/>
      <c r="P22" s="28">
        <v>17</v>
      </c>
      <c r="Q22" s="34">
        <v>31607</v>
      </c>
      <c r="R22" s="34">
        <v>77.465000000000003</v>
      </c>
      <c r="S22" s="34">
        <v>2448442</v>
      </c>
      <c r="T22" s="34">
        <v>2448442</v>
      </c>
      <c r="U22" s="79">
        <f t="shared" si="1"/>
        <v>1.6414829464687759</v>
      </c>
      <c r="V22" s="19"/>
      <c r="W22" s="28"/>
      <c r="X22" s="34"/>
      <c r="Y22" s="34"/>
      <c r="Z22" s="34"/>
      <c r="AA22" s="34"/>
      <c r="AB22" s="79"/>
      <c r="AC22" s="19"/>
      <c r="AD22" s="28"/>
      <c r="AE22" s="34"/>
      <c r="AF22" s="34"/>
      <c r="AG22" s="34"/>
      <c r="AH22" s="34"/>
      <c r="AI22" s="80"/>
    </row>
    <row r="23" spans="2:35" x14ac:dyDescent="0.25">
      <c r="B23" s="116">
        <v>1.1061417231379009</v>
      </c>
      <c r="C23" s="130">
        <v>2.1184697292095249</v>
      </c>
      <c r="D23" s="135">
        <v>1.2238039410690758</v>
      </c>
      <c r="E23" s="116">
        <v>0.80600270771553728</v>
      </c>
      <c r="H23" s="19"/>
      <c r="I23" s="19"/>
      <c r="J23" s="19"/>
      <c r="K23" s="20"/>
      <c r="L23" s="19"/>
      <c r="M23" s="19"/>
      <c r="N23" s="80"/>
      <c r="O23" s="19"/>
      <c r="P23" s="28">
        <v>18</v>
      </c>
      <c r="Q23" s="34">
        <v>30627</v>
      </c>
      <c r="R23" s="34">
        <v>99.974999999999994</v>
      </c>
      <c r="S23" s="34">
        <v>3061924</v>
      </c>
      <c r="T23" s="34">
        <v>3061924</v>
      </c>
      <c r="U23" s="79">
        <f t="shared" si="1"/>
        <v>2.1184697292095249</v>
      </c>
      <c r="V23" s="19"/>
      <c r="W23" s="28"/>
      <c r="X23" s="34"/>
      <c r="Y23" s="81"/>
      <c r="Z23" s="34"/>
      <c r="AA23" s="34"/>
      <c r="AB23" s="80"/>
      <c r="AC23" s="19"/>
      <c r="AD23" s="28"/>
      <c r="AE23" s="34"/>
      <c r="AF23" s="34"/>
      <c r="AG23" s="34"/>
      <c r="AH23" s="34"/>
      <c r="AI23" s="80"/>
    </row>
    <row r="24" spans="2:35" x14ac:dyDescent="0.25">
      <c r="B24" s="116">
        <v>0.74360184240805194</v>
      </c>
      <c r="C24" s="130">
        <v>1.5589479167586371</v>
      </c>
      <c r="D24" s="135">
        <v>1.9037853572841541</v>
      </c>
      <c r="E24" s="114">
        <v>1.1216657169094293</v>
      </c>
      <c r="H24" s="19"/>
      <c r="I24" s="19"/>
      <c r="J24" s="19"/>
      <c r="K24" s="20"/>
      <c r="L24" s="19"/>
      <c r="M24" s="19"/>
      <c r="N24" s="80"/>
      <c r="O24" s="19"/>
      <c r="P24" s="28">
        <v>19</v>
      </c>
      <c r="Q24" s="34">
        <v>25954</v>
      </c>
      <c r="R24" s="34">
        <v>73.569999999999993</v>
      </c>
      <c r="S24" s="34">
        <v>1909441</v>
      </c>
      <c r="T24" s="34">
        <v>1909441</v>
      </c>
      <c r="U24" s="79">
        <f t="shared" si="1"/>
        <v>1.5589479167586371</v>
      </c>
      <c r="V24" s="19"/>
      <c r="W24" s="28"/>
      <c r="X24" s="34"/>
      <c r="Y24" s="81"/>
      <c r="Z24" s="34"/>
      <c r="AA24" s="34"/>
      <c r="AB24" s="80"/>
      <c r="AC24" s="19"/>
      <c r="AD24" s="28"/>
      <c r="AE24" s="34"/>
      <c r="AF24" s="34"/>
      <c r="AG24" s="34"/>
      <c r="AH24" s="34"/>
      <c r="AI24" s="80"/>
    </row>
    <row r="25" spans="2:35" x14ac:dyDescent="0.25">
      <c r="B25" s="117"/>
      <c r="C25" s="130">
        <v>2.2722031414167279</v>
      </c>
      <c r="D25" s="135">
        <v>1.3214958495003792</v>
      </c>
      <c r="E25" s="114">
        <v>1.2807421899103113</v>
      </c>
      <c r="H25" s="19"/>
      <c r="I25" s="19"/>
      <c r="J25" s="19"/>
      <c r="K25" s="19"/>
      <c r="L25" s="19"/>
      <c r="M25" s="19"/>
      <c r="N25" s="80"/>
      <c r="O25" s="19"/>
      <c r="P25" s="28">
        <v>20</v>
      </c>
      <c r="Q25" s="34">
        <v>29914</v>
      </c>
      <c r="R25" s="34">
        <v>107.23</v>
      </c>
      <c r="S25" s="34">
        <v>3207680</v>
      </c>
      <c r="T25" s="34">
        <v>3207680</v>
      </c>
      <c r="U25" s="79">
        <f t="shared" si="1"/>
        <v>2.2722031414167279</v>
      </c>
      <c r="V25" s="19"/>
      <c r="W25" s="28"/>
      <c r="X25" s="34"/>
      <c r="Y25" s="34"/>
      <c r="Z25" s="34"/>
      <c r="AA25" s="34"/>
      <c r="AB25" s="80"/>
      <c r="AC25" s="19"/>
      <c r="AD25" s="28"/>
      <c r="AE25" s="34"/>
      <c r="AF25" s="34"/>
      <c r="AG25" s="34"/>
      <c r="AH25" s="34"/>
      <c r="AI25" s="80"/>
    </row>
    <row r="26" spans="2:35" x14ac:dyDescent="0.25">
      <c r="C26" s="130">
        <v>1.7646391961928645</v>
      </c>
      <c r="D26" s="135">
        <v>1.3239603787898035</v>
      </c>
      <c r="E26">
        <v>0.80018438599102015</v>
      </c>
      <c r="H26" s="19"/>
      <c r="I26" s="19"/>
      <c r="J26" s="19"/>
      <c r="K26" s="19"/>
      <c r="L26" s="19"/>
      <c r="M26" s="19"/>
      <c r="N26" s="80"/>
      <c r="O26" s="19"/>
      <c r="P26" s="28">
        <v>21</v>
      </c>
      <c r="Q26" s="34">
        <v>34986</v>
      </c>
      <c r="R26" s="34">
        <v>83.277000000000001</v>
      </c>
      <c r="S26" s="34">
        <v>2913538</v>
      </c>
      <c r="T26" s="34">
        <v>2913538</v>
      </c>
      <c r="U26" s="79">
        <f t="shared" si="1"/>
        <v>1.7646391961928645</v>
      </c>
      <c r="V26" s="19"/>
      <c r="W26" s="28"/>
      <c r="X26" s="34"/>
      <c r="Y26" s="34"/>
      <c r="Z26" s="34"/>
      <c r="AA26" s="34"/>
      <c r="AB26" s="80"/>
      <c r="AC26" s="19"/>
      <c r="AD26" s="28"/>
      <c r="AE26" s="34"/>
      <c r="AF26" s="34"/>
      <c r="AG26" s="34"/>
      <c r="AH26" s="34"/>
      <c r="AI26" s="80"/>
    </row>
    <row r="27" spans="2:35" x14ac:dyDescent="0.25">
      <c r="C27" s="130">
        <v>1.2017481745702405</v>
      </c>
      <c r="D27" s="135">
        <v>1.349799825051087</v>
      </c>
      <c r="E27">
        <v>0.40611377486760863</v>
      </c>
      <c r="H27" s="19"/>
      <c r="I27" s="19"/>
      <c r="J27" s="19"/>
      <c r="K27" s="19"/>
      <c r="L27" s="19"/>
      <c r="M27" s="19"/>
      <c r="N27" s="80"/>
      <c r="O27" s="19"/>
      <c r="P27" s="28">
        <v>22</v>
      </c>
      <c r="Q27" s="34">
        <v>31958</v>
      </c>
      <c r="R27" s="34">
        <v>56.713000000000001</v>
      </c>
      <c r="S27" s="34">
        <v>1812423</v>
      </c>
      <c r="T27" s="34">
        <v>1812423</v>
      </c>
      <c r="U27" s="79">
        <f t="shared" si="1"/>
        <v>1.2017481745702405</v>
      </c>
      <c r="V27" s="19"/>
      <c r="W27" s="28"/>
      <c r="X27" s="34"/>
      <c r="Y27" s="34"/>
      <c r="Z27" s="34"/>
      <c r="AA27" s="34"/>
      <c r="AB27" s="80"/>
      <c r="AC27" s="19"/>
      <c r="AD27" s="28"/>
      <c r="AE27" s="34"/>
      <c r="AF27" s="34"/>
      <c r="AG27" s="34"/>
      <c r="AH27" s="34"/>
      <c r="AI27" s="80"/>
    </row>
    <row r="28" spans="2:35" x14ac:dyDescent="0.25">
      <c r="C28" s="130">
        <v>1.9463434015239141</v>
      </c>
      <c r="D28" s="135">
        <v>0.92020950313782857</v>
      </c>
      <c r="E28">
        <v>1.32749202385403</v>
      </c>
      <c r="H28" s="19"/>
      <c r="I28" s="19"/>
      <c r="J28" s="19"/>
      <c r="K28" s="19"/>
      <c r="L28" s="19"/>
      <c r="M28" s="19"/>
      <c r="N28" s="80"/>
      <c r="O28" s="19"/>
      <c r="P28" s="28">
        <v>23</v>
      </c>
      <c r="Q28" s="34">
        <v>38832</v>
      </c>
      <c r="R28" s="34">
        <v>91.852000000000004</v>
      </c>
      <c r="S28" s="34">
        <v>3566816</v>
      </c>
      <c r="T28" s="34">
        <v>3566816</v>
      </c>
      <c r="U28" s="79">
        <f t="shared" si="1"/>
        <v>1.9463434015239141</v>
      </c>
      <c r="V28" s="19"/>
      <c r="W28" s="28"/>
      <c r="X28" s="34"/>
      <c r="Y28" s="34"/>
      <c r="Z28" s="34"/>
      <c r="AA28" s="34"/>
      <c r="AB28" s="80"/>
      <c r="AC28" s="19"/>
      <c r="AD28" s="28"/>
      <c r="AE28" s="34"/>
      <c r="AF28" s="34"/>
      <c r="AG28" s="34"/>
      <c r="AH28" s="34"/>
      <c r="AI28" s="80"/>
    </row>
    <row r="29" spans="2:35" x14ac:dyDescent="0.25">
      <c r="C29" s="130">
        <v>2.1373312668551661</v>
      </c>
      <c r="D29" s="135">
        <v>1.5416011818125721</v>
      </c>
      <c r="E29">
        <v>0.62350050270590063</v>
      </c>
      <c r="H29" s="19"/>
      <c r="I29" s="19"/>
      <c r="J29" s="19"/>
      <c r="K29" s="19"/>
      <c r="L29" s="19"/>
      <c r="M29" s="19"/>
      <c r="N29" s="80"/>
      <c r="O29" s="19"/>
      <c r="P29" s="28"/>
      <c r="Q29" s="34"/>
      <c r="R29" s="34"/>
      <c r="S29" s="34"/>
      <c r="T29" s="34"/>
      <c r="U29" s="80"/>
      <c r="V29" s="19"/>
      <c r="W29" s="28"/>
      <c r="X29" s="34"/>
      <c r="Y29" s="34"/>
      <c r="Z29" s="34"/>
      <c r="AA29" s="34"/>
      <c r="AB29" s="80"/>
      <c r="AC29" s="19"/>
      <c r="AD29" s="28"/>
      <c r="AE29" s="34"/>
      <c r="AF29" s="34"/>
      <c r="AG29" s="34"/>
      <c r="AH29" s="34"/>
      <c r="AI29" s="80"/>
    </row>
    <row r="30" spans="2:35" ht="15.75" x14ac:dyDescent="0.25">
      <c r="C30" s="130">
        <v>1.395685803367585</v>
      </c>
      <c r="H30" s="82" t="s">
        <v>9</v>
      </c>
      <c r="I30" s="19"/>
      <c r="J30" s="83">
        <f>AVERAGE(J6:J17)</f>
        <v>33121.75</v>
      </c>
      <c r="K30" s="84">
        <f>AVERAGE(K6:K17)</f>
        <v>47.192083333333329</v>
      </c>
      <c r="L30" s="19"/>
      <c r="M30" s="19"/>
      <c r="N30" s="85">
        <f>AVERAGE(N6:N17)</f>
        <v>1</v>
      </c>
      <c r="O30" s="19"/>
      <c r="P30" s="28"/>
      <c r="Q30" s="86">
        <f>AVERAGE(Q6:Q28)</f>
        <v>30594.956521739132</v>
      </c>
      <c r="R30" s="87">
        <f>AVERAGE(R6:R28)</f>
        <v>76.598260869565209</v>
      </c>
      <c r="S30" s="34"/>
      <c r="T30" s="34"/>
      <c r="U30" s="85">
        <f>AVERAGE(U6:U28)</f>
        <v>1.6231167488098863</v>
      </c>
      <c r="V30" s="19"/>
      <c r="W30" s="28"/>
      <c r="X30" s="86">
        <f>AVERAGE(X6:X21)</f>
        <v>33899.9375</v>
      </c>
      <c r="Y30" s="87">
        <f>AVERAGE(Y6:Y21)</f>
        <v>65.162999999999997</v>
      </c>
      <c r="Z30" s="34"/>
      <c r="AA30" s="34"/>
      <c r="AB30" s="85">
        <f>AVERAGE(AB6:AB21)</f>
        <v>1.3808036305524412</v>
      </c>
      <c r="AC30" s="19"/>
      <c r="AD30" s="28"/>
      <c r="AE30" s="86">
        <f>AVERAGE(AE6:AE13)</f>
        <v>32321.875</v>
      </c>
      <c r="AF30" s="87">
        <f>AVERAGE(AF6:AF13)</f>
        <v>26.249625000000002</v>
      </c>
      <c r="AG30" s="34"/>
      <c r="AH30" s="34"/>
      <c r="AI30" s="85">
        <f>AVERAGE(AI6:AI13)</f>
        <v>0.5562294170102684</v>
      </c>
    </row>
    <row r="31" spans="2:35" ht="15.75" x14ac:dyDescent="0.25">
      <c r="C31" s="130">
        <v>1.2413097212795225</v>
      </c>
      <c r="H31" s="82" t="s">
        <v>10</v>
      </c>
      <c r="I31" s="88"/>
      <c r="J31" s="89">
        <f>STDEV(J6:J17)</f>
        <v>4829.0447601419628</v>
      </c>
      <c r="K31" s="90">
        <f>STDEV(K6:K17)</f>
        <v>9.0089447718095901</v>
      </c>
      <c r="L31" s="88"/>
      <c r="M31" s="88"/>
      <c r="N31" s="91">
        <f>STDEV(N6:N17)</f>
        <v>0.19089949278518661</v>
      </c>
      <c r="O31" s="19"/>
      <c r="P31" s="92"/>
      <c r="Q31" s="89">
        <f>STDEV(Q6:Q28)</f>
        <v>3478.0232692809868</v>
      </c>
      <c r="R31" s="90">
        <f>STDEV(R6:R28)</f>
        <v>16.100927915714561</v>
      </c>
      <c r="S31" s="88"/>
      <c r="T31" s="88"/>
      <c r="U31" s="91">
        <f>STDEV(U6:U28)</f>
        <v>0.34117857866092349</v>
      </c>
      <c r="V31" s="19"/>
      <c r="W31" s="92"/>
      <c r="X31" s="89">
        <f>STDEV(X6:X21)</f>
        <v>3559.6784212200969</v>
      </c>
      <c r="Y31" s="90">
        <f>STDEV(Y6:Y21)</f>
        <v>14.667183969665091</v>
      </c>
      <c r="Z31" s="88"/>
      <c r="AA31" s="88"/>
      <c r="AB31" s="91">
        <f>STDEV(AB6:AB21)</f>
        <v>0.310797551912804</v>
      </c>
      <c r="AC31" s="19"/>
      <c r="AD31" s="92"/>
      <c r="AE31" s="89">
        <f>STDEV(AE6:AE13)</f>
        <v>3961.0119716160557</v>
      </c>
      <c r="AF31" s="90">
        <f>STDEV(AF6:AF13)</f>
        <v>14.245434165148191</v>
      </c>
      <c r="AG31" s="88"/>
      <c r="AH31" s="88"/>
      <c r="AI31" s="91">
        <f>STDEV(AI6:AI13)</f>
        <v>0.30186067575207398</v>
      </c>
    </row>
    <row r="32" spans="2:35" s="12" customFormat="1" ht="15.75" x14ac:dyDescent="0.25">
      <c r="C32" s="130">
        <v>1.6373875263602999</v>
      </c>
      <c r="D32" s="132"/>
      <c r="F32" s="118"/>
      <c r="G32" s="118"/>
      <c r="H32" s="36"/>
      <c r="I32" s="18"/>
      <c r="J32" s="110"/>
      <c r="K32" s="111"/>
      <c r="L32" s="18"/>
      <c r="M32" s="18"/>
      <c r="N32" s="112"/>
      <c r="P32" s="16"/>
      <c r="Q32" s="110"/>
      <c r="R32" s="111"/>
      <c r="S32" s="18"/>
      <c r="T32" s="18"/>
      <c r="U32" s="112"/>
      <c r="W32" s="16"/>
      <c r="X32" s="110"/>
      <c r="Y32" s="111"/>
      <c r="Z32" s="18"/>
      <c r="AA32" s="18"/>
      <c r="AB32" s="112"/>
      <c r="AD32" s="16"/>
      <c r="AE32" s="110"/>
      <c r="AF32" s="111"/>
      <c r="AG32" s="18"/>
      <c r="AH32" s="18"/>
      <c r="AI32" s="112"/>
    </row>
    <row r="33" spans="1:35" s="12" customFormat="1" ht="15.75" x14ac:dyDescent="0.25">
      <c r="C33" s="127"/>
      <c r="D33" s="132"/>
      <c r="F33" s="118"/>
      <c r="G33" s="118"/>
      <c r="H33" s="36"/>
      <c r="I33" s="18"/>
      <c r="J33" s="110"/>
      <c r="K33" s="111"/>
      <c r="L33" s="18"/>
      <c r="M33" s="18"/>
      <c r="N33" s="112"/>
      <c r="P33" s="16"/>
      <c r="Q33" s="110"/>
      <c r="R33" s="111"/>
      <c r="S33" s="18"/>
      <c r="T33" s="18"/>
      <c r="U33" s="112"/>
      <c r="W33" s="16"/>
      <c r="X33" s="110"/>
      <c r="Y33" s="111"/>
      <c r="Z33" s="18"/>
      <c r="AA33" s="18"/>
      <c r="AB33" s="112"/>
      <c r="AD33" s="16"/>
      <c r="AE33" s="110"/>
      <c r="AF33" s="111"/>
      <c r="AG33" s="18"/>
      <c r="AH33" s="18"/>
      <c r="AI33" s="112"/>
    </row>
    <row r="34" spans="1:35" x14ac:dyDescent="0.25">
      <c r="H34" s="9" t="s">
        <v>32</v>
      </c>
      <c r="I34" s="93">
        <v>1</v>
      </c>
      <c r="J34" s="93">
        <v>29637</v>
      </c>
      <c r="K34" s="93">
        <v>48.747999999999998</v>
      </c>
      <c r="L34" s="93">
        <v>1444759</v>
      </c>
      <c r="M34" s="93">
        <v>1444759</v>
      </c>
      <c r="N34" s="94">
        <f>K34/$K$51</f>
        <v>1.2385657092871738</v>
      </c>
      <c r="O34" s="10"/>
      <c r="P34" s="95">
        <v>1</v>
      </c>
      <c r="Q34" s="93">
        <v>41551</v>
      </c>
      <c r="R34" s="93">
        <v>84.122</v>
      </c>
      <c r="S34" s="93">
        <v>3495348</v>
      </c>
      <c r="T34" s="93">
        <v>3495348</v>
      </c>
      <c r="U34" s="94">
        <f>R34/$K$51</f>
        <v>2.1373312668551661</v>
      </c>
      <c r="V34" s="10"/>
      <c r="W34" s="95">
        <v>1</v>
      </c>
      <c r="X34" s="93">
        <v>36136</v>
      </c>
      <c r="Y34" s="93">
        <v>48.167000000000002</v>
      </c>
      <c r="Z34" s="93">
        <v>1740558</v>
      </c>
      <c r="AA34" s="93">
        <v>1740558</v>
      </c>
      <c r="AB34" s="94">
        <f>Y34/$K$51</f>
        <v>1.2238039410690758</v>
      </c>
      <c r="AC34" s="10"/>
      <c r="AD34" s="95">
        <v>1</v>
      </c>
      <c r="AE34" s="93">
        <v>26396</v>
      </c>
      <c r="AF34" s="93">
        <v>45.74</v>
      </c>
      <c r="AG34" s="93">
        <v>1207358</v>
      </c>
      <c r="AH34" s="93">
        <v>1207358</v>
      </c>
      <c r="AI34" s="94">
        <f>AF34/$K$51</f>
        <v>1.1621398937965728</v>
      </c>
    </row>
    <row r="35" spans="1:35" x14ac:dyDescent="0.25">
      <c r="A35" s="5" t="s">
        <v>21</v>
      </c>
      <c r="B35" s="116">
        <f>COUNT(B1:B25)</f>
        <v>19</v>
      </c>
      <c r="C35" s="116">
        <f>COUNT(C1:C32)</f>
        <v>27</v>
      </c>
      <c r="D35" s="116">
        <f>COUNT(D1:D32)</f>
        <v>23</v>
      </c>
      <c r="E35" s="116">
        <f>COUNT(E1:E29)</f>
        <v>24</v>
      </c>
      <c r="H35" s="10"/>
      <c r="I35" s="10">
        <v>2</v>
      </c>
      <c r="J35" s="10">
        <v>41489</v>
      </c>
      <c r="K35" s="10">
        <v>34.271000000000001</v>
      </c>
      <c r="L35" s="10">
        <v>1421866</v>
      </c>
      <c r="M35" s="10">
        <v>1421866</v>
      </c>
      <c r="N35" s="96">
        <f t="shared" ref="N35:N40" si="5">K35/$K$51</f>
        <v>0.87074106472020874</v>
      </c>
      <c r="O35" s="10"/>
      <c r="P35" s="11">
        <v>2</v>
      </c>
      <c r="Q35" s="97">
        <v>47784</v>
      </c>
      <c r="R35" s="97">
        <v>54.932000000000002</v>
      </c>
      <c r="S35" s="97">
        <v>2624879</v>
      </c>
      <c r="T35" s="97">
        <v>2624879</v>
      </c>
      <c r="U35" s="96">
        <f t="shared" ref="U35:U37" si="6">R35/$K$51</f>
        <v>1.395685803367585</v>
      </c>
      <c r="V35" s="10"/>
      <c r="W35" s="11">
        <v>2</v>
      </c>
      <c r="X35" s="97">
        <v>37492</v>
      </c>
      <c r="Y35" s="97">
        <v>74.930000000000007</v>
      </c>
      <c r="Z35" s="97">
        <v>2809285</v>
      </c>
      <c r="AA35" s="97">
        <v>2809285</v>
      </c>
      <c r="AB35" s="96">
        <f t="shared" ref="AB35:AB40" si="7">Y35/$K$51</f>
        <v>1.9037853572841541</v>
      </c>
      <c r="AC35" s="10"/>
      <c r="AD35" s="11">
        <v>2</v>
      </c>
      <c r="AE35" s="97">
        <v>33041</v>
      </c>
      <c r="AF35" s="97">
        <v>43.756999999999998</v>
      </c>
      <c r="AG35" s="97">
        <v>1445765</v>
      </c>
      <c r="AH35" s="97">
        <v>1445765</v>
      </c>
      <c r="AI35" s="96">
        <f t="shared" ref="AI35:AI49" si="8">AF35/$K$51</f>
        <v>1.1117567847148366</v>
      </c>
    </row>
    <row r="36" spans="1:35" x14ac:dyDescent="0.25">
      <c r="A36" t="s">
        <v>2</v>
      </c>
      <c r="B36" s="126">
        <f>AVERAGE(B6:B32)</f>
        <v>1</v>
      </c>
      <c r="C36" s="126">
        <f t="shared" ref="C36:E36" si="9">AVERAGE(C6:C32)</f>
        <v>1.6201259089070352</v>
      </c>
      <c r="D36" s="126">
        <f t="shared" si="9"/>
        <v>1.377269929196411</v>
      </c>
      <c r="E36" s="126">
        <f t="shared" si="9"/>
        <v>0.81270979103051932</v>
      </c>
      <c r="H36" s="10"/>
      <c r="I36" s="10">
        <v>3</v>
      </c>
      <c r="J36" s="10">
        <v>28448</v>
      </c>
      <c r="K36" s="10">
        <v>32.795000000000002</v>
      </c>
      <c r="L36" s="10">
        <v>932954</v>
      </c>
      <c r="M36" s="10">
        <v>932954</v>
      </c>
      <c r="N36" s="96">
        <f t="shared" si="5"/>
        <v>0.83323956749144301</v>
      </c>
      <c r="O36" s="10"/>
      <c r="P36" s="11">
        <v>3</v>
      </c>
      <c r="Q36" s="97">
        <v>26251</v>
      </c>
      <c r="R36" s="97">
        <v>48.856000000000002</v>
      </c>
      <c r="S36" s="97">
        <v>1282509</v>
      </c>
      <c r="T36" s="97">
        <v>1282509</v>
      </c>
      <c r="U36" s="96">
        <f t="shared" si="6"/>
        <v>1.2413097212795225</v>
      </c>
      <c r="V36" s="10"/>
      <c r="W36" s="11">
        <v>3</v>
      </c>
      <c r="X36" s="97">
        <v>40794</v>
      </c>
      <c r="Y36" s="97">
        <v>52.012</v>
      </c>
      <c r="Z36" s="97">
        <v>2121788</v>
      </c>
      <c r="AA36" s="97">
        <v>2121788</v>
      </c>
      <c r="AB36" s="96">
        <f t="shared" si="7"/>
        <v>1.3214958495003792</v>
      </c>
      <c r="AC36" s="10"/>
      <c r="AD36" s="11">
        <v>3</v>
      </c>
      <c r="AE36" s="97">
        <v>32356</v>
      </c>
      <c r="AF36" s="97">
        <v>20.332000000000001</v>
      </c>
      <c r="AG36" s="97">
        <v>657860</v>
      </c>
      <c r="AH36" s="97">
        <v>657860</v>
      </c>
      <c r="AI36" s="96">
        <f t="shared" si="8"/>
        <v>0.51658566507809178</v>
      </c>
    </row>
    <row r="37" spans="1:35" x14ac:dyDescent="0.25">
      <c r="H37" s="10"/>
      <c r="I37" s="10">
        <v>4</v>
      </c>
      <c r="J37" s="10">
        <v>32320</v>
      </c>
      <c r="K37" s="10">
        <v>39.588000000000001</v>
      </c>
      <c r="L37" s="10">
        <v>1279485</v>
      </c>
      <c r="M37" s="10">
        <v>1279485</v>
      </c>
      <c r="N37" s="96">
        <f t="shared" si="5"/>
        <v>1.0058328403064871</v>
      </c>
      <c r="O37" s="10"/>
      <c r="P37" s="11">
        <v>4</v>
      </c>
      <c r="Q37" s="97">
        <v>34262</v>
      </c>
      <c r="R37" s="97">
        <v>64.444999999999993</v>
      </c>
      <c r="S37" s="97">
        <v>2207998</v>
      </c>
      <c r="T37" s="97">
        <v>2207998</v>
      </c>
      <c r="U37" s="96">
        <f t="shared" si="6"/>
        <v>1.6373875263602999</v>
      </c>
      <c r="V37" s="10"/>
      <c r="W37" s="11">
        <v>4</v>
      </c>
      <c r="X37" s="97">
        <v>29485</v>
      </c>
      <c r="Y37" s="97">
        <v>52.109000000000002</v>
      </c>
      <c r="Z37" s="97">
        <v>1536427</v>
      </c>
      <c r="AA37" s="97">
        <v>1536427</v>
      </c>
      <c r="AB37" s="96">
        <f t="shared" si="7"/>
        <v>1.3239603787898035</v>
      </c>
      <c r="AC37" s="10"/>
      <c r="AD37" s="11">
        <v>4</v>
      </c>
      <c r="AE37" s="97">
        <v>28716</v>
      </c>
      <c r="AF37" s="97">
        <v>22.954999999999998</v>
      </c>
      <c r="AG37" s="97">
        <v>659169</v>
      </c>
      <c r="AH37" s="97">
        <v>659169</v>
      </c>
      <c r="AI37" s="96">
        <f t="shared" si="8"/>
        <v>0.58322958596633856</v>
      </c>
    </row>
    <row r="38" spans="1:35" x14ac:dyDescent="0.25">
      <c r="H38" s="10"/>
      <c r="I38" s="10">
        <v>5</v>
      </c>
      <c r="J38" s="10">
        <v>38430</v>
      </c>
      <c r="K38" s="10">
        <v>47.304000000000002</v>
      </c>
      <c r="L38" s="10">
        <v>1817879</v>
      </c>
      <c r="M38" s="10">
        <v>1817879</v>
      </c>
      <c r="N38" s="96">
        <f t="shared" si="5"/>
        <v>1.2018772526487338</v>
      </c>
      <c r="O38" s="10"/>
      <c r="P38" s="11"/>
      <c r="Q38" s="97"/>
      <c r="R38" s="97"/>
      <c r="S38" s="97"/>
      <c r="T38" s="97"/>
      <c r="U38" s="98"/>
      <c r="V38" s="10"/>
      <c r="W38" s="11">
        <v>5</v>
      </c>
      <c r="X38" s="97">
        <v>36780</v>
      </c>
      <c r="Y38" s="97">
        <v>53.125999999999998</v>
      </c>
      <c r="Z38" s="97">
        <v>1953958</v>
      </c>
      <c r="AA38" s="97">
        <v>1953958</v>
      </c>
      <c r="AB38" s="96">
        <f>Y38/$K$51</f>
        <v>1.349799825051087</v>
      </c>
      <c r="AC38" s="10"/>
      <c r="AD38" s="11">
        <v>5</v>
      </c>
      <c r="AE38" s="97">
        <v>32988</v>
      </c>
      <c r="AF38" s="97">
        <v>33.329000000000001</v>
      </c>
      <c r="AG38" s="97">
        <v>1099472</v>
      </c>
      <c r="AH38" s="97">
        <v>1099472</v>
      </c>
      <c r="AI38" s="96">
        <f>AF38/$K$51</f>
        <v>0.84680718234250052</v>
      </c>
    </row>
    <row r="39" spans="1:35" x14ac:dyDescent="0.25">
      <c r="H39" s="10"/>
      <c r="I39" s="10">
        <v>6</v>
      </c>
      <c r="J39" s="10">
        <v>30068</v>
      </c>
      <c r="K39" s="10">
        <v>43.536000000000001</v>
      </c>
      <c r="L39" s="10">
        <v>1309044</v>
      </c>
      <c r="M39" s="10">
        <v>1309044</v>
      </c>
      <c r="N39" s="96">
        <f t="shared" si="5"/>
        <v>1.1061417231379009</v>
      </c>
      <c r="O39" s="10"/>
      <c r="P39" s="11"/>
      <c r="Q39" s="97"/>
      <c r="R39" s="97"/>
      <c r="S39" s="97"/>
      <c r="T39" s="97"/>
      <c r="U39" s="98"/>
      <c r="V39" s="10"/>
      <c r="W39" s="11">
        <v>6</v>
      </c>
      <c r="X39" s="97">
        <v>36223</v>
      </c>
      <c r="Y39" s="97">
        <v>36.218000000000004</v>
      </c>
      <c r="Z39" s="97">
        <v>1311930</v>
      </c>
      <c r="AA39" s="97">
        <v>1311930</v>
      </c>
      <c r="AB39" s="96">
        <f t="shared" si="7"/>
        <v>0.92020950313782857</v>
      </c>
      <c r="AC39" s="10"/>
      <c r="AD39" s="11">
        <v>6</v>
      </c>
      <c r="AE39" s="97">
        <v>27960</v>
      </c>
      <c r="AF39" s="97">
        <v>24.312999999999999</v>
      </c>
      <c r="AG39" s="97">
        <v>679793</v>
      </c>
      <c r="AH39" s="97">
        <v>679793</v>
      </c>
      <c r="AI39" s="96">
        <f t="shared" si="8"/>
        <v>0.6177329960182788</v>
      </c>
    </row>
    <row r="40" spans="1:35" x14ac:dyDescent="0.25">
      <c r="H40" s="10"/>
      <c r="I40" s="10">
        <v>7</v>
      </c>
      <c r="J40" s="10">
        <v>27016</v>
      </c>
      <c r="K40" s="10">
        <v>29.266999999999999</v>
      </c>
      <c r="L40" s="10">
        <v>790668</v>
      </c>
      <c r="M40" s="10">
        <v>790668</v>
      </c>
      <c r="N40" s="96">
        <f t="shared" si="5"/>
        <v>0.74360184240805194</v>
      </c>
      <c r="O40" s="10"/>
      <c r="P40" s="11"/>
      <c r="Q40" s="97"/>
      <c r="R40" s="97"/>
      <c r="S40" s="97"/>
      <c r="T40" s="97"/>
      <c r="U40" s="98"/>
      <c r="V40" s="10"/>
      <c r="W40" s="11">
        <v>7</v>
      </c>
      <c r="X40" s="97">
        <v>36646</v>
      </c>
      <c r="Y40" s="97">
        <v>60.674999999999997</v>
      </c>
      <c r="Z40" s="97">
        <v>2223483</v>
      </c>
      <c r="AA40" s="97">
        <v>2223483</v>
      </c>
      <c r="AB40" s="96">
        <f t="shared" si="7"/>
        <v>1.5416011818125721</v>
      </c>
      <c r="AC40" s="10"/>
      <c r="AD40" s="11">
        <v>7</v>
      </c>
      <c r="AE40" s="97">
        <v>39248</v>
      </c>
      <c r="AF40" s="97">
        <v>57.008000000000003</v>
      </c>
      <c r="AG40" s="97">
        <v>2237441</v>
      </c>
      <c r="AH40" s="97">
        <v>2237441</v>
      </c>
      <c r="AI40" s="96">
        <f t="shared" si="8"/>
        <v>1.4484318116649546</v>
      </c>
    </row>
    <row r="41" spans="1:35" x14ac:dyDescent="0.25">
      <c r="H41" s="10"/>
      <c r="I41" s="10"/>
      <c r="J41" s="10"/>
      <c r="K41" s="10"/>
      <c r="L41" s="10"/>
      <c r="M41" s="10"/>
      <c r="N41" s="98"/>
      <c r="O41" s="10"/>
      <c r="P41" s="11"/>
      <c r="Q41" s="97"/>
      <c r="R41" s="97"/>
      <c r="S41" s="97"/>
      <c r="T41" s="97"/>
      <c r="U41" s="98"/>
      <c r="V41" s="10"/>
      <c r="W41" s="11"/>
      <c r="X41" s="97"/>
      <c r="Y41" s="97"/>
      <c r="Z41" s="97"/>
      <c r="AA41" s="97"/>
      <c r="AB41" s="98"/>
      <c r="AC41" s="10"/>
      <c r="AD41" s="11">
        <v>8</v>
      </c>
      <c r="AE41" s="97">
        <v>40017</v>
      </c>
      <c r="AF41" s="97">
        <v>41.317</v>
      </c>
      <c r="AG41" s="97">
        <v>1653376</v>
      </c>
      <c r="AH41" s="97">
        <v>1653376</v>
      </c>
      <c r="AI41" s="96">
        <f t="shared" si="8"/>
        <v>1.0497624397025143</v>
      </c>
    </row>
    <row r="42" spans="1:35" x14ac:dyDescent="0.25">
      <c r="H42" s="10"/>
      <c r="I42" s="10"/>
      <c r="J42" s="10"/>
      <c r="K42" s="10"/>
      <c r="L42" s="10"/>
      <c r="M42" s="10"/>
      <c r="N42" s="98"/>
      <c r="O42" s="10"/>
      <c r="P42" s="11"/>
      <c r="Q42" s="97"/>
      <c r="R42" s="97"/>
      <c r="S42" s="97"/>
      <c r="T42" s="97"/>
      <c r="U42" s="98"/>
      <c r="V42" s="10"/>
      <c r="W42" s="11"/>
      <c r="X42" s="97"/>
      <c r="Y42" s="97"/>
      <c r="Z42" s="97"/>
      <c r="AA42" s="97"/>
      <c r="AB42" s="98"/>
      <c r="AC42" s="10"/>
      <c r="AD42" s="11">
        <v>9</v>
      </c>
      <c r="AE42" s="97">
        <v>38951</v>
      </c>
      <c r="AF42" s="97">
        <v>53.253999999999998</v>
      </c>
      <c r="AG42" s="97">
        <v>2074306</v>
      </c>
      <c r="AH42" s="97">
        <v>2074306</v>
      </c>
      <c r="AI42" s="96">
        <f t="shared" si="8"/>
        <v>1.3530519874123892</v>
      </c>
    </row>
    <row r="43" spans="1:35" x14ac:dyDescent="0.25">
      <c r="H43" s="10"/>
      <c r="I43" s="10"/>
      <c r="J43" s="10"/>
      <c r="K43" s="10"/>
      <c r="L43" s="10"/>
      <c r="M43" s="10"/>
      <c r="N43" s="98"/>
      <c r="O43" s="10"/>
      <c r="P43" s="11"/>
      <c r="Q43" s="97"/>
      <c r="R43" s="97"/>
      <c r="S43" s="97"/>
      <c r="T43" s="97"/>
      <c r="U43" s="98"/>
      <c r="V43" s="10"/>
      <c r="W43" s="11"/>
      <c r="X43" s="97"/>
      <c r="Y43" s="97"/>
      <c r="Z43" s="97"/>
      <c r="AA43" s="97"/>
      <c r="AB43" s="98"/>
      <c r="AC43" s="10"/>
      <c r="AD43" s="11">
        <v>10</v>
      </c>
      <c r="AE43" s="97">
        <v>30864</v>
      </c>
      <c r="AF43" s="97">
        <v>31.722999999999999</v>
      </c>
      <c r="AG43" s="97">
        <v>979108</v>
      </c>
      <c r="AH43" s="97">
        <v>979108</v>
      </c>
      <c r="AI43" s="96">
        <f t="shared" si="8"/>
        <v>0.80600270771553728</v>
      </c>
    </row>
    <row r="44" spans="1:35" x14ac:dyDescent="0.25">
      <c r="H44" s="10"/>
      <c r="I44" s="10"/>
      <c r="J44" s="10"/>
      <c r="K44" s="10"/>
      <c r="L44" s="10"/>
      <c r="M44" s="10"/>
      <c r="N44" s="98"/>
      <c r="O44" s="10"/>
      <c r="P44" s="11"/>
      <c r="Q44" s="97"/>
      <c r="R44" s="97"/>
      <c r="S44" s="97"/>
      <c r="T44" s="97"/>
      <c r="U44" s="98"/>
      <c r="V44" s="10"/>
      <c r="W44" s="11"/>
      <c r="X44" s="97"/>
      <c r="Y44" s="97"/>
      <c r="Z44" s="97"/>
      <c r="AA44" s="97"/>
      <c r="AB44" s="98"/>
      <c r="AC44" s="10"/>
      <c r="AD44" s="11">
        <v>11</v>
      </c>
      <c r="AE44" s="97">
        <v>25923</v>
      </c>
      <c r="AF44" s="97">
        <v>44.146999999999998</v>
      </c>
      <c r="AG44" s="97">
        <v>1144431</v>
      </c>
      <c r="AH44" s="97">
        <v>1144431</v>
      </c>
      <c r="AI44" s="96">
        <f t="shared" si="8"/>
        <v>1.1216657169094293</v>
      </c>
    </row>
    <row r="45" spans="1:35" x14ac:dyDescent="0.25">
      <c r="H45" s="10"/>
      <c r="I45" s="10"/>
      <c r="J45" s="10"/>
      <c r="K45" s="10"/>
      <c r="L45" s="10"/>
      <c r="M45" s="10"/>
      <c r="N45" s="98"/>
      <c r="O45" s="10"/>
      <c r="P45" s="11"/>
      <c r="Q45" s="97"/>
      <c r="R45" s="97"/>
      <c r="S45" s="97"/>
      <c r="T45" s="97"/>
      <c r="U45" s="98"/>
      <c r="V45" s="10"/>
      <c r="W45" s="11"/>
      <c r="X45" s="97"/>
      <c r="Y45" s="97"/>
      <c r="Z45" s="97"/>
      <c r="AA45" s="97"/>
      <c r="AB45" s="98"/>
      <c r="AC45" s="10"/>
      <c r="AD45" s="11">
        <v>12</v>
      </c>
      <c r="AE45" s="97">
        <v>43367</v>
      </c>
      <c r="AF45" s="97">
        <v>50.408000000000001</v>
      </c>
      <c r="AG45" s="97">
        <v>2186034</v>
      </c>
      <c r="AH45" s="97">
        <v>2186034</v>
      </c>
      <c r="AI45" s="96">
        <f t="shared" si="8"/>
        <v>1.2807421899103113</v>
      </c>
    </row>
    <row r="46" spans="1:35" x14ac:dyDescent="0.25">
      <c r="H46" s="10"/>
      <c r="I46" s="10"/>
      <c r="J46" s="10"/>
      <c r="K46" s="10"/>
      <c r="L46" s="10"/>
      <c r="M46" s="10"/>
      <c r="N46" s="98"/>
      <c r="O46" s="10"/>
      <c r="P46" s="11"/>
      <c r="Q46" s="97"/>
      <c r="R46" s="97"/>
      <c r="S46" s="97"/>
      <c r="T46" s="97"/>
      <c r="U46" s="98"/>
      <c r="V46" s="10"/>
      <c r="W46" s="11"/>
      <c r="X46" s="97"/>
      <c r="Y46" s="97"/>
      <c r="Z46" s="97"/>
      <c r="AA46" s="97"/>
      <c r="AB46" s="98"/>
      <c r="AC46" s="10"/>
      <c r="AD46" s="11">
        <v>13</v>
      </c>
      <c r="AE46" s="97">
        <v>33041</v>
      </c>
      <c r="AF46" s="97">
        <v>31.494</v>
      </c>
      <c r="AG46" s="97">
        <v>1040592</v>
      </c>
      <c r="AH46" s="97">
        <v>1040592</v>
      </c>
      <c r="AI46" s="96">
        <f t="shared" si="8"/>
        <v>0.80018438599102015</v>
      </c>
    </row>
    <row r="47" spans="1:35" x14ac:dyDescent="0.25">
      <c r="H47" s="10"/>
      <c r="I47" s="10"/>
      <c r="J47" s="10"/>
      <c r="K47" s="10"/>
      <c r="L47" s="10"/>
      <c r="M47" s="10"/>
      <c r="N47" s="98"/>
      <c r="O47" s="10"/>
      <c r="P47" s="11"/>
      <c r="Q47" s="97"/>
      <c r="R47" s="97"/>
      <c r="S47" s="97"/>
      <c r="T47" s="97"/>
      <c r="U47" s="98"/>
      <c r="V47" s="10"/>
      <c r="W47" s="11"/>
      <c r="X47" s="97"/>
      <c r="Y47" s="97"/>
      <c r="Z47" s="97"/>
      <c r="AA47" s="97"/>
      <c r="AB47" s="98"/>
      <c r="AC47" s="10"/>
      <c r="AD47" s="11">
        <v>14</v>
      </c>
      <c r="AE47" s="97">
        <v>28535</v>
      </c>
      <c r="AF47" s="97">
        <v>15.984</v>
      </c>
      <c r="AG47" s="97">
        <v>456117</v>
      </c>
      <c r="AH47" s="97">
        <v>456117</v>
      </c>
      <c r="AI47" s="96">
        <f t="shared" si="8"/>
        <v>0.40611377486760863</v>
      </c>
    </row>
    <row r="48" spans="1:35" x14ac:dyDescent="0.25">
      <c r="H48" s="10"/>
      <c r="I48" s="10"/>
      <c r="J48" s="10"/>
      <c r="K48" s="10"/>
      <c r="L48" s="10"/>
      <c r="M48" s="10"/>
      <c r="N48" s="98"/>
      <c r="O48" s="10"/>
      <c r="P48" s="11"/>
      <c r="Q48" s="97"/>
      <c r="R48" s="97"/>
      <c r="S48" s="97"/>
      <c r="T48" s="97"/>
      <c r="U48" s="98"/>
      <c r="V48" s="10"/>
      <c r="W48" s="11"/>
      <c r="X48" s="97"/>
      <c r="Y48" s="97"/>
      <c r="Z48" s="97"/>
      <c r="AA48" s="97"/>
      <c r="AB48" s="98"/>
      <c r="AC48" s="10"/>
      <c r="AD48" s="11">
        <v>15</v>
      </c>
      <c r="AE48" s="97">
        <v>26731</v>
      </c>
      <c r="AF48" s="97">
        <v>52.247999999999998</v>
      </c>
      <c r="AG48" s="97">
        <v>1396649</v>
      </c>
      <c r="AH48" s="97">
        <v>1396649</v>
      </c>
      <c r="AI48" s="96">
        <f t="shared" si="8"/>
        <v>1.32749202385403</v>
      </c>
    </row>
    <row r="49" spans="3:35" x14ac:dyDescent="0.25">
      <c r="H49" s="10"/>
      <c r="I49" s="10"/>
      <c r="J49" s="10"/>
      <c r="K49" s="10"/>
      <c r="L49" s="10"/>
      <c r="M49" s="10"/>
      <c r="N49" s="98"/>
      <c r="O49" s="10"/>
      <c r="P49" s="11"/>
      <c r="Q49" s="97"/>
      <c r="R49" s="97"/>
      <c r="S49" s="97"/>
      <c r="T49" s="97"/>
      <c r="U49" s="98"/>
      <c r="V49" s="10"/>
      <c r="W49" s="11"/>
      <c r="X49" s="97"/>
      <c r="Y49" s="97"/>
      <c r="Z49" s="97"/>
      <c r="AA49" s="97"/>
      <c r="AB49" s="98"/>
      <c r="AC49" s="10"/>
      <c r="AD49" s="11">
        <v>16</v>
      </c>
      <c r="AE49" s="97">
        <v>31040</v>
      </c>
      <c r="AF49" s="97">
        <v>24.54</v>
      </c>
      <c r="AG49" s="97">
        <v>761727</v>
      </c>
      <c r="AH49" s="97">
        <v>761727</v>
      </c>
      <c r="AI49" s="96">
        <f t="shared" si="8"/>
        <v>0.62350050270590063</v>
      </c>
    </row>
    <row r="50" spans="3:35" x14ac:dyDescent="0.25">
      <c r="H50" s="10"/>
      <c r="I50" s="10"/>
      <c r="J50" s="10"/>
      <c r="K50" s="10"/>
      <c r="L50" s="10"/>
      <c r="M50" s="10"/>
      <c r="N50" s="98"/>
      <c r="O50" s="10"/>
      <c r="P50" s="11"/>
      <c r="Q50" s="97"/>
      <c r="R50" s="97"/>
      <c r="S50" s="97"/>
      <c r="T50" s="97"/>
      <c r="U50" s="98"/>
      <c r="V50" s="10"/>
      <c r="W50" s="11"/>
      <c r="X50" s="97"/>
      <c r="Y50" s="97"/>
      <c r="Z50" s="97"/>
      <c r="AA50" s="97"/>
      <c r="AB50" s="98"/>
      <c r="AC50" s="10"/>
      <c r="AD50" s="11"/>
      <c r="AE50" s="97"/>
      <c r="AF50" s="97"/>
      <c r="AG50" s="97"/>
      <c r="AH50" s="97"/>
      <c r="AI50" s="98"/>
    </row>
    <row r="51" spans="3:35" ht="15.75" x14ac:dyDescent="0.25">
      <c r="H51" s="99" t="s">
        <v>9</v>
      </c>
      <c r="I51" s="10"/>
      <c r="J51" s="100">
        <f>AVERAGE(J34:J40)</f>
        <v>32486.857142857141</v>
      </c>
      <c r="K51" s="101">
        <f>AVERAGE(K34:K40)</f>
        <v>39.358428571428576</v>
      </c>
      <c r="L51" s="10"/>
      <c r="M51" s="10"/>
      <c r="N51" s="102">
        <f>AVERAGE(N34:N40)</f>
        <v>0.99999999999999989</v>
      </c>
      <c r="O51" s="10"/>
      <c r="P51" s="11"/>
      <c r="Q51" s="103">
        <f>AVERAGE(Q34:Q37)</f>
        <v>37462</v>
      </c>
      <c r="R51" s="104">
        <f>AVERAGE(R34:R37)</f>
        <v>63.088749999999997</v>
      </c>
      <c r="S51" s="97"/>
      <c r="T51" s="97"/>
      <c r="U51" s="102">
        <f>AVERAGE(U34:U37)</f>
        <v>1.6029285794656434</v>
      </c>
      <c r="V51" s="10"/>
      <c r="W51" s="11"/>
      <c r="X51" s="103">
        <f>AVERAGE(X34:X40)</f>
        <v>36222.285714285717</v>
      </c>
      <c r="Y51" s="104">
        <f>AVERAGE(Y34:Y40)</f>
        <v>53.891000000000005</v>
      </c>
      <c r="Z51" s="97"/>
      <c r="AA51" s="97"/>
      <c r="AB51" s="102">
        <f>AVERAGE(AB34:AB40)</f>
        <v>1.369236576663557</v>
      </c>
      <c r="AC51" s="10"/>
      <c r="AD51" s="11"/>
      <c r="AE51" s="103">
        <f>AVERAGE(AE34:AE49)</f>
        <v>32448.375</v>
      </c>
      <c r="AF51" s="104">
        <f>AVERAGE(AF34:AF49)</f>
        <v>37.034312500000006</v>
      </c>
      <c r="AG51" s="97"/>
      <c r="AH51" s="97"/>
      <c r="AI51" s="102">
        <f>AVERAGE(AI34:AI49)</f>
        <v>0.94094997804064451</v>
      </c>
    </row>
    <row r="52" spans="3:35" ht="15.75" x14ac:dyDescent="0.25">
      <c r="H52" s="99" t="s">
        <v>10</v>
      </c>
      <c r="I52" s="105"/>
      <c r="J52" s="106">
        <f>STDEV(J34:J40)</f>
        <v>5425.2890070044878</v>
      </c>
      <c r="K52" s="107">
        <f>STDEV(K34:K40)</f>
        <v>7.5232796229911756</v>
      </c>
      <c r="L52" s="105"/>
      <c r="M52" s="105"/>
      <c r="N52" s="108">
        <f>STDEV(N34:N40)</f>
        <v>0.19114786580815241</v>
      </c>
      <c r="O52" s="10"/>
      <c r="P52" s="109"/>
      <c r="Q52" s="106">
        <f>STDEV(Q34:Q37)</f>
        <v>9294.9829836674089</v>
      </c>
      <c r="R52" s="107">
        <f>STDEV(R34:R37)</f>
        <v>15.420124975174527</v>
      </c>
      <c r="S52" s="105"/>
      <c r="T52" s="105"/>
      <c r="U52" s="108">
        <f>STDEV(U34:U37)</f>
        <v>0.39178710977217146</v>
      </c>
      <c r="V52" s="10"/>
      <c r="W52" s="109"/>
      <c r="X52" s="106">
        <f>STDEV(X34:X40)</f>
        <v>3376.432768188231</v>
      </c>
      <c r="Y52" s="107">
        <f>STDEV(Y34:Y40)</f>
        <v>11.839571163405074</v>
      </c>
      <c r="Z52" s="105"/>
      <c r="AA52" s="105"/>
      <c r="AB52" s="108">
        <f>STDEV(AB34:AB40)</f>
        <v>0.30081412274675512</v>
      </c>
      <c r="AC52" s="10"/>
      <c r="AD52" s="109"/>
      <c r="AE52" s="106">
        <f>STDEV(AE34:AE49)</f>
        <v>5365.3590482526579</v>
      </c>
      <c r="AF52" s="107">
        <f>STDEV(AF34:AF49)</f>
        <v>13.097423506011888</v>
      </c>
      <c r="AG52" s="105"/>
      <c r="AH52" s="105"/>
      <c r="AI52" s="108">
        <f>STDEV(AI34:AI49)</f>
        <v>0.33277302934598701</v>
      </c>
    </row>
    <row r="54" spans="3:35" s="1" customFormat="1" x14ac:dyDescent="0.25">
      <c r="C54" s="131"/>
      <c r="D54" s="136"/>
      <c r="F54" s="118"/>
      <c r="G54" s="118"/>
    </row>
  </sheetData>
  <mergeCells count="5">
    <mergeCell ref="B3:E3"/>
    <mergeCell ref="P4:U4"/>
    <mergeCell ref="W4:AB4"/>
    <mergeCell ref="AD4:AI4"/>
    <mergeCell ref="I4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Fig9a</vt:lpstr>
      <vt:lpstr>FIG9b</vt:lpstr>
      <vt:lpstr>Fig9c</vt:lpstr>
      <vt:lpstr>Fig9d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blanco</dc:creator>
  <cp:lastModifiedBy>Maria Jose</cp:lastModifiedBy>
  <dcterms:created xsi:type="dcterms:W3CDTF">2019-01-08T14:47:34Z</dcterms:created>
  <dcterms:modified xsi:type="dcterms:W3CDTF">2019-07-13T20:32:18Z</dcterms:modified>
</cp:coreProperties>
</file>