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Source data Final\"/>
    </mc:Choice>
  </mc:AlternateContent>
  <bookViews>
    <workbookView xWindow="0" yWindow="0" windowWidth="38400" windowHeight="17560"/>
  </bookViews>
  <sheets>
    <sheet name="E7f" sheetId="5" r:id="rId1"/>
    <sheet name="E7g" sheetId="3" r:id="rId2"/>
    <sheet name="E7h" sheetId="1" r:id="rId3"/>
    <sheet name="E7i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4" l="1"/>
  <c r="I6" i="4"/>
  <c r="H6" i="4"/>
  <c r="J5" i="4"/>
  <c r="I5" i="4"/>
  <c r="H5" i="4"/>
  <c r="J4" i="4"/>
  <c r="I4" i="4"/>
  <c r="H4" i="4"/>
  <c r="J3" i="4"/>
  <c r="I3" i="4"/>
  <c r="H3" i="4"/>
  <c r="J6" i="3"/>
  <c r="I6" i="3"/>
  <c r="H6" i="3"/>
  <c r="J5" i="3"/>
  <c r="I5" i="3"/>
  <c r="H5" i="3"/>
  <c r="J4" i="3"/>
  <c r="I4" i="3"/>
  <c r="H4" i="3"/>
  <c r="J3" i="3"/>
  <c r="I3" i="3"/>
  <c r="H3" i="3"/>
  <c r="H3" i="1" l="1"/>
  <c r="I3" i="1"/>
  <c r="J3" i="1"/>
  <c r="H4" i="1"/>
  <c r="I4" i="1"/>
  <c r="J4" i="1"/>
  <c r="H5" i="1"/>
  <c r="I5" i="1"/>
  <c r="J5" i="1"/>
  <c r="H6" i="1"/>
  <c r="I6" i="1"/>
  <c r="J6" i="1"/>
</calcChain>
</file>

<file path=xl/sharedStrings.xml><?xml version="1.0" encoding="utf-8"?>
<sst xmlns="http://schemas.openxmlformats.org/spreadsheetml/2006/main" count="115" uniqueCount="77">
  <si>
    <t>Lingual denvervation</t>
  </si>
  <si>
    <t>HN30-shmiR34a</t>
    <phoneticPr fontId="2"/>
  </si>
  <si>
    <t>Control</t>
  </si>
  <si>
    <t>Lingual denvervation</t>
    <phoneticPr fontId="2"/>
  </si>
  <si>
    <t>HN30-Lenti</t>
    <phoneticPr fontId="2"/>
  </si>
  <si>
    <t>Control</t>
    <phoneticPr fontId="2"/>
  </si>
  <si>
    <t>N</t>
    <phoneticPr fontId="2"/>
  </si>
  <si>
    <t>SD</t>
    <phoneticPr fontId="2"/>
  </si>
  <si>
    <t>Mean</t>
    <phoneticPr fontId="2"/>
  </si>
  <si>
    <t>5</t>
  </si>
  <si>
    <t>4</t>
  </si>
  <si>
    <t>3</t>
  </si>
  <si>
    <t>2</t>
  </si>
  <si>
    <t>1</t>
  </si>
  <si>
    <t>Treatment</t>
    <phoneticPr fontId="2"/>
  </si>
  <si>
    <t>Cells</t>
    <phoneticPr fontId="2"/>
  </si>
  <si>
    <t>HN30-Lenti Control</t>
  </si>
  <si>
    <t>Days after cell inoculation</t>
  </si>
  <si>
    <t>L_C_1</t>
    <phoneticPr fontId="2"/>
  </si>
  <si>
    <t>L_C_2</t>
  </si>
  <si>
    <t>L_C_3</t>
  </si>
  <si>
    <t>L_C_4</t>
  </si>
  <si>
    <t>L_C_5</t>
  </si>
  <si>
    <t>L_C_6</t>
  </si>
  <si>
    <t>L_C_7</t>
  </si>
  <si>
    <t>L_C_8</t>
  </si>
  <si>
    <t>L_C_9</t>
  </si>
  <si>
    <t>L_C_10</t>
  </si>
  <si>
    <t>L_C_11</t>
  </si>
  <si>
    <t>L_C_12</t>
  </si>
  <si>
    <t>L_C_13</t>
  </si>
  <si>
    <t>L_C_14</t>
  </si>
  <si>
    <t>L_D_1</t>
    <phoneticPr fontId="2"/>
  </si>
  <si>
    <t>L_D_2</t>
  </si>
  <si>
    <t>L_D_3</t>
  </si>
  <si>
    <t>L_D_4</t>
  </si>
  <si>
    <t>L_D_5</t>
  </si>
  <si>
    <t>L_D_6</t>
  </si>
  <si>
    <t>L_D_7</t>
  </si>
  <si>
    <t>L_D_8</t>
  </si>
  <si>
    <t>L_D_9</t>
  </si>
  <si>
    <t>L_D_10</t>
  </si>
  <si>
    <t>L_D_11</t>
  </si>
  <si>
    <t>L_D_12</t>
  </si>
  <si>
    <t>L_D_13</t>
  </si>
  <si>
    <t>L_D_14</t>
  </si>
  <si>
    <t>HN30-Lenti Denervatoin</t>
    <phoneticPr fontId="2"/>
  </si>
  <si>
    <t>HN30-shmiR-34a Control</t>
    <phoneticPr fontId="2"/>
  </si>
  <si>
    <t>S_C_1</t>
    <phoneticPr fontId="2"/>
  </si>
  <si>
    <t>S_C_2</t>
  </si>
  <si>
    <t>S_C_3</t>
  </si>
  <si>
    <t>S_C_4</t>
  </si>
  <si>
    <t>S_C_5</t>
  </si>
  <si>
    <t>S_C_6</t>
  </si>
  <si>
    <t>S_C_7</t>
  </si>
  <si>
    <t>S_C_8</t>
  </si>
  <si>
    <t>S_C_9</t>
  </si>
  <si>
    <t>S_C_10</t>
  </si>
  <si>
    <t>S_C_11</t>
  </si>
  <si>
    <t>S_C_12</t>
  </si>
  <si>
    <t>S_C_13</t>
  </si>
  <si>
    <t>S_C_14</t>
  </si>
  <si>
    <t>S_D_1</t>
    <phoneticPr fontId="2"/>
  </si>
  <si>
    <t>S_D_2</t>
  </si>
  <si>
    <t>S_D_3</t>
  </si>
  <si>
    <t>S_D_4</t>
  </si>
  <si>
    <t>S_D_5</t>
  </si>
  <si>
    <t>S_D_6</t>
  </si>
  <si>
    <t>S_D_7</t>
  </si>
  <si>
    <t>S_D_8</t>
  </si>
  <si>
    <t>S_D_9</t>
  </si>
  <si>
    <t>S_D_10</t>
  </si>
  <si>
    <t>S_D_11</t>
  </si>
  <si>
    <t>S_D_12</t>
  </si>
  <si>
    <t>S_D_13</t>
  </si>
  <si>
    <t>S_D_14</t>
  </si>
  <si>
    <t>HN30-shmiR-34a Denervation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</si>
</sst>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);[Red]\(0.00\)"/>
    <numFmt numFmtId="165" formatCode="0.000_);[Red]\(0.000\)"/>
  </numFmts>
  <fonts count="5">
    <font>
      <sz val="11"/>
      <color theme="1"/>
      <name val="Calibri"/>
      <family val="2"/>
      <charset val="128"/>
      <scheme val="minor"/>
    </font>
    <font>
      <sz val="9"/>
      <color theme="1"/>
      <name val="Arial"/>
      <family val="2"/>
    </font>
    <font>
      <sz val="6"/>
      <name val="Calibri"/>
      <family val="2"/>
      <charset val="128"/>
      <scheme val="minor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164" fontId="1" fillId="0" borderId="0" xfId="0" applyNumberFormat="1" applyFont="1">
      <alignment vertical="center"/>
    </xf>
    <xf numFmtId="164" fontId="3" fillId="0" borderId="0" xfId="0" applyNumberFormat="1" applyFont="1" applyAlignment="1"/>
    <xf numFmtId="165" fontId="3" fillId="0" borderId="0" xfId="0" applyNumberFormat="1" applyFont="1" applyAlignment="1"/>
    <xf numFmtId="0" fontId="4" fillId="0" borderId="0" xfId="0" applyFont="1" applyAlignment="1"/>
    <xf numFmtId="0" fontId="1" fillId="2" borderId="0" xfId="0" applyFont="1" applyFill="1">
      <alignment vertical="center"/>
    </xf>
    <xf numFmtId="0" fontId="4" fillId="2" borderId="0" xfId="0" applyFont="1" applyFill="1" applyAlignment="1"/>
    <xf numFmtId="0" fontId="1" fillId="3" borderId="0" xfId="0" applyFont="1" applyFill="1">
      <alignment vertical="center"/>
    </xf>
    <xf numFmtId="0" fontId="1" fillId="4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0_);[Red]\(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0_);[Red]\(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0_);[Red]\(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0_);[Red]\(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0_);[Red]\(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0_);[Red]\(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0_);[Red]\(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0.000_);[Red]\(0.0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0.000_);[Red]\(0.0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テーブル134" displayName="テーブル134" ref="A2:J6" totalsRowShown="0" headerRowDxfId="40" dataDxfId="39">
  <autoFilter ref="A2:J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Cells" dataDxfId="38"/>
    <tableColumn id="2" name="Treatment" dataDxfId="37"/>
    <tableColumn id="3" name="1" dataDxfId="36"/>
    <tableColumn id="4" name="2" dataDxfId="35"/>
    <tableColumn id="5" name="3" dataDxfId="34"/>
    <tableColumn id="6" name="4" dataDxfId="33"/>
    <tableColumn id="7" name="5" dataDxfId="32"/>
    <tableColumn id="8" name="Mean" dataDxfId="31">
      <calculatedColumnFormula>AVERAGE(テーブル134[[#This Row],[1]:[5]])</calculatedColumnFormula>
    </tableColumn>
    <tableColumn id="9" name="SD" dataDxfId="30">
      <calculatedColumnFormula>_xlfn.STDEV.P(テーブル134[[#This Row],[1]:[5]])</calculatedColumnFormula>
    </tableColumn>
    <tableColumn id="10" name="N" dataDxfId="29">
      <calculatedColumnFormula>COUNT(テーブル134[[#This Row],[1]:[5]])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テーブル13" displayName="テーブル13" ref="A2:J6" totalsRowShown="0" headerRowDxfId="28" dataDxfId="27">
  <autoFilter ref="A2:J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Cells" dataDxfId="26"/>
    <tableColumn id="2" name="Treatment" dataDxfId="25"/>
    <tableColumn id="3" name="1" dataDxfId="24"/>
    <tableColumn id="4" name="2" dataDxfId="23"/>
    <tableColumn id="5" name="3" dataDxfId="22"/>
    <tableColumn id="6" name="4" dataDxfId="21"/>
    <tableColumn id="7" name="5" dataDxfId="20"/>
    <tableColumn id="8" name="Mean" dataDxfId="19">
      <calculatedColumnFormula>AVERAGE(テーブル13[[#This Row],[1]:[5]])</calculatedColumnFormula>
    </tableColumn>
    <tableColumn id="9" name="SD" dataDxfId="18">
      <calculatedColumnFormula>_xlfn.STDEV.P(テーブル13[[#This Row],[1]:[5]])</calculatedColumnFormula>
    </tableColumn>
    <tableColumn id="10" name="N" dataDxfId="17">
      <calculatedColumnFormula>COUNT(テーブル13[[#This Row],[1]:[5]])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テーブル135" displayName="テーブル135" ref="A2:J6" totalsRowShown="0" headerRowDxfId="16" dataDxfId="15">
  <autoFilter ref="A2:J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Cells" dataDxfId="14"/>
    <tableColumn id="2" name="Treatment" dataDxfId="13"/>
    <tableColumn id="3" name="1" dataDxfId="12"/>
    <tableColumn id="4" name="2" dataDxfId="11"/>
    <tableColumn id="5" name="3" dataDxfId="10"/>
    <tableColumn id="6" name="4" dataDxfId="9"/>
    <tableColumn id="7" name="5" dataDxfId="8"/>
    <tableColumn id="8" name="Mean" dataDxfId="7">
      <calculatedColumnFormula>AVERAGE(テーブル135[[#This Row],[1]:[5]])</calculatedColumnFormula>
    </tableColumn>
    <tableColumn id="9" name="SD" dataDxfId="6">
      <calculatedColumnFormula>_xlfn.STDEV.P(テーブル135[[#This Row],[1]:[5]])</calculatedColumnFormula>
    </tableColumn>
    <tableColumn id="10" name="N" dataDxfId="5">
      <calculatedColumnFormula>COUNT(テーブル135[[#This Row],[1]:[5]])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workbookViewId="0">
      <selection sqref="A1:XFD1"/>
    </sheetView>
  </sheetViews>
  <sheetFormatPr defaultColWidth="9" defaultRowHeight="11.5"/>
  <cols>
    <col min="1" max="1" width="20" style="1" bestFit="1" customWidth="1"/>
    <col min="2" max="10" width="6.08984375" style="1" bestFit="1" customWidth="1"/>
    <col min="11" max="15" width="7" style="1" bestFit="1" customWidth="1"/>
    <col min="16" max="24" width="6.08984375" style="1" bestFit="1" customWidth="1"/>
    <col min="25" max="29" width="7" style="1" bestFit="1" customWidth="1"/>
    <col min="30" max="38" width="6.26953125" style="1" bestFit="1" customWidth="1"/>
    <col min="39" max="43" width="7.08984375" style="1" bestFit="1" customWidth="1"/>
    <col min="44" max="52" width="6.26953125" style="1" bestFit="1" customWidth="1"/>
    <col min="53" max="57" width="7.08984375" style="1" bestFit="1" customWidth="1"/>
    <col min="58" max="16384" width="9" style="1"/>
  </cols>
  <sheetData>
    <row r="1" spans="1:57"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46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1" t="s">
        <v>47</v>
      </c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2" t="s">
        <v>76</v>
      </c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</row>
    <row r="2" spans="1:57">
      <c r="A2" s="1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 t="s">
        <v>26</v>
      </c>
      <c r="K2" s="9" t="s">
        <v>27</v>
      </c>
      <c r="L2" s="9" t="s">
        <v>28</v>
      </c>
      <c r="M2" s="9" t="s">
        <v>29</v>
      </c>
      <c r="N2" s="9" t="s">
        <v>30</v>
      </c>
      <c r="O2" s="9" t="s">
        <v>31</v>
      </c>
      <c r="P2" s="10" t="s">
        <v>32</v>
      </c>
      <c r="Q2" s="10" t="s">
        <v>33</v>
      </c>
      <c r="R2" s="10" t="s">
        <v>34</v>
      </c>
      <c r="S2" s="10" t="s">
        <v>35</v>
      </c>
      <c r="T2" s="10" t="s">
        <v>36</v>
      </c>
      <c r="U2" s="10" t="s">
        <v>37</v>
      </c>
      <c r="V2" s="10" t="s">
        <v>38</v>
      </c>
      <c r="W2" s="10" t="s">
        <v>39</v>
      </c>
      <c r="X2" s="10" t="s">
        <v>40</v>
      </c>
      <c r="Y2" s="10" t="s">
        <v>41</v>
      </c>
      <c r="Z2" s="10" t="s">
        <v>42</v>
      </c>
      <c r="AA2" s="10" t="s">
        <v>43</v>
      </c>
      <c r="AB2" s="10" t="s">
        <v>44</v>
      </c>
      <c r="AC2" s="10" t="s">
        <v>45</v>
      </c>
      <c r="AD2" s="9" t="s">
        <v>48</v>
      </c>
      <c r="AE2" s="9" t="s">
        <v>49</v>
      </c>
      <c r="AF2" s="9" t="s">
        <v>50</v>
      </c>
      <c r="AG2" s="9" t="s">
        <v>51</v>
      </c>
      <c r="AH2" s="9" t="s">
        <v>52</v>
      </c>
      <c r="AI2" s="9" t="s">
        <v>53</v>
      </c>
      <c r="AJ2" s="9" t="s">
        <v>54</v>
      </c>
      <c r="AK2" s="9" t="s">
        <v>55</v>
      </c>
      <c r="AL2" s="9" t="s">
        <v>56</v>
      </c>
      <c r="AM2" s="9" t="s">
        <v>57</v>
      </c>
      <c r="AN2" s="9" t="s">
        <v>58</v>
      </c>
      <c r="AO2" s="9" t="s">
        <v>59</v>
      </c>
      <c r="AP2" s="9" t="s">
        <v>60</v>
      </c>
      <c r="AQ2" s="9" t="s">
        <v>61</v>
      </c>
      <c r="AR2" s="10" t="s">
        <v>62</v>
      </c>
      <c r="AS2" s="10" t="s">
        <v>63</v>
      </c>
      <c r="AT2" s="10" t="s">
        <v>64</v>
      </c>
      <c r="AU2" s="10" t="s">
        <v>65</v>
      </c>
      <c r="AV2" s="10" t="s">
        <v>66</v>
      </c>
      <c r="AW2" s="10" t="s">
        <v>67</v>
      </c>
      <c r="AX2" s="10" t="s">
        <v>68</v>
      </c>
      <c r="AY2" s="10" t="s">
        <v>69</v>
      </c>
      <c r="AZ2" s="10" t="s">
        <v>70</v>
      </c>
      <c r="BA2" s="10" t="s">
        <v>71</v>
      </c>
      <c r="BB2" s="10" t="s">
        <v>72</v>
      </c>
      <c r="BC2" s="10" t="s">
        <v>73</v>
      </c>
      <c r="BD2" s="10" t="s">
        <v>74</v>
      </c>
      <c r="BE2" s="10" t="s">
        <v>75</v>
      </c>
    </row>
    <row r="3" spans="1:57" ht="12.5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/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/>
    </row>
    <row r="4" spans="1:57" ht="12.5">
      <c r="A4" s="1">
        <v>3</v>
      </c>
      <c r="B4" s="1">
        <v>0.9</v>
      </c>
      <c r="C4" s="1">
        <v>1.7</v>
      </c>
      <c r="D4" s="1">
        <v>1.8</v>
      </c>
      <c r="E4" s="1">
        <v>1.5</v>
      </c>
      <c r="F4" s="1">
        <v>0.3</v>
      </c>
      <c r="G4" s="1">
        <v>1.1000000000000001</v>
      </c>
      <c r="H4" s="1">
        <v>0.1</v>
      </c>
      <c r="I4" s="1">
        <v>0.4</v>
      </c>
      <c r="J4" s="1">
        <v>0.4</v>
      </c>
      <c r="K4" s="1">
        <v>0</v>
      </c>
      <c r="L4" s="1">
        <v>1.2</v>
      </c>
      <c r="M4" s="1">
        <v>1</v>
      </c>
      <c r="N4" s="1">
        <v>0.5</v>
      </c>
      <c r="O4" s="1">
        <v>0.6</v>
      </c>
      <c r="P4" s="6">
        <v>1</v>
      </c>
      <c r="Q4" s="6">
        <v>1</v>
      </c>
      <c r="R4" s="6">
        <v>0.3</v>
      </c>
      <c r="S4" s="6">
        <v>0.6</v>
      </c>
      <c r="T4" s="6">
        <v>0.6</v>
      </c>
      <c r="U4" s="6">
        <v>0.9</v>
      </c>
      <c r="V4" s="6">
        <v>0.6</v>
      </c>
      <c r="W4" s="6">
        <v>0.5</v>
      </c>
      <c r="X4" s="6">
        <v>0.6</v>
      </c>
      <c r="Y4" s="6">
        <v>1.1000000000000001</v>
      </c>
      <c r="Z4" s="6">
        <v>1.9</v>
      </c>
      <c r="AA4" s="6">
        <v>0</v>
      </c>
      <c r="AB4" s="6">
        <v>0.6</v>
      </c>
      <c r="AC4" s="6"/>
      <c r="AD4" s="6">
        <v>1.2</v>
      </c>
      <c r="AE4" s="6">
        <v>0.6</v>
      </c>
      <c r="AF4" s="6">
        <v>1</v>
      </c>
      <c r="AG4" s="6">
        <v>0.1</v>
      </c>
      <c r="AH4" s="6">
        <v>0.1</v>
      </c>
      <c r="AI4" s="6">
        <v>0.1</v>
      </c>
      <c r="AJ4" s="6">
        <v>0</v>
      </c>
      <c r="AK4" s="6">
        <v>2.1</v>
      </c>
      <c r="AL4" s="6">
        <v>1.4</v>
      </c>
      <c r="AM4" s="6">
        <v>0.4</v>
      </c>
      <c r="AN4" s="6">
        <v>1.5</v>
      </c>
      <c r="AO4" s="6">
        <v>0</v>
      </c>
      <c r="AP4" s="6">
        <v>1.2</v>
      </c>
      <c r="AQ4" s="6">
        <v>1.4</v>
      </c>
      <c r="AR4" s="6">
        <v>1.4</v>
      </c>
      <c r="AS4" s="6">
        <v>1.5</v>
      </c>
      <c r="AT4" s="6">
        <v>1.2</v>
      </c>
      <c r="AU4" s="6">
        <v>0.5</v>
      </c>
      <c r="AV4" s="6">
        <v>1.2</v>
      </c>
      <c r="AW4" s="6">
        <v>0.5</v>
      </c>
      <c r="AX4" s="6">
        <v>2</v>
      </c>
      <c r="AY4" s="6">
        <v>1.2</v>
      </c>
      <c r="AZ4" s="6">
        <v>1.4</v>
      </c>
      <c r="BA4" s="6">
        <v>1.4</v>
      </c>
      <c r="BB4" s="6">
        <v>0</v>
      </c>
      <c r="BC4" s="6">
        <v>0</v>
      </c>
      <c r="BD4" s="6">
        <v>0.6</v>
      </c>
      <c r="BE4" s="6"/>
    </row>
    <row r="5" spans="1:57" ht="12.5">
      <c r="A5" s="1">
        <v>6</v>
      </c>
      <c r="B5" s="1">
        <v>2.1</v>
      </c>
      <c r="C5" s="1">
        <v>1.5</v>
      </c>
      <c r="D5" s="1">
        <v>4</v>
      </c>
      <c r="E5" s="1">
        <v>1.4</v>
      </c>
      <c r="F5" s="1">
        <v>1.1000000000000001</v>
      </c>
      <c r="G5" s="1">
        <v>2.4</v>
      </c>
      <c r="H5" s="1">
        <v>4.3</v>
      </c>
      <c r="I5" s="1">
        <v>1.4</v>
      </c>
      <c r="J5" s="1">
        <v>1.1000000000000001</v>
      </c>
      <c r="K5" s="1">
        <v>0</v>
      </c>
      <c r="L5" s="1">
        <v>3.6</v>
      </c>
      <c r="M5" s="1">
        <v>2.5</v>
      </c>
      <c r="N5" s="1">
        <v>2.7</v>
      </c>
      <c r="O5" s="1">
        <v>2.4</v>
      </c>
      <c r="P5" s="6">
        <v>2.4</v>
      </c>
      <c r="Q5" s="6">
        <v>3.7</v>
      </c>
      <c r="R5" s="6">
        <v>0.4</v>
      </c>
      <c r="S5" s="6">
        <v>0.5</v>
      </c>
      <c r="T5" s="6">
        <v>0.4</v>
      </c>
      <c r="U5" s="6">
        <v>0.8</v>
      </c>
      <c r="V5" s="6">
        <v>1.3</v>
      </c>
      <c r="W5" s="6">
        <v>0.7</v>
      </c>
      <c r="X5" s="6">
        <v>1.1000000000000001</v>
      </c>
      <c r="Y5" s="6">
        <v>3</v>
      </c>
      <c r="Z5" s="6">
        <v>1.9</v>
      </c>
      <c r="AA5" s="6">
        <v>0.6</v>
      </c>
      <c r="AB5" s="6">
        <v>2.1</v>
      </c>
      <c r="AC5" s="6"/>
      <c r="AD5" s="6">
        <v>6.9</v>
      </c>
      <c r="AE5" s="6">
        <v>1.9</v>
      </c>
      <c r="AF5" s="6">
        <v>3.5</v>
      </c>
      <c r="AG5" s="6">
        <v>2.7</v>
      </c>
      <c r="AH5" s="6">
        <v>0.5</v>
      </c>
      <c r="AI5" s="6">
        <v>0.7</v>
      </c>
      <c r="AJ5" s="6">
        <v>0.5</v>
      </c>
      <c r="AK5" s="6">
        <v>4.0999999999999996</v>
      </c>
      <c r="AL5" s="6">
        <v>2.4</v>
      </c>
      <c r="AM5" s="6">
        <v>1.3</v>
      </c>
      <c r="AN5" s="6">
        <v>3.1</v>
      </c>
      <c r="AO5" s="6">
        <v>1.3</v>
      </c>
      <c r="AP5" s="6">
        <v>2.9</v>
      </c>
      <c r="AQ5" s="6">
        <v>4.3</v>
      </c>
      <c r="AR5" s="6">
        <v>2.7</v>
      </c>
      <c r="AS5" s="6">
        <v>3.4</v>
      </c>
      <c r="AT5" s="6">
        <v>1.8</v>
      </c>
      <c r="AU5" s="6">
        <v>1.1000000000000001</v>
      </c>
      <c r="AV5" s="6">
        <v>3</v>
      </c>
      <c r="AW5" s="6">
        <v>1</v>
      </c>
      <c r="AX5" s="6">
        <v>1</v>
      </c>
      <c r="AY5" s="6">
        <v>2.2000000000000002</v>
      </c>
      <c r="AZ5" s="6">
        <v>1.7</v>
      </c>
      <c r="BA5" s="6">
        <v>1.2</v>
      </c>
      <c r="BB5" s="6">
        <v>0.3</v>
      </c>
      <c r="BC5" s="6">
        <v>0.1</v>
      </c>
      <c r="BD5" s="6">
        <v>0.7</v>
      </c>
      <c r="BE5" s="6"/>
    </row>
    <row r="6" spans="1:57" ht="12.5">
      <c r="A6" s="1">
        <v>10</v>
      </c>
      <c r="B6" s="1">
        <v>1.1000000000000001</v>
      </c>
      <c r="C6" s="1">
        <v>2.7</v>
      </c>
      <c r="D6" s="1">
        <v>6.6</v>
      </c>
      <c r="E6" s="1">
        <v>1.3</v>
      </c>
      <c r="F6" s="1">
        <v>1.9</v>
      </c>
      <c r="G6" s="1">
        <v>1.8</v>
      </c>
      <c r="H6" s="1">
        <v>3</v>
      </c>
      <c r="I6" s="1">
        <v>2.5</v>
      </c>
      <c r="J6" s="1">
        <v>1.3</v>
      </c>
      <c r="K6" s="1">
        <v>0.5</v>
      </c>
      <c r="L6" s="1">
        <v>2.1</v>
      </c>
      <c r="M6" s="1">
        <v>5.4</v>
      </c>
      <c r="N6" s="1">
        <v>4.0999999999999996</v>
      </c>
      <c r="O6" s="1">
        <v>3.6</v>
      </c>
      <c r="P6" s="6">
        <v>2.1</v>
      </c>
      <c r="Q6" s="6">
        <v>2.1</v>
      </c>
      <c r="R6" s="6">
        <v>0.3</v>
      </c>
      <c r="S6" s="6">
        <v>0.9</v>
      </c>
      <c r="T6" s="6">
        <v>0.7</v>
      </c>
      <c r="U6" s="6">
        <v>0.5</v>
      </c>
      <c r="V6" s="6">
        <v>2.9</v>
      </c>
      <c r="W6" s="6">
        <v>1.2</v>
      </c>
      <c r="X6" s="6">
        <v>1.6</v>
      </c>
      <c r="Y6" s="6">
        <v>3.4</v>
      </c>
      <c r="Z6" s="6">
        <v>1.2</v>
      </c>
      <c r="AA6" s="6">
        <v>0.1</v>
      </c>
      <c r="AB6" s="6">
        <v>1.8</v>
      </c>
      <c r="AC6" s="6"/>
      <c r="AD6" s="6">
        <v>10.9</v>
      </c>
      <c r="AE6" s="6">
        <v>3.5</v>
      </c>
      <c r="AF6" s="6">
        <v>4.4000000000000004</v>
      </c>
      <c r="AG6" s="6">
        <v>3.3</v>
      </c>
      <c r="AH6" s="6">
        <v>0.8</v>
      </c>
      <c r="AI6" s="6">
        <v>1.5</v>
      </c>
      <c r="AJ6" s="6">
        <v>1.4</v>
      </c>
      <c r="AK6" s="6">
        <v>5.0999999999999996</v>
      </c>
      <c r="AL6" s="6">
        <v>4.0999999999999996</v>
      </c>
      <c r="AM6" s="6">
        <v>2.2000000000000002</v>
      </c>
      <c r="AN6" s="6">
        <v>3.1</v>
      </c>
      <c r="AO6" s="6">
        <v>1.8</v>
      </c>
      <c r="AP6" s="6">
        <v>4.2</v>
      </c>
      <c r="AQ6" s="6">
        <v>4.3</v>
      </c>
      <c r="AR6" s="6">
        <v>2.7</v>
      </c>
      <c r="AS6" s="6">
        <v>5.0999999999999996</v>
      </c>
      <c r="AT6" s="6">
        <v>5.2</v>
      </c>
      <c r="AU6" s="6">
        <v>1.3</v>
      </c>
      <c r="AV6" s="6">
        <v>7.5</v>
      </c>
      <c r="AW6" s="6">
        <v>1.6</v>
      </c>
      <c r="AX6" s="6">
        <v>1.7</v>
      </c>
      <c r="AY6" s="6">
        <v>2.4</v>
      </c>
      <c r="AZ6" s="6">
        <v>3</v>
      </c>
      <c r="BA6" s="6">
        <v>2.2999999999999998</v>
      </c>
      <c r="BB6" s="6">
        <v>0.3</v>
      </c>
      <c r="BC6" s="6">
        <v>0.1</v>
      </c>
      <c r="BD6" s="6">
        <v>1.1000000000000001</v>
      </c>
      <c r="BE6" s="6"/>
    </row>
    <row r="7" spans="1:57" ht="12.5">
      <c r="A7" s="1">
        <v>13</v>
      </c>
      <c r="B7" s="1">
        <v>1</v>
      </c>
      <c r="C7" s="1">
        <v>4.8</v>
      </c>
      <c r="D7" s="1">
        <v>8.8000000000000007</v>
      </c>
      <c r="E7" s="1">
        <v>2.4</v>
      </c>
      <c r="F7" s="1">
        <v>3.1</v>
      </c>
      <c r="G7" s="1">
        <v>2.1</v>
      </c>
      <c r="H7" s="1">
        <v>10.1</v>
      </c>
      <c r="I7" s="1">
        <v>5.8</v>
      </c>
      <c r="J7" s="1">
        <v>1.9</v>
      </c>
      <c r="K7" s="1">
        <v>4</v>
      </c>
      <c r="L7" s="1">
        <v>6.5</v>
      </c>
      <c r="M7" s="1">
        <v>9</v>
      </c>
      <c r="N7" s="1">
        <v>6</v>
      </c>
      <c r="O7" s="1">
        <v>9.1999999999999993</v>
      </c>
      <c r="P7" s="6">
        <v>4.7</v>
      </c>
      <c r="Q7" s="6">
        <v>3.2</v>
      </c>
      <c r="R7" s="6">
        <v>0.6</v>
      </c>
      <c r="S7" s="6">
        <v>0.9</v>
      </c>
      <c r="T7" s="6">
        <v>1.8</v>
      </c>
      <c r="U7" s="6">
        <v>0.7</v>
      </c>
      <c r="V7" s="6">
        <v>2.4</v>
      </c>
      <c r="W7" s="6">
        <v>1.2</v>
      </c>
      <c r="X7" s="6">
        <v>2.6</v>
      </c>
      <c r="Y7" s="6">
        <v>3.9</v>
      </c>
      <c r="Z7" s="6">
        <v>2.8</v>
      </c>
      <c r="AA7" s="6">
        <v>0.1</v>
      </c>
      <c r="AB7" s="6">
        <v>2.7</v>
      </c>
      <c r="AC7" s="6"/>
      <c r="AD7" s="6">
        <v>9.9</v>
      </c>
      <c r="AE7" s="6">
        <v>3</v>
      </c>
      <c r="AF7" s="6">
        <v>5.9</v>
      </c>
      <c r="AG7" s="6">
        <v>4.4000000000000004</v>
      </c>
      <c r="AH7" s="6">
        <v>1.6</v>
      </c>
      <c r="AI7" s="6">
        <v>2.9</v>
      </c>
      <c r="AJ7" s="6">
        <v>2.1</v>
      </c>
      <c r="AK7" s="6">
        <v>6.5</v>
      </c>
      <c r="AL7" s="6">
        <v>4.9000000000000004</v>
      </c>
      <c r="AM7" s="6">
        <v>6.8</v>
      </c>
      <c r="AN7" s="6">
        <v>2.9</v>
      </c>
      <c r="AO7" s="6">
        <v>1.9</v>
      </c>
      <c r="AP7" s="6">
        <v>4.2</v>
      </c>
      <c r="AQ7" s="6">
        <v>3.9</v>
      </c>
      <c r="AR7" s="6">
        <v>2.6</v>
      </c>
      <c r="AS7" s="6">
        <v>8.8000000000000007</v>
      </c>
      <c r="AT7" s="6">
        <v>3.2</v>
      </c>
      <c r="AU7" s="6">
        <v>3.5</v>
      </c>
      <c r="AV7" s="6">
        <v>6.7</v>
      </c>
      <c r="AW7" s="6">
        <v>2.2000000000000002</v>
      </c>
      <c r="AX7" s="6">
        <v>2.2999999999999998</v>
      </c>
      <c r="AY7" s="6">
        <v>6.3</v>
      </c>
      <c r="AZ7" s="6">
        <v>3.7</v>
      </c>
      <c r="BA7" s="6">
        <v>2.9</v>
      </c>
      <c r="BB7" s="6">
        <v>0.5</v>
      </c>
      <c r="BC7" s="6">
        <v>0.5</v>
      </c>
      <c r="BD7" s="6">
        <v>0.7</v>
      </c>
      <c r="BE7" s="6"/>
    </row>
    <row r="8" spans="1:57" ht="12.5">
      <c r="A8" s="1">
        <v>17</v>
      </c>
      <c r="B8" s="1">
        <v>1.8</v>
      </c>
      <c r="C8" s="1">
        <v>5.3</v>
      </c>
      <c r="D8" s="1">
        <v>11.7</v>
      </c>
      <c r="E8" s="1">
        <v>4.0999999999999996</v>
      </c>
      <c r="F8" s="1">
        <v>2.7</v>
      </c>
      <c r="G8" s="1">
        <v>10.8</v>
      </c>
      <c r="H8" s="1">
        <v>10.5</v>
      </c>
      <c r="I8" s="1">
        <v>5.3</v>
      </c>
      <c r="J8" s="1">
        <v>4.5999999999999996</v>
      </c>
      <c r="K8" s="1">
        <v>3.8</v>
      </c>
      <c r="L8" s="1">
        <v>7.9</v>
      </c>
      <c r="M8" s="1">
        <v>8</v>
      </c>
      <c r="N8" s="1">
        <v>2.1</v>
      </c>
      <c r="O8" s="1">
        <v>6</v>
      </c>
      <c r="P8" s="6">
        <v>3.2</v>
      </c>
      <c r="Q8" s="6">
        <v>5.4</v>
      </c>
      <c r="R8" s="6">
        <v>0.8</v>
      </c>
      <c r="S8" s="6">
        <v>0.9</v>
      </c>
      <c r="T8" s="6">
        <v>3.3</v>
      </c>
      <c r="U8" s="6">
        <v>0.7</v>
      </c>
      <c r="V8" s="6">
        <v>1.9</v>
      </c>
      <c r="W8" s="6">
        <v>1.4</v>
      </c>
      <c r="X8" s="6">
        <v>3.4</v>
      </c>
      <c r="Y8" s="6">
        <v>1.6</v>
      </c>
      <c r="Z8" s="6">
        <v>2.5</v>
      </c>
      <c r="AA8" s="6">
        <v>0.5</v>
      </c>
      <c r="AB8" s="6">
        <v>4.3</v>
      </c>
      <c r="AC8" s="6"/>
      <c r="AD8" s="6">
        <v>10.8</v>
      </c>
      <c r="AE8" s="6">
        <v>2.1</v>
      </c>
      <c r="AF8" s="6">
        <v>6.5</v>
      </c>
      <c r="AG8" s="6">
        <v>4.4000000000000004</v>
      </c>
      <c r="AH8" s="6">
        <v>2.1</v>
      </c>
      <c r="AI8" s="6">
        <v>3.7</v>
      </c>
      <c r="AJ8" s="6">
        <v>7.2</v>
      </c>
      <c r="AK8" s="6">
        <v>8.6</v>
      </c>
      <c r="AL8" s="6">
        <v>10.5</v>
      </c>
      <c r="AM8" s="6">
        <v>6.7</v>
      </c>
      <c r="AN8" s="6">
        <v>3.2</v>
      </c>
      <c r="AO8" s="6">
        <v>1.3</v>
      </c>
      <c r="AP8" s="6">
        <v>3.9</v>
      </c>
      <c r="AQ8" s="6">
        <v>7.1</v>
      </c>
      <c r="AR8" s="6">
        <v>2.9</v>
      </c>
      <c r="AS8" s="6">
        <v>8.6</v>
      </c>
      <c r="AT8" s="6">
        <v>4.3</v>
      </c>
      <c r="AU8" s="6">
        <v>2.7</v>
      </c>
      <c r="AV8" s="6">
        <v>3.6</v>
      </c>
      <c r="AW8" s="6">
        <v>2.9</v>
      </c>
      <c r="AX8" s="6">
        <v>2.8</v>
      </c>
      <c r="AY8" s="6">
        <v>5</v>
      </c>
      <c r="AZ8" s="6">
        <v>2.4</v>
      </c>
      <c r="BA8" s="6">
        <v>1.9</v>
      </c>
      <c r="BB8" s="6">
        <v>0.5</v>
      </c>
      <c r="BC8" s="6">
        <v>0.5</v>
      </c>
      <c r="BD8" s="6">
        <v>1.4</v>
      </c>
      <c r="BE8" s="6"/>
    </row>
    <row r="9" spans="1:57" ht="12.5">
      <c r="A9" s="1">
        <v>20</v>
      </c>
      <c r="B9" s="1">
        <v>1.7</v>
      </c>
      <c r="C9" s="1">
        <v>7.1</v>
      </c>
      <c r="D9" s="1">
        <v>11.8</v>
      </c>
      <c r="E9" s="1">
        <v>3.7</v>
      </c>
      <c r="F9" s="1">
        <v>3.6</v>
      </c>
      <c r="G9" s="1">
        <v>11.7</v>
      </c>
      <c r="H9" s="1">
        <v>8.6999999999999993</v>
      </c>
      <c r="I9" s="1">
        <v>7.6</v>
      </c>
      <c r="J9" s="1">
        <v>8.1</v>
      </c>
      <c r="K9" s="1">
        <v>4.2</v>
      </c>
      <c r="L9" s="1">
        <v>8.4</v>
      </c>
      <c r="M9" s="1">
        <v>8.1999999999999993</v>
      </c>
      <c r="N9" s="1">
        <v>3.5</v>
      </c>
      <c r="O9" s="1">
        <v>4.9000000000000004</v>
      </c>
      <c r="P9" s="6">
        <v>4.4000000000000004</v>
      </c>
      <c r="Q9" s="6">
        <v>6</v>
      </c>
      <c r="R9" s="6">
        <v>1.5</v>
      </c>
      <c r="S9" s="6">
        <v>0.7</v>
      </c>
      <c r="T9" s="6">
        <v>5</v>
      </c>
      <c r="U9" s="6">
        <v>0.9</v>
      </c>
      <c r="V9" s="6">
        <v>3.2</v>
      </c>
      <c r="W9" s="6">
        <v>6.6</v>
      </c>
      <c r="X9" s="6">
        <v>4.7</v>
      </c>
      <c r="Y9" s="6">
        <v>2.5</v>
      </c>
      <c r="Z9" s="6">
        <v>2.6</v>
      </c>
      <c r="AA9" s="6">
        <v>0.5</v>
      </c>
      <c r="AB9" s="6">
        <v>3.9</v>
      </c>
      <c r="AC9" s="6"/>
      <c r="AD9" s="6">
        <v>9.6</v>
      </c>
      <c r="AE9" s="6">
        <v>3.1</v>
      </c>
      <c r="AF9" s="6">
        <v>5.3</v>
      </c>
      <c r="AG9" s="6">
        <v>6.6</v>
      </c>
      <c r="AH9" s="6">
        <v>4.2</v>
      </c>
      <c r="AI9" s="6">
        <v>3.7</v>
      </c>
      <c r="AJ9" s="6">
        <v>12.4</v>
      </c>
      <c r="AK9" s="6">
        <v>9.9</v>
      </c>
      <c r="AL9" s="6">
        <v>8.9</v>
      </c>
      <c r="AM9" s="6">
        <v>6.9</v>
      </c>
      <c r="AN9" s="6">
        <v>4.3</v>
      </c>
      <c r="AO9" s="6">
        <v>3.8</v>
      </c>
      <c r="AP9" s="6">
        <v>5.4</v>
      </c>
      <c r="AQ9" s="6">
        <v>6.6</v>
      </c>
      <c r="AR9" s="6">
        <v>4.0999999999999996</v>
      </c>
      <c r="AS9" s="6">
        <v>7.9</v>
      </c>
      <c r="AT9" s="6">
        <v>3.5</v>
      </c>
      <c r="AU9" s="6">
        <v>8.3000000000000007</v>
      </c>
      <c r="AV9" s="6">
        <v>2.7</v>
      </c>
      <c r="AW9" s="6">
        <v>2.9</v>
      </c>
      <c r="AX9" s="6">
        <v>5.4</v>
      </c>
      <c r="AY9" s="6">
        <v>3.4</v>
      </c>
      <c r="AZ9" s="6">
        <v>1.6</v>
      </c>
      <c r="BA9" s="6">
        <v>1.3</v>
      </c>
      <c r="BB9" s="6">
        <v>0.5</v>
      </c>
      <c r="BC9" s="6">
        <v>2.7</v>
      </c>
      <c r="BD9" s="6">
        <v>1.9</v>
      </c>
      <c r="BE9" s="6"/>
    </row>
    <row r="10" spans="1:57" ht="12.5">
      <c r="A10" s="7">
        <v>24</v>
      </c>
      <c r="B10" s="7">
        <v>3.9</v>
      </c>
      <c r="C10" s="7">
        <v>7.3</v>
      </c>
      <c r="D10" s="7">
        <v>14.1</v>
      </c>
      <c r="E10" s="7">
        <v>4.0999999999999996</v>
      </c>
      <c r="F10" s="7">
        <v>6.6</v>
      </c>
      <c r="G10" s="7">
        <v>8.1</v>
      </c>
      <c r="H10" s="7">
        <v>9.6</v>
      </c>
      <c r="I10" s="7">
        <v>10.6</v>
      </c>
      <c r="J10" s="7">
        <v>9.8000000000000007</v>
      </c>
      <c r="K10" s="7">
        <v>7.8</v>
      </c>
      <c r="L10" s="7">
        <v>7.1</v>
      </c>
      <c r="M10" s="7">
        <v>8.3000000000000007</v>
      </c>
      <c r="N10" s="7">
        <v>3.6</v>
      </c>
      <c r="O10" s="7">
        <v>12.7</v>
      </c>
      <c r="P10" s="8">
        <v>4.2</v>
      </c>
      <c r="Q10" s="8">
        <v>6.3</v>
      </c>
      <c r="R10" s="8">
        <v>4.3</v>
      </c>
      <c r="S10" s="8">
        <v>0.8</v>
      </c>
      <c r="T10" s="8">
        <v>6.8</v>
      </c>
      <c r="U10" s="8">
        <v>0.8</v>
      </c>
      <c r="V10" s="8">
        <v>3.7</v>
      </c>
      <c r="W10" s="8">
        <v>4.5999999999999996</v>
      </c>
      <c r="X10" s="8">
        <v>3.9</v>
      </c>
      <c r="Y10" s="8">
        <v>5.0999999999999996</v>
      </c>
      <c r="Z10" s="8">
        <v>2.1</v>
      </c>
      <c r="AA10" s="8">
        <v>0.6</v>
      </c>
      <c r="AB10" s="8">
        <v>4.7</v>
      </c>
      <c r="AC10" s="8"/>
      <c r="AD10" s="8">
        <v>5.8</v>
      </c>
      <c r="AE10" s="8">
        <v>3.1</v>
      </c>
      <c r="AF10" s="8">
        <v>8.1</v>
      </c>
      <c r="AG10" s="8">
        <v>6.1</v>
      </c>
      <c r="AH10" s="8">
        <v>2.7</v>
      </c>
      <c r="AI10" s="8">
        <v>4</v>
      </c>
      <c r="AJ10" s="8">
        <v>14.8</v>
      </c>
      <c r="AK10" s="8">
        <v>7.2</v>
      </c>
      <c r="AL10" s="8">
        <v>4.2</v>
      </c>
      <c r="AM10" s="8">
        <v>6.3</v>
      </c>
      <c r="AN10" s="8">
        <v>5.7</v>
      </c>
      <c r="AO10" s="8">
        <v>6</v>
      </c>
      <c r="AP10" s="8">
        <v>4.5999999999999996</v>
      </c>
      <c r="AQ10" s="8">
        <v>7.4</v>
      </c>
      <c r="AR10" s="8">
        <v>4.0999999999999996</v>
      </c>
      <c r="AS10" s="8">
        <v>5.0999999999999996</v>
      </c>
      <c r="AT10" s="8">
        <v>3.4</v>
      </c>
      <c r="AU10" s="8">
        <v>5.7</v>
      </c>
      <c r="AV10" s="8">
        <v>0.5</v>
      </c>
      <c r="AW10" s="8">
        <v>4.2</v>
      </c>
      <c r="AX10" s="8">
        <v>6.6</v>
      </c>
      <c r="AY10" s="8">
        <v>3.7</v>
      </c>
      <c r="AZ10" s="8">
        <v>2.7</v>
      </c>
      <c r="BA10" s="8">
        <v>0.5</v>
      </c>
      <c r="BB10" s="8">
        <v>0.5</v>
      </c>
      <c r="BC10" s="8">
        <v>2.5</v>
      </c>
      <c r="BD10" s="8">
        <v>2.2000000000000002</v>
      </c>
      <c r="BE10" s="8"/>
    </row>
  </sheetData>
  <mergeCells count="4">
    <mergeCell ref="B1:O1"/>
    <mergeCell ref="P1:AC1"/>
    <mergeCell ref="AD1:AQ1"/>
    <mergeCell ref="AR1:BE1"/>
  </mergeCells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M15" sqref="M15"/>
    </sheetView>
  </sheetViews>
  <sheetFormatPr defaultColWidth="9" defaultRowHeight="11.5"/>
  <cols>
    <col min="1" max="1" width="17.36328125" style="1" bestFit="1" customWidth="1"/>
    <col min="2" max="2" width="21" style="1" bestFit="1" customWidth="1"/>
    <col min="3" max="7" width="5" style="1" bestFit="1" customWidth="1"/>
    <col min="8" max="9" width="5.90625" style="1" bestFit="1" customWidth="1"/>
    <col min="10" max="10" width="2.453125" style="1" bestFit="1" customWidth="1"/>
    <col min="11" max="16384" width="9" style="1"/>
  </cols>
  <sheetData>
    <row r="2" spans="1:10">
      <c r="A2" s="1" t="s">
        <v>15</v>
      </c>
      <c r="B2" s="1" t="s">
        <v>14</v>
      </c>
      <c r="C2" s="1" t="s">
        <v>13</v>
      </c>
      <c r="D2" s="1" t="s">
        <v>12</v>
      </c>
      <c r="E2" s="1" t="s">
        <v>11</v>
      </c>
      <c r="F2" s="1" t="s">
        <v>10</v>
      </c>
      <c r="G2" s="1" t="s">
        <v>9</v>
      </c>
      <c r="H2" s="1" t="s">
        <v>8</v>
      </c>
      <c r="I2" s="1" t="s">
        <v>7</v>
      </c>
      <c r="J2" s="1" t="s">
        <v>6</v>
      </c>
    </row>
    <row r="3" spans="1:10">
      <c r="A3" s="2" t="s">
        <v>4</v>
      </c>
      <c r="B3" s="2" t="s">
        <v>5</v>
      </c>
      <c r="C3" s="1">
        <v>3.16</v>
      </c>
      <c r="D3" s="1">
        <v>3.54</v>
      </c>
      <c r="E3" s="1">
        <v>4.01</v>
      </c>
      <c r="F3" s="1">
        <v>3.98</v>
      </c>
      <c r="G3" s="1">
        <v>3.23</v>
      </c>
      <c r="H3" s="2">
        <f>AVERAGE(テーブル134[[#This Row],[1]:[5]])</f>
        <v>3.5840000000000005</v>
      </c>
      <c r="I3" s="5">
        <f>_xlfn.STDEV.P(テーブル134[[#This Row],[1]:[5]])</f>
        <v>0.35925478424093382</v>
      </c>
      <c r="J3" s="2">
        <f>COUNT(テーブル134[[#This Row],[1]:[5]])</f>
        <v>5</v>
      </c>
    </row>
    <row r="4" spans="1:10">
      <c r="A4" s="2" t="s">
        <v>4</v>
      </c>
      <c r="B4" s="2" t="s">
        <v>3</v>
      </c>
      <c r="C4" s="1">
        <v>3.45</v>
      </c>
      <c r="D4" s="1">
        <v>3.65</v>
      </c>
      <c r="E4" s="1">
        <v>3.47</v>
      </c>
      <c r="F4" s="1">
        <v>4.1100000000000003</v>
      </c>
      <c r="G4" s="1">
        <v>3.65</v>
      </c>
      <c r="H4" s="2">
        <f>AVERAGE(テーブル134[[#This Row],[1]:[5]])</f>
        <v>3.6659999999999995</v>
      </c>
      <c r="I4" s="5">
        <f>_xlfn.STDEV.P(テーブル134[[#This Row],[1]:[5]])</f>
        <v>0.23778982316322964</v>
      </c>
      <c r="J4" s="2">
        <f>COUNT(テーブル134[[#This Row],[1]:[5]])</f>
        <v>5</v>
      </c>
    </row>
    <row r="5" spans="1:10">
      <c r="A5" s="2" t="s">
        <v>1</v>
      </c>
      <c r="B5" s="2" t="s">
        <v>2</v>
      </c>
      <c r="C5" s="1">
        <v>5.64</v>
      </c>
      <c r="D5" s="1">
        <v>4.97</v>
      </c>
      <c r="E5" s="1">
        <v>5.81</v>
      </c>
      <c r="F5" s="1">
        <v>6.11</v>
      </c>
      <c r="G5" s="1">
        <v>6.05</v>
      </c>
      <c r="H5" s="2">
        <f>AVERAGE(テーブル134[[#This Row],[1]:[5]])</f>
        <v>5.7159999999999993</v>
      </c>
      <c r="I5" s="5">
        <f>_xlfn.STDEV.P(テーブル134[[#This Row],[1]:[5]])</f>
        <v>0.40937024806402345</v>
      </c>
      <c r="J5" s="2">
        <f>COUNT(テーブル134[[#This Row],[1]:[5]])</f>
        <v>5</v>
      </c>
    </row>
    <row r="6" spans="1:10">
      <c r="A6" s="2" t="s">
        <v>1</v>
      </c>
      <c r="B6" s="2" t="s">
        <v>0</v>
      </c>
      <c r="C6" s="1">
        <v>3.21</v>
      </c>
      <c r="D6" s="1">
        <v>3.11</v>
      </c>
      <c r="E6" s="1">
        <v>3.14</v>
      </c>
      <c r="F6" s="1">
        <v>3.64</v>
      </c>
      <c r="G6" s="1">
        <v>3.36</v>
      </c>
      <c r="H6" s="2">
        <f>AVERAGE(テーブル134[[#This Row],[1]:[5]])</f>
        <v>3.2920000000000003</v>
      </c>
      <c r="I6" s="5">
        <f>_xlfn.STDEV.P(テーブル134[[#This Row],[1]:[5]])</f>
        <v>0.19425756098540931</v>
      </c>
      <c r="J6" s="2">
        <f>COUNT(テーブル134[[#This Row],[1]:[5]])</f>
        <v>5</v>
      </c>
    </row>
  </sheetData>
  <sortState ref="F11:G15">
    <sortCondition ref="F11:F15"/>
  </sortState>
  <phoneticPr fontId="2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B9" sqref="B9"/>
    </sheetView>
  </sheetViews>
  <sheetFormatPr defaultColWidth="9" defaultRowHeight="11.5"/>
  <cols>
    <col min="1" max="1" width="17.36328125" style="1" bestFit="1" customWidth="1"/>
    <col min="2" max="2" width="16.26953125" style="1" bestFit="1" customWidth="1"/>
    <col min="3" max="3" width="8.54296875" style="1" bestFit="1" customWidth="1"/>
    <col min="4" max="4" width="9.453125" style="1" bestFit="1" customWidth="1"/>
    <col min="5" max="5" width="8.54296875" style="1" bestFit="1" customWidth="1"/>
    <col min="6" max="7" width="5.90625" style="1" bestFit="1" customWidth="1"/>
    <col min="8" max="8" width="6.7265625" style="1" bestFit="1" customWidth="1"/>
    <col min="9" max="9" width="5.90625" style="1" bestFit="1" customWidth="1"/>
    <col min="10" max="10" width="2.453125" style="1" bestFit="1" customWidth="1"/>
    <col min="11" max="11" width="11.08984375" style="1" bestFit="1" customWidth="1"/>
    <col min="12" max="16384" width="9" style="1"/>
  </cols>
  <sheetData>
    <row r="2" spans="1:10">
      <c r="A2" s="1" t="s">
        <v>15</v>
      </c>
      <c r="B2" s="1" t="s">
        <v>14</v>
      </c>
      <c r="C2" s="1" t="s">
        <v>13</v>
      </c>
      <c r="D2" s="1" t="s">
        <v>12</v>
      </c>
      <c r="E2" s="1" t="s">
        <v>11</v>
      </c>
      <c r="F2" s="1" t="s">
        <v>10</v>
      </c>
      <c r="G2" s="1" t="s">
        <v>9</v>
      </c>
      <c r="H2" s="1" t="s">
        <v>8</v>
      </c>
      <c r="I2" s="1" t="s">
        <v>7</v>
      </c>
      <c r="J2" s="1" t="s">
        <v>6</v>
      </c>
    </row>
    <row r="3" spans="1:10">
      <c r="A3" s="2" t="s">
        <v>4</v>
      </c>
      <c r="B3" s="2" t="s">
        <v>5</v>
      </c>
      <c r="C3" s="2">
        <v>4.2999999999999997E-2</v>
      </c>
      <c r="D3" s="2">
        <v>5.5E-2</v>
      </c>
      <c r="E3" s="2">
        <v>8.5999999999999993E-2</v>
      </c>
      <c r="F3" s="2">
        <v>0.25900000000000001</v>
      </c>
      <c r="G3" s="2">
        <v>0.317</v>
      </c>
      <c r="H3" s="2">
        <f>AVERAGE(テーブル13[[#This Row],[1]:[5]])</f>
        <v>0.152</v>
      </c>
      <c r="I3" s="5">
        <f>_xlfn.STDEV.P(テーブル13[[#This Row],[1]:[5]])</f>
        <v>0.1134195750300626</v>
      </c>
      <c r="J3" s="2">
        <f>COUNT(テーブル13[[#This Row],[1]:[5]])</f>
        <v>5</v>
      </c>
    </row>
    <row r="4" spans="1:10">
      <c r="A4" s="2" t="s">
        <v>4</v>
      </c>
      <c r="B4" s="2" t="s">
        <v>3</v>
      </c>
      <c r="C4" s="2">
        <v>0.38900000000000001</v>
      </c>
      <c r="D4" s="2">
        <v>0.38200000000000001</v>
      </c>
      <c r="E4" s="2">
        <v>0.17299999999999999</v>
      </c>
      <c r="F4" s="2">
        <v>0.34599999999999997</v>
      </c>
      <c r="G4" s="2">
        <v>2.7E-2</v>
      </c>
      <c r="H4" s="2">
        <f>AVERAGE(テーブル13[[#This Row],[1]:[5]])</f>
        <v>0.26339999999999997</v>
      </c>
      <c r="I4" s="5">
        <f>_xlfn.STDEV.P(テーブル13[[#This Row],[1]:[5]])</f>
        <v>0.14193040548099614</v>
      </c>
      <c r="J4" s="2">
        <f>COUNT(テーブル13[[#This Row],[1]:[5]])</f>
        <v>5</v>
      </c>
    </row>
    <row r="5" spans="1:10">
      <c r="A5" s="2" t="s">
        <v>1</v>
      </c>
      <c r="B5" s="2" t="s">
        <v>2</v>
      </c>
      <c r="C5" s="2">
        <v>2.8610000000000002</v>
      </c>
      <c r="D5" s="2">
        <v>3.7570000000000001</v>
      </c>
      <c r="E5" s="2">
        <v>3.181</v>
      </c>
      <c r="F5" s="2">
        <v>1.907</v>
      </c>
      <c r="G5" s="2">
        <v>2.6160000000000001</v>
      </c>
      <c r="H5" s="2">
        <f>AVERAGE(テーブル13[[#This Row],[1]:[5]])</f>
        <v>2.8643999999999998</v>
      </c>
      <c r="I5" s="5">
        <f>_xlfn.STDEV.P(テーブル13[[#This Row],[1]:[5]])</f>
        <v>0.61242129290219915</v>
      </c>
      <c r="J5" s="2">
        <f>COUNT(テーブル13[[#This Row],[1]:[5]])</f>
        <v>5</v>
      </c>
    </row>
    <row r="6" spans="1:10">
      <c r="A6" s="2" t="s">
        <v>1</v>
      </c>
      <c r="B6" s="2" t="s">
        <v>0</v>
      </c>
      <c r="C6" s="2">
        <v>0.30099999999999999</v>
      </c>
      <c r="D6" s="2">
        <v>0.308</v>
      </c>
      <c r="E6" s="2">
        <v>0.12</v>
      </c>
      <c r="F6" s="2">
        <v>0.251</v>
      </c>
      <c r="G6" s="2">
        <v>0.249</v>
      </c>
      <c r="H6" s="2">
        <f>AVERAGE(テーブル13[[#This Row],[1]:[5]])</f>
        <v>0.24580000000000002</v>
      </c>
      <c r="I6" s="5">
        <f>_xlfn.STDEV.P(テーブル13[[#This Row],[1]:[5]])</f>
        <v>6.7496370272778355E-2</v>
      </c>
      <c r="J6" s="2">
        <f>COUNT(テーブル13[[#This Row],[1]:[5]])</f>
        <v>5</v>
      </c>
    </row>
  </sheetData>
  <sortState ref="F13:G17">
    <sortCondition ref="F13:F17"/>
  </sortState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sqref="A1:XFD1"/>
    </sheetView>
  </sheetViews>
  <sheetFormatPr defaultColWidth="9" defaultRowHeight="11.5"/>
  <cols>
    <col min="1" max="1" width="16.7265625" style="1" bestFit="1" customWidth="1"/>
    <col min="2" max="2" width="16.26953125" style="1" bestFit="1" customWidth="1"/>
    <col min="3" max="5" width="5.90625" style="1" bestFit="1" customWidth="1"/>
    <col min="6" max="6" width="6.7265625" style="1" bestFit="1" customWidth="1"/>
    <col min="7" max="9" width="5.90625" style="1" bestFit="1" customWidth="1"/>
    <col min="10" max="10" width="2.453125" style="1" bestFit="1" customWidth="1"/>
    <col min="11" max="16384" width="9" style="1"/>
  </cols>
  <sheetData>
    <row r="2" spans="1:10">
      <c r="A2" s="1" t="s">
        <v>15</v>
      </c>
      <c r="B2" s="1" t="s">
        <v>14</v>
      </c>
      <c r="C2" s="1" t="s">
        <v>13</v>
      </c>
      <c r="D2" s="1" t="s">
        <v>12</v>
      </c>
      <c r="E2" s="1" t="s">
        <v>11</v>
      </c>
      <c r="F2" s="1" t="s">
        <v>10</v>
      </c>
      <c r="G2" s="1" t="s">
        <v>9</v>
      </c>
      <c r="H2" s="1" t="s">
        <v>8</v>
      </c>
      <c r="I2" s="1" t="s">
        <v>7</v>
      </c>
      <c r="J2" s="1" t="s">
        <v>6</v>
      </c>
    </row>
    <row r="3" spans="1:10">
      <c r="A3" s="2" t="s">
        <v>4</v>
      </c>
      <c r="B3" s="2" t="s">
        <v>5</v>
      </c>
      <c r="C3" s="3">
        <v>40.46</v>
      </c>
      <c r="D3" s="3">
        <v>26.32</v>
      </c>
      <c r="E3" s="3">
        <v>27.47</v>
      </c>
      <c r="F3" s="3">
        <v>29.06</v>
      </c>
      <c r="G3" s="3">
        <v>32.909999999999997</v>
      </c>
      <c r="H3" s="4">
        <f>AVERAGE(テーブル135[[#This Row],[1]:[5]])</f>
        <v>31.244</v>
      </c>
      <c r="I3" s="4">
        <f>_xlfn.STDEV.P(テーブル135[[#This Row],[1]:[5]])</f>
        <v>5.1179863227640485</v>
      </c>
      <c r="J3" s="2">
        <f>COUNT(テーブル135[[#This Row],[1]:[5]])</f>
        <v>5</v>
      </c>
    </row>
    <row r="4" spans="1:10">
      <c r="A4" s="2" t="s">
        <v>4</v>
      </c>
      <c r="B4" s="2" t="s">
        <v>3</v>
      </c>
      <c r="C4" s="3">
        <v>23.23</v>
      </c>
      <c r="D4" s="3">
        <v>15.45</v>
      </c>
      <c r="E4" s="3">
        <v>18.14</v>
      </c>
      <c r="F4" s="3">
        <v>27.26</v>
      </c>
      <c r="G4" s="3">
        <v>19.7</v>
      </c>
      <c r="H4" s="4">
        <f>AVERAGE(テーブル135[[#This Row],[1]:[5]])</f>
        <v>20.756</v>
      </c>
      <c r="I4" s="4">
        <f>_xlfn.STDEV.P(テーブル135[[#This Row],[1]:[5]])</f>
        <v>4.1118103069086267</v>
      </c>
      <c r="J4" s="2">
        <f>COUNT(テーブル135[[#This Row],[1]:[5]])</f>
        <v>5</v>
      </c>
    </row>
    <row r="5" spans="1:10">
      <c r="A5" s="2" t="s">
        <v>1</v>
      </c>
      <c r="B5" s="2" t="s">
        <v>2</v>
      </c>
      <c r="C5" s="3">
        <v>92.67</v>
      </c>
      <c r="D5" s="3">
        <v>65.52</v>
      </c>
      <c r="E5" s="3">
        <v>73.290000000000006</v>
      </c>
      <c r="F5" s="3">
        <v>144.57</v>
      </c>
      <c r="G5" s="3">
        <v>76.31</v>
      </c>
      <c r="H5" s="4">
        <f>AVERAGE(テーブル135[[#This Row],[1]:[5]])</f>
        <v>90.472000000000008</v>
      </c>
      <c r="I5" s="4">
        <f>_xlfn.STDEV.P(テーブル135[[#This Row],[1]:[5]])</f>
        <v>28.459833028322556</v>
      </c>
      <c r="J5" s="2">
        <f>COUNT(テーブル135[[#This Row],[1]:[5]])</f>
        <v>5</v>
      </c>
    </row>
    <row r="6" spans="1:10">
      <c r="A6" s="2" t="s">
        <v>1</v>
      </c>
      <c r="B6" s="2" t="s">
        <v>0</v>
      </c>
      <c r="C6" s="3">
        <v>19.27</v>
      </c>
      <c r="D6" s="3">
        <v>12.98</v>
      </c>
      <c r="E6" s="3">
        <v>13.48</v>
      </c>
      <c r="F6" s="3">
        <v>12.01</v>
      </c>
      <c r="G6" s="3">
        <v>16.829999999999998</v>
      </c>
      <c r="H6" s="4">
        <f>AVERAGE(テーブル135[[#This Row],[1]:[5]])</f>
        <v>14.913999999999998</v>
      </c>
      <c r="I6" s="4">
        <f>_xlfn.STDEV.P(テーブル135[[#This Row],[1]:[5]])</f>
        <v>2.7157216352196403</v>
      </c>
      <c r="J6" s="2">
        <f>COUNT(テーブル135[[#This Row],[1]:[5]])</f>
        <v>5</v>
      </c>
    </row>
  </sheetData>
  <sortState ref="F14:H18">
    <sortCondition ref="F14:F18"/>
  </sortState>
  <phoneticPr fontId="2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E7f</vt:lpstr>
      <vt:lpstr>E7g</vt:lpstr>
      <vt:lpstr>E7h</vt:lpstr>
      <vt:lpstr>E7i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2019-11-12T15:00:50Z</dcterms:created>
  <dcterms:modified xsi:type="dcterms:W3CDTF">2019-11-24T22:54:55Z</dcterms:modified>
</cp:coreProperties>
</file>