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mit Moran\Neurons\0 Manuscript\R3\r4\FIGS\"/>
    </mc:Choice>
  </mc:AlternateContent>
  <bookViews>
    <workbookView xWindow="0" yWindow="0" windowWidth="21490" windowHeight="11060" activeTab="1"/>
  </bookViews>
  <sheets>
    <sheet name="E8a" sheetId="4" r:id="rId1"/>
    <sheet name="E8g" sheetId="1" r:id="rId2"/>
    <sheet name="E8h" sheetId="2" r:id="rId3"/>
    <sheet name="E8i" sheetId="3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4" l="1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C71" i="3" l="1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  <c r="J3" i="2" l="1"/>
  <c r="I3" i="2"/>
  <c r="H3" i="2"/>
  <c r="J2" i="2"/>
  <c r="I2" i="2"/>
  <c r="H2" i="2"/>
</calcChain>
</file>

<file path=xl/sharedStrings.xml><?xml version="1.0" encoding="utf-8"?>
<sst xmlns="http://schemas.openxmlformats.org/spreadsheetml/2006/main" count="155" uniqueCount="141">
  <si>
    <t>shpB_12</t>
  </si>
  <si>
    <t>shpB_11</t>
  </si>
  <si>
    <t>shpB_10</t>
  </si>
  <si>
    <t>shpB_9</t>
  </si>
  <si>
    <t>shpB_8</t>
  </si>
  <si>
    <t>shpB_7</t>
  </si>
  <si>
    <t>shpB_6</t>
  </si>
  <si>
    <t>shpB_5</t>
  </si>
  <si>
    <t>shpB_4</t>
  </si>
  <si>
    <t>shpB_3</t>
  </si>
  <si>
    <t>shpB_2</t>
  </si>
  <si>
    <t>shpB_1</t>
    <phoneticPr fontId="2"/>
  </si>
  <si>
    <t>shpC_12</t>
  </si>
  <si>
    <t>shpC_11</t>
  </si>
  <si>
    <t>shpC_10</t>
  </si>
  <si>
    <t>shpC_9</t>
  </si>
  <si>
    <t>shpC_8</t>
  </si>
  <si>
    <t>shpC_7</t>
  </si>
  <si>
    <t>shpC_6</t>
  </si>
  <si>
    <t>shpC_5</t>
  </si>
  <si>
    <t>shpC_4</t>
  </si>
  <si>
    <t>shpC_3</t>
  </si>
  <si>
    <t>shpC_2</t>
  </si>
  <si>
    <t>shpC_1</t>
    <phoneticPr fontId="2"/>
  </si>
  <si>
    <t>pBB_13</t>
  </si>
  <si>
    <t>pBB_12</t>
  </si>
  <si>
    <t>pBB_11</t>
  </si>
  <si>
    <t>pBB_10</t>
  </si>
  <si>
    <t>pBB_9</t>
  </si>
  <si>
    <t>pBB_8</t>
  </si>
  <si>
    <t>pBB_7</t>
  </si>
  <si>
    <t>pBB_6</t>
  </si>
  <si>
    <t>pBB_5</t>
  </si>
  <si>
    <t>pBB_4</t>
  </si>
  <si>
    <t>pBB_3</t>
  </si>
  <si>
    <t>pBB_2</t>
  </si>
  <si>
    <t>pBB_1</t>
    <phoneticPr fontId="2"/>
  </si>
  <si>
    <t>pBC_12</t>
  </si>
  <si>
    <t>pBC_11</t>
  </si>
  <si>
    <t>pBC_10</t>
  </si>
  <si>
    <t>pBC_9</t>
  </si>
  <si>
    <t>pBC_8</t>
  </si>
  <si>
    <t>pBC_7</t>
  </si>
  <si>
    <t>pBC_6</t>
  </si>
  <si>
    <t>pBC_5</t>
  </si>
  <si>
    <t>pBC_4</t>
  </si>
  <si>
    <t>pBC_3</t>
  </si>
  <si>
    <t>pBC_2</t>
  </si>
  <si>
    <t>pBC_1</t>
    <phoneticPr fontId="2"/>
  </si>
  <si>
    <t>Days after inoculation</t>
    <phoneticPr fontId="2"/>
  </si>
  <si>
    <t>HN30-shp53 Carvedilol</t>
  </si>
  <si>
    <t>HN30-shp53 Control</t>
  </si>
  <si>
    <t>PCI-13-pBabe Carvedilol</t>
  </si>
  <si>
    <t>PCI-13-pBabe Control</t>
  </si>
  <si>
    <t>Group</t>
    <phoneticPr fontId="7"/>
  </si>
  <si>
    <t>Animal 1</t>
    <phoneticPr fontId="7"/>
  </si>
  <si>
    <t>Animal 2</t>
  </si>
  <si>
    <t>Animal 3</t>
  </si>
  <si>
    <t>Animal 4</t>
  </si>
  <si>
    <t>Animal 5</t>
  </si>
  <si>
    <t>Animal 6</t>
  </si>
  <si>
    <t>Mean</t>
    <phoneticPr fontId="7"/>
  </si>
  <si>
    <t>SD</t>
    <phoneticPr fontId="7"/>
  </si>
  <si>
    <t>N</t>
    <phoneticPr fontId="7"/>
  </si>
  <si>
    <t>Control</t>
    <phoneticPr fontId="7"/>
  </si>
  <si>
    <t>Carvedilol</t>
    <phoneticPr fontId="7"/>
  </si>
  <si>
    <t>TH
(0 = Low, 1 = High)</t>
    <phoneticPr fontId="10"/>
  </si>
  <si>
    <t>RFS (days)</t>
  </si>
  <si>
    <t>RFS (months)</t>
  </si>
  <si>
    <t>RFS event
(0 = Censored, 1 = Event)</t>
    <phoneticPr fontId="10"/>
  </si>
  <si>
    <t>Inclusion</t>
  </si>
  <si>
    <t>Name in Figure</t>
  </si>
  <si>
    <t>Category</t>
  </si>
  <si>
    <t>Function</t>
  </si>
  <si>
    <t>Function Annotation</t>
  </si>
  <si>
    <t>p-value</t>
  </si>
  <si>
    <t>Log(p-value)</t>
  </si>
  <si>
    <t>Activation z-score</t>
  </si>
  <si>
    <t>Molecules</t>
  </si>
  <si>
    <t># Molecules</t>
  </si>
  <si>
    <t>β-adrenergic signaling</t>
  </si>
  <si>
    <t xml:space="preserve"> β-adrenergic Signaling</t>
  </si>
  <si>
    <t>ADCY2,PDE7A,PPP2CA,PRKAR2A,ATP2A2,AKAP7,PPP1R14B,CACNA1A,PPP2R5A,GNB1,PDE8A,ADCY5,PDE3B,PRKACA</t>
  </si>
  <si>
    <t>α-adrenergic signaling</t>
  </si>
  <si>
    <t>α-Adrenergic Signaling</t>
  </si>
  <si>
    <t>GNB1,RAP2A,ADCY2,ADRA2A,ADCY5,PRKAR2A,PRKACA,GNAI1,PLCG1,PRKCE,PRKD1</t>
  </si>
  <si>
    <t>Ephrin receptor signaling</t>
  </si>
  <si>
    <t>Ephrin Receptor Signaling</t>
  </si>
  <si>
    <t>RAP2A,RAPGEF1,AXIN1,EPHB2,GNA12,GRIN2D,RAC1,GNAI1,VEGFB,JAK2,GNB1,ROCK2,EFNB2,EPHA8,AKT1,MAP4K4,RASA1</t>
  </si>
  <si>
    <t>Branching of neurites</t>
  </si>
  <si>
    <t>Cell Morphology</t>
  </si>
  <si>
    <t>branching</t>
  </si>
  <si>
    <t>ADAP1, AKT1, ARF6, ARID1B, CACNA1A, CDK5R2, CLSTN1, CPEB3, DACT1, EPHB2, FZD9, GIT1, GRASP, NEFH, PIK3CA, PTGS2, RAC1, RAP2A, RIMS1, ROCK2, RTN4, SRF, STIM2, UGCG, ULK1, ULK2, VEGFB, ZDHHC8</t>
  </si>
  <si>
    <t>Shape change of neurites</t>
  </si>
  <si>
    <t>shape change</t>
  </si>
  <si>
    <t>ADAP1, AKT1, ARF6, ARID1B, AXIN1, CACNA1A, CDK5R2, CLSTN1, CPEB3, DACT1, EPHB2, FZD9, GIT1, GRASP, NEFH, PIK3CA, PTGS2, RAC1, RAP2A, RIMS1, ROCK2, RTN4, SRF, STIM2, UGCG, ULK1, ULK2, VEGFB, ZDHHC8</t>
  </si>
  <si>
    <t>Axonogenesis</t>
  </si>
  <si>
    <t>Organismal Development</t>
  </si>
  <si>
    <t>axonogenesis</t>
  </si>
  <si>
    <t>ARF6, AXIN1, CACNA1A, DVL1, EPHB2, FGFR2, GRASP, NEFH, PARD3, PARD6B, Pou3f1, PPP2CA, RAC1, RIMS1, RTN4, RTN4R, SRF, STXBP5, THY1, UGCG, ULK1, ULK2, ZDHHC8</t>
  </si>
  <si>
    <t>Morphogenesis of neurons</t>
  </si>
  <si>
    <t>morphogenesis</t>
  </si>
  <si>
    <t>ADAP1, AKT1, ARF6, ARFGEF1, ARID1B, ATXN2, AXIN1, BASP1, CACNA1A, CAMSAP1, CDK5R2, CLSTN1, CPEB3, DACT1, DVL1, EFNB2, EPHA8, EPHB2, FGFR2, FLRT1, FZD9, GIT1, GPRIN1, GRASP, HES1, JMY, LRP8, NEFH, NPTXR, PARD3, PARD6B, PIK3CA, Pou3f1, PPP2CA, PRKCE, PTGS2, RAB21, RAB35, RAC1, RAP2A, RHOQ, RIMS1, ROCK2, RTN4, RTN4R, SLIT3, SRF, STIM2, STXBP5, THY1, Ubb, UGCG, ULK1, ULK2, VEGFB, ZDHHC8</t>
  </si>
  <si>
    <t>Growth of neurites</t>
  </si>
  <si>
    <t>Cellular Development</t>
  </si>
  <si>
    <t>growth</t>
  </si>
  <si>
    <t>AKT1, ARF6, ARFGEF1, ARID1B, BASP1, BMP6, CABLES1, CDC42BPA, CDK5R2, CHST2, CSNK1E, DOCK3, DVL1, EFNB2, EPHB2, EXT1, FGF18, FKBP5, FN1, GAL, GPRIN1, ITGA9, MAP3K5, MIB1, NEFH, PIK3CA, PLXNA1, PPP2R2D, PRKACA, PTPRA, RAB35, RAC1, RAPGEF1, RASA1, RHOQ, ROCK2, RTN4, RTN4R, RTN4RL2, SCN1B, SLC12A2, SRF, SST, SYN3, TESK1, THBS1, ULK1, VEGFB, ZDHHC8</t>
  </si>
  <si>
    <t>Neuritogenesis</t>
  </si>
  <si>
    <t>neuritogenesis</t>
  </si>
  <si>
    <t>ADAP1, AKT1, ARF6, ARFGEF1, ARID1B, ATXN2, AXIN1, BASP1, CACNA1A, CAMSAP1, CDK5R2, CLSTN1, CPEB3, DACT1, DVL1, EFNB2, EPHA8, EPHB2, FGFR2, FLRT1, FZD9, GIT1, GPRIN1, GRASP, JMY, LRP8, NEFH, NPTXR, PARD3, PARD6B, PIK3CA, Pou3f1, PPP2CA, PRKCE, PTGS2, RAB21, RAB35, RAC1, RAP2A, RHOQ, RIMS1, ROCK2, RTN4, RTN4R, SLIT3, SRF, STIM2, STXBP5, THY1, Ubb, UGCG, ULK1, ULK2, VEGFB, ZDHHC8</t>
  </si>
  <si>
    <t>Development of neurons</t>
  </si>
  <si>
    <t>development</t>
  </si>
  <si>
    <t>ADAP1, AKT1, ARF6, ARFGEF1, ARID1B, ASIC2, ATXN2, AXIN1, BASP1, CACNA1A, CAMSAP1, CDK5R2, CLSTN1, CPEB3, DACT1, DVL1, EFNB2, EPHA8, EPHB2, FBXO45, FGFR2, FLRT1, FOXC1, FZD9, GIT1, GPRIN1, GRASP, HCN1, HES1, HS6ST1, JAK2, JMY, LDB1, LRP8, MAFB, NEFH, NPTXR, NR2F6, PARD3, PARD6B, PBX3, PDZRN3, PIK3CA, Pou3f1, PPP2CA, PRKCE, PTGS2, PURA, RAB21, RAB35, RAC1, RAP2A, RHOQ, RIMS1, ROCK2, RTN4, RTN4R, SAMD4B, SLC12A2, SLIT3, SNTA1, SOX2, SRF, STIM2, STXBP5, SYN2, THBS1, THY1, Ubb, UGCG, ULK1, ULK2, VEGFB, ZDHHC8</t>
  </si>
  <si>
    <t>Sprouting</t>
  </si>
  <si>
    <t>sprouting</t>
  </si>
  <si>
    <t>ADAP1, ADGRA2, AKT1, ARF6, ARID1B, BASP1, C1GALT1, CACNA1A, CDK5R2, CLSTN1, CPEB3, DACT1, EFNB2, EPHB2, FN1, FOXC2, FZD9, GIT1, GRASP, HS6ST1, JAK2, KMT2A, NEFH, PIK3CA, PTGS2, RAC1, RAP2A, RIMS1, ROCK2, RTN4, SMAD4, SRF, STIM2, THBS1, UBP1, UGCG, ULK1, ULK2, VEGFB, ZDHHC8, ZMIZ1</t>
  </si>
  <si>
    <t>NANOG pathway</t>
  </si>
  <si>
    <t>Role of NANOG in Mammalian Embryonic Stem Cell Pluripotency</t>
  </si>
  <si>
    <t>RAP2A,PIK3CA,AXIN1,DVL1,FGFR2,FZD9,JAK2,FOXD3,SOX2,FZD8,AKT1,RIF1,WNT4,SMAD4,IRS2,BMP6,FZD2,BMP1,FZD7</t>
  </si>
  <si>
    <t>S1P signaling</t>
  </si>
  <si>
    <t>Sphingosine-1-phosphate Signaling</t>
  </si>
  <si>
    <t>ADCY2,PLCB4,PIK3CA,RHOQ,AKT1,ADCY5,GNA12,RAC1,GNAI1,PLCG1,FGFR2,IRS2</t>
  </si>
  <si>
    <t>Neurotrophin signaling</t>
  </si>
  <si>
    <t>Neurotrophin/TRK Signaling</t>
  </si>
  <si>
    <t>RAP2A,PIK3CA,AKT1,PLCG1,FGFR2,IRS2,MAP3K5</t>
  </si>
  <si>
    <t>CNTF signaling</t>
  </si>
  <si>
    <t>CNTF Signaling</t>
  </si>
  <si>
    <t>RAP2A,PIK3CA,AKT1,FGFR2,IRS2,JAK2</t>
  </si>
  <si>
    <t>Self-renewal of cells</t>
  </si>
  <si>
    <t>Cellular Function and Maintenance</t>
  </si>
  <si>
    <t>self-renewal</t>
  </si>
  <si>
    <t>COCH, EXT1, FGFR2, FOXD3, HES1, JAG1, JAK2, KMT2A, Ly6a (includes others), SDC3, SMAD7, SOX2, TBX1, Tcf7, TFCP2L1, TRNP1</t>
  </si>
  <si>
    <t>Embryonic stem cell</t>
  </si>
  <si>
    <t>Mouse Embryonic Stem Cell Pluripotency</t>
  </si>
  <si>
    <t>RAP2A,PIK3CA,AXIN1,DVL1,FGFR2,FZD9,JAK2,FOXD3,SOX2,FZD8,AKT1,SMAD4,IRS2,Tcf7,FZD2,ID4,FZD7</t>
  </si>
  <si>
    <t>CREB signaling in neurons</t>
  </si>
  <si>
    <t>CREB Signaling in Neurons</t>
  </si>
  <si>
    <t>CACNA1G,RAP2A,ADCY2,PIK3CA,GRIN2D,GNA12,PRKAR2A,GNAI1,PLCG1,FGFR2,CACNA1A,GNB1,PLCB4,GRIK5,AKT1,ADCY5,PRKACA,PRKCE,IRS2,CACNA2D3,PRKD1</t>
  </si>
  <si>
    <t>Neurotransmission</t>
  </si>
  <si>
    <t>Proliferation</t>
    <phoneticPr fontId="4"/>
  </si>
  <si>
    <t>Stemness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</si>
</sst>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_);[Red]\(0.0\)"/>
    <numFmt numFmtId="166" formatCode="0_);[Red]\(0\)"/>
    <numFmt numFmtId="167" formatCode="0.00_);[Red]\(0.00\)"/>
  </numFmts>
  <fonts count="11">
    <font>
      <sz val="11"/>
      <color theme="1"/>
      <name val="Calibri"/>
      <family val="2"/>
      <charset val="128"/>
      <scheme val="minor"/>
    </font>
    <font>
      <sz val="9"/>
      <color theme="1"/>
      <name val="Arial"/>
      <family val="2"/>
    </font>
    <font>
      <sz val="6"/>
      <name val="Calibri"/>
      <family val="2"/>
      <charset val="128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sz val="6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189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rgb="FF0095BD"/>
        <bgColor rgb="FF00CCFF"/>
      </patternFill>
    </fill>
    <fill>
      <patternFill patternType="solid">
        <fgColor rgb="FF00CCFF"/>
        <bgColor rgb="FF00CCFF"/>
      </patternFill>
    </fill>
    <fill>
      <patternFill patternType="solid">
        <fgColor rgb="FF70AD47"/>
        <bgColor rgb="FF70AD47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9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164" fontId="3" fillId="0" borderId="0" xfId="0" applyNumberFormat="1" applyFont="1" applyAlignment="1"/>
    <xf numFmtId="0" fontId="3" fillId="0" borderId="0" xfId="0" applyFont="1" applyAlignment="1"/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4" fillId="0" borderId="0" xfId="0" applyFont="1">
      <alignment vertical="center"/>
    </xf>
    <xf numFmtId="0" fontId="1" fillId="0" borderId="0" xfId="1" applyFont="1"/>
    <xf numFmtId="0" fontId="8" fillId="0" borderId="0" xfId="1" applyFont="1" applyAlignment="1">
      <alignment wrapText="1"/>
    </xf>
    <xf numFmtId="165" fontId="1" fillId="0" borderId="0" xfId="1" applyNumberFormat="1" applyFont="1"/>
    <xf numFmtId="0" fontId="3" fillId="4" borderId="0" xfId="0" applyFont="1" applyFill="1" applyAlignment="1"/>
    <xf numFmtId="164" fontId="3" fillId="4" borderId="0" xfId="0" applyNumberFormat="1" applyFont="1" applyFill="1" applyAlignment="1"/>
    <xf numFmtId="0" fontId="8" fillId="0" borderId="0" xfId="2" applyFont="1"/>
    <xf numFmtId="0" fontId="3" fillId="0" borderId="0" xfId="2" applyFont="1" applyAlignment="1">
      <alignment wrapText="1"/>
    </xf>
    <xf numFmtId="0" fontId="3" fillId="2" borderId="0" xfId="2" applyFont="1" applyFill="1"/>
    <xf numFmtId="0" fontId="3" fillId="2" borderId="0" xfId="2" applyFont="1" applyFill="1" applyAlignment="1">
      <alignment wrapText="1"/>
    </xf>
    <xf numFmtId="0" fontId="3" fillId="0" borderId="0" xfId="2" applyFont="1"/>
    <xf numFmtId="166" fontId="3" fillId="0" borderId="0" xfId="2" applyNumberFormat="1" applyFont="1"/>
    <xf numFmtId="167" fontId="3" fillId="0" borderId="0" xfId="2" applyNumberFormat="1" applyFont="1"/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3" fillId="0" borderId="0" xfId="1" applyFont="1"/>
    <xf numFmtId="0" fontId="3" fillId="5" borderId="0" xfId="1" applyFont="1" applyFill="1"/>
    <xf numFmtId="0" fontId="3" fillId="6" borderId="0" xfId="1" applyFont="1" applyFill="1"/>
    <xf numFmtId="11" fontId="3" fillId="0" borderId="0" xfId="1" applyNumberFormat="1" applyFont="1"/>
    <xf numFmtId="0" fontId="3" fillId="7" borderId="0" xfId="1" applyFont="1" applyFill="1"/>
    <xf numFmtId="0" fontId="3" fillId="8" borderId="0" xfId="1" applyFont="1" applyFill="1"/>
    <xf numFmtId="0" fontId="3" fillId="9" borderId="0" xfId="1" applyFont="1" applyFill="1"/>
  </cellXfs>
  <cellStyles count="3">
    <cellStyle name="Normal" xfId="0" builtinId="0"/>
    <cellStyle name="標準 2" xfId="1"/>
    <cellStyle name="標準 3" xfId="2"/>
  </cellStyles>
  <dxfs count="84"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0.0_);[Red]\(0.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.00_);[Red]\(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6" formatCode="0_);[Red]\(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5" formatCode="0.0_);[Red]\(0.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5" formatCode="0.0_);[Red]\(0.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urce%20data%20fig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b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4" name="Table_1" displayName="Table_1" ref="A1:J19" headerRowDxfId="12" dataDxfId="11" totalsRowDxfId="10">
  <tableColumns count="10">
    <tableColumn id="1" name="Inclusion" dataDxfId="9"/>
    <tableColumn id="2" name="Name in Figure" dataDxfId="8"/>
    <tableColumn id="3" name="Category" dataDxfId="7"/>
    <tableColumn id="4" name="Function" dataDxfId="6"/>
    <tableColumn id="5" name="Function Annotation" dataDxfId="5"/>
    <tableColumn id="6" name="p-value" dataDxfId="4"/>
    <tableColumn id="7" name="Log(p-value)" dataDxfId="3">
      <calculatedColumnFormula>LOG(#REF!)</calculatedColumnFormula>
    </tableColumn>
    <tableColumn id="8" name="Activation z-score" dataDxfId="2"/>
    <tableColumn id="9" name="Molecules" dataDxfId="1"/>
    <tableColumn id="10" name="# Molecules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テーブル134" displayName="テーブル134" ref="A2:AX7" totalsRowShown="0" headerRowDxfId="83" dataDxfId="82">
  <autoFilter ref="A2:AX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  <filterColumn colId="40" hiddenButton="1"/>
    <filterColumn colId="41" hiddenButton="1"/>
    <filterColumn colId="42" hiddenButton="1"/>
    <filterColumn colId="43" hiddenButton="1"/>
    <filterColumn colId="44" hiddenButton="1"/>
    <filterColumn colId="45" hiddenButton="1"/>
    <filterColumn colId="46" hiddenButton="1"/>
    <filterColumn colId="47" hiddenButton="1"/>
    <filterColumn colId="48" hiddenButton="1"/>
    <filterColumn colId="49" hiddenButton="1"/>
  </autoFilter>
  <tableColumns count="50">
    <tableColumn id="1" name="Days after inoculation" dataDxfId="81"/>
    <tableColumn id="27" name="pBC_1" dataDxfId="80"/>
    <tableColumn id="28" name="pBC_2" dataDxfId="79"/>
    <tableColumn id="29" name="pBC_3" dataDxfId="78"/>
    <tableColumn id="30" name="pBC_4" dataDxfId="77"/>
    <tableColumn id="31" name="pBC_5" dataDxfId="76"/>
    <tableColumn id="32" name="pBC_6" dataDxfId="75"/>
    <tableColumn id="33" name="pBC_7" dataDxfId="74"/>
    <tableColumn id="34" name="pBC_8" dataDxfId="73"/>
    <tableColumn id="35" name="pBC_9" dataDxfId="72"/>
    <tableColumn id="36" name="pBC_10" dataDxfId="71"/>
    <tableColumn id="37" name="pBC_11" dataDxfId="70"/>
    <tableColumn id="38" name="pBC_12" dataDxfId="69"/>
    <tableColumn id="39" name="pBB_1" dataDxfId="68"/>
    <tableColumn id="40" name="pBB_2" dataDxfId="67"/>
    <tableColumn id="41" name="pBB_3" dataDxfId="66"/>
    <tableColumn id="42" name="pBB_4" dataDxfId="65"/>
    <tableColumn id="43" name="pBB_5" dataDxfId="64"/>
    <tableColumn id="44" name="pBB_6" dataDxfId="63"/>
    <tableColumn id="45" name="pBB_7" dataDxfId="62"/>
    <tableColumn id="46" name="pBB_8" dataDxfId="61"/>
    <tableColumn id="47" name="pBB_9" dataDxfId="60"/>
    <tableColumn id="48" name="pBB_10" dataDxfId="59"/>
    <tableColumn id="49" name="pBB_11" dataDxfId="58"/>
    <tableColumn id="50" name="pBB_12" dataDxfId="57"/>
    <tableColumn id="51" name="pBB_13" dataDxfId="56"/>
    <tableColumn id="52" name="shpC_1" dataDxfId="55"/>
    <tableColumn id="53" name="shpC_2" dataDxfId="54"/>
    <tableColumn id="54" name="shpC_3" dataDxfId="53"/>
    <tableColumn id="55" name="shpC_4" dataDxfId="52"/>
    <tableColumn id="56" name="shpC_5" dataDxfId="51"/>
    <tableColumn id="57" name="shpC_6" dataDxfId="50"/>
    <tableColumn id="58" name="shpC_7" dataDxfId="49"/>
    <tableColumn id="59" name="shpC_8" dataDxfId="48"/>
    <tableColumn id="60" name="shpC_9" dataDxfId="47"/>
    <tableColumn id="61" name="shpC_10" dataDxfId="46"/>
    <tableColumn id="62" name="shpC_11" dataDxfId="45"/>
    <tableColumn id="63" name="shpC_12" dataDxfId="44"/>
    <tableColumn id="64" name="shpB_1" dataDxfId="43"/>
    <tableColumn id="65" name="shpB_2" dataDxfId="42"/>
    <tableColumn id="66" name="shpB_3" dataDxfId="41"/>
    <tableColumn id="67" name="shpB_4" dataDxfId="40"/>
    <tableColumn id="68" name="shpB_5" dataDxfId="39"/>
    <tableColumn id="69" name="shpB_6" dataDxfId="38"/>
    <tableColumn id="70" name="shpB_7" dataDxfId="37"/>
    <tableColumn id="71" name="shpB_8" dataDxfId="36"/>
    <tableColumn id="72" name="shpB_9" dataDxfId="35"/>
    <tableColumn id="73" name="shpB_10" dataDxfId="34"/>
    <tableColumn id="74" name="shpB_11" dataDxfId="33"/>
    <tableColumn id="75" name="shpB_12" dataDxfId="3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2" name="テーブル1" displayName="テーブル1" ref="A1:J3" totalsRowShown="0" headerRowDxfId="31" dataDxfId="30">
  <autoFilter ref="A1:J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Group" dataDxfId="29"/>
    <tableColumn id="2" name="Animal 1" dataDxfId="28"/>
    <tableColumn id="3" name="Animal 2" dataDxfId="27"/>
    <tableColumn id="4" name="Animal 3" dataDxfId="26"/>
    <tableColumn id="5" name="Animal 4" dataDxfId="25"/>
    <tableColumn id="6" name="Animal 5" dataDxfId="24"/>
    <tableColumn id="7" name="Animal 6" dataDxfId="23"/>
    <tableColumn id="8" name="Mean" dataDxfId="22">
      <calculatedColumnFormula>AVERAGE(テーブル1[[#This Row],[Animal 1]:[Animal 6]])</calculatedColumnFormula>
    </tableColumn>
    <tableColumn id="9" name="SD" dataDxfId="21">
      <calculatedColumnFormula>_xlfn.STDEV.P(テーブル1[[#This Row],[Animal 1]:[Animal 6]])</calculatedColumnFormula>
    </tableColumn>
    <tableColumn id="10" name="N" dataDxfId="20">
      <calculatedColumnFormula>COUNT(テーブル1[[#This Row],[Animal 1]:[Animal 6]])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3" name="Table_15" displayName="Table_15" ref="A1:D71" headerRowDxfId="19" dataDxfId="18" totalsRowDxfId="17">
  <autoFilter ref="A1:D71"/>
  <tableColumns count="4">
    <tableColumn id="6" name="TH_x000a_(0 = Low, 1 = High)" dataDxfId="16"/>
    <tableColumn id="14" name="RFS (days)" dataDxfId="15"/>
    <tableColumn id="11" name="RFS (months)" dataDxfId="14">
      <calculatedColumnFormula>Table_15[[#This Row],[RFS (days)]]/(365.2425/12)</calculatedColumnFormula>
    </tableColumn>
    <tableColumn id="2" name="RFS event_x000a_(0 = Censored, 1 = Event)" dataDxfId="1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65" sqref="B65"/>
    </sheetView>
  </sheetViews>
  <sheetFormatPr defaultColWidth="12.6328125" defaultRowHeight="11.5"/>
  <cols>
    <col min="1" max="1" width="7.90625" style="21" bestFit="1" customWidth="1"/>
    <col min="2" max="2" width="21.6328125" style="21" bestFit="1" customWidth="1"/>
    <col min="3" max="3" width="50.36328125" style="21" bestFit="1" customWidth="1"/>
    <col min="4" max="4" width="13" style="21" bestFit="1" customWidth="1"/>
    <col min="5" max="5" width="31" style="21" bestFit="1" customWidth="1"/>
    <col min="6" max="6" width="11.36328125" style="21" bestFit="1" customWidth="1"/>
    <col min="7" max="7" width="12" style="21" bestFit="1" customWidth="1"/>
    <col min="8" max="8" width="14.90625" style="21" bestFit="1" customWidth="1"/>
    <col min="9" max="9" width="223.7265625" style="21" bestFit="1" customWidth="1"/>
    <col min="10" max="10" width="10.08984375" style="21" bestFit="1" customWidth="1"/>
    <col min="11" max="16384" width="12.6328125" style="21"/>
  </cols>
  <sheetData>
    <row r="1" spans="1:10">
      <c r="A1" s="21" t="s">
        <v>70</v>
      </c>
      <c r="B1" s="21" t="s">
        <v>71</v>
      </c>
      <c r="C1" s="21" t="s">
        <v>72</v>
      </c>
      <c r="D1" s="21" t="s">
        <v>73</v>
      </c>
      <c r="E1" s="21" t="s">
        <v>74</v>
      </c>
      <c r="F1" s="21" t="s">
        <v>75</v>
      </c>
      <c r="G1" s="21" t="s">
        <v>76</v>
      </c>
      <c r="H1" s="21" t="s">
        <v>77</v>
      </c>
      <c r="I1" s="21" t="s">
        <v>78</v>
      </c>
      <c r="J1" s="21" t="s">
        <v>79</v>
      </c>
    </row>
    <row r="2" spans="1:10">
      <c r="A2" s="21">
        <v>1</v>
      </c>
      <c r="B2" s="21" t="s">
        <v>80</v>
      </c>
      <c r="C2" s="22" t="s">
        <v>81</v>
      </c>
      <c r="F2" s="21">
        <v>1.2022E-4</v>
      </c>
      <c r="G2" s="21" t="e">
        <f>LOG(#REF!)</f>
        <v>#REF!</v>
      </c>
      <c r="H2" s="21">
        <v>1.732</v>
      </c>
      <c r="I2" s="21" t="s">
        <v>82</v>
      </c>
      <c r="J2" s="23"/>
    </row>
    <row r="3" spans="1:10">
      <c r="A3" s="21">
        <v>2</v>
      </c>
      <c r="B3" s="21" t="s">
        <v>83</v>
      </c>
      <c r="C3" s="22" t="s">
        <v>84</v>
      </c>
      <c r="F3" s="21">
        <v>1.348962E-4</v>
      </c>
      <c r="G3" s="21" t="e">
        <f>LOG(#REF!)</f>
        <v>#REF!</v>
      </c>
      <c r="H3" s="21">
        <v>2.4489999999999998</v>
      </c>
      <c r="I3" s="21" t="s">
        <v>85</v>
      </c>
      <c r="J3" s="23"/>
    </row>
    <row r="4" spans="1:10">
      <c r="A4" s="21">
        <v>3</v>
      </c>
      <c r="B4" s="21" t="s">
        <v>86</v>
      </c>
      <c r="C4" s="22" t="s">
        <v>87</v>
      </c>
      <c r="F4" s="24">
        <v>4.1686E-5</v>
      </c>
      <c r="G4" s="21" t="e">
        <f>LOG(#REF!)</f>
        <v>#REF!</v>
      </c>
      <c r="H4" s="21">
        <v>3.1619999999999999</v>
      </c>
      <c r="I4" s="21" t="s">
        <v>88</v>
      </c>
      <c r="J4" s="23"/>
    </row>
    <row r="5" spans="1:10">
      <c r="A5" s="21">
        <v>4</v>
      </c>
      <c r="B5" s="21" t="s">
        <v>89</v>
      </c>
      <c r="C5" s="25" t="s">
        <v>90</v>
      </c>
      <c r="D5" s="21" t="s">
        <v>91</v>
      </c>
      <c r="E5" s="21" t="s">
        <v>89</v>
      </c>
      <c r="F5" s="21">
        <v>7.8800000000000004E-5</v>
      </c>
      <c r="G5" s="21" t="e">
        <f>LOG(#REF!)</f>
        <v>#REF!</v>
      </c>
      <c r="H5" s="21">
        <v>2.37</v>
      </c>
      <c r="I5" s="21" t="s">
        <v>92</v>
      </c>
      <c r="J5" s="26">
        <v>28</v>
      </c>
    </row>
    <row r="6" spans="1:10">
      <c r="A6" s="21">
        <v>5</v>
      </c>
      <c r="B6" s="21" t="s">
        <v>93</v>
      </c>
      <c r="C6" s="25" t="s">
        <v>90</v>
      </c>
      <c r="D6" s="21" t="s">
        <v>94</v>
      </c>
      <c r="E6" s="21" t="s">
        <v>93</v>
      </c>
      <c r="F6" s="21">
        <v>5.0699999999999999E-5</v>
      </c>
      <c r="G6" s="21" t="e">
        <f>LOG(#REF!)</f>
        <v>#REF!</v>
      </c>
      <c r="H6" s="21">
        <v>2.5390000000000001</v>
      </c>
      <c r="I6" s="21" t="s">
        <v>95</v>
      </c>
      <c r="J6" s="26">
        <v>29</v>
      </c>
    </row>
    <row r="7" spans="1:10">
      <c r="A7" s="21">
        <v>6</v>
      </c>
      <c r="B7" s="21" t="s">
        <v>96</v>
      </c>
      <c r="C7" s="25" t="s">
        <v>97</v>
      </c>
      <c r="D7" s="21" t="s">
        <v>98</v>
      </c>
      <c r="E7" s="21" t="s">
        <v>96</v>
      </c>
      <c r="F7" s="21">
        <v>4.1600000000000002E-5</v>
      </c>
      <c r="G7" s="21" t="e">
        <f>LOG(#REF!)</f>
        <v>#REF!</v>
      </c>
      <c r="H7" s="21">
        <v>1.2370000000000001</v>
      </c>
      <c r="I7" s="21" t="s">
        <v>99</v>
      </c>
      <c r="J7" s="26">
        <v>23</v>
      </c>
    </row>
    <row r="8" spans="1:10">
      <c r="A8" s="21">
        <v>7</v>
      </c>
      <c r="B8" s="21" t="s">
        <v>100</v>
      </c>
      <c r="C8" s="25" t="s">
        <v>97</v>
      </c>
      <c r="D8" s="21" t="s">
        <v>101</v>
      </c>
      <c r="E8" s="21" t="s">
        <v>100</v>
      </c>
      <c r="F8" s="21">
        <v>3.6300000000000001E-7</v>
      </c>
      <c r="G8" s="21" t="e">
        <f>LOG(#REF!)</f>
        <v>#REF!</v>
      </c>
      <c r="H8" s="21">
        <v>3.0550000000000002</v>
      </c>
      <c r="I8" s="21" t="s">
        <v>102</v>
      </c>
      <c r="J8" s="26">
        <v>56</v>
      </c>
    </row>
    <row r="9" spans="1:10">
      <c r="A9" s="21">
        <v>8</v>
      </c>
      <c r="B9" s="21" t="s">
        <v>103</v>
      </c>
      <c r="C9" s="25" t="s">
        <v>104</v>
      </c>
      <c r="D9" s="21" t="s">
        <v>105</v>
      </c>
      <c r="E9" s="21" t="s">
        <v>103</v>
      </c>
      <c r="F9" s="21">
        <v>7.7699999999999994E-9</v>
      </c>
      <c r="G9" s="21" t="e">
        <f>LOG(#REF!)</f>
        <v>#REF!</v>
      </c>
      <c r="H9" s="21">
        <v>2.99</v>
      </c>
      <c r="I9" s="21" t="s">
        <v>106</v>
      </c>
      <c r="J9" s="26">
        <v>49</v>
      </c>
    </row>
    <row r="10" spans="1:10">
      <c r="A10" s="21">
        <v>9</v>
      </c>
      <c r="B10" s="21" t="s">
        <v>107</v>
      </c>
      <c r="C10" s="25" t="s">
        <v>97</v>
      </c>
      <c r="D10" s="21" t="s">
        <v>108</v>
      </c>
      <c r="E10" s="21" t="s">
        <v>107</v>
      </c>
      <c r="F10" s="21">
        <v>5.5199999999999997E-7</v>
      </c>
      <c r="G10" s="21" t="e">
        <f>LOG(#REF!)</f>
        <v>#REF!</v>
      </c>
      <c r="H10" s="21">
        <v>3.0550000000000002</v>
      </c>
      <c r="I10" s="21" t="s">
        <v>109</v>
      </c>
      <c r="J10" s="26">
        <v>55</v>
      </c>
    </row>
    <row r="11" spans="1:10">
      <c r="A11" s="21">
        <v>10</v>
      </c>
      <c r="B11" s="21" t="s">
        <v>110</v>
      </c>
      <c r="C11" s="25" t="s">
        <v>104</v>
      </c>
      <c r="D11" s="21" t="s">
        <v>111</v>
      </c>
      <c r="E11" s="21" t="s">
        <v>110</v>
      </c>
      <c r="F11" s="21">
        <v>5.8100000000000004E-9</v>
      </c>
      <c r="G11" s="21" t="e">
        <f>LOG(#REF!)</f>
        <v>#REF!</v>
      </c>
      <c r="H11" s="21">
        <v>3.875</v>
      </c>
      <c r="I11" s="21" t="s">
        <v>112</v>
      </c>
      <c r="J11" s="26">
        <v>74</v>
      </c>
    </row>
    <row r="12" spans="1:10">
      <c r="A12" s="21">
        <v>11</v>
      </c>
      <c r="B12" s="21" t="s">
        <v>113</v>
      </c>
      <c r="C12" s="25" t="s">
        <v>90</v>
      </c>
      <c r="D12" s="21" t="s">
        <v>114</v>
      </c>
      <c r="E12" s="21" t="s">
        <v>113</v>
      </c>
      <c r="F12" s="21">
        <v>4.5499999999999998E-7</v>
      </c>
      <c r="G12" s="21" t="e">
        <f>LOG(#REF!)</f>
        <v>#REF!</v>
      </c>
      <c r="H12" s="21">
        <v>3.2090000000000001</v>
      </c>
      <c r="I12" s="21" t="s">
        <v>115</v>
      </c>
      <c r="J12" s="26">
        <v>41</v>
      </c>
    </row>
    <row r="13" spans="1:10">
      <c r="A13" s="21">
        <v>12</v>
      </c>
      <c r="B13" s="21" t="s">
        <v>116</v>
      </c>
      <c r="C13" s="27" t="s">
        <v>117</v>
      </c>
      <c r="E13" s="21">
        <v>7.84</v>
      </c>
      <c r="F13" s="24">
        <v>1.4454E-8</v>
      </c>
      <c r="G13" s="21" t="e">
        <f>LOG(#REF!)</f>
        <v>#REF!</v>
      </c>
      <c r="H13" s="21">
        <v>2.121</v>
      </c>
      <c r="I13" s="21" t="s">
        <v>118</v>
      </c>
      <c r="J13" s="27"/>
    </row>
    <row r="14" spans="1:10">
      <c r="A14" s="21">
        <v>13</v>
      </c>
      <c r="B14" s="21" t="s">
        <v>119</v>
      </c>
      <c r="C14" s="27" t="s">
        <v>120</v>
      </c>
      <c r="E14" s="21">
        <v>3.3</v>
      </c>
      <c r="F14" s="21">
        <v>5.0118000000000005E-4</v>
      </c>
      <c r="G14" s="21" t="e">
        <f>LOG(#REF!)</f>
        <v>#REF!</v>
      </c>
      <c r="H14" s="21">
        <v>2.3090000000000002</v>
      </c>
      <c r="I14" s="21" t="s">
        <v>121</v>
      </c>
      <c r="J14" s="27"/>
    </row>
    <row r="15" spans="1:10">
      <c r="A15" s="21">
        <v>14</v>
      </c>
      <c r="B15" s="21" t="s">
        <v>122</v>
      </c>
      <c r="C15" s="27" t="s">
        <v>123</v>
      </c>
      <c r="E15" s="21">
        <v>1.85</v>
      </c>
      <c r="F15" s="21">
        <v>1.4120000000000001E-2</v>
      </c>
      <c r="G15" s="21" t="e">
        <f>LOG(#REF!)</f>
        <v>#REF!</v>
      </c>
      <c r="H15" s="21">
        <v>2.6459999999999999</v>
      </c>
      <c r="I15" s="21" t="s">
        <v>124</v>
      </c>
      <c r="J15" s="27"/>
    </row>
    <row r="16" spans="1:10">
      <c r="A16" s="21">
        <v>15</v>
      </c>
      <c r="B16" s="21" t="s">
        <v>125</v>
      </c>
      <c r="C16" s="27" t="s">
        <v>126</v>
      </c>
      <c r="E16" s="21">
        <v>1.68</v>
      </c>
      <c r="F16" s="21">
        <v>2.0799999999999999E-2</v>
      </c>
      <c r="G16" s="21" t="e">
        <f>LOG(#REF!)</f>
        <v>#REF!</v>
      </c>
      <c r="H16" s="21">
        <v>2.4489999999999998</v>
      </c>
      <c r="I16" s="21" t="s">
        <v>127</v>
      </c>
      <c r="J16" s="27"/>
    </row>
    <row r="17" spans="1:10">
      <c r="A17" s="21">
        <v>16</v>
      </c>
      <c r="B17" s="21" t="s">
        <v>128</v>
      </c>
      <c r="C17" s="27" t="s">
        <v>129</v>
      </c>
      <c r="D17" s="21" t="s">
        <v>130</v>
      </c>
      <c r="E17" s="21" t="s">
        <v>128</v>
      </c>
      <c r="F17" s="21">
        <v>2.73E-5</v>
      </c>
      <c r="G17" s="21" t="e">
        <f>LOG(#REF!)</f>
        <v>#REF!</v>
      </c>
      <c r="H17" s="21">
        <v>3.3660000000000001</v>
      </c>
      <c r="I17" s="21" t="s">
        <v>131</v>
      </c>
      <c r="J17" s="27">
        <v>16</v>
      </c>
    </row>
    <row r="18" spans="1:10">
      <c r="A18" s="21">
        <v>17</v>
      </c>
      <c r="B18" s="21" t="s">
        <v>132</v>
      </c>
      <c r="C18" s="27" t="s">
        <v>133</v>
      </c>
      <c r="E18" s="21">
        <v>7.22</v>
      </c>
      <c r="F18" s="24">
        <v>6.0255900000000002E-8</v>
      </c>
      <c r="G18" s="21" t="e">
        <f>LOG(#REF!)</f>
        <v>#REF!</v>
      </c>
      <c r="H18" s="21">
        <v>3.6379999999999999</v>
      </c>
      <c r="I18" s="21" t="s">
        <v>134</v>
      </c>
      <c r="J18" s="27"/>
    </row>
    <row r="19" spans="1:10">
      <c r="A19" s="21">
        <v>18</v>
      </c>
      <c r="B19" s="21" t="s">
        <v>135</v>
      </c>
      <c r="C19" s="27" t="s">
        <v>136</v>
      </c>
      <c r="E19" s="21">
        <v>5.36</v>
      </c>
      <c r="F19" s="24">
        <v>4.3651583220000004E-6</v>
      </c>
      <c r="G19" s="21" t="e">
        <f>LOG(#REF!)</f>
        <v>#REF!</v>
      </c>
      <c r="H19" s="21">
        <v>4</v>
      </c>
      <c r="I19" s="21" t="s">
        <v>137</v>
      </c>
      <c r="J19" s="27"/>
    </row>
    <row r="21" spans="1:10">
      <c r="C21" s="22" t="s">
        <v>138</v>
      </c>
    </row>
    <row r="22" spans="1:10">
      <c r="C22" s="25" t="s">
        <v>139</v>
      </c>
    </row>
    <row r="23" spans="1:10">
      <c r="C23" s="27" t="s">
        <v>140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"/>
  <sheetViews>
    <sheetView tabSelected="1" workbookViewId="0">
      <selection activeCell="F44" sqref="F44"/>
    </sheetView>
  </sheetViews>
  <sheetFormatPr defaultColWidth="9" defaultRowHeight="11.5"/>
  <cols>
    <col min="1" max="1" width="17.6328125" style="1" bestFit="1" customWidth="1"/>
    <col min="2" max="10" width="7.36328125" style="1" customWidth="1"/>
    <col min="11" max="13" width="8.26953125" style="1" customWidth="1"/>
    <col min="14" max="22" width="7.26953125" style="1" customWidth="1"/>
    <col min="23" max="26" width="8.08984375" style="1" customWidth="1"/>
    <col min="27" max="35" width="7.453125" style="1" customWidth="1"/>
    <col min="36" max="38" width="8.36328125" style="1" customWidth="1"/>
    <col min="39" max="47" width="7.36328125" style="1" customWidth="1"/>
    <col min="48" max="60" width="8.26953125" style="1" customWidth="1"/>
    <col min="61" max="63" width="9.08984375" style="1" customWidth="1"/>
    <col min="64" max="72" width="8.08984375" style="1" customWidth="1"/>
    <col min="73" max="75" width="9" style="1" customWidth="1"/>
    <col min="76" max="16384" width="9" style="1"/>
  </cols>
  <sheetData>
    <row r="1" spans="1:50" s="6" customFormat="1">
      <c r="B1" s="20" t="s">
        <v>53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19" t="s">
        <v>52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20" t="s">
        <v>51</v>
      </c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19" t="s">
        <v>50</v>
      </c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</row>
    <row r="2" spans="1:50">
      <c r="A2" s="3" t="s">
        <v>49</v>
      </c>
      <c r="B2" s="5" t="s">
        <v>48</v>
      </c>
      <c r="C2" s="5" t="s">
        <v>47</v>
      </c>
      <c r="D2" s="5" t="s">
        <v>46</v>
      </c>
      <c r="E2" s="5" t="s">
        <v>45</v>
      </c>
      <c r="F2" s="5" t="s">
        <v>44</v>
      </c>
      <c r="G2" s="5" t="s">
        <v>43</v>
      </c>
      <c r="H2" s="5" t="s">
        <v>42</v>
      </c>
      <c r="I2" s="5" t="s">
        <v>41</v>
      </c>
      <c r="J2" s="5" t="s">
        <v>40</v>
      </c>
      <c r="K2" s="5" t="s">
        <v>39</v>
      </c>
      <c r="L2" s="5" t="s">
        <v>38</v>
      </c>
      <c r="M2" s="5" t="s">
        <v>37</v>
      </c>
      <c r="N2" s="4" t="s">
        <v>36</v>
      </c>
      <c r="O2" s="4" t="s">
        <v>35</v>
      </c>
      <c r="P2" s="4" t="s">
        <v>34</v>
      </c>
      <c r="Q2" s="4" t="s">
        <v>33</v>
      </c>
      <c r="R2" s="4" t="s">
        <v>32</v>
      </c>
      <c r="S2" s="4" t="s">
        <v>31</v>
      </c>
      <c r="T2" s="4" t="s">
        <v>30</v>
      </c>
      <c r="U2" s="4" t="s">
        <v>29</v>
      </c>
      <c r="V2" s="4" t="s">
        <v>28</v>
      </c>
      <c r="W2" s="4" t="s">
        <v>27</v>
      </c>
      <c r="X2" s="4" t="s">
        <v>26</v>
      </c>
      <c r="Y2" s="4" t="s">
        <v>25</v>
      </c>
      <c r="Z2" s="4" t="s">
        <v>24</v>
      </c>
      <c r="AA2" s="5" t="s">
        <v>23</v>
      </c>
      <c r="AB2" s="5" t="s">
        <v>22</v>
      </c>
      <c r="AC2" s="5" t="s">
        <v>21</v>
      </c>
      <c r="AD2" s="5" t="s">
        <v>20</v>
      </c>
      <c r="AE2" s="5" t="s">
        <v>19</v>
      </c>
      <c r="AF2" s="5" t="s">
        <v>18</v>
      </c>
      <c r="AG2" s="5" t="s">
        <v>17</v>
      </c>
      <c r="AH2" s="5" t="s">
        <v>16</v>
      </c>
      <c r="AI2" s="5" t="s">
        <v>15</v>
      </c>
      <c r="AJ2" s="5" t="s">
        <v>14</v>
      </c>
      <c r="AK2" s="5" t="s">
        <v>13</v>
      </c>
      <c r="AL2" s="5" t="s">
        <v>12</v>
      </c>
      <c r="AM2" s="4" t="s">
        <v>11</v>
      </c>
      <c r="AN2" s="4" t="s">
        <v>10</v>
      </c>
      <c r="AO2" s="4" t="s">
        <v>9</v>
      </c>
      <c r="AP2" s="4" t="s">
        <v>8</v>
      </c>
      <c r="AQ2" s="4" t="s">
        <v>7</v>
      </c>
      <c r="AR2" s="4" t="s">
        <v>6</v>
      </c>
      <c r="AS2" s="4" t="s">
        <v>5</v>
      </c>
      <c r="AT2" s="4" t="s">
        <v>4</v>
      </c>
      <c r="AU2" s="4" t="s">
        <v>3</v>
      </c>
      <c r="AV2" s="4" t="s">
        <v>2</v>
      </c>
      <c r="AW2" s="4" t="s">
        <v>1</v>
      </c>
      <c r="AX2" s="4" t="s">
        <v>0</v>
      </c>
    </row>
    <row r="3" spans="1:50">
      <c r="A3" s="3">
        <v>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</row>
    <row r="4" spans="1:50">
      <c r="A4" s="3">
        <v>2</v>
      </c>
      <c r="B4" s="2">
        <v>0.5</v>
      </c>
      <c r="C4" s="2">
        <v>1</v>
      </c>
      <c r="D4" s="2">
        <v>0</v>
      </c>
      <c r="E4" s="2">
        <v>0.5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1.8</v>
      </c>
      <c r="M4" s="2">
        <v>1.1000000000000001</v>
      </c>
      <c r="N4" s="2">
        <v>0</v>
      </c>
      <c r="O4" s="2">
        <v>0.5</v>
      </c>
      <c r="P4" s="2">
        <v>0.7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0.7</v>
      </c>
      <c r="AA4" s="2">
        <v>0.1</v>
      </c>
      <c r="AB4" s="2">
        <v>0</v>
      </c>
      <c r="AC4" s="2">
        <v>0</v>
      </c>
      <c r="AD4" s="2">
        <v>0</v>
      </c>
      <c r="AE4" s="2">
        <v>0</v>
      </c>
      <c r="AF4" s="2">
        <v>0.1</v>
      </c>
      <c r="AG4" s="2">
        <v>0</v>
      </c>
      <c r="AH4" s="2">
        <v>0.1</v>
      </c>
      <c r="AI4" s="2">
        <v>0.1</v>
      </c>
      <c r="AJ4" s="2">
        <v>0</v>
      </c>
      <c r="AK4" s="2">
        <v>1.8</v>
      </c>
      <c r="AL4" s="2">
        <v>0.1</v>
      </c>
      <c r="AM4" s="2">
        <v>0.1</v>
      </c>
      <c r="AN4" s="2">
        <v>0.1</v>
      </c>
      <c r="AO4" s="2">
        <v>0.9</v>
      </c>
      <c r="AP4" s="2">
        <v>3.2</v>
      </c>
      <c r="AQ4" s="2">
        <v>0</v>
      </c>
      <c r="AR4" s="2">
        <v>0</v>
      </c>
      <c r="AS4" s="2">
        <v>0</v>
      </c>
      <c r="AT4" s="2">
        <v>0</v>
      </c>
      <c r="AU4" s="2">
        <v>0.1</v>
      </c>
      <c r="AV4" s="2">
        <v>0</v>
      </c>
      <c r="AW4" s="2">
        <v>0.1</v>
      </c>
      <c r="AX4" s="2">
        <v>0</v>
      </c>
    </row>
    <row r="5" spans="1:50">
      <c r="A5" s="3">
        <v>6</v>
      </c>
      <c r="B5" s="2">
        <v>1.8</v>
      </c>
      <c r="C5" s="2">
        <v>1.6</v>
      </c>
      <c r="D5" s="2">
        <v>1.2</v>
      </c>
      <c r="E5" s="2">
        <v>0.5</v>
      </c>
      <c r="F5" s="2">
        <v>0.4</v>
      </c>
      <c r="G5" s="2">
        <v>0.5</v>
      </c>
      <c r="H5" s="2">
        <v>0.1</v>
      </c>
      <c r="I5" s="2">
        <v>0</v>
      </c>
      <c r="J5" s="2">
        <v>0</v>
      </c>
      <c r="K5" s="2">
        <v>0.6</v>
      </c>
      <c r="L5" s="2">
        <v>5.5</v>
      </c>
      <c r="M5" s="2">
        <v>3.9</v>
      </c>
      <c r="N5" s="2">
        <v>1.4</v>
      </c>
      <c r="O5" s="2">
        <v>0.6</v>
      </c>
      <c r="P5" s="2">
        <v>1.4</v>
      </c>
      <c r="Q5" s="2">
        <v>0</v>
      </c>
      <c r="R5" s="2">
        <v>2.1</v>
      </c>
      <c r="S5" s="2">
        <v>1.2</v>
      </c>
      <c r="T5" s="2">
        <v>1.4</v>
      </c>
      <c r="U5" s="2">
        <v>0.1</v>
      </c>
      <c r="V5" s="2">
        <v>0</v>
      </c>
      <c r="W5" s="2">
        <v>0.5</v>
      </c>
      <c r="X5" s="2">
        <v>1.1000000000000001</v>
      </c>
      <c r="Y5" s="2">
        <v>0</v>
      </c>
      <c r="Z5" s="2">
        <v>1.2</v>
      </c>
      <c r="AA5" s="2">
        <v>6.6</v>
      </c>
      <c r="AB5" s="2">
        <v>8.6</v>
      </c>
      <c r="AC5" s="2">
        <v>2.5</v>
      </c>
      <c r="AD5" s="2">
        <v>2.5</v>
      </c>
      <c r="AE5" s="2">
        <v>2.5</v>
      </c>
      <c r="AF5" s="2">
        <v>8.4</v>
      </c>
      <c r="AG5" s="2">
        <v>2.5</v>
      </c>
      <c r="AH5" s="2">
        <v>1.4</v>
      </c>
      <c r="AI5" s="2">
        <v>5.4</v>
      </c>
      <c r="AJ5" s="2">
        <v>1.9</v>
      </c>
      <c r="AK5" s="2">
        <v>5.7</v>
      </c>
      <c r="AL5" s="2">
        <v>3.7</v>
      </c>
      <c r="AM5" s="2">
        <v>5</v>
      </c>
      <c r="AN5" s="2">
        <v>2.4</v>
      </c>
      <c r="AO5" s="2">
        <v>4</v>
      </c>
      <c r="AP5" s="2">
        <v>5.3</v>
      </c>
      <c r="AQ5" s="2">
        <v>2.9</v>
      </c>
      <c r="AR5" s="2">
        <v>0</v>
      </c>
      <c r="AS5" s="2">
        <v>3.6</v>
      </c>
      <c r="AT5" s="2">
        <v>2.1</v>
      </c>
      <c r="AU5" s="2">
        <v>2.6</v>
      </c>
      <c r="AV5" s="2">
        <v>3.7</v>
      </c>
      <c r="AW5" s="2">
        <v>2.7</v>
      </c>
      <c r="AX5" s="2">
        <v>1.8</v>
      </c>
    </row>
    <row r="6" spans="1:50">
      <c r="A6" s="3">
        <v>9</v>
      </c>
      <c r="B6" s="2">
        <v>10.3</v>
      </c>
      <c r="C6" s="2">
        <v>6.9</v>
      </c>
      <c r="D6" s="2">
        <v>13.1</v>
      </c>
      <c r="E6" s="2">
        <v>12.8</v>
      </c>
      <c r="F6" s="2">
        <v>10.3</v>
      </c>
      <c r="G6" s="2">
        <v>2.4</v>
      </c>
      <c r="H6" s="2">
        <v>1.8</v>
      </c>
      <c r="I6" s="2">
        <v>9.6</v>
      </c>
      <c r="J6" s="2">
        <v>4.5</v>
      </c>
      <c r="K6" s="2">
        <v>4.2</v>
      </c>
      <c r="L6" s="2">
        <v>11.9</v>
      </c>
      <c r="M6" s="2">
        <v>10.3</v>
      </c>
      <c r="N6" s="2">
        <v>8.1</v>
      </c>
      <c r="O6" s="2">
        <v>7.8</v>
      </c>
      <c r="P6" s="2">
        <v>6.1</v>
      </c>
      <c r="Q6" s="2">
        <v>6.7</v>
      </c>
      <c r="R6" s="2">
        <v>7.1</v>
      </c>
      <c r="S6" s="2">
        <v>4.5999999999999996</v>
      </c>
      <c r="T6" s="2">
        <v>5.5</v>
      </c>
      <c r="U6" s="2">
        <v>3.4</v>
      </c>
      <c r="V6" s="2">
        <v>0</v>
      </c>
      <c r="W6" s="2">
        <v>6.1</v>
      </c>
      <c r="X6" s="2">
        <v>2.2999999999999998</v>
      </c>
      <c r="Y6" s="2">
        <v>1.8</v>
      </c>
      <c r="Z6" s="2">
        <v>3.2</v>
      </c>
      <c r="AA6" s="2">
        <v>11.8</v>
      </c>
      <c r="AB6" s="2">
        <v>15.9</v>
      </c>
      <c r="AC6" s="2">
        <v>3.6</v>
      </c>
      <c r="AD6" s="2">
        <v>6.1</v>
      </c>
      <c r="AE6" s="2">
        <v>6.3</v>
      </c>
      <c r="AF6" s="2">
        <v>6.3</v>
      </c>
      <c r="AG6" s="2">
        <v>7.1</v>
      </c>
      <c r="AH6" s="2">
        <v>10.6</v>
      </c>
      <c r="AI6" s="2">
        <v>7.9</v>
      </c>
      <c r="AJ6" s="2">
        <v>13.6</v>
      </c>
      <c r="AK6" s="2">
        <v>9.9</v>
      </c>
      <c r="AL6" s="2">
        <v>8.6999999999999993</v>
      </c>
      <c r="AM6" s="2">
        <v>6.3</v>
      </c>
      <c r="AN6" s="2">
        <v>7</v>
      </c>
      <c r="AO6" s="2">
        <v>5</v>
      </c>
      <c r="AP6" s="2">
        <v>5</v>
      </c>
      <c r="AQ6" s="2">
        <v>2.2999999999999998</v>
      </c>
      <c r="AR6" s="2">
        <v>1.1000000000000001</v>
      </c>
      <c r="AS6" s="2">
        <v>4.8</v>
      </c>
      <c r="AT6" s="2">
        <v>4.3</v>
      </c>
      <c r="AU6" s="2">
        <v>4.4000000000000004</v>
      </c>
      <c r="AV6" s="2">
        <v>3.6</v>
      </c>
      <c r="AW6" s="2">
        <v>5.7</v>
      </c>
      <c r="AX6" s="2">
        <v>3</v>
      </c>
    </row>
    <row r="7" spans="1:50">
      <c r="A7" s="10">
        <v>13</v>
      </c>
      <c r="B7" s="11">
        <v>23.4</v>
      </c>
      <c r="C7" s="11">
        <v>9.9</v>
      </c>
      <c r="D7" s="11">
        <v>21.1</v>
      </c>
      <c r="E7" s="11">
        <v>22.8</v>
      </c>
      <c r="F7" s="11">
        <v>18.5</v>
      </c>
      <c r="G7" s="11">
        <v>9.5</v>
      </c>
      <c r="H7" s="11">
        <v>11.4</v>
      </c>
      <c r="I7" s="11">
        <v>16.3</v>
      </c>
      <c r="J7" s="11">
        <v>15.9</v>
      </c>
      <c r="K7" s="11">
        <v>8.8000000000000007</v>
      </c>
      <c r="L7" s="11">
        <v>14.1</v>
      </c>
      <c r="M7" s="11">
        <v>21.2</v>
      </c>
      <c r="N7" s="11">
        <v>14.4</v>
      </c>
      <c r="O7" s="11">
        <v>9.8000000000000007</v>
      </c>
      <c r="P7" s="11">
        <v>8.6</v>
      </c>
      <c r="Q7" s="11">
        <v>8.6999999999999993</v>
      </c>
      <c r="R7" s="11">
        <v>7.8</v>
      </c>
      <c r="S7" s="11">
        <v>14.5</v>
      </c>
      <c r="T7" s="11">
        <v>6.4</v>
      </c>
      <c r="U7" s="11">
        <v>6.4</v>
      </c>
      <c r="V7" s="11">
        <v>3.7</v>
      </c>
      <c r="W7" s="11">
        <v>8.1999999999999993</v>
      </c>
      <c r="X7" s="11">
        <v>6.1</v>
      </c>
      <c r="Y7" s="11">
        <v>6.9</v>
      </c>
      <c r="Z7" s="11">
        <v>8.1</v>
      </c>
      <c r="AA7" s="11">
        <v>18.8</v>
      </c>
      <c r="AB7" s="11">
        <v>16.5</v>
      </c>
      <c r="AC7" s="11">
        <v>9.6999999999999993</v>
      </c>
      <c r="AD7" s="11">
        <v>17.399999999999999</v>
      </c>
      <c r="AE7" s="11">
        <v>14.3</v>
      </c>
      <c r="AF7" s="11">
        <v>22.4</v>
      </c>
      <c r="AG7" s="11">
        <v>14</v>
      </c>
      <c r="AH7" s="11">
        <v>14.1</v>
      </c>
      <c r="AI7" s="11">
        <v>14.9</v>
      </c>
      <c r="AJ7" s="11">
        <v>16.399999999999999</v>
      </c>
      <c r="AK7" s="11">
        <v>15.6</v>
      </c>
      <c r="AL7" s="11">
        <v>13.3</v>
      </c>
      <c r="AM7" s="11">
        <v>10</v>
      </c>
      <c r="AN7" s="11">
        <v>7.3</v>
      </c>
      <c r="AO7" s="11">
        <v>6.1</v>
      </c>
      <c r="AP7" s="11">
        <v>10.199999999999999</v>
      </c>
      <c r="AQ7" s="11">
        <v>7.4</v>
      </c>
      <c r="AR7" s="11">
        <v>6.4</v>
      </c>
      <c r="AS7" s="11">
        <v>12.6</v>
      </c>
      <c r="AT7" s="11">
        <v>8.6999999999999993</v>
      </c>
      <c r="AU7" s="11">
        <v>13.4</v>
      </c>
      <c r="AV7" s="11">
        <v>7.3</v>
      </c>
      <c r="AW7" s="11">
        <v>7.3</v>
      </c>
      <c r="AX7" s="11">
        <v>5.4</v>
      </c>
    </row>
  </sheetData>
  <mergeCells count="4">
    <mergeCell ref="AM1:AX1"/>
    <mergeCell ref="B1:M1"/>
    <mergeCell ref="N1:Z1"/>
    <mergeCell ref="AA1:AL1"/>
  </mergeCells>
  <phoneticPr fontId="2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C59" sqref="C59"/>
    </sheetView>
  </sheetViews>
  <sheetFormatPr defaultColWidth="9" defaultRowHeight="11.5"/>
  <cols>
    <col min="1" max="1" width="8.36328125" style="7" bestFit="1" customWidth="1"/>
    <col min="2" max="7" width="7.6328125" style="7" bestFit="1" customWidth="1"/>
    <col min="8" max="8" width="5.36328125" style="7" bestFit="1" customWidth="1"/>
    <col min="9" max="9" width="5" style="7" bestFit="1" customWidth="1"/>
    <col min="10" max="10" width="2.453125" style="7" bestFit="1" customWidth="1"/>
    <col min="11" max="16384" width="9" style="7"/>
  </cols>
  <sheetData>
    <row r="1" spans="1:10">
      <c r="A1" s="7" t="s">
        <v>54</v>
      </c>
      <c r="B1" s="7" t="s">
        <v>55</v>
      </c>
      <c r="C1" s="7" t="s">
        <v>56</v>
      </c>
      <c r="D1" s="7" t="s">
        <v>57</v>
      </c>
      <c r="E1" s="7" t="s">
        <v>58</v>
      </c>
      <c r="F1" s="7" t="s">
        <v>59</v>
      </c>
      <c r="G1" s="7" t="s">
        <v>60</v>
      </c>
      <c r="H1" s="7" t="s">
        <v>61</v>
      </c>
      <c r="I1" s="7" t="s">
        <v>62</v>
      </c>
      <c r="J1" s="7" t="s">
        <v>63</v>
      </c>
    </row>
    <row r="2" spans="1:10">
      <c r="A2" s="8" t="s">
        <v>64</v>
      </c>
      <c r="B2" s="7">
        <v>28.3</v>
      </c>
      <c r="C2" s="7">
        <v>35.799999999999997</v>
      </c>
      <c r="D2" s="7">
        <v>27.6</v>
      </c>
      <c r="E2" s="7">
        <v>11.8</v>
      </c>
      <c r="F2" s="7">
        <v>15.1</v>
      </c>
      <c r="G2" s="7">
        <v>44.8</v>
      </c>
      <c r="H2" s="9">
        <f>AVERAGE(テーブル1[[#This Row],[Animal 1]:[Animal 6]])</f>
        <v>27.233333333333331</v>
      </c>
      <c r="I2" s="9">
        <f>_xlfn.STDEV.P(テーブル1[[#This Row],[Animal 1]:[Animal 6]])</f>
        <v>11.31851973046339</v>
      </c>
      <c r="J2" s="7">
        <f>COUNT(テーブル1[[#This Row],[Animal 1]:[Animal 6]])</f>
        <v>6</v>
      </c>
    </row>
    <row r="3" spans="1:10">
      <c r="A3" s="8" t="s">
        <v>65</v>
      </c>
      <c r="B3" s="7">
        <v>10</v>
      </c>
      <c r="C3" s="7">
        <v>6.7</v>
      </c>
      <c r="D3" s="7">
        <v>3.9</v>
      </c>
      <c r="E3" s="7">
        <v>6.9</v>
      </c>
      <c r="F3" s="7">
        <v>3.9</v>
      </c>
      <c r="G3" s="7">
        <v>19.3</v>
      </c>
      <c r="H3" s="9">
        <f>AVERAGE(テーブル1[[#This Row],[Animal 1]:[Animal 6]])</f>
        <v>8.4500000000000011</v>
      </c>
      <c r="I3" s="9">
        <f>_xlfn.STDEV.P(テーブル1[[#This Row],[Animal 1]:[Animal 6]])</f>
        <v>5.2756516185206932</v>
      </c>
      <c r="J3" s="7">
        <f>COUNT(テーブル1[[#This Row],[Animal 1]:[Animal 6]])</f>
        <v>6</v>
      </c>
    </row>
  </sheetData>
  <sortState ref="D11:E16">
    <sortCondition ref="D11:D16"/>
  </sortState>
  <phoneticPr fontId="2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workbookViewId="0">
      <selection activeCell="B73" sqref="B73"/>
    </sheetView>
  </sheetViews>
  <sheetFormatPr defaultColWidth="12.6328125" defaultRowHeight="11.5"/>
  <cols>
    <col min="1" max="1" width="17" style="12" bestFit="1" customWidth="1"/>
    <col min="2" max="2" width="11" style="12" bestFit="1" customWidth="1"/>
    <col min="3" max="3" width="13.26953125" style="12" bestFit="1" customWidth="1"/>
    <col min="4" max="4" width="22.26953125" style="12" bestFit="1" customWidth="1"/>
    <col min="5" max="5" width="5" style="12" customWidth="1"/>
    <col min="6" max="16384" width="12.6328125" style="12"/>
  </cols>
  <sheetData>
    <row r="1" spans="1:4" ht="23">
      <c r="A1" s="13" t="s">
        <v>66</v>
      </c>
      <c r="B1" s="14" t="s">
        <v>67</v>
      </c>
      <c r="C1" s="14" t="s">
        <v>68</v>
      </c>
      <c r="D1" s="15" t="s">
        <v>69</v>
      </c>
    </row>
    <row r="2" spans="1:4">
      <c r="A2" s="16">
        <v>0</v>
      </c>
      <c r="B2" s="17">
        <v>2483</v>
      </c>
      <c r="C2" s="18">
        <f>Table_15[[#This Row],[RFS (days)]]/(365.2425/12)</f>
        <v>81.578677180229576</v>
      </c>
      <c r="D2" s="16">
        <v>0</v>
      </c>
    </row>
    <row r="3" spans="1:4">
      <c r="A3" s="16">
        <v>0</v>
      </c>
      <c r="B3" s="17">
        <v>4421</v>
      </c>
      <c r="C3" s="18">
        <f>Table_15[[#This Row],[RFS (days)]]/(365.2425/12)</f>
        <v>145.25144253475432</v>
      </c>
      <c r="D3" s="16">
        <v>0</v>
      </c>
    </row>
    <row r="4" spans="1:4">
      <c r="A4" s="16">
        <v>0</v>
      </c>
      <c r="B4" s="17">
        <v>4909</v>
      </c>
      <c r="C4" s="18">
        <f>Table_15[[#This Row],[RFS (days)]]/(365.2425/12)</f>
        <v>161.28462596767901</v>
      </c>
      <c r="D4" s="16">
        <v>0</v>
      </c>
    </row>
    <row r="5" spans="1:4">
      <c r="A5" s="16">
        <v>0</v>
      </c>
      <c r="B5" s="17">
        <v>4554</v>
      </c>
      <c r="C5" s="18">
        <f>Table_15[[#This Row],[RFS (days)]]/(365.2425/12)</f>
        <v>149.62114211790797</v>
      </c>
      <c r="D5" s="16">
        <v>0</v>
      </c>
    </row>
    <row r="6" spans="1:4">
      <c r="A6" s="16">
        <v>0</v>
      </c>
      <c r="B6" s="17">
        <v>3980</v>
      </c>
      <c r="C6" s="18">
        <f>Table_15[[#This Row],[RFS (days)]]/(365.2425/12)</f>
        <v>130.76243865377111</v>
      </c>
      <c r="D6" s="16">
        <v>0</v>
      </c>
    </row>
    <row r="7" spans="1:4">
      <c r="A7" s="16">
        <v>0</v>
      </c>
      <c r="B7" s="17">
        <v>157</v>
      </c>
      <c r="C7" s="18">
        <f>Table_15[[#This Row],[RFS (days)]]/(365.2425/12)</f>
        <v>5.1582168011663487</v>
      </c>
      <c r="D7" s="16">
        <v>1</v>
      </c>
    </row>
    <row r="8" spans="1:4">
      <c r="A8" s="16">
        <v>0</v>
      </c>
      <c r="B8" s="17">
        <v>3625</v>
      </c>
      <c r="C8" s="18">
        <f>Table_15[[#This Row],[RFS (days)]]/(365.2425/12)</f>
        <v>119.09895480400009</v>
      </c>
      <c r="D8" s="16">
        <v>0</v>
      </c>
    </row>
    <row r="9" spans="1:4">
      <c r="A9" s="16">
        <v>0</v>
      </c>
      <c r="B9" s="17">
        <v>2087</v>
      </c>
      <c r="C9" s="18">
        <f>Table_15[[#This Row],[RFS (days)]]/(365.2425/12)</f>
        <v>68.568143083020189</v>
      </c>
      <c r="D9" s="16">
        <v>0</v>
      </c>
    </row>
    <row r="10" spans="1:4">
      <c r="A10" s="16">
        <v>0</v>
      </c>
      <c r="B10" s="17">
        <v>2762</v>
      </c>
      <c r="C10" s="18">
        <f>Table_15[[#This Row],[RFS (days)]]/(365.2425/12)</f>
        <v>90.745189839627102</v>
      </c>
      <c r="D10" s="16">
        <v>0</v>
      </c>
    </row>
    <row r="11" spans="1:4">
      <c r="A11" s="16">
        <v>0</v>
      </c>
      <c r="B11" s="17">
        <v>435</v>
      </c>
      <c r="C11" s="18">
        <f>Table_15[[#This Row],[RFS (days)]]/(365.2425/12)</f>
        <v>14.29187457648001</v>
      </c>
      <c r="D11" s="16">
        <v>1</v>
      </c>
    </row>
    <row r="12" spans="1:4">
      <c r="A12" s="16">
        <v>0</v>
      </c>
      <c r="B12" s="17">
        <v>2032</v>
      </c>
      <c r="C12" s="18">
        <f>Table_15[[#This Row],[RFS (days)]]/(365.2425/12)</f>
        <v>66.761124458407764</v>
      </c>
      <c r="D12" s="16">
        <v>0</v>
      </c>
    </row>
    <row r="13" spans="1:4">
      <c r="A13" s="16">
        <v>0</v>
      </c>
      <c r="B13" s="17">
        <v>385</v>
      </c>
      <c r="C13" s="18">
        <f>Table_15[[#This Row],[RFS (days)]]/(365.2425/12)</f>
        <v>12.649130372286905</v>
      </c>
      <c r="D13" s="16">
        <v>1</v>
      </c>
    </row>
    <row r="14" spans="1:4">
      <c r="A14" s="16">
        <v>0</v>
      </c>
      <c r="B14" s="17">
        <v>1094</v>
      </c>
      <c r="C14" s="18">
        <f>Table_15[[#This Row],[RFS (days)]]/(365.2425/12)</f>
        <v>35.943243187745125</v>
      </c>
      <c r="D14" s="16">
        <v>0</v>
      </c>
    </row>
    <row r="15" spans="1:4">
      <c r="A15" s="16">
        <v>0</v>
      </c>
      <c r="B15" s="17">
        <v>279</v>
      </c>
      <c r="C15" s="18">
        <f>Table_15[[#This Row],[RFS (days)]]/(365.2425/12)</f>
        <v>9.1665126593975241</v>
      </c>
      <c r="D15" s="16">
        <v>1</v>
      </c>
    </row>
    <row r="16" spans="1:4">
      <c r="A16" s="16">
        <v>1</v>
      </c>
      <c r="B16" s="17">
        <v>3993</v>
      </c>
      <c r="C16" s="18">
        <f>Table_15[[#This Row],[RFS (days)]]/(365.2425/12)</f>
        <v>131.18955214686133</v>
      </c>
      <c r="D16" s="16">
        <v>0</v>
      </c>
    </row>
    <row r="17" spans="1:4">
      <c r="A17" s="16">
        <v>1</v>
      </c>
      <c r="B17" s="17">
        <v>2197</v>
      </c>
      <c r="C17" s="18">
        <f>Table_15[[#This Row],[RFS (days)]]/(365.2425/12)</f>
        <v>72.182180332245011</v>
      </c>
      <c r="D17" s="16">
        <v>0</v>
      </c>
    </row>
    <row r="18" spans="1:4">
      <c r="A18" s="16">
        <v>1</v>
      </c>
      <c r="B18" s="17">
        <v>218</v>
      </c>
      <c r="C18" s="18">
        <f>Table_15[[#This Row],[RFS (days)]]/(365.2425/12)</f>
        <v>7.1623647302819355</v>
      </c>
      <c r="D18" s="16">
        <v>1</v>
      </c>
    </row>
    <row r="19" spans="1:4">
      <c r="A19" s="16">
        <v>1</v>
      </c>
      <c r="B19" s="17">
        <v>2366</v>
      </c>
      <c r="C19" s="18">
        <f>Table_15[[#This Row],[RFS (days)]]/(365.2425/12)</f>
        <v>77.734655742417701</v>
      </c>
      <c r="D19" s="16">
        <v>0</v>
      </c>
    </row>
    <row r="20" spans="1:4">
      <c r="A20" s="16">
        <v>0</v>
      </c>
      <c r="B20" s="17">
        <v>182</v>
      </c>
      <c r="C20" s="18">
        <f>Table_15[[#This Row],[RFS (days)]]/(365.2425/12)</f>
        <v>5.9795889032629006</v>
      </c>
      <c r="D20" s="16">
        <v>1</v>
      </c>
    </row>
    <row r="21" spans="1:4">
      <c r="A21" s="16">
        <v>0</v>
      </c>
      <c r="B21" s="17">
        <v>97</v>
      </c>
      <c r="C21" s="18">
        <f>Table_15[[#This Row],[RFS (days)]]/(365.2425/12)</f>
        <v>3.1869237561346226</v>
      </c>
      <c r="D21" s="16">
        <v>0</v>
      </c>
    </row>
    <row r="22" spans="1:4">
      <c r="A22" s="16">
        <v>0</v>
      </c>
      <c r="B22" s="17">
        <v>879</v>
      </c>
      <c r="C22" s="18">
        <f>Table_15[[#This Row],[RFS (days)]]/(365.2425/12)</f>
        <v>28.879443109714778</v>
      </c>
      <c r="D22" s="16">
        <v>0</v>
      </c>
    </row>
    <row r="23" spans="1:4">
      <c r="A23" s="16">
        <v>0</v>
      </c>
      <c r="B23" s="17">
        <v>973</v>
      </c>
      <c r="C23" s="18">
        <f>Table_15[[#This Row],[RFS (days)]]/(365.2425/12)</f>
        <v>31.967802213597814</v>
      </c>
      <c r="D23" s="16">
        <v>0</v>
      </c>
    </row>
    <row r="24" spans="1:4">
      <c r="A24" s="16">
        <v>0</v>
      </c>
      <c r="B24" s="17">
        <v>3046</v>
      </c>
      <c r="C24" s="18">
        <f>Table_15[[#This Row],[RFS (days)]]/(365.2425/12)</f>
        <v>100.07597691944393</v>
      </c>
      <c r="D24" s="16">
        <v>0</v>
      </c>
    </row>
    <row r="25" spans="1:4">
      <c r="A25" s="16">
        <v>0</v>
      </c>
      <c r="B25" s="17">
        <v>409</v>
      </c>
      <c r="C25" s="18">
        <f>Table_15[[#This Row],[RFS (days)]]/(365.2425/12)</f>
        <v>13.437647590299596</v>
      </c>
      <c r="D25" s="16">
        <v>1</v>
      </c>
    </row>
    <row r="26" spans="1:4">
      <c r="A26" s="16">
        <v>0</v>
      </c>
      <c r="B26" s="17">
        <v>622</v>
      </c>
      <c r="C26" s="18">
        <f>Table_15[[#This Row],[RFS (days)]]/(365.2425/12)</f>
        <v>20.43573790016222</v>
      </c>
      <c r="D26" s="16">
        <v>1</v>
      </c>
    </row>
    <row r="27" spans="1:4">
      <c r="A27" s="16">
        <v>0</v>
      </c>
      <c r="B27" s="17">
        <v>568</v>
      </c>
      <c r="C27" s="18">
        <f>Table_15[[#This Row],[RFS (days)]]/(365.2425/12)</f>
        <v>18.661574159633666</v>
      </c>
      <c r="D27" s="16">
        <v>1</v>
      </c>
    </row>
    <row r="28" spans="1:4">
      <c r="A28" s="16">
        <v>0</v>
      </c>
      <c r="B28" s="17">
        <v>3612</v>
      </c>
      <c r="C28" s="18">
        <f>Table_15[[#This Row],[RFS (days)]]/(365.2425/12)</f>
        <v>118.67184131090987</v>
      </c>
      <c r="D28" s="16">
        <v>1</v>
      </c>
    </row>
    <row r="29" spans="1:4">
      <c r="A29" s="16">
        <v>0</v>
      </c>
      <c r="B29" s="17">
        <v>6007</v>
      </c>
      <c r="C29" s="18">
        <f>Table_15[[#This Row],[RFS (days)]]/(365.2425/12)</f>
        <v>197.35928869175959</v>
      </c>
      <c r="D29" s="16">
        <v>0</v>
      </c>
    </row>
    <row r="30" spans="1:4">
      <c r="A30" s="16">
        <v>0</v>
      </c>
      <c r="B30" s="17">
        <v>4095</v>
      </c>
      <c r="C30" s="18">
        <f>Table_15[[#This Row],[RFS (days)]]/(365.2425/12)</f>
        <v>134.54075032341527</v>
      </c>
      <c r="D30" s="16">
        <v>0</v>
      </c>
    </row>
    <row r="31" spans="1:4">
      <c r="A31" s="16">
        <v>0</v>
      </c>
      <c r="B31" s="17">
        <v>147</v>
      </c>
      <c r="C31" s="18">
        <f>Table_15[[#This Row],[RFS (days)]]/(365.2425/12)</f>
        <v>4.8296679603277273</v>
      </c>
      <c r="D31" s="16">
        <v>1</v>
      </c>
    </row>
    <row r="32" spans="1:4">
      <c r="A32" s="16">
        <v>0</v>
      </c>
      <c r="B32" s="17">
        <v>840</v>
      </c>
      <c r="C32" s="18">
        <f>Table_15[[#This Row],[RFS (days)]]/(365.2425/12)</f>
        <v>27.598102630444156</v>
      </c>
      <c r="D32" s="16">
        <v>0</v>
      </c>
    </row>
    <row r="33" spans="1:4">
      <c r="A33" s="16">
        <v>0</v>
      </c>
      <c r="B33" s="17">
        <v>4208</v>
      </c>
      <c r="C33" s="18">
        <f>Table_15[[#This Row],[RFS (days)]]/(365.2425/12)</f>
        <v>138.25335222489167</v>
      </c>
      <c r="D33" s="16">
        <v>0</v>
      </c>
    </row>
    <row r="34" spans="1:4">
      <c r="A34" s="16">
        <v>0</v>
      </c>
      <c r="B34" s="17">
        <v>159</v>
      </c>
      <c r="C34" s="18">
        <f>Table_15[[#This Row],[RFS (days)]]/(365.2425/12)</f>
        <v>5.2239265693340728</v>
      </c>
      <c r="D34" s="16">
        <v>0</v>
      </c>
    </row>
    <row r="35" spans="1:4">
      <c r="A35" s="16">
        <v>1</v>
      </c>
      <c r="B35" s="17">
        <v>529</v>
      </c>
      <c r="C35" s="18">
        <f>Table_15[[#This Row],[RFS (days)]]/(365.2425/12)</f>
        <v>17.380233680363045</v>
      </c>
      <c r="D35" s="16">
        <v>0</v>
      </c>
    </row>
    <row r="36" spans="1:4">
      <c r="A36" s="16">
        <v>1</v>
      </c>
      <c r="B36" s="17">
        <v>4053</v>
      </c>
      <c r="C36" s="18">
        <f>Table_15[[#This Row],[RFS (days)]]/(365.2425/12)</f>
        <v>133.16084519189306</v>
      </c>
      <c r="D36" s="16">
        <v>0</v>
      </c>
    </row>
    <row r="37" spans="1:4">
      <c r="A37" s="16">
        <v>1</v>
      </c>
      <c r="B37" s="17">
        <v>3117</v>
      </c>
      <c r="C37" s="18">
        <f>Table_15[[#This Row],[RFS (days)]]/(365.2425/12)</f>
        <v>102.40867368939814</v>
      </c>
      <c r="D37" s="16">
        <v>0</v>
      </c>
    </row>
    <row r="38" spans="1:4">
      <c r="A38" s="16">
        <v>1</v>
      </c>
      <c r="B38" s="17">
        <v>1841</v>
      </c>
      <c r="C38" s="18">
        <f>Table_15[[#This Row],[RFS (days)]]/(365.2425/12)</f>
        <v>60.48584159839011</v>
      </c>
      <c r="D38" s="16">
        <v>0</v>
      </c>
    </row>
    <row r="39" spans="1:4">
      <c r="A39" s="16">
        <v>1</v>
      </c>
      <c r="B39" s="17">
        <v>3967</v>
      </c>
      <c r="C39" s="18">
        <f>Table_15[[#This Row],[RFS (days)]]/(365.2425/12)</f>
        <v>130.33532516068092</v>
      </c>
      <c r="D39" s="16">
        <v>0</v>
      </c>
    </row>
    <row r="40" spans="1:4">
      <c r="A40" s="16">
        <v>1</v>
      </c>
      <c r="B40" s="17">
        <v>3812</v>
      </c>
      <c r="C40" s="18">
        <f>Table_15[[#This Row],[RFS (days)]]/(365.2425/12)</f>
        <v>125.24281812768228</v>
      </c>
      <c r="D40" s="16">
        <v>0</v>
      </c>
    </row>
    <row r="41" spans="1:4">
      <c r="A41" s="16">
        <v>0</v>
      </c>
      <c r="B41" s="17">
        <v>2172</v>
      </c>
      <c r="C41" s="18">
        <f>Table_15[[#This Row],[RFS (days)]]/(365.2425/12)</f>
        <v>71.360808230148464</v>
      </c>
      <c r="D41" s="16">
        <v>0</v>
      </c>
    </row>
    <row r="42" spans="1:4">
      <c r="A42" s="16">
        <v>0</v>
      </c>
      <c r="B42" s="17">
        <v>3176</v>
      </c>
      <c r="C42" s="18">
        <f>Table_15[[#This Row],[RFS (days)]]/(365.2425/12)</f>
        <v>104.347111850346</v>
      </c>
      <c r="D42" s="16">
        <v>0</v>
      </c>
    </row>
    <row r="43" spans="1:4">
      <c r="A43" s="16">
        <v>0</v>
      </c>
      <c r="B43" s="17">
        <v>3033</v>
      </c>
      <c r="C43" s="18">
        <f>Table_15[[#This Row],[RFS (days)]]/(365.2425/12)</f>
        <v>99.648863426353728</v>
      </c>
      <c r="D43" s="16">
        <v>0</v>
      </c>
    </row>
    <row r="44" spans="1:4">
      <c r="A44" s="16">
        <v>0</v>
      </c>
      <c r="B44" s="17">
        <v>3102</v>
      </c>
      <c r="C44" s="18">
        <f>Table_15[[#This Row],[RFS (days)]]/(365.2425/12)</f>
        <v>101.9158504281402</v>
      </c>
      <c r="D44" s="16">
        <v>0</v>
      </c>
    </row>
    <row r="45" spans="1:4">
      <c r="A45" s="16">
        <v>1</v>
      </c>
      <c r="B45" s="17">
        <v>142</v>
      </c>
      <c r="C45" s="18">
        <f>Table_15[[#This Row],[RFS (days)]]/(365.2425/12)</f>
        <v>4.6653935399084165</v>
      </c>
      <c r="D45" s="16">
        <v>0</v>
      </c>
    </row>
    <row r="46" spans="1:4">
      <c r="A46" s="16">
        <v>1</v>
      </c>
      <c r="B46" s="17">
        <v>815</v>
      </c>
      <c r="C46" s="18">
        <f>Table_15[[#This Row],[RFS (days)]]/(365.2425/12)</f>
        <v>26.776730528347603</v>
      </c>
      <c r="D46" s="16">
        <v>1</v>
      </c>
    </row>
    <row r="47" spans="1:4">
      <c r="A47" s="16">
        <v>1</v>
      </c>
      <c r="B47" s="17">
        <v>304</v>
      </c>
      <c r="C47" s="18">
        <f>Table_15[[#This Row],[RFS (days)]]/(365.2425/12)</f>
        <v>9.987884761494076</v>
      </c>
      <c r="D47" s="16">
        <v>0</v>
      </c>
    </row>
    <row r="48" spans="1:4">
      <c r="A48" s="16">
        <v>1</v>
      </c>
      <c r="B48" s="17">
        <v>183</v>
      </c>
      <c r="C48" s="18">
        <f>Table_15[[#This Row],[RFS (days)]]/(365.2425/12)</f>
        <v>6.0124437873467622</v>
      </c>
      <c r="D48" s="16">
        <v>1</v>
      </c>
    </row>
    <row r="49" spans="1:4">
      <c r="A49" s="16">
        <v>1</v>
      </c>
      <c r="B49" s="17">
        <v>1203</v>
      </c>
      <c r="C49" s="18">
        <f>Table_15[[#This Row],[RFS (days)]]/(365.2425/12)</f>
        <v>39.524425552886093</v>
      </c>
      <c r="D49" s="16">
        <v>0</v>
      </c>
    </row>
    <row r="50" spans="1:4">
      <c r="A50" s="16">
        <v>1</v>
      </c>
      <c r="B50" s="17">
        <v>154</v>
      </c>
      <c r="C50" s="18">
        <f>Table_15[[#This Row],[RFS (days)]]/(365.2425/12)</f>
        <v>5.0596521489147621</v>
      </c>
      <c r="D50" s="16">
        <v>1</v>
      </c>
    </row>
    <row r="51" spans="1:4">
      <c r="A51" s="16">
        <v>1</v>
      </c>
      <c r="B51" s="17">
        <v>318</v>
      </c>
      <c r="C51" s="18">
        <f>Table_15[[#This Row],[RFS (days)]]/(365.2425/12)</f>
        <v>10.447853138668146</v>
      </c>
      <c r="D51" s="16">
        <v>1</v>
      </c>
    </row>
    <row r="52" spans="1:4">
      <c r="A52" s="16">
        <v>1</v>
      </c>
      <c r="B52" s="17">
        <v>381</v>
      </c>
      <c r="C52" s="18">
        <f>Table_15[[#This Row],[RFS (days)]]/(365.2425/12)</f>
        <v>12.517710835951457</v>
      </c>
      <c r="D52" s="16">
        <v>1</v>
      </c>
    </row>
    <row r="53" spans="1:4">
      <c r="A53" s="16">
        <v>1</v>
      </c>
      <c r="B53" s="17">
        <v>1154</v>
      </c>
      <c r="C53" s="18">
        <f>Table_15[[#This Row],[RFS (days)]]/(365.2425/12)</f>
        <v>37.914536232776854</v>
      </c>
      <c r="D53" s="16">
        <v>1</v>
      </c>
    </row>
    <row r="54" spans="1:4">
      <c r="A54" s="16">
        <v>1</v>
      </c>
      <c r="B54" s="17">
        <v>121</v>
      </c>
      <c r="C54" s="18">
        <f>Table_15[[#This Row],[RFS (days)]]/(365.2425/12)</f>
        <v>3.9754409741473129</v>
      </c>
      <c r="D54" s="16">
        <v>1</v>
      </c>
    </row>
    <row r="55" spans="1:4">
      <c r="A55" s="16">
        <v>1</v>
      </c>
      <c r="B55" s="17">
        <v>2457</v>
      </c>
      <c r="C55" s="18">
        <f>Table_15[[#This Row],[RFS (days)]]/(365.2425/12)</f>
        <v>80.724450194049155</v>
      </c>
      <c r="D55" s="16">
        <v>0</v>
      </c>
    </row>
    <row r="56" spans="1:4">
      <c r="A56" s="16">
        <v>1</v>
      </c>
      <c r="B56" s="17">
        <v>204</v>
      </c>
      <c r="C56" s="18">
        <f>Table_15[[#This Row],[RFS (days)]]/(365.2425/12)</f>
        <v>6.7023963531078667</v>
      </c>
      <c r="D56" s="16">
        <v>1</v>
      </c>
    </row>
    <row r="57" spans="1:4">
      <c r="A57" s="16">
        <v>1</v>
      </c>
      <c r="B57" s="17">
        <v>222</v>
      </c>
      <c r="C57" s="18">
        <f>Table_15[[#This Row],[RFS (days)]]/(365.2425/12)</f>
        <v>7.2937842666173838</v>
      </c>
      <c r="D57" s="16">
        <v>1</v>
      </c>
    </row>
    <row r="58" spans="1:4">
      <c r="A58" s="16">
        <v>1</v>
      </c>
      <c r="B58" s="17">
        <v>239</v>
      </c>
      <c r="C58" s="18">
        <f>Table_15[[#This Row],[RFS (days)]]/(365.2425/12)</f>
        <v>7.8523172960430401</v>
      </c>
      <c r="D58" s="16">
        <v>1</v>
      </c>
    </row>
    <row r="59" spans="1:4">
      <c r="A59" s="16">
        <v>1</v>
      </c>
      <c r="B59" s="17">
        <v>510</v>
      </c>
      <c r="C59" s="18">
        <f>Table_15[[#This Row],[RFS (days)]]/(365.2425/12)</f>
        <v>16.755990882769666</v>
      </c>
      <c r="D59" s="16">
        <v>0</v>
      </c>
    </row>
    <row r="60" spans="1:4">
      <c r="A60" s="16">
        <v>1</v>
      </c>
      <c r="B60" s="17">
        <v>3373</v>
      </c>
      <c r="C60" s="18">
        <f>Table_15[[#This Row],[RFS (days)]]/(365.2425/12)</f>
        <v>110.81952401486683</v>
      </c>
      <c r="D60" s="16">
        <v>0</v>
      </c>
    </row>
    <row r="61" spans="1:4">
      <c r="A61" s="16">
        <v>1</v>
      </c>
      <c r="B61" s="17">
        <v>1216</v>
      </c>
      <c r="C61" s="18">
        <f>Table_15[[#This Row],[RFS (days)]]/(365.2425/12)</f>
        <v>39.951539045976304</v>
      </c>
      <c r="D61" s="16">
        <v>1</v>
      </c>
    </row>
    <row r="62" spans="1:4">
      <c r="A62" s="16">
        <v>1</v>
      </c>
      <c r="B62" s="17">
        <v>130</v>
      </c>
      <c r="C62" s="18">
        <f>Table_15[[#This Row],[RFS (days)]]/(365.2425/12)</f>
        <v>4.2711349309020719</v>
      </c>
      <c r="D62" s="16">
        <v>1</v>
      </c>
    </row>
    <row r="63" spans="1:4">
      <c r="A63" s="16">
        <v>1</v>
      </c>
      <c r="B63" s="17">
        <v>109</v>
      </c>
      <c r="C63" s="18">
        <f>Table_15[[#This Row],[RFS (days)]]/(365.2425/12)</f>
        <v>3.5811823651409678</v>
      </c>
      <c r="D63" s="16">
        <v>1</v>
      </c>
    </row>
    <row r="64" spans="1:4">
      <c r="A64" s="16">
        <v>1</v>
      </c>
      <c r="B64" s="17">
        <v>245</v>
      </c>
      <c r="C64" s="18">
        <f>Table_15[[#This Row],[RFS (days)]]/(365.2425/12)</f>
        <v>8.0494466005462115</v>
      </c>
      <c r="D64" s="16">
        <v>1</v>
      </c>
    </row>
    <row r="65" spans="1:4">
      <c r="A65" s="16">
        <v>1</v>
      </c>
      <c r="B65" s="17">
        <v>61</v>
      </c>
      <c r="C65" s="18">
        <f>Table_15[[#This Row],[RFS (days)]]/(365.2425/12)</f>
        <v>2.0041479291155877</v>
      </c>
      <c r="D65" s="16">
        <v>1</v>
      </c>
    </row>
    <row r="66" spans="1:4">
      <c r="A66" s="16">
        <v>1</v>
      </c>
      <c r="B66" s="17">
        <v>792</v>
      </c>
      <c r="C66" s="18">
        <f>Table_15[[#This Row],[RFS (days)]]/(365.2425/12)</f>
        <v>26.021068194418778</v>
      </c>
      <c r="D66" s="16">
        <v>1</v>
      </c>
    </row>
    <row r="67" spans="1:4">
      <c r="A67" s="16">
        <v>1</v>
      </c>
      <c r="B67" s="17">
        <v>161</v>
      </c>
      <c r="C67" s="18">
        <f>Table_15[[#This Row],[RFS (days)]]/(365.2425/12)</f>
        <v>5.289636337501797</v>
      </c>
      <c r="D67" s="16">
        <v>1</v>
      </c>
    </row>
    <row r="68" spans="1:4">
      <c r="A68" s="16">
        <v>1</v>
      </c>
      <c r="B68" s="17">
        <v>243</v>
      </c>
      <c r="C68" s="18">
        <f>Table_15[[#This Row],[RFS (days)]]/(365.2425/12)</f>
        <v>7.9837368323784883</v>
      </c>
      <c r="D68" s="16">
        <v>1</v>
      </c>
    </row>
    <row r="69" spans="1:4">
      <c r="A69" s="16">
        <v>1</v>
      </c>
      <c r="B69" s="17">
        <v>355</v>
      </c>
      <c r="C69" s="18">
        <f>Table_15[[#This Row],[RFS (days)]]/(365.2425/12)</f>
        <v>11.663483849771042</v>
      </c>
      <c r="D69" s="16">
        <v>1</v>
      </c>
    </row>
    <row r="70" spans="1:4">
      <c r="A70" s="16">
        <v>1</v>
      </c>
      <c r="B70" s="17">
        <v>364</v>
      </c>
      <c r="C70" s="18">
        <f>Table_15[[#This Row],[RFS (days)]]/(365.2425/12)</f>
        <v>11.959177806525801</v>
      </c>
      <c r="D70" s="16">
        <v>1</v>
      </c>
    </row>
    <row r="71" spans="1:4">
      <c r="A71" s="16">
        <v>1</v>
      </c>
      <c r="B71" s="17">
        <v>146</v>
      </c>
      <c r="C71" s="18">
        <f>Table_15[[#This Row],[RFS (days)]]/(365.2425/12)</f>
        <v>4.7968130762438657</v>
      </c>
      <c r="D71" s="16">
        <v>0</v>
      </c>
    </row>
  </sheetData>
  <phoneticPr fontId="2"/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E8a</vt:lpstr>
      <vt:lpstr>E8g</vt:lpstr>
      <vt:lpstr>E8h</vt:lpstr>
      <vt:lpstr>E8i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Hideaki Takahashi</dc:creator>
  <cp:lastModifiedBy>Amit,Moran</cp:lastModifiedBy>
  <dcterms:created xsi:type="dcterms:W3CDTF">2019-11-12T15:03:15Z</dcterms:created>
  <dcterms:modified xsi:type="dcterms:W3CDTF">2019-12-15T15:26:54Z</dcterms:modified>
</cp:coreProperties>
</file>