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in\OneDrive\0-课题\00 上海课题\000WHV\00 mPro\论文&amp;专利\3rd\提交材料\Source Data\"/>
    </mc:Choice>
  </mc:AlternateContent>
  <bookViews>
    <workbookView xWindow="6756" yWindow="7920" windowWidth="28236" windowHeight="17436" activeTab="1"/>
  </bookViews>
  <sheets>
    <sheet name="Extended Data Fig. 4b IC50" sheetId="1" r:id="rId1"/>
    <sheet name="Extended Data Fig. 4c EC50" sheetId="4" r:id="rId2"/>
    <sheet name="Extended Data Fig. 4d CC50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4" l="1"/>
  <c r="C4" i="4" l="1"/>
  <c r="D4" i="4"/>
  <c r="E4" i="4"/>
  <c r="C5" i="4"/>
  <c r="D5" i="4"/>
  <c r="E5" i="4"/>
  <c r="C6" i="4"/>
  <c r="D6" i="4"/>
  <c r="E6" i="4"/>
  <c r="C7" i="4"/>
  <c r="D7" i="4"/>
  <c r="E7" i="4"/>
  <c r="C8" i="4"/>
  <c r="D8" i="4"/>
  <c r="E8" i="4"/>
  <c r="D3" i="4"/>
  <c r="E3" i="4"/>
  <c r="G11" i="4"/>
  <c r="F11" i="4"/>
  <c r="G16" i="1"/>
  <c r="F16" i="1"/>
  <c r="G15" i="1"/>
  <c r="F15" i="1"/>
</calcChain>
</file>

<file path=xl/sharedStrings.xml><?xml version="1.0" encoding="utf-8"?>
<sst xmlns="http://schemas.openxmlformats.org/spreadsheetml/2006/main" count="17" uniqueCount="12">
  <si>
    <t>Concentration (μM)</t>
    <phoneticPr fontId="1" type="noConversion"/>
  </si>
  <si>
    <t>% inhibition</t>
    <phoneticPr fontId="1" type="noConversion"/>
  </si>
  <si>
    <t>IC50</t>
  </si>
  <si>
    <t>HillSlope</t>
  </si>
  <si>
    <t>MEAN</t>
    <phoneticPr fontId="1" type="noConversion"/>
  </si>
  <si>
    <t>SD</t>
    <phoneticPr fontId="1" type="noConversion"/>
  </si>
  <si>
    <t>vRNA copies relative to control</t>
    <phoneticPr fontId="1" type="noConversion"/>
  </si>
  <si>
    <t>vRNA copies</t>
    <phoneticPr fontId="1" type="noConversion"/>
  </si>
  <si>
    <t>DMSO</t>
    <phoneticPr fontId="6" type="noConversion"/>
  </si>
  <si>
    <t>Cell viability (%)</t>
    <phoneticPr fontId="1" type="noConversion"/>
  </si>
  <si>
    <t>EC50</t>
    <phoneticPr fontId="1" type="noConversion"/>
  </si>
  <si>
    <t>DMSO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</si>
</sst>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>
      <alignment vertical="center"/>
    </xf>
    <xf numFmtId="10" fontId="2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176" fontId="2" fillId="0" borderId="0" xfId="0" applyNumberFormat="1" applyFont="1" applyAlignment="1"/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workbookViewId="0">
      <selection activeCell="D33" sqref="D33"/>
    </sheetView>
  </sheetViews>
  <sheetFormatPr defaultColWidth="10.90625" defaultRowHeight="15.6" x14ac:dyDescent="0.3"/>
  <cols>
    <col min="2" max="2" width="19.36328125" bestFit="1" customWidth="1"/>
  </cols>
  <sheetData>
    <row r="2" spans="2:7" x14ac:dyDescent="0.3">
      <c r="B2" s="4" t="s">
        <v>0</v>
      </c>
      <c r="C2" s="12" t="s">
        <v>1</v>
      </c>
      <c r="D2" s="12"/>
      <c r="E2" s="12"/>
    </row>
    <row r="3" spans="2:7" x14ac:dyDescent="0.25">
      <c r="B3" s="2">
        <v>7.8125</v>
      </c>
      <c r="C3" s="1">
        <v>2.468226</v>
      </c>
      <c r="D3" s="1">
        <v>-6.3731799999999996</v>
      </c>
      <c r="E3" s="1">
        <v>-10.9781</v>
      </c>
    </row>
    <row r="4" spans="2:7" x14ac:dyDescent="0.25">
      <c r="B4" s="2">
        <v>15.625</v>
      </c>
      <c r="C4" s="1">
        <v>7.8099100000000004</v>
      </c>
      <c r="D4" s="1">
        <v>-2.4129700000000001</v>
      </c>
      <c r="E4" s="1">
        <v>-3.7944399999999998</v>
      </c>
    </row>
    <row r="5" spans="2:7" x14ac:dyDescent="0.25">
      <c r="B5" s="2">
        <v>31.25</v>
      </c>
      <c r="C5" s="1">
        <v>23.374469999999999</v>
      </c>
      <c r="D5" s="1">
        <v>19.045860000000001</v>
      </c>
      <c r="E5" s="1">
        <v>21.716709999999999</v>
      </c>
    </row>
    <row r="6" spans="2:7" x14ac:dyDescent="0.25">
      <c r="B6" s="2">
        <v>62.5</v>
      </c>
      <c r="C6" s="1">
        <v>36.912880000000001</v>
      </c>
      <c r="D6" s="1">
        <v>32.952660000000002</v>
      </c>
      <c r="E6" s="1">
        <v>37.189169999999997</v>
      </c>
    </row>
    <row r="7" spans="2:7" x14ac:dyDescent="0.25">
      <c r="B7" s="2">
        <v>125</v>
      </c>
      <c r="C7" s="1">
        <v>44.372810000000001</v>
      </c>
      <c r="D7" s="1">
        <v>46.306870000000004</v>
      </c>
      <c r="E7" s="1">
        <v>42.438749999999999</v>
      </c>
    </row>
    <row r="8" spans="2:7" x14ac:dyDescent="0.25">
      <c r="B8" s="2">
        <v>250</v>
      </c>
      <c r="C8" s="1">
        <v>71.725920000000002</v>
      </c>
      <c r="D8" s="1">
        <v>69.699759999999998</v>
      </c>
      <c r="E8" s="1">
        <v>69.423469999999995</v>
      </c>
    </row>
    <row r="9" spans="2:7" x14ac:dyDescent="0.25">
      <c r="B9" s="2">
        <v>500</v>
      </c>
      <c r="C9" s="1">
        <v>85.080129999999997</v>
      </c>
      <c r="D9" s="1">
        <v>81.119910000000004</v>
      </c>
      <c r="E9" s="1">
        <v>83.51446</v>
      </c>
    </row>
    <row r="10" spans="2:7" x14ac:dyDescent="0.25">
      <c r="B10" s="2">
        <v>1000</v>
      </c>
      <c r="C10" s="1">
        <v>93.553139999999999</v>
      </c>
      <c r="D10" s="1">
        <v>94.658320000000003</v>
      </c>
      <c r="E10" s="1">
        <v>96.776570000000007</v>
      </c>
    </row>
    <row r="11" spans="2:7" x14ac:dyDescent="0.25">
      <c r="B11" s="2">
        <v>2000</v>
      </c>
      <c r="C11" s="1">
        <v>96.960769999999997</v>
      </c>
      <c r="D11" s="1">
        <v>99.07902</v>
      </c>
      <c r="E11" s="1">
        <v>98.526430000000005</v>
      </c>
    </row>
    <row r="12" spans="2:7" x14ac:dyDescent="0.25">
      <c r="B12" s="2">
        <v>4000</v>
      </c>
      <c r="C12" s="1">
        <v>100.5526</v>
      </c>
      <c r="D12" s="1">
        <v>100.1842</v>
      </c>
      <c r="E12" s="1">
        <v>100.36839999999999</v>
      </c>
    </row>
    <row r="14" spans="2:7" x14ac:dyDescent="0.3">
      <c r="F14" s="6" t="s">
        <v>4</v>
      </c>
      <c r="G14" s="6" t="s">
        <v>5</v>
      </c>
    </row>
    <row r="15" spans="2:7" x14ac:dyDescent="0.25">
      <c r="B15" s="5" t="s">
        <v>2</v>
      </c>
      <c r="C15" s="1">
        <v>115.9</v>
      </c>
      <c r="D15" s="1">
        <v>130.5</v>
      </c>
      <c r="E15" s="1">
        <v>128.4</v>
      </c>
      <c r="F15" s="7">
        <f>AVERAGE(C15:E15)</f>
        <v>124.93333333333334</v>
      </c>
      <c r="G15" s="7">
        <f>STDEV(C15:E15)</f>
        <v>7.8932460580760626</v>
      </c>
    </row>
    <row r="16" spans="2:7" x14ac:dyDescent="0.25">
      <c r="B16" s="5" t="s">
        <v>3</v>
      </c>
      <c r="C16" s="1">
        <v>1.1220000000000001</v>
      </c>
      <c r="D16" s="1">
        <v>1.2749999999999999</v>
      </c>
      <c r="E16" s="1">
        <v>1.28</v>
      </c>
      <c r="F16" s="7">
        <f>AVERAGE(C16:E16)</f>
        <v>1.2256666666666669</v>
      </c>
      <c r="G16" s="7">
        <f>STDEV(C16:E16)</f>
        <v>8.9812768208831648E-2</v>
      </c>
    </row>
  </sheetData>
  <mergeCells count="1">
    <mergeCell ref="C2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tabSelected="1" workbookViewId="0">
      <selection activeCell="G21" sqref="G21"/>
    </sheetView>
  </sheetViews>
  <sheetFormatPr defaultColWidth="10.90625" defaultRowHeight="15.6" x14ac:dyDescent="0.3"/>
  <cols>
    <col min="2" max="2" width="19.36328125" bestFit="1" customWidth="1"/>
    <col min="3" max="5" width="12.81640625" customWidth="1"/>
    <col min="9" max="9" width="21.1796875" bestFit="1" customWidth="1"/>
    <col min="10" max="12" width="12.81640625" customWidth="1"/>
  </cols>
  <sheetData>
    <row r="2" spans="2:12" x14ac:dyDescent="0.3">
      <c r="B2" s="4" t="s">
        <v>0</v>
      </c>
      <c r="C2" s="12" t="s">
        <v>6</v>
      </c>
      <c r="D2" s="12"/>
      <c r="E2" s="12"/>
      <c r="I2" s="4" t="s">
        <v>0</v>
      </c>
      <c r="J2" s="12" t="s">
        <v>7</v>
      </c>
      <c r="K2" s="12"/>
      <c r="L2" s="12"/>
    </row>
    <row r="3" spans="2:12" x14ac:dyDescent="0.25">
      <c r="B3" s="9">
        <v>200</v>
      </c>
      <c r="C3" s="8">
        <f>J3/AVERAGE($J$9:$L$9)</f>
        <v>8.1379885908574451E-3</v>
      </c>
      <c r="D3" s="8">
        <f t="shared" ref="D3:E3" si="0">K3/AVERAGE($J$9:$L$9)</f>
        <v>2.0729678925774854E-2</v>
      </c>
      <c r="E3" s="8">
        <f t="shared" si="0"/>
        <v>4.2254313889019887E-3</v>
      </c>
      <c r="F3" s="3"/>
      <c r="G3" s="3"/>
      <c r="H3" s="3"/>
      <c r="I3" s="9">
        <v>200</v>
      </c>
      <c r="J3" s="10">
        <v>194.81222534179688</v>
      </c>
      <c r="K3" s="10">
        <v>496.23992919921875</v>
      </c>
      <c r="L3" s="10">
        <v>101.1510009765625</v>
      </c>
    </row>
    <row r="4" spans="2:12" x14ac:dyDescent="0.25">
      <c r="B4" s="9">
        <v>66.666666666666671</v>
      </c>
      <c r="C4" s="8">
        <f t="shared" ref="C4:C8" si="1">J4/AVERAGE($J$9:$L$9)</f>
        <v>7.022017327191106E-2</v>
      </c>
      <c r="D4" s="8">
        <f t="shared" ref="D4:D8" si="2">K4/AVERAGE($J$9:$L$9)</f>
        <v>8.4707454750405781E-2</v>
      </c>
      <c r="E4" s="8">
        <f t="shared" ref="E4:E8" si="3">L4/AVERAGE($J$9:$L$9)</f>
        <v>9.3408443501422175E-2</v>
      </c>
      <c r="F4" s="3"/>
      <c r="G4" s="3"/>
      <c r="H4" s="3"/>
      <c r="I4" s="9">
        <v>66.666666666666671</v>
      </c>
      <c r="J4" s="10">
        <v>1680.97412109375</v>
      </c>
      <c r="K4" s="10">
        <v>2027.7796630859375</v>
      </c>
      <c r="L4" s="10">
        <v>2236.0693359375</v>
      </c>
    </row>
    <row r="5" spans="2:12" x14ac:dyDescent="0.25">
      <c r="B5" s="9">
        <v>22.222222222222225</v>
      </c>
      <c r="C5" s="8">
        <f t="shared" si="1"/>
        <v>0.46106330366054982</v>
      </c>
      <c r="D5" s="8">
        <f t="shared" si="2"/>
        <v>0.43669434052289002</v>
      </c>
      <c r="E5" s="8">
        <f t="shared" si="3"/>
        <v>0.42538853026955165</v>
      </c>
      <c r="F5" s="3"/>
      <c r="G5" s="3"/>
      <c r="H5" s="3"/>
      <c r="I5" s="9">
        <v>22.222222222222225</v>
      </c>
      <c r="J5" s="10">
        <v>11037.2197265625</v>
      </c>
      <c r="K5" s="10">
        <v>10453.8603515625</v>
      </c>
      <c r="L5" s="10">
        <v>10183.21484375</v>
      </c>
    </row>
    <row r="6" spans="2:12" x14ac:dyDescent="0.25">
      <c r="B6" s="9">
        <v>7.4074074074074083</v>
      </c>
      <c r="C6" s="8">
        <f t="shared" si="1"/>
        <v>1.9631758434290039</v>
      </c>
      <c r="D6" s="8">
        <f t="shared" si="2"/>
        <v>0.91215546856731744</v>
      </c>
      <c r="E6" s="8">
        <f t="shared" si="3"/>
        <v>1.5785850107868642</v>
      </c>
      <c r="F6" s="3"/>
      <c r="G6" s="3"/>
      <c r="H6" s="3"/>
      <c r="I6" s="9">
        <v>7.4074074074074083</v>
      </c>
      <c r="J6" s="10">
        <v>46995.72265625</v>
      </c>
      <c r="K6" s="10">
        <v>21835.744140625</v>
      </c>
      <c r="L6" s="10">
        <v>37789.1484375</v>
      </c>
    </row>
    <row r="7" spans="2:12" x14ac:dyDescent="0.25">
      <c r="B7" s="9">
        <v>2.4691358024691361</v>
      </c>
      <c r="C7" s="8">
        <f t="shared" si="1"/>
        <v>1.1907979342351296</v>
      </c>
      <c r="D7" s="8">
        <f t="shared" si="2"/>
        <v>1.2307954898326401</v>
      </c>
      <c r="E7" s="8">
        <f t="shared" si="3"/>
        <v>1.583878496552136</v>
      </c>
      <c r="F7" s="3"/>
      <c r="G7" s="3"/>
      <c r="H7" s="3"/>
      <c r="I7" s="9">
        <v>2.4691358024691361</v>
      </c>
      <c r="J7" s="10">
        <v>28506.060546875</v>
      </c>
      <c r="K7" s="10">
        <v>29463.546875</v>
      </c>
      <c r="L7" s="10">
        <v>37915.8671875</v>
      </c>
    </row>
    <row r="8" spans="2:12" x14ac:dyDescent="0.25">
      <c r="B8" s="9">
        <v>0.82304526748971207</v>
      </c>
      <c r="C8" s="8">
        <f t="shared" si="1"/>
        <v>1.6508329325960094</v>
      </c>
      <c r="D8" s="8">
        <f t="shared" si="2"/>
        <v>0.79810369520879165</v>
      </c>
      <c r="E8" s="8">
        <f t="shared" si="3"/>
        <v>0.84579287817297066</v>
      </c>
      <c r="F8" s="3"/>
      <c r="G8" s="3"/>
      <c r="H8" s="3"/>
      <c r="I8" s="9">
        <v>0.82304526748971207</v>
      </c>
      <c r="J8" s="10">
        <v>39518.6640625</v>
      </c>
      <c r="K8" s="10">
        <v>19105.501953125</v>
      </c>
      <c r="L8" s="10">
        <v>20247.115234375</v>
      </c>
    </row>
    <row r="9" spans="2:12" x14ac:dyDescent="0.25">
      <c r="B9" s="9"/>
      <c r="C9" s="1"/>
      <c r="D9" s="1"/>
      <c r="E9" s="1"/>
      <c r="F9" s="3"/>
      <c r="G9" s="3"/>
      <c r="H9" s="3"/>
      <c r="I9" s="9" t="s">
        <v>11</v>
      </c>
      <c r="J9" s="10">
        <v>28607.455078125</v>
      </c>
      <c r="K9" s="10">
        <v>26654.65234375</v>
      </c>
      <c r="L9" s="10">
        <v>16553.755859375</v>
      </c>
    </row>
    <row r="10" spans="2:12" x14ac:dyDescent="0.3">
      <c r="F10" s="6" t="s">
        <v>4</v>
      </c>
      <c r="G10" s="6" t="s">
        <v>5</v>
      </c>
    </row>
    <row r="11" spans="2:12" x14ac:dyDescent="0.25">
      <c r="B11" s="5" t="s">
        <v>10</v>
      </c>
      <c r="C11" s="1">
        <v>21.12</v>
      </c>
      <c r="D11" s="1">
        <v>19.489999999999998</v>
      </c>
      <c r="E11" s="1">
        <v>21.22</v>
      </c>
      <c r="F11" s="7">
        <f>AVERAGE(C11:E11)</f>
        <v>20.61</v>
      </c>
      <c r="G11" s="7">
        <f>STDEV(C11:E11)</f>
        <v>0.97123632551506311</v>
      </c>
    </row>
    <row r="12" spans="2:12" x14ac:dyDescent="0.25">
      <c r="C12" s="1"/>
      <c r="E12" s="1"/>
    </row>
  </sheetData>
  <mergeCells count="2">
    <mergeCell ref="C2:E2"/>
    <mergeCell ref="J2:L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H18" sqref="H18"/>
    </sheetView>
  </sheetViews>
  <sheetFormatPr defaultColWidth="10.90625" defaultRowHeight="15.6" x14ac:dyDescent="0.3"/>
  <cols>
    <col min="2" max="2" width="19.36328125" bestFit="1" customWidth="1"/>
    <col min="3" max="5" width="12.453125" bestFit="1" customWidth="1"/>
  </cols>
  <sheetData>
    <row r="2" spans="2:5" x14ac:dyDescent="0.3">
      <c r="B2" s="4" t="s">
        <v>0</v>
      </c>
      <c r="C2" s="12" t="s">
        <v>9</v>
      </c>
      <c r="D2" s="12"/>
      <c r="E2" s="12"/>
    </row>
    <row r="3" spans="2:5" x14ac:dyDescent="0.25">
      <c r="B3" s="9">
        <v>200</v>
      </c>
      <c r="C3" s="11">
        <v>82.811348563006632</v>
      </c>
      <c r="D3" s="11">
        <v>83.032424465733229</v>
      </c>
      <c r="E3" s="11">
        <v>82.479734708916723</v>
      </c>
    </row>
    <row r="4" spans="2:5" x14ac:dyDescent="0.25">
      <c r="B4" s="9">
        <v>66.666666666666671</v>
      </c>
      <c r="C4" s="11">
        <v>91.709653647752404</v>
      </c>
      <c r="D4" s="11">
        <v>90.051584377302873</v>
      </c>
      <c r="E4" s="11">
        <v>97.291820191599115</v>
      </c>
    </row>
    <row r="5" spans="2:5" x14ac:dyDescent="0.25">
      <c r="B5" s="9">
        <v>22.222222222222225</v>
      </c>
      <c r="C5" s="11">
        <v>95.854826823876209</v>
      </c>
      <c r="D5" s="11">
        <v>95.302137067059689</v>
      </c>
      <c r="E5" s="11">
        <v>96.683861459100967</v>
      </c>
    </row>
    <row r="6" spans="2:5" x14ac:dyDescent="0.25">
      <c r="B6" s="9">
        <v>7.4074074074074083</v>
      </c>
      <c r="C6" s="11">
        <v>100.66322770817982</v>
      </c>
      <c r="D6" s="11">
        <v>97.291820191599115</v>
      </c>
      <c r="E6" s="11">
        <v>99.005158437730302</v>
      </c>
    </row>
    <row r="7" spans="2:5" x14ac:dyDescent="0.25">
      <c r="B7" s="9">
        <v>2.4691358024691361</v>
      </c>
      <c r="C7" s="11">
        <v>99.005158437730302</v>
      </c>
      <c r="D7" s="11">
        <v>101.65806927044953</v>
      </c>
      <c r="E7" s="11">
        <v>100.93957258658806</v>
      </c>
    </row>
    <row r="8" spans="2:5" x14ac:dyDescent="0.25">
      <c r="B8" s="9">
        <v>0.82304526748971207</v>
      </c>
      <c r="C8" s="11">
        <v>99.170965364775228</v>
      </c>
      <c r="D8" s="11">
        <v>99.557848194546793</v>
      </c>
      <c r="E8" s="11">
        <v>98.72881355932202</v>
      </c>
    </row>
    <row r="9" spans="2:5" x14ac:dyDescent="0.25">
      <c r="B9" s="9">
        <v>0.27434842249657071</v>
      </c>
      <c r="C9" s="11">
        <v>99.944731024318358</v>
      </c>
      <c r="D9" s="11">
        <v>98.231392778187185</v>
      </c>
      <c r="E9" s="11">
        <v>98.894620486366975</v>
      </c>
    </row>
    <row r="10" spans="2:5" x14ac:dyDescent="0.25">
      <c r="B10" s="9">
        <v>9.144947416552357E-2</v>
      </c>
      <c r="C10" s="11">
        <v>98.894620486366975</v>
      </c>
      <c r="D10" s="11">
        <v>99.115696389093586</v>
      </c>
      <c r="E10" s="11">
        <v>100.60795873249818</v>
      </c>
    </row>
    <row r="11" spans="2:5" x14ac:dyDescent="0.25">
      <c r="B11" s="9" t="s">
        <v>8</v>
      </c>
      <c r="C11" s="11">
        <v>99.392041267501838</v>
      </c>
      <c r="D11" s="11">
        <v>100.71849668386146</v>
      </c>
      <c r="E11" s="11">
        <v>99.889462048636716</v>
      </c>
    </row>
    <row r="12" spans="2:5" x14ac:dyDescent="0.25">
      <c r="B12" s="2"/>
      <c r="C12" s="1"/>
      <c r="D12" s="1"/>
      <c r="E12" s="1"/>
    </row>
  </sheetData>
  <mergeCells count="1">
    <mergeCell ref="C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4b IC50</vt:lpstr>
      <vt:lpstr>Extended Data Fig. 4c EC50</vt:lpstr>
      <vt:lpstr>Extended Data Fig. 4d CC50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Jin</cp:lastModifiedBy>
  <dcterms:created xsi:type="dcterms:W3CDTF">2020-03-08T08:48:50Z</dcterms:created>
  <dcterms:modified xsi:type="dcterms:W3CDTF">2020-03-28T17:27:52Z</dcterms:modified>
</cp:coreProperties>
</file>