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uan\Desktop\CRS\气溶胶\Figure and table\submission\nature letter\revise0326\Files\"/>
    </mc:Choice>
  </mc:AlternateContent>
  <bookViews>
    <workbookView xWindow="-110" yWindow="-110" windowWidth="19420" windowHeight="10420"/>
  </bookViews>
  <sheets>
    <sheet name="Figure 1 source data" sheetId="2" r:id="rId1"/>
    <sheet name="Raw data" sheetId="3" r:id="rId2"/>
  </sheets>
  <definedNames>
    <definedName name="_Hlk34478808" localSheetId="1">'Raw data'!$B$17</definedName>
    <definedName name="_Hlk34614198" localSheetId="1">'Raw data'!$A$62</definedName>
    <definedName name="_Hlk34614231" localSheetId="1">'Raw data'!$A$61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5" i="3" l="1"/>
  <c r="K54" i="3"/>
  <c r="K53" i="3"/>
  <c r="D53" i="3"/>
  <c r="K52" i="3"/>
  <c r="D52" i="3" s="1"/>
  <c r="K51" i="3"/>
  <c r="D51" i="3"/>
  <c r="K50" i="3"/>
  <c r="D50" i="3"/>
  <c r="K49" i="3"/>
  <c r="D49" i="3"/>
  <c r="K48" i="3"/>
  <c r="D48" i="3" s="1"/>
  <c r="K47" i="3"/>
  <c r="D47" i="3"/>
  <c r="K46" i="3"/>
  <c r="D46" i="3"/>
  <c r="K45" i="3"/>
  <c r="D45" i="3"/>
  <c r="K44" i="3"/>
  <c r="D44" i="3" s="1"/>
  <c r="K43" i="3"/>
  <c r="D43" i="3"/>
  <c r="K41" i="3"/>
  <c r="D41" i="3"/>
  <c r="K40" i="3"/>
  <c r="D40" i="3"/>
  <c r="K39" i="3"/>
  <c r="D39" i="3" s="1"/>
  <c r="K38" i="3"/>
  <c r="D38" i="3"/>
  <c r="K37" i="3"/>
  <c r="D37" i="3"/>
  <c r="K36" i="3"/>
  <c r="F36" i="3"/>
  <c r="K35" i="3"/>
  <c r="F35" i="3" s="1"/>
  <c r="K34" i="3"/>
  <c r="F34" i="3"/>
  <c r="K33" i="3"/>
  <c r="F33" i="3"/>
  <c r="K32" i="3"/>
  <c r="F32" i="3"/>
  <c r="K31" i="3"/>
  <c r="D31" i="3"/>
  <c r="K30" i="3"/>
  <c r="D30" i="3" s="1"/>
  <c r="K29" i="3"/>
  <c r="D29" i="3" s="1"/>
  <c r="K28" i="3"/>
  <c r="F28" i="3" s="1"/>
  <c r="K27" i="3"/>
  <c r="F27" i="3"/>
  <c r="K26" i="3"/>
  <c r="F26" i="3" s="1"/>
  <c r="K25" i="3"/>
  <c r="F25" i="3" s="1"/>
  <c r="K24" i="3"/>
  <c r="F24" i="3" s="1"/>
  <c r="D24" i="3" s="1"/>
  <c r="K23" i="3"/>
  <c r="F23" i="3"/>
  <c r="K22" i="3"/>
  <c r="F22" i="3"/>
  <c r="K21" i="3"/>
  <c r="F21" i="3"/>
  <c r="K20" i="3"/>
  <c r="F20" i="3" s="1"/>
  <c r="K19" i="3"/>
  <c r="F19" i="3"/>
  <c r="D19" i="3" s="1"/>
  <c r="K18" i="3"/>
  <c r="D18" i="3" s="1"/>
  <c r="K17" i="3"/>
  <c r="D17" i="3" s="1"/>
  <c r="K15" i="3"/>
  <c r="D15" i="3"/>
  <c r="K14" i="3"/>
  <c r="D14" i="3" s="1"/>
  <c r="K13" i="3"/>
  <c r="D13" i="3" s="1"/>
  <c r="K12" i="3"/>
  <c r="D12" i="3" s="1"/>
  <c r="K11" i="3"/>
  <c r="D11" i="3" s="1"/>
  <c r="K10" i="3"/>
  <c r="D10" i="3" s="1"/>
  <c r="K9" i="3"/>
  <c r="D9" i="3" s="1"/>
  <c r="K8" i="3"/>
  <c r="D8" i="3" s="1"/>
  <c r="K7" i="3"/>
  <c r="D7" i="3" s="1"/>
  <c r="K6" i="3"/>
  <c r="D6" i="3" s="1"/>
  <c r="K5" i="3"/>
  <c r="D5" i="3" s="1"/>
  <c r="D32" i="3" l="1"/>
  <c r="D8" i="2"/>
  <c r="C8" i="2"/>
  <c r="B8" i="2"/>
</calcChain>
</file>

<file path=xl/sharedStrings.xml><?xml version="1.0" encoding="utf-8"?>
<sst xmlns="http://schemas.openxmlformats.org/spreadsheetml/2006/main" count="121" uniqueCount="89">
  <si>
    <t>Category</t>
  </si>
  <si>
    <t>Sites</t>
  </si>
  <si>
    <t>Sample Type</t>
  </si>
  <si>
    <r>
      <t>Concentration</t>
    </r>
    <r>
      <rPr>
        <b/>
        <vertAlign val="superscript"/>
        <sz val="11"/>
        <color theme="1"/>
        <rFont val="Times New Roman"/>
        <family val="1"/>
      </rPr>
      <t>c</t>
    </r>
    <r>
      <rPr>
        <b/>
        <sz val="11"/>
        <color theme="1"/>
        <rFont val="Times New Roman"/>
        <family val="1"/>
      </rPr>
      <t xml:space="preserve"> (copies m</t>
    </r>
    <r>
      <rPr>
        <b/>
        <vertAlign val="superscript"/>
        <sz val="11"/>
        <color theme="1"/>
        <rFont val="Times New Roman"/>
        <family val="1"/>
      </rPr>
      <t>-3</t>
    </r>
    <r>
      <rPr>
        <b/>
        <sz val="11"/>
        <color theme="1"/>
        <rFont val="Times New Roman"/>
        <family val="1"/>
      </rPr>
      <t>)</t>
    </r>
  </si>
  <si>
    <t>ddPCR Raw Rep1</t>
  </si>
  <si>
    <r>
      <t xml:space="preserve">(copies/20 </t>
    </r>
    <r>
      <rPr>
        <b/>
        <sz val="11"/>
        <color theme="1"/>
        <rFont val="等线"/>
        <family val="3"/>
        <charset val="134"/>
        <scheme val="minor"/>
      </rPr>
      <t>μ</t>
    </r>
    <r>
      <rPr>
        <b/>
        <sz val="11"/>
        <color theme="1"/>
        <rFont val="Times New Roman"/>
        <family val="1"/>
      </rPr>
      <t>l)</t>
    </r>
  </si>
  <si>
    <t>ddPCR Raw Rep2</t>
  </si>
  <si>
    <r>
      <t>Total Copies in Samples</t>
    </r>
    <r>
      <rPr>
        <b/>
        <vertAlign val="superscript"/>
        <sz val="11"/>
        <color theme="1"/>
        <rFont val="Times New Roman"/>
        <family val="1"/>
      </rPr>
      <t>d</t>
    </r>
  </si>
  <si>
    <t>Air Volume</t>
  </si>
  <si>
    <r>
      <t>(m</t>
    </r>
    <r>
      <rPr>
        <b/>
        <vertAlign val="superscript"/>
        <sz val="11"/>
        <color theme="1"/>
        <rFont val="Times New Roman"/>
        <family val="1"/>
      </rPr>
      <t>-3</t>
    </r>
    <r>
      <rPr>
        <b/>
        <sz val="11"/>
        <color theme="1"/>
        <rFont val="Times New Roman"/>
        <family val="1"/>
      </rPr>
      <t>)</t>
    </r>
  </si>
  <si>
    <t>ORF1ab</t>
  </si>
  <si>
    <t>N</t>
  </si>
  <si>
    <t>Patient Areas (PAA)</t>
  </si>
  <si>
    <t>Hospital</t>
  </si>
  <si>
    <r>
      <t>1. Zone A Workstation</t>
    </r>
    <r>
      <rPr>
        <vertAlign val="superscript"/>
        <sz val="11"/>
        <color rgb="FF000000"/>
        <rFont val="Times New Roman"/>
        <family val="1"/>
      </rPr>
      <t>#</t>
    </r>
    <r>
      <rPr>
        <sz val="11"/>
        <color rgb="FF000000"/>
        <rFont val="Times New Roman"/>
        <family val="1"/>
      </rPr>
      <t xml:space="preserve"> </t>
    </r>
  </si>
  <si>
    <r>
      <t>TSP</t>
    </r>
    <r>
      <rPr>
        <vertAlign val="superscript"/>
        <sz val="11"/>
        <color rgb="FF000000"/>
        <rFont val="Times New Roman"/>
        <family val="1"/>
      </rPr>
      <t>a</t>
    </r>
  </si>
  <si>
    <r>
      <t>TSP</t>
    </r>
    <r>
      <rPr>
        <vertAlign val="superscript"/>
        <sz val="11"/>
        <color rgb="FF000000"/>
        <rFont val="Times New Roman"/>
        <family val="1"/>
      </rPr>
      <t>b</t>
    </r>
  </si>
  <si>
    <t xml:space="preserve">2. Zone B Workstation </t>
  </si>
  <si>
    <t>TSP</t>
  </si>
  <si>
    <r>
      <t>3. Zone C Workstation</t>
    </r>
    <r>
      <rPr>
        <vertAlign val="superscript"/>
        <sz val="11"/>
        <color rgb="FF000000"/>
        <rFont val="Times New Roman"/>
        <family val="1"/>
      </rPr>
      <t>#</t>
    </r>
  </si>
  <si>
    <t>4. Patient Mobile Toilet Room</t>
  </si>
  <si>
    <t>Renmin</t>
  </si>
  <si>
    <t>5. Intensive Care Unit (ICU)</t>
  </si>
  <si>
    <t>6. Intensive Care Unit (ICU)</t>
  </si>
  <si>
    <t>-</t>
  </si>
  <si>
    <t>7. Intensive Care Unit (ICU)</t>
  </si>
  <si>
    <t>8. Coronary Care Unit (CCU)</t>
  </si>
  <si>
    <t>9. Ward Zone 16</t>
  </si>
  <si>
    <t>Medical Staff Areas (MSA)</t>
  </si>
  <si>
    <r>
      <t>10. Zone A Protective Apparel Removal Room (PARR)</t>
    </r>
    <r>
      <rPr>
        <vertAlign val="superscript"/>
        <sz val="11"/>
        <color rgb="FF000000"/>
        <rFont val="Times New Roman"/>
        <family val="1"/>
      </rPr>
      <t xml:space="preserve"> #</t>
    </r>
  </si>
  <si>
    <r>
      <t>TSP</t>
    </r>
    <r>
      <rPr>
        <vertAlign val="superscript"/>
        <sz val="11"/>
        <color theme="1"/>
        <rFont val="Times New Roman"/>
        <family val="1"/>
      </rPr>
      <t>a</t>
    </r>
  </si>
  <si>
    <r>
      <t>TSP</t>
    </r>
    <r>
      <rPr>
        <vertAlign val="superscript"/>
        <sz val="11"/>
        <color theme="1"/>
        <rFont val="Times New Roman"/>
        <family val="1"/>
      </rPr>
      <t>b</t>
    </r>
  </si>
  <si>
    <t>11. Zone B Protective Apparel Removal Room (PARR)</t>
  </si>
  <si>
    <t>Size Segregated**</t>
  </si>
  <si>
    <r>
      <t>12. Zone C Protective Apparel Removal Room (PARR)</t>
    </r>
    <r>
      <rPr>
        <vertAlign val="superscript"/>
        <sz val="11"/>
        <color rgb="FF000000"/>
        <rFont val="Times New Roman"/>
        <family val="1"/>
      </rPr>
      <t xml:space="preserve"> #</t>
    </r>
  </si>
  <si>
    <r>
      <t>Size Segregated</t>
    </r>
    <r>
      <rPr>
        <vertAlign val="superscript"/>
        <sz val="11"/>
        <color theme="1"/>
        <rFont val="Times New Roman"/>
        <family val="1"/>
      </rPr>
      <t>a</t>
    </r>
  </si>
  <si>
    <t>13. Male Staff Change Room</t>
  </si>
  <si>
    <t>14. Female Staff Change Room</t>
  </si>
  <si>
    <t>15. Medical Staff’s Office</t>
  </si>
  <si>
    <t>Size Segregated</t>
  </si>
  <si>
    <t>16. Meeting Room</t>
  </si>
  <si>
    <r>
      <t>17. Warehouse</t>
    </r>
    <r>
      <rPr>
        <vertAlign val="superscript"/>
        <sz val="11"/>
        <color rgb="FF000000"/>
        <rFont val="Times New Roman"/>
        <family val="1"/>
      </rPr>
      <t xml:space="preserve"> #</t>
    </r>
  </si>
  <si>
    <t>18. Passageway for Medical Staff</t>
  </si>
  <si>
    <t>19. Dining Room for Medical Staff</t>
  </si>
  <si>
    <t>Public Areas (PUA)</t>
  </si>
  <si>
    <t>20. Fangcang Hospital Pharmacy</t>
  </si>
  <si>
    <t>21. Renmin Hospital Doctor Office</t>
  </si>
  <si>
    <t>22. Renmin Hospital Outpatient Hall</t>
  </si>
  <si>
    <t>23. Renmin Hospital Outdoor</t>
  </si>
  <si>
    <t>25. University Hospital Outpatient Hall</t>
  </si>
  <si>
    <t>26. Community Check Point</t>
  </si>
  <si>
    <t>27. Residential Building</t>
  </si>
  <si>
    <t>28. Supermarket</t>
  </si>
  <si>
    <t>29. Department Store 1</t>
  </si>
  <si>
    <t>30. Department Store 2</t>
  </si>
  <si>
    <r>
      <t>31. Blank Control</t>
    </r>
    <r>
      <rPr>
        <vertAlign val="superscript"/>
        <sz val="11"/>
        <color rgb="FF000000"/>
        <rFont val="Times New Roman"/>
        <family val="1"/>
      </rPr>
      <t xml:space="preserve"> #</t>
    </r>
  </si>
  <si>
    <r>
      <t>Field Blank</t>
    </r>
    <r>
      <rPr>
        <vertAlign val="superscript"/>
        <sz val="11"/>
        <color rgb="FF000000"/>
        <rFont val="Times New Roman"/>
        <family val="1"/>
      </rPr>
      <t>a</t>
    </r>
  </si>
  <si>
    <r>
      <t>Field Blank</t>
    </r>
    <r>
      <rPr>
        <vertAlign val="superscript"/>
        <sz val="11"/>
        <color rgb="FF000000"/>
        <rFont val="Times New Roman"/>
        <family val="1"/>
      </rPr>
      <t>b</t>
    </r>
  </si>
  <si>
    <t xml:space="preserve">C: </t>
    <phoneticPr fontId="8" type="noConversion"/>
  </si>
  <si>
    <t xml:space="preserve">E: </t>
    <phoneticPr fontId="8" type="noConversion"/>
  </si>
  <si>
    <t>Fangcang Hosptial</t>
    <phoneticPr fontId="8" type="noConversion"/>
  </si>
  <si>
    <t>Renmin Hospital</t>
    <phoneticPr fontId="8" type="noConversion"/>
  </si>
  <si>
    <t xml:space="preserve">Aerodynamic Diameter (μm) </t>
  </si>
  <si>
    <t>Fangcang Hospital Zone B Protective Apparel Removal Room</t>
  </si>
  <si>
    <t>Fangcang Hospital Zone C Protective Apparel Removal Room</t>
  </si>
  <si>
    <t>Fangcang Hospita Medical Staff's Office</t>
  </si>
  <si>
    <t>SARS-CoV-2 RNA Concentration (Copies m-3)</t>
  </si>
  <si>
    <t>0.25 - 0.5</t>
  </si>
  <si>
    <t>0.5 - 1</t>
  </si>
  <si>
    <t>1 - 2.5</t>
  </si>
  <si>
    <t>&gt; 2.5</t>
  </si>
  <si>
    <t>Total</t>
  </si>
  <si>
    <t>0 - 0.25</t>
    <phoneticPr fontId="8" type="noConversion"/>
  </si>
  <si>
    <t>Deposition*</t>
    <phoneticPr fontId="8" type="noConversion"/>
  </si>
  <si>
    <t>Deposition*</t>
    <phoneticPr fontId="8" type="noConversion"/>
  </si>
  <si>
    <t>Fangcang Hosptial</t>
    <phoneticPr fontId="8" type="noConversion"/>
  </si>
  <si>
    <t>A:</t>
    <phoneticPr fontId="8" type="noConversion"/>
  </si>
  <si>
    <t xml:space="preserve">B: </t>
    <phoneticPr fontId="8" type="noConversion"/>
  </si>
  <si>
    <t xml:space="preserve">C: </t>
    <phoneticPr fontId="8" type="noConversion"/>
  </si>
  <si>
    <t xml:space="preserve">D: </t>
    <phoneticPr fontId="8" type="noConversion"/>
  </si>
  <si>
    <t>E:</t>
    <phoneticPr fontId="8" type="noConversion"/>
  </si>
  <si>
    <t xml:space="preserve">A: </t>
    <phoneticPr fontId="8" type="noConversion"/>
  </si>
  <si>
    <t xml:space="preserve">B: </t>
    <phoneticPr fontId="8" type="noConversion"/>
  </si>
  <si>
    <t xml:space="preserve">C: </t>
    <phoneticPr fontId="8" type="noConversion"/>
  </si>
  <si>
    <t xml:space="preserve">D: </t>
    <phoneticPr fontId="8" type="noConversion"/>
  </si>
  <si>
    <t xml:space="preserve">E: </t>
    <phoneticPr fontId="8" type="noConversion"/>
  </si>
  <si>
    <t xml:space="preserve">B: </t>
    <phoneticPr fontId="8" type="noConversion"/>
  </si>
  <si>
    <t xml:space="preserve">D: </t>
    <phoneticPr fontId="8" type="noConversion"/>
  </si>
  <si>
    <t>24. University Office Doorside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</si>
</sst>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justify" vertical="center" wrapText="1"/>
    </xf>
    <xf numFmtId="1" fontId="4" fillId="2" borderId="4" xfId="0" applyNumberFormat="1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justify" vertical="center" wrapText="1"/>
    </xf>
    <xf numFmtId="1" fontId="5" fillId="2" borderId="9" xfId="0" applyNumberFormat="1" applyFont="1" applyFill="1" applyBorder="1" applyAlignment="1">
      <alignment horizontal="left" vertical="center" wrapText="1"/>
    </xf>
    <xf numFmtId="1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justify" vertical="center" wrapText="1"/>
    </xf>
    <xf numFmtId="0" fontId="4" fillId="0" borderId="9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justify" vertical="center" wrapText="1"/>
    </xf>
    <xf numFmtId="1" fontId="5" fillId="2" borderId="4" xfId="0" applyNumberFormat="1" applyFont="1" applyFill="1" applyBorder="1" applyAlignment="1">
      <alignment horizontal="left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left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1" fontId="4" fillId="2" borderId="0" xfId="0" applyNumberFormat="1" applyFont="1" applyFill="1" applyBorder="1" applyAlignment="1">
      <alignment horizontal="justify" vertical="center" wrapText="1"/>
    </xf>
    <xf numFmtId="1" fontId="4" fillId="2" borderId="2" xfId="0" applyNumberFormat="1" applyFont="1" applyFill="1" applyBorder="1" applyAlignment="1">
      <alignment horizontal="justify"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left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left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55</xdr:row>
      <xdr:rowOff>71438</xdr:rowOff>
    </xdr:from>
    <xdr:ext cx="10750572" cy="1561838"/>
    <xdr:sp macro="" textlink="">
      <xdr:nvSpPr>
        <xdr:cNvPr id="2" name="文本框 1">
          <a:extLst>
            <a:ext uri="{FF2B5EF4-FFF2-40B4-BE49-F238E27FC236}">
              <a16:creationId xmlns="" xmlns:a16="http://schemas.microsoft.com/office/drawing/2014/main" id="{7EDE06DB-0DB7-46CB-BF6A-7C0523F33278}"/>
            </a:ext>
          </a:extLst>
        </xdr:cNvPr>
        <xdr:cNvSpPr txBox="1"/>
      </xdr:nvSpPr>
      <xdr:spPr>
        <a:xfrm>
          <a:off x="0" y="10739438"/>
          <a:ext cx="10750572" cy="156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Note: </a:t>
          </a:r>
          <a:endParaRPr lang="zh-CN" altLang="zh-CN" sz="11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altLang="zh-CN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 The reported values are virus aerosol deposition rate in copies m</a:t>
          </a:r>
          <a:r>
            <a:rPr lang="en-US" altLang="zh-CN" sz="1100" baseline="30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-2</a:t>
          </a:r>
          <a:r>
            <a:rPr lang="en-US" altLang="zh-CN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hour</a:t>
          </a:r>
          <a:r>
            <a:rPr lang="en-US" altLang="zh-CN" sz="1100" baseline="30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-1</a:t>
          </a:r>
          <a:r>
            <a:rPr lang="en-US" altLang="zh-CN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80 mm gelatin filter (0.005024 m</a:t>
          </a:r>
          <a:r>
            <a:rPr lang="en-US" altLang="zh-CN" sz="1100" baseline="30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lang="en-US" altLang="zh-CN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) was used to collect samples for 7 days (168 hours).</a:t>
          </a:r>
          <a:endParaRPr lang="zh-CN" altLang="zh-CN" sz="11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altLang="zh-CN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**For Size Segregated Samples, A: larger than 2.5 µm; B: 1 to 2.5 µm C: 0.5 to 1 µm D: 0.25 to 0.5 µm E: less than 0.25 µm.</a:t>
          </a:r>
          <a:endParaRPr lang="zh-CN" altLang="zh-CN" sz="11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altLang="zh-CN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# Two batches of sampling were conducted for the sites. Detailed information is shown in Table S1. </a:t>
          </a:r>
          <a:endParaRPr lang="zh-CN" altLang="zh-CN" sz="11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altLang="zh-CN" sz="1100" baseline="30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The samples taken during the first batch of sampling from Feb 17 to Feb 24, 2020.</a:t>
          </a:r>
          <a:endParaRPr lang="zh-CN" altLang="zh-CN" sz="11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altLang="zh-CN" sz="1100" baseline="30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</a:t>
          </a:r>
          <a:r>
            <a:rPr lang="en-US" altLang="zh-CN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The samples taken during the second batch of sampling on Mar 2, 2020.</a:t>
          </a:r>
          <a:endParaRPr lang="zh-CN" altLang="zh-CN" sz="11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altLang="zh-CN" sz="1100" baseline="30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</a:t>
          </a:r>
          <a:r>
            <a:rPr lang="en-US" altLang="zh-CN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The concentration data were round up.</a:t>
          </a:r>
          <a:endParaRPr lang="zh-CN" altLang="zh-CN" sz="11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altLang="zh-CN" sz="1100" baseline="30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</a:t>
          </a:r>
          <a:r>
            <a:rPr lang="en-US" altLang="zh-CN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6.4 μl RNA of 30 μl sample RNA in total was used in each ddPCR reaction (20 μl). The sum of ORF1ab and N primer/probe sets results was considered as a representation of virus. n=2.</a:t>
          </a:r>
          <a:endParaRPr lang="zh-CN" altLang="zh-CN" sz="11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23" sqref="D23"/>
    </sheetView>
  </sheetViews>
  <sheetFormatPr defaultRowHeight="14" x14ac:dyDescent="0.3"/>
  <cols>
    <col min="1" max="1" width="25.33203125" bestFit="1" customWidth="1"/>
    <col min="2" max="3" width="30.58203125" bestFit="1" customWidth="1"/>
    <col min="4" max="4" width="29.5" bestFit="1" customWidth="1"/>
  </cols>
  <sheetData>
    <row r="1" spans="1:5" ht="29" thickTop="1" thickBot="1" x14ac:dyDescent="0.35">
      <c r="A1" s="37" t="s">
        <v>62</v>
      </c>
      <c r="B1" s="18" t="s">
        <v>63</v>
      </c>
      <c r="C1" s="18" t="s">
        <v>64</v>
      </c>
      <c r="D1" s="18" t="s">
        <v>65</v>
      </c>
      <c r="E1" s="6"/>
    </row>
    <row r="2" spans="1:5" ht="14.5" thickBot="1" x14ac:dyDescent="0.35">
      <c r="A2" s="38"/>
      <c r="B2" s="39" t="s">
        <v>66</v>
      </c>
      <c r="C2" s="39"/>
      <c r="D2" s="39"/>
      <c r="E2" s="6"/>
    </row>
    <row r="3" spans="1:5" x14ac:dyDescent="0.3">
      <c r="A3" s="19" t="s">
        <v>72</v>
      </c>
      <c r="B3" s="19">
        <v>0</v>
      </c>
      <c r="C3" s="19">
        <v>1</v>
      </c>
      <c r="D3" s="19">
        <v>3</v>
      </c>
      <c r="E3" s="6"/>
    </row>
    <row r="4" spans="1:5" x14ac:dyDescent="0.3">
      <c r="A4" s="19" t="s">
        <v>67</v>
      </c>
      <c r="B4" s="19">
        <v>40</v>
      </c>
      <c r="C4" s="19">
        <v>2</v>
      </c>
      <c r="D4" s="19">
        <v>2</v>
      </c>
      <c r="E4" s="6"/>
    </row>
    <row r="5" spans="1:5" x14ac:dyDescent="0.3">
      <c r="A5" s="19" t="s">
        <v>68</v>
      </c>
      <c r="B5" s="19">
        <v>0</v>
      </c>
      <c r="C5" s="19">
        <v>9</v>
      </c>
      <c r="D5" s="19">
        <v>2</v>
      </c>
      <c r="E5" s="6"/>
    </row>
    <row r="6" spans="1:5" x14ac:dyDescent="0.3">
      <c r="A6" s="19" t="s">
        <v>69</v>
      </c>
      <c r="B6" s="19">
        <v>1</v>
      </c>
      <c r="C6" s="19">
        <v>1</v>
      </c>
      <c r="D6" s="19">
        <v>3</v>
      </c>
      <c r="E6" s="6"/>
    </row>
    <row r="7" spans="1:5" ht="14.5" thickBot="1" x14ac:dyDescent="0.35">
      <c r="A7" s="20" t="s">
        <v>70</v>
      </c>
      <c r="B7" s="20">
        <v>1</v>
      </c>
      <c r="C7" s="20">
        <v>7</v>
      </c>
      <c r="D7" s="20">
        <v>10</v>
      </c>
      <c r="E7" s="6"/>
    </row>
    <row r="8" spans="1:5" ht="14.5" thickBot="1" x14ac:dyDescent="0.35">
      <c r="A8" s="21" t="s">
        <v>71</v>
      </c>
      <c r="B8" s="21">
        <f>SUM(B3:B7)</f>
        <v>42</v>
      </c>
      <c r="C8" s="21">
        <f>SUM(C3:C7)</f>
        <v>20</v>
      </c>
      <c r="D8" s="21">
        <f>SUM(D3:D7)</f>
        <v>20</v>
      </c>
      <c r="E8" s="6"/>
    </row>
    <row r="9" spans="1:5" ht="21" thickTop="1" x14ac:dyDescent="0.3">
      <c r="A9" s="40"/>
      <c r="B9" s="41"/>
      <c r="C9" s="41"/>
      <c r="D9" s="41"/>
      <c r="E9" s="6"/>
    </row>
    <row r="10" spans="1:5" x14ac:dyDescent="0.3">
      <c r="A10" s="6"/>
      <c r="B10" s="6"/>
      <c r="C10" s="6"/>
      <c r="D10" s="6"/>
      <c r="E10" s="6"/>
    </row>
  </sheetData>
  <mergeCells count="3">
    <mergeCell ref="A1:A2"/>
    <mergeCell ref="B2:D2"/>
    <mergeCell ref="A9:D9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zoomScale="80" zoomScaleNormal="80" workbookViewId="0">
      <selection activeCell="T32" sqref="T32"/>
    </sheetView>
  </sheetViews>
  <sheetFormatPr defaultRowHeight="14" x14ac:dyDescent="0.3"/>
  <cols>
    <col min="1" max="1" width="8.25" bestFit="1" customWidth="1"/>
    <col min="2" max="2" width="46.75" bestFit="1" customWidth="1"/>
    <col min="3" max="3" width="14.9140625" bestFit="1" customWidth="1"/>
    <col min="4" max="4" width="10.9140625" bestFit="1" customWidth="1"/>
    <col min="5" max="5" width="3.4140625" customWidth="1"/>
    <col min="6" max="6" width="3" bestFit="1" customWidth="1"/>
  </cols>
  <sheetData>
    <row r="1" spans="1:12" ht="28.5" thickTop="1" x14ac:dyDescent="0.3">
      <c r="A1" s="76" t="s">
        <v>0</v>
      </c>
      <c r="B1" s="76" t="s">
        <v>1</v>
      </c>
      <c r="C1" s="68" t="s">
        <v>2</v>
      </c>
      <c r="D1" s="68" t="s">
        <v>3</v>
      </c>
      <c r="E1" s="68"/>
      <c r="F1" s="68"/>
      <c r="G1" s="68" t="s">
        <v>4</v>
      </c>
      <c r="H1" s="68"/>
      <c r="I1" s="68" t="s">
        <v>6</v>
      </c>
      <c r="J1" s="68"/>
      <c r="K1" s="68" t="s">
        <v>7</v>
      </c>
      <c r="L1" s="22" t="s">
        <v>8</v>
      </c>
    </row>
    <row r="2" spans="1:12" ht="17" thickBot="1" x14ac:dyDescent="0.35">
      <c r="A2" s="77"/>
      <c r="B2" s="77"/>
      <c r="C2" s="69"/>
      <c r="D2" s="69"/>
      <c r="E2" s="69"/>
      <c r="F2" s="69"/>
      <c r="G2" s="71" t="s">
        <v>5</v>
      </c>
      <c r="H2" s="71"/>
      <c r="I2" s="71" t="s">
        <v>5</v>
      </c>
      <c r="J2" s="71"/>
      <c r="K2" s="69"/>
      <c r="L2" s="23" t="s">
        <v>9</v>
      </c>
    </row>
    <row r="3" spans="1:12" ht="14.5" thickBot="1" x14ac:dyDescent="0.35">
      <c r="A3" s="78"/>
      <c r="B3" s="78"/>
      <c r="C3" s="70"/>
      <c r="D3" s="70"/>
      <c r="E3" s="70"/>
      <c r="F3" s="70"/>
      <c r="G3" s="24" t="s">
        <v>10</v>
      </c>
      <c r="H3" s="24" t="s">
        <v>11</v>
      </c>
      <c r="I3" s="24" t="s">
        <v>10</v>
      </c>
      <c r="J3" s="24" t="s">
        <v>11</v>
      </c>
      <c r="K3" s="70"/>
      <c r="L3" s="7"/>
    </row>
    <row r="4" spans="1:12" ht="15" thickTop="1" thickBot="1" x14ac:dyDescent="0.35">
      <c r="A4" s="72" t="s">
        <v>12</v>
      </c>
      <c r="B4" s="72"/>
      <c r="C4" s="72"/>
      <c r="D4" s="72"/>
      <c r="E4" s="72"/>
      <c r="F4" s="72"/>
      <c r="G4" s="25"/>
      <c r="H4" s="25"/>
      <c r="I4" s="25"/>
      <c r="J4" s="25"/>
      <c r="K4" s="25"/>
      <c r="L4" s="25"/>
    </row>
    <row r="5" spans="1:12" ht="17" thickTop="1" thickBot="1" x14ac:dyDescent="0.35">
      <c r="A5" s="73" t="s">
        <v>60</v>
      </c>
      <c r="B5" s="75" t="s">
        <v>14</v>
      </c>
      <c r="C5" s="27" t="s">
        <v>15</v>
      </c>
      <c r="D5" s="47">
        <f>K5/L5</f>
        <v>1.171875</v>
      </c>
      <c r="E5" s="47"/>
      <c r="F5" s="47"/>
      <c r="G5" s="10">
        <v>0</v>
      </c>
      <c r="H5" s="10">
        <v>1.4</v>
      </c>
      <c r="I5" s="10">
        <v>0</v>
      </c>
      <c r="J5" s="10">
        <v>1.6</v>
      </c>
      <c r="K5" s="27">
        <f>(G5+H5+I5+J5)/2*30/6.4</f>
        <v>7.03125</v>
      </c>
      <c r="L5" s="10">
        <v>6</v>
      </c>
    </row>
    <row r="6" spans="1:12" ht="16.5" thickBot="1" x14ac:dyDescent="0.35">
      <c r="A6" s="66"/>
      <c r="B6" s="53"/>
      <c r="C6" s="29" t="s">
        <v>16</v>
      </c>
      <c r="D6" s="43">
        <f t="shared" ref="D6:D11" si="0">K6/L6</f>
        <v>9.08203125</v>
      </c>
      <c r="E6" s="43"/>
      <c r="F6" s="43"/>
      <c r="G6" s="32">
        <v>0</v>
      </c>
      <c r="H6" s="32">
        <v>3</v>
      </c>
      <c r="I6" s="32">
        <v>0</v>
      </c>
      <c r="J6" s="32">
        <v>3.2</v>
      </c>
      <c r="K6" s="29">
        <f t="shared" ref="K6:K55" si="1">(G6+H6+I6+J6)/2*30/6.4</f>
        <v>14.53125</v>
      </c>
      <c r="L6" s="32">
        <v>1.6</v>
      </c>
    </row>
    <row r="7" spans="1:12" ht="14.5" thickBot="1" x14ac:dyDescent="0.35">
      <c r="A7" s="66"/>
      <c r="B7" s="26" t="s">
        <v>17</v>
      </c>
      <c r="C7" s="33" t="s">
        <v>18</v>
      </c>
      <c r="D7" s="43">
        <f t="shared" si="0"/>
        <v>1.3281250000000002</v>
      </c>
      <c r="E7" s="43"/>
      <c r="F7" s="43"/>
      <c r="G7" s="34">
        <v>1.6</v>
      </c>
      <c r="H7" s="34">
        <v>0</v>
      </c>
      <c r="I7" s="34">
        <v>1.8</v>
      </c>
      <c r="J7" s="34">
        <v>0</v>
      </c>
      <c r="K7" s="29">
        <f t="shared" si="1"/>
        <v>7.9687500000000009</v>
      </c>
      <c r="L7" s="34">
        <v>6</v>
      </c>
    </row>
    <row r="8" spans="1:12" ht="16.5" thickBot="1" x14ac:dyDescent="0.35">
      <c r="A8" s="66"/>
      <c r="B8" s="44" t="s">
        <v>19</v>
      </c>
      <c r="C8" s="29" t="s">
        <v>15</v>
      </c>
      <c r="D8" s="43">
        <f t="shared" si="0"/>
        <v>5.2343750000000009</v>
      </c>
      <c r="E8" s="43"/>
      <c r="F8" s="43"/>
      <c r="G8" s="32">
        <v>3.6</v>
      </c>
      <c r="H8" s="32">
        <v>3.2</v>
      </c>
      <c r="I8" s="32">
        <v>3.4</v>
      </c>
      <c r="J8" s="32">
        <v>3.2</v>
      </c>
      <c r="K8" s="29">
        <f t="shared" si="1"/>
        <v>31.406250000000004</v>
      </c>
      <c r="L8" s="32">
        <v>6</v>
      </c>
    </row>
    <row r="9" spans="1:12" ht="16.5" thickBot="1" x14ac:dyDescent="0.35">
      <c r="A9" s="66"/>
      <c r="B9" s="53"/>
      <c r="C9" s="29" t="s">
        <v>16</v>
      </c>
      <c r="D9" s="43">
        <f t="shared" si="0"/>
        <v>0</v>
      </c>
      <c r="E9" s="43"/>
      <c r="F9" s="43"/>
      <c r="G9" s="32">
        <v>0</v>
      </c>
      <c r="H9" s="32">
        <v>0</v>
      </c>
      <c r="I9" s="32">
        <v>0</v>
      </c>
      <c r="J9" s="32">
        <v>0</v>
      </c>
      <c r="K9" s="29">
        <f t="shared" si="1"/>
        <v>0</v>
      </c>
      <c r="L9" s="32">
        <v>2.9</v>
      </c>
    </row>
    <row r="10" spans="1:12" ht="14.5" thickBot="1" x14ac:dyDescent="0.35">
      <c r="A10" s="74"/>
      <c r="B10" s="35" t="s">
        <v>20</v>
      </c>
      <c r="C10" s="11" t="s">
        <v>18</v>
      </c>
      <c r="D10" s="46">
        <f t="shared" si="0"/>
        <v>18.984374999999996</v>
      </c>
      <c r="E10" s="46"/>
      <c r="F10" s="46"/>
      <c r="G10" s="12">
        <v>0</v>
      </c>
      <c r="H10" s="12">
        <v>24.2</v>
      </c>
      <c r="I10" s="12">
        <v>0</v>
      </c>
      <c r="J10" s="12">
        <v>24.4</v>
      </c>
      <c r="K10" s="31">
        <f t="shared" si="1"/>
        <v>113.90624999999997</v>
      </c>
      <c r="L10" s="12">
        <v>6</v>
      </c>
    </row>
    <row r="11" spans="1:12" ht="15" thickTop="1" thickBot="1" x14ac:dyDescent="0.35">
      <c r="A11" s="66" t="s">
        <v>61</v>
      </c>
      <c r="B11" s="26" t="s">
        <v>22</v>
      </c>
      <c r="C11" s="29" t="s">
        <v>18</v>
      </c>
      <c r="D11" s="51">
        <f t="shared" si="0"/>
        <v>0</v>
      </c>
      <c r="E11" s="51"/>
      <c r="F11" s="51"/>
      <c r="G11" s="32">
        <v>0</v>
      </c>
      <c r="H11" s="32">
        <v>0</v>
      </c>
      <c r="I11" s="32">
        <v>0</v>
      </c>
      <c r="J11" s="32">
        <v>0</v>
      </c>
      <c r="K11" s="29">
        <f t="shared" si="1"/>
        <v>0</v>
      </c>
      <c r="L11" s="32">
        <v>1.5</v>
      </c>
    </row>
    <row r="12" spans="1:12" ht="14.5" thickBot="1" x14ac:dyDescent="0.35">
      <c r="A12" s="66"/>
      <c r="B12" s="26" t="s">
        <v>23</v>
      </c>
      <c r="C12" s="33" t="s">
        <v>73</v>
      </c>
      <c r="D12" s="67">
        <f>K12/0.005024/168</f>
        <v>30.545346621929028</v>
      </c>
      <c r="E12" s="67"/>
      <c r="F12" s="67"/>
      <c r="G12" s="34">
        <v>0</v>
      </c>
      <c r="H12" s="34">
        <v>5.6</v>
      </c>
      <c r="I12" s="34">
        <v>0</v>
      </c>
      <c r="J12" s="34">
        <v>5.4</v>
      </c>
      <c r="K12" s="29">
        <f t="shared" si="1"/>
        <v>25.78125</v>
      </c>
      <c r="L12" s="34" t="s">
        <v>24</v>
      </c>
    </row>
    <row r="13" spans="1:12" ht="14.5" thickBot="1" x14ac:dyDescent="0.35">
      <c r="A13" s="66"/>
      <c r="B13" s="26" t="s">
        <v>25</v>
      </c>
      <c r="C13" s="29" t="s">
        <v>74</v>
      </c>
      <c r="D13" s="67">
        <f>K13/0.005024/168</f>
        <v>112.74009753184713</v>
      </c>
      <c r="E13" s="67"/>
      <c r="F13" s="67"/>
      <c r="G13" s="32">
        <v>6.6</v>
      </c>
      <c r="H13" s="32">
        <v>13.4</v>
      </c>
      <c r="I13" s="32">
        <v>6.8</v>
      </c>
      <c r="J13" s="32">
        <v>13.8</v>
      </c>
      <c r="K13" s="29">
        <f t="shared" si="1"/>
        <v>95.15625</v>
      </c>
      <c r="L13" s="32" t="s">
        <v>24</v>
      </c>
    </row>
    <row r="14" spans="1:12" ht="14.5" thickBot="1" x14ac:dyDescent="0.35">
      <c r="A14" s="66"/>
      <c r="B14" s="26" t="s">
        <v>26</v>
      </c>
      <c r="C14" s="33" t="s">
        <v>18</v>
      </c>
      <c r="D14" s="43">
        <f>K14/L14</f>
        <v>0</v>
      </c>
      <c r="E14" s="43"/>
      <c r="F14" s="43"/>
      <c r="G14" s="34">
        <v>0</v>
      </c>
      <c r="H14" s="34">
        <v>0</v>
      </c>
      <c r="I14" s="34">
        <v>0</v>
      </c>
      <c r="J14" s="34">
        <v>0</v>
      </c>
      <c r="K14" s="29">
        <f t="shared" si="1"/>
        <v>0</v>
      </c>
      <c r="L14" s="34">
        <v>1.5</v>
      </c>
    </row>
    <row r="15" spans="1:12" ht="14.5" thickBot="1" x14ac:dyDescent="0.35">
      <c r="A15" s="66"/>
      <c r="B15" s="28" t="s">
        <v>27</v>
      </c>
      <c r="C15" s="30" t="s">
        <v>18</v>
      </c>
      <c r="D15" s="54">
        <f>K15/L15</f>
        <v>0</v>
      </c>
      <c r="E15" s="54"/>
      <c r="F15" s="54"/>
      <c r="G15" s="5">
        <v>0</v>
      </c>
      <c r="H15" s="5">
        <v>0</v>
      </c>
      <c r="I15" s="5">
        <v>0</v>
      </c>
      <c r="J15" s="5">
        <v>0</v>
      </c>
      <c r="K15" s="30">
        <f t="shared" si="1"/>
        <v>0</v>
      </c>
      <c r="L15" s="5">
        <v>1.5</v>
      </c>
    </row>
    <row r="16" spans="1:12" ht="15" thickTop="1" thickBot="1" x14ac:dyDescent="0.35">
      <c r="A16" s="48" t="s">
        <v>28</v>
      </c>
      <c r="B16" s="48"/>
      <c r="C16" s="48"/>
      <c r="D16" s="48"/>
      <c r="E16" s="48"/>
      <c r="F16" s="48"/>
      <c r="G16" s="8"/>
      <c r="H16" s="8"/>
      <c r="I16" s="8"/>
      <c r="J16" s="8"/>
      <c r="K16" s="9"/>
      <c r="L16" s="8"/>
    </row>
    <row r="17" spans="1:12" ht="17" thickTop="1" thickBot="1" x14ac:dyDescent="0.35">
      <c r="A17" s="66" t="s">
        <v>75</v>
      </c>
      <c r="B17" s="59" t="s">
        <v>29</v>
      </c>
      <c r="C17" s="33" t="s">
        <v>30</v>
      </c>
      <c r="D17" s="51">
        <f>K17/L17</f>
        <v>15.546875</v>
      </c>
      <c r="E17" s="51"/>
      <c r="F17" s="51"/>
      <c r="G17" s="34">
        <v>2.8</v>
      </c>
      <c r="H17" s="34">
        <v>17.399999999999999</v>
      </c>
      <c r="I17" s="34">
        <v>2.8</v>
      </c>
      <c r="J17" s="34">
        <v>16.8</v>
      </c>
      <c r="K17" s="29">
        <f t="shared" si="1"/>
        <v>93.28125</v>
      </c>
      <c r="L17" s="34">
        <v>6</v>
      </c>
    </row>
    <row r="18" spans="1:12" ht="16.5" thickBot="1" x14ac:dyDescent="0.35">
      <c r="A18" s="55"/>
      <c r="B18" s="53"/>
      <c r="C18" s="33" t="s">
        <v>31</v>
      </c>
      <c r="D18" s="43">
        <f>K18/L18</f>
        <v>0</v>
      </c>
      <c r="E18" s="43"/>
      <c r="F18" s="43"/>
      <c r="G18" s="34">
        <v>0</v>
      </c>
      <c r="H18" s="34">
        <v>0</v>
      </c>
      <c r="I18" s="34">
        <v>0</v>
      </c>
      <c r="J18" s="34">
        <v>0</v>
      </c>
      <c r="K18" s="29">
        <f t="shared" si="1"/>
        <v>0</v>
      </c>
      <c r="L18" s="34">
        <v>2.5</v>
      </c>
    </row>
    <row r="19" spans="1:12" ht="14.5" thickBot="1" x14ac:dyDescent="0.35">
      <c r="A19" s="55"/>
      <c r="B19" s="44" t="s">
        <v>32</v>
      </c>
      <c r="C19" s="54" t="s">
        <v>33</v>
      </c>
      <c r="D19" s="54">
        <f>F19+F20+F21+F22+F23</f>
        <v>41.660814606741575</v>
      </c>
      <c r="E19" s="3" t="s">
        <v>76</v>
      </c>
      <c r="F19" s="3">
        <f>K19/8.9</f>
        <v>0.79002808988764039</v>
      </c>
      <c r="G19" s="32">
        <v>0</v>
      </c>
      <c r="H19" s="32">
        <v>1.4</v>
      </c>
      <c r="I19" s="32">
        <v>0</v>
      </c>
      <c r="J19" s="32">
        <v>1.6</v>
      </c>
      <c r="K19" s="29">
        <f t="shared" si="1"/>
        <v>7.03125</v>
      </c>
      <c r="L19" s="56">
        <v>8.9</v>
      </c>
    </row>
    <row r="20" spans="1:12" ht="14.5" thickBot="1" x14ac:dyDescent="0.35">
      <c r="A20" s="55"/>
      <c r="B20" s="52"/>
      <c r="C20" s="55"/>
      <c r="D20" s="55"/>
      <c r="E20" s="3" t="s">
        <v>77</v>
      </c>
      <c r="F20" s="3">
        <f t="shared" ref="F20:F28" si="2">K20/8.9</f>
        <v>0.79002808988764039</v>
      </c>
      <c r="G20" s="32">
        <v>0</v>
      </c>
      <c r="H20" s="32">
        <v>1.4</v>
      </c>
      <c r="I20" s="32">
        <v>0</v>
      </c>
      <c r="J20" s="32">
        <v>1.6</v>
      </c>
      <c r="K20" s="29">
        <f t="shared" si="1"/>
        <v>7.03125</v>
      </c>
      <c r="L20" s="57"/>
    </row>
    <row r="21" spans="1:12" ht="14.5" thickBot="1" x14ac:dyDescent="0.35">
      <c r="A21" s="55"/>
      <c r="B21" s="52"/>
      <c r="C21" s="55"/>
      <c r="D21" s="55"/>
      <c r="E21" s="3" t="s">
        <v>78</v>
      </c>
      <c r="F21" s="3">
        <f t="shared" si="2"/>
        <v>0</v>
      </c>
      <c r="G21" s="32">
        <v>0</v>
      </c>
      <c r="H21" s="32">
        <v>0</v>
      </c>
      <c r="I21" s="32">
        <v>0</v>
      </c>
      <c r="J21" s="32">
        <v>0</v>
      </c>
      <c r="K21" s="29">
        <f t="shared" si="1"/>
        <v>0</v>
      </c>
      <c r="L21" s="57"/>
    </row>
    <row r="22" spans="1:12" ht="14.5" thickBot="1" x14ac:dyDescent="0.35">
      <c r="A22" s="55"/>
      <c r="B22" s="52"/>
      <c r="C22" s="55"/>
      <c r="D22" s="55"/>
      <c r="E22" s="3" t="s">
        <v>79</v>
      </c>
      <c r="F22" s="3">
        <f t="shared" si="2"/>
        <v>40.080758426966291</v>
      </c>
      <c r="G22" s="32">
        <v>38</v>
      </c>
      <c r="H22" s="32">
        <v>38</v>
      </c>
      <c r="I22" s="32">
        <v>38.200000000000003</v>
      </c>
      <c r="J22" s="32">
        <v>38</v>
      </c>
      <c r="K22" s="29">
        <f t="shared" si="1"/>
        <v>356.71875</v>
      </c>
      <c r="L22" s="57"/>
    </row>
    <row r="23" spans="1:12" ht="14.5" thickBot="1" x14ac:dyDescent="0.35">
      <c r="A23" s="55"/>
      <c r="B23" s="53"/>
      <c r="C23" s="51"/>
      <c r="D23" s="51"/>
      <c r="E23" s="3" t="s">
        <v>80</v>
      </c>
      <c r="F23" s="3">
        <f t="shared" si="2"/>
        <v>0</v>
      </c>
      <c r="G23" s="32">
        <v>0</v>
      </c>
      <c r="H23" s="32">
        <v>0</v>
      </c>
      <c r="I23" s="32">
        <v>0</v>
      </c>
      <c r="J23" s="32">
        <v>0</v>
      </c>
      <c r="K23" s="29">
        <f t="shared" si="1"/>
        <v>0</v>
      </c>
      <c r="L23" s="58"/>
    </row>
    <row r="24" spans="1:12" ht="14.5" thickBot="1" x14ac:dyDescent="0.35">
      <c r="A24" s="55"/>
      <c r="B24" s="44" t="s">
        <v>34</v>
      </c>
      <c r="C24" s="60" t="s">
        <v>35</v>
      </c>
      <c r="D24" s="60">
        <f>F24+F25+F26+F27+F28</f>
        <v>19.540028089887638</v>
      </c>
      <c r="E24" s="4" t="s">
        <v>81</v>
      </c>
      <c r="F24" s="3">
        <f>K24/8.9</f>
        <v>6.794241573033708</v>
      </c>
      <c r="G24" s="34">
        <v>0</v>
      </c>
      <c r="H24" s="34">
        <v>12.8</v>
      </c>
      <c r="I24" s="34">
        <v>0</v>
      </c>
      <c r="J24" s="34">
        <v>13</v>
      </c>
      <c r="K24" s="29">
        <f t="shared" si="1"/>
        <v>60.46875</v>
      </c>
      <c r="L24" s="63">
        <v>8.9</v>
      </c>
    </row>
    <row r="25" spans="1:12" ht="14.5" thickBot="1" x14ac:dyDescent="0.35">
      <c r="A25" s="55"/>
      <c r="B25" s="52"/>
      <c r="C25" s="61"/>
      <c r="D25" s="61"/>
      <c r="E25" s="4" t="s">
        <v>82</v>
      </c>
      <c r="F25" s="3">
        <f t="shared" si="2"/>
        <v>0.84269662921348309</v>
      </c>
      <c r="G25" s="34">
        <v>0</v>
      </c>
      <c r="H25" s="34">
        <v>1.6</v>
      </c>
      <c r="I25" s="34">
        <v>0</v>
      </c>
      <c r="J25" s="34">
        <v>1.6</v>
      </c>
      <c r="K25" s="29">
        <f t="shared" si="1"/>
        <v>7.5</v>
      </c>
      <c r="L25" s="64"/>
    </row>
    <row r="26" spans="1:12" ht="14.5" thickBot="1" x14ac:dyDescent="0.35">
      <c r="A26" s="55"/>
      <c r="B26" s="52"/>
      <c r="C26" s="61"/>
      <c r="D26" s="61"/>
      <c r="E26" s="4" t="s">
        <v>83</v>
      </c>
      <c r="F26" s="3">
        <f t="shared" si="2"/>
        <v>8.9536516853932575</v>
      </c>
      <c r="G26" s="34">
        <v>7.2</v>
      </c>
      <c r="H26" s="34">
        <v>9.6</v>
      </c>
      <c r="I26" s="34">
        <v>7.4</v>
      </c>
      <c r="J26" s="34">
        <v>9.8000000000000007</v>
      </c>
      <c r="K26" s="29">
        <f t="shared" si="1"/>
        <v>79.6875</v>
      </c>
      <c r="L26" s="64"/>
    </row>
    <row r="27" spans="1:12" ht="14.5" thickBot="1" x14ac:dyDescent="0.35">
      <c r="A27" s="55"/>
      <c r="B27" s="52"/>
      <c r="C27" s="61"/>
      <c r="D27" s="61"/>
      <c r="E27" s="4" t="s">
        <v>84</v>
      </c>
      <c r="F27" s="3">
        <f t="shared" si="2"/>
        <v>1.5273876404494382</v>
      </c>
      <c r="G27" s="34">
        <v>0</v>
      </c>
      <c r="H27" s="34">
        <v>3</v>
      </c>
      <c r="I27" s="34">
        <v>0</v>
      </c>
      <c r="J27" s="34">
        <v>2.8</v>
      </c>
      <c r="K27" s="29">
        <f t="shared" si="1"/>
        <v>13.59375</v>
      </c>
      <c r="L27" s="64"/>
    </row>
    <row r="28" spans="1:12" ht="14.5" thickBot="1" x14ac:dyDescent="0.35">
      <c r="A28" s="55"/>
      <c r="B28" s="52"/>
      <c r="C28" s="62"/>
      <c r="D28" s="62"/>
      <c r="E28" s="4" t="s">
        <v>85</v>
      </c>
      <c r="F28" s="3">
        <f t="shared" si="2"/>
        <v>1.4220505617977528</v>
      </c>
      <c r="G28" s="34">
        <v>0</v>
      </c>
      <c r="H28" s="34">
        <v>2.8</v>
      </c>
      <c r="I28" s="34">
        <v>0</v>
      </c>
      <c r="J28" s="34">
        <v>2.6</v>
      </c>
      <c r="K28" s="29">
        <f t="shared" si="1"/>
        <v>12.65625</v>
      </c>
      <c r="L28" s="65"/>
    </row>
    <row r="29" spans="1:12" ht="16.5" thickBot="1" x14ac:dyDescent="0.35">
      <c r="A29" s="55"/>
      <c r="B29" s="53"/>
      <c r="C29" s="33" t="s">
        <v>31</v>
      </c>
      <c r="D29" s="43">
        <f>K29/L29</f>
        <v>0</v>
      </c>
      <c r="E29" s="43"/>
      <c r="F29" s="43"/>
      <c r="G29" s="34">
        <v>0</v>
      </c>
      <c r="H29" s="34">
        <v>0</v>
      </c>
      <c r="I29" s="34">
        <v>0</v>
      </c>
      <c r="J29" s="34">
        <v>0</v>
      </c>
      <c r="K29" s="29">
        <f t="shared" si="1"/>
        <v>0</v>
      </c>
      <c r="L29" s="34">
        <v>2.6</v>
      </c>
    </row>
    <row r="30" spans="1:12" ht="14.5" thickBot="1" x14ac:dyDescent="0.35">
      <c r="A30" s="55"/>
      <c r="B30" s="26" t="s">
        <v>36</v>
      </c>
      <c r="C30" s="29" t="s">
        <v>18</v>
      </c>
      <c r="D30" s="43">
        <f>K30/L30</f>
        <v>20</v>
      </c>
      <c r="E30" s="43"/>
      <c r="F30" s="43"/>
      <c r="G30" s="32">
        <v>0</v>
      </c>
      <c r="H30" s="32">
        <v>12</v>
      </c>
      <c r="I30" s="32">
        <v>0</v>
      </c>
      <c r="J30" s="32">
        <v>13.6</v>
      </c>
      <c r="K30" s="29">
        <f t="shared" si="1"/>
        <v>60</v>
      </c>
      <c r="L30" s="32">
        <v>3</v>
      </c>
    </row>
    <row r="31" spans="1:12" ht="14.5" thickBot="1" x14ac:dyDescent="0.35">
      <c r="A31" s="55"/>
      <c r="B31" s="26" t="s">
        <v>37</v>
      </c>
      <c r="C31" s="33" t="s">
        <v>18</v>
      </c>
      <c r="D31" s="43">
        <f>K31/L31</f>
        <v>11.279296874999996</v>
      </c>
      <c r="E31" s="43"/>
      <c r="F31" s="43"/>
      <c r="G31" s="34">
        <v>0</v>
      </c>
      <c r="H31" s="34">
        <v>7.6</v>
      </c>
      <c r="I31" s="34">
        <v>0</v>
      </c>
      <c r="J31" s="34">
        <v>7.8</v>
      </c>
      <c r="K31" s="29">
        <f t="shared" si="1"/>
        <v>36.093749999999993</v>
      </c>
      <c r="L31" s="34">
        <v>3.2</v>
      </c>
    </row>
    <row r="32" spans="1:12" ht="14.5" thickBot="1" x14ac:dyDescent="0.35">
      <c r="A32" s="55"/>
      <c r="B32" s="44" t="s">
        <v>38</v>
      </c>
      <c r="C32" s="54" t="s">
        <v>39</v>
      </c>
      <c r="D32" s="54">
        <f>F32+F33+F34+F35+F36</f>
        <v>20.22471910112359</v>
      </c>
      <c r="E32" s="3" t="s">
        <v>81</v>
      </c>
      <c r="F32" s="3">
        <f>K32/8.9</f>
        <v>10.270365168539325</v>
      </c>
      <c r="G32" s="32">
        <v>10.4</v>
      </c>
      <c r="H32" s="32">
        <v>9</v>
      </c>
      <c r="I32" s="32">
        <v>10</v>
      </c>
      <c r="J32" s="32">
        <v>9.6</v>
      </c>
      <c r="K32" s="29">
        <f t="shared" si="1"/>
        <v>91.40625</v>
      </c>
      <c r="L32" s="56">
        <v>8.9</v>
      </c>
    </row>
    <row r="33" spans="1:12" ht="14.5" thickBot="1" x14ac:dyDescent="0.35">
      <c r="A33" s="55"/>
      <c r="B33" s="52"/>
      <c r="C33" s="55"/>
      <c r="D33" s="55"/>
      <c r="E33" s="3" t="s">
        <v>86</v>
      </c>
      <c r="F33" s="3">
        <f t="shared" ref="F33:F36" si="3">K33/8.9</f>
        <v>2.7914325842696628</v>
      </c>
      <c r="G33" s="32">
        <v>1.2</v>
      </c>
      <c r="H33" s="32">
        <v>4.2</v>
      </c>
      <c r="I33" s="32">
        <v>1.6</v>
      </c>
      <c r="J33" s="32">
        <v>3.6</v>
      </c>
      <c r="K33" s="29">
        <f t="shared" si="1"/>
        <v>24.84375</v>
      </c>
      <c r="L33" s="57"/>
    </row>
    <row r="34" spans="1:12" ht="14.5" thickBot="1" x14ac:dyDescent="0.35">
      <c r="A34" s="55"/>
      <c r="B34" s="52"/>
      <c r="C34" s="55"/>
      <c r="D34" s="55"/>
      <c r="E34" s="3" t="s">
        <v>58</v>
      </c>
      <c r="F34" s="3">
        <f t="shared" si="3"/>
        <v>1.6327247191011236</v>
      </c>
      <c r="G34" s="32">
        <v>0</v>
      </c>
      <c r="H34" s="32">
        <v>3</v>
      </c>
      <c r="I34" s="32">
        <v>0</v>
      </c>
      <c r="J34" s="32">
        <v>3.2</v>
      </c>
      <c r="K34" s="29">
        <f t="shared" si="1"/>
        <v>14.53125</v>
      </c>
      <c r="L34" s="57"/>
    </row>
    <row r="35" spans="1:12" ht="14.5" thickBot="1" x14ac:dyDescent="0.35">
      <c r="A35" s="55"/>
      <c r="B35" s="52"/>
      <c r="C35" s="55"/>
      <c r="D35" s="55"/>
      <c r="E35" s="3" t="s">
        <v>87</v>
      </c>
      <c r="F35" s="3">
        <f t="shared" si="3"/>
        <v>2.3174157303370784</v>
      </c>
      <c r="G35" s="32">
        <v>1.6</v>
      </c>
      <c r="H35" s="32">
        <v>2.8</v>
      </c>
      <c r="I35" s="32">
        <v>2</v>
      </c>
      <c r="J35" s="32">
        <v>2.4</v>
      </c>
      <c r="K35" s="29">
        <f t="shared" si="1"/>
        <v>20.625</v>
      </c>
      <c r="L35" s="57"/>
    </row>
    <row r="36" spans="1:12" ht="14.5" thickBot="1" x14ac:dyDescent="0.35">
      <c r="A36" s="55"/>
      <c r="B36" s="53"/>
      <c r="C36" s="51"/>
      <c r="D36" s="51"/>
      <c r="E36" s="3" t="s">
        <v>59</v>
      </c>
      <c r="F36" s="3">
        <f t="shared" si="3"/>
        <v>3.2127808988764044</v>
      </c>
      <c r="G36" s="32">
        <v>0</v>
      </c>
      <c r="H36" s="32">
        <v>6.2</v>
      </c>
      <c r="I36" s="32">
        <v>0</v>
      </c>
      <c r="J36" s="32">
        <v>6</v>
      </c>
      <c r="K36" s="29">
        <f t="shared" si="1"/>
        <v>28.59375</v>
      </c>
      <c r="L36" s="58"/>
    </row>
    <row r="37" spans="1:12" ht="14.5" thickBot="1" x14ac:dyDescent="0.35">
      <c r="A37" s="55"/>
      <c r="B37" s="26" t="s">
        <v>40</v>
      </c>
      <c r="C37" s="33" t="s">
        <v>18</v>
      </c>
      <c r="D37" s="43">
        <f>K37/L37</f>
        <v>17.780172413793103</v>
      </c>
      <c r="E37" s="43"/>
      <c r="F37" s="43"/>
      <c r="G37" s="34">
        <v>0</v>
      </c>
      <c r="H37" s="34">
        <v>10.8</v>
      </c>
      <c r="I37" s="34">
        <v>0</v>
      </c>
      <c r="J37" s="34">
        <v>11.2</v>
      </c>
      <c r="K37" s="29">
        <f t="shared" si="1"/>
        <v>51.5625</v>
      </c>
      <c r="L37" s="34">
        <v>2.9</v>
      </c>
    </row>
    <row r="38" spans="1:12" ht="16.5" thickBot="1" x14ac:dyDescent="0.35">
      <c r="A38" s="55"/>
      <c r="B38" s="44" t="s">
        <v>41</v>
      </c>
      <c r="C38" s="29" t="s">
        <v>15</v>
      </c>
      <c r="D38" s="43">
        <f>K38/L38</f>
        <v>20.715725806451612</v>
      </c>
      <c r="E38" s="43"/>
      <c r="F38" s="43"/>
      <c r="G38" s="32">
        <v>0</v>
      </c>
      <c r="H38" s="32">
        <v>13.6</v>
      </c>
      <c r="I38" s="32">
        <v>0</v>
      </c>
      <c r="J38" s="32">
        <v>13.8</v>
      </c>
      <c r="K38" s="29">
        <f t="shared" si="1"/>
        <v>64.21875</v>
      </c>
      <c r="L38" s="32">
        <v>3.1</v>
      </c>
    </row>
    <row r="39" spans="1:12" ht="16.5" thickBot="1" x14ac:dyDescent="0.35">
      <c r="A39" s="66"/>
      <c r="B39" s="59"/>
      <c r="C39" s="30" t="s">
        <v>16</v>
      </c>
      <c r="D39" s="54">
        <f>K39/L39</f>
        <v>0</v>
      </c>
      <c r="E39" s="54"/>
      <c r="F39" s="54"/>
      <c r="G39" s="5">
        <v>0</v>
      </c>
      <c r="H39" s="5">
        <v>0</v>
      </c>
      <c r="I39" s="5">
        <v>0</v>
      </c>
      <c r="J39" s="5">
        <v>0</v>
      </c>
      <c r="K39" s="30">
        <f t="shared" si="1"/>
        <v>0</v>
      </c>
      <c r="L39" s="5">
        <v>1.3</v>
      </c>
    </row>
    <row r="40" spans="1:12" ht="15" thickTop="1" thickBot="1" x14ac:dyDescent="0.35">
      <c r="A40" s="13" t="s">
        <v>21</v>
      </c>
      <c r="B40" s="14" t="s">
        <v>42</v>
      </c>
      <c r="C40" s="15" t="s">
        <v>18</v>
      </c>
      <c r="D40" s="47">
        <f>K40/L40</f>
        <v>5.9375</v>
      </c>
      <c r="E40" s="47"/>
      <c r="F40" s="47"/>
      <c r="G40" s="16">
        <v>0</v>
      </c>
      <c r="H40" s="16">
        <v>1.8</v>
      </c>
      <c r="I40" s="16">
        <v>0</v>
      </c>
      <c r="J40" s="16">
        <v>2</v>
      </c>
      <c r="K40" s="27">
        <f t="shared" si="1"/>
        <v>8.90625</v>
      </c>
      <c r="L40" s="16">
        <v>1.5</v>
      </c>
    </row>
    <row r="41" spans="1:12" ht="14.5" thickBot="1" x14ac:dyDescent="0.35">
      <c r="A41" s="17" t="s">
        <v>13</v>
      </c>
      <c r="B41" s="35" t="s">
        <v>43</v>
      </c>
      <c r="C41" s="36" t="s">
        <v>18</v>
      </c>
      <c r="D41" s="46">
        <f>K41/L41</f>
        <v>6.25</v>
      </c>
      <c r="E41" s="46"/>
      <c r="F41" s="46"/>
      <c r="G41" s="2">
        <v>0</v>
      </c>
      <c r="H41" s="2">
        <v>1.8</v>
      </c>
      <c r="I41" s="2">
        <v>0</v>
      </c>
      <c r="J41" s="2">
        <v>2.2000000000000002</v>
      </c>
      <c r="K41" s="36">
        <f t="shared" si="1"/>
        <v>9.375</v>
      </c>
      <c r="L41" s="2">
        <v>1.5</v>
      </c>
    </row>
    <row r="42" spans="1:12" ht="15" thickTop="1" thickBot="1" x14ac:dyDescent="0.35">
      <c r="A42" s="48" t="s">
        <v>44</v>
      </c>
      <c r="B42" s="48"/>
      <c r="C42" s="48"/>
      <c r="D42" s="48"/>
      <c r="E42" s="48"/>
      <c r="F42" s="48"/>
      <c r="G42" s="8"/>
      <c r="H42" s="8"/>
      <c r="I42" s="8"/>
      <c r="J42" s="8"/>
      <c r="K42" s="9"/>
      <c r="L42" s="8"/>
    </row>
    <row r="43" spans="1:12" ht="15" thickTop="1" thickBot="1" x14ac:dyDescent="0.35">
      <c r="A43" s="49"/>
      <c r="B43" s="26" t="s">
        <v>45</v>
      </c>
      <c r="C43" s="33" t="s">
        <v>18</v>
      </c>
      <c r="D43" s="51">
        <f t="shared" ref="D43:D53" si="4">K43/L43</f>
        <v>3.0711206896551726</v>
      </c>
      <c r="E43" s="51"/>
      <c r="F43" s="51"/>
      <c r="G43" s="34">
        <v>0</v>
      </c>
      <c r="H43" s="34">
        <v>2</v>
      </c>
      <c r="I43" s="34">
        <v>0</v>
      </c>
      <c r="J43" s="34">
        <v>1.8</v>
      </c>
      <c r="K43" s="29">
        <f t="shared" si="1"/>
        <v>8.90625</v>
      </c>
      <c r="L43" s="34">
        <v>2.9</v>
      </c>
    </row>
    <row r="44" spans="1:12" ht="14.5" thickBot="1" x14ac:dyDescent="0.35">
      <c r="A44" s="49"/>
      <c r="B44" s="26" t="s">
        <v>46</v>
      </c>
      <c r="C44" s="29" t="s">
        <v>18</v>
      </c>
      <c r="D44" s="43">
        <f t="shared" si="4"/>
        <v>0</v>
      </c>
      <c r="E44" s="43"/>
      <c r="F44" s="43"/>
      <c r="G44" s="32">
        <v>0</v>
      </c>
      <c r="H44" s="32">
        <v>0</v>
      </c>
      <c r="I44" s="32">
        <v>0</v>
      </c>
      <c r="J44" s="32">
        <v>0</v>
      </c>
      <c r="K44" s="29">
        <f t="shared" si="1"/>
        <v>0</v>
      </c>
      <c r="L44" s="32">
        <v>1.5</v>
      </c>
    </row>
    <row r="45" spans="1:12" ht="14.5" thickBot="1" x14ac:dyDescent="0.35">
      <c r="A45" s="49"/>
      <c r="B45" s="26" t="s">
        <v>47</v>
      </c>
      <c r="C45" s="33" t="s">
        <v>18</v>
      </c>
      <c r="D45" s="43">
        <f t="shared" si="4"/>
        <v>0</v>
      </c>
      <c r="E45" s="43"/>
      <c r="F45" s="43"/>
      <c r="G45" s="34">
        <v>0</v>
      </c>
      <c r="H45" s="34">
        <v>0</v>
      </c>
      <c r="I45" s="34">
        <v>0</v>
      </c>
      <c r="J45" s="34">
        <v>0</v>
      </c>
      <c r="K45" s="29">
        <f t="shared" si="1"/>
        <v>0</v>
      </c>
      <c r="L45" s="34">
        <v>1.5</v>
      </c>
    </row>
    <row r="46" spans="1:12" ht="14.5" thickBot="1" x14ac:dyDescent="0.35">
      <c r="A46" s="49"/>
      <c r="B46" s="26" t="s">
        <v>48</v>
      </c>
      <c r="C46" s="29" t="s">
        <v>18</v>
      </c>
      <c r="D46" s="43">
        <f t="shared" si="4"/>
        <v>7.1875</v>
      </c>
      <c r="E46" s="43"/>
      <c r="F46" s="43"/>
      <c r="G46" s="32">
        <v>0</v>
      </c>
      <c r="H46" s="32">
        <v>2.2000000000000002</v>
      </c>
      <c r="I46" s="32">
        <v>0</v>
      </c>
      <c r="J46" s="32">
        <v>2.4</v>
      </c>
      <c r="K46" s="29">
        <f t="shared" si="1"/>
        <v>10.78125</v>
      </c>
      <c r="L46" s="32">
        <v>1.5</v>
      </c>
    </row>
    <row r="47" spans="1:12" ht="14.5" thickBot="1" x14ac:dyDescent="0.35">
      <c r="A47" s="49"/>
      <c r="B47" s="26" t="s">
        <v>88</v>
      </c>
      <c r="C47" s="33" t="s">
        <v>18</v>
      </c>
      <c r="D47" s="43">
        <f t="shared" si="4"/>
        <v>0</v>
      </c>
      <c r="E47" s="43"/>
      <c r="F47" s="43"/>
      <c r="G47" s="34">
        <v>0</v>
      </c>
      <c r="H47" s="34">
        <v>0</v>
      </c>
      <c r="I47" s="34">
        <v>0</v>
      </c>
      <c r="J47" s="34">
        <v>0</v>
      </c>
      <c r="K47" s="29">
        <f t="shared" si="1"/>
        <v>0</v>
      </c>
      <c r="L47" s="34">
        <v>1.5</v>
      </c>
    </row>
    <row r="48" spans="1:12" ht="14.5" thickBot="1" x14ac:dyDescent="0.35">
      <c r="A48" s="49"/>
      <c r="B48" s="26" t="s">
        <v>49</v>
      </c>
      <c r="C48" s="29" t="s">
        <v>18</v>
      </c>
      <c r="D48" s="43">
        <f t="shared" si="4"/>
        <v>0</v>
      </c>
      <c r="E48" s="43"/>
      <c r="F48" s="43"/>
      <c r="G48" s="32">
        <v>0</v>
      </c>
      <c r="H48" s="32">
        <v>0</v>
      </c>
      <c r="I48" s="32">
        <v>0</v>
      </c>
      <c r="J48" s="32">
        <v>0</v>
      </c>
      <c r="K48" s="29">
        <f t="shared" si="1"/>
        <v>0</v>
      </c>
      <c r="L48" s="32">
        <v>4.9000000000000004</v>
      </c>
    </row>
    <row r="49" spans="1:13" ht="14.5" thickBot="1" x14ac:dyDescent="0.35">
      <c r="A49" s="49"/>
      <c r="B49" s="26" t="s">
        <v>50</v>
      </c>
      <c r="C49" s="33" t="s">
        <v>18</v>
      </c>
      <c r="D49" s="43">
        <f t="shared" si="4"/>
        <v>0</v>
      </c>
      <c r="E49" s="43"/>
      <c r="F49" s="43"/>
      <c r="G49" s="34">
        <v>0</v>
      </c>
      <c r="H49" s="34">
        <v>0</v>
      </c>
      <c r="I49" s="34">
        <v>0</v>
      </c>
      <c r="J49" s="34">
        <v>0</v>
      </c>
      <c r="K49" s="29">
        <f t="shared" si="1"/>
        <v>0</v>
      </c>
      <c r="L49" s="34">
        <v>5</v>
      </c>
    </row>
    <row r="50" spans="1:13" ht="14.5" thickBot="1" x14ac:dyDescent="0.35">
      <c r="A50" s="49"/>
      <c r="B50" s="26" t="s">
        <v>51</v>
      </c>
      <c r="C50" s="29" t="s">
        <v>18</v>
      </c>
      <c r="D50" s="43">
        <f t="shared" si="4"/>
        <v>0</v>
      </c>
      <c r="E50" s="43"/>
      <c r="F50" s="43"/>
      <c r="G50" s="32">
        <v>0</v>
      </c>
      <c r="H50" s="32">
        <v>0</v>
      </c>
      <c r="I50" s="32">
        <v>0</v>
      </c>
      <c r="J50" s="32">
        <v>0</v>
      </c>
      <c r="K50" s="29">
        <f t="shared" si="1"/>
        <v>0</v>
      </c>
      <c r="L50" s="32">
        <v>5</v>
      </c>
    </row>
    <row r="51" spans="1:13" ht="14.5" thickBot="1" x14ac:dyDescent="0.35">
      <c r="A51" s="49"/>
      <c r="B51" s="26" t="s">
        <v>52</v>
      </c>
      <c r="C51" s="33" t="s">
        <v>18</v>
      </c>
      <c r="D51" s="43">
        <f t="shared" si="4"/>
        <v>0</v>
      </c>
      <c r="E51" s="43"/>
      <c r="F51" s="43"/>
      <c r="G51" s="34">
        <v>0</v>
      </c>
      <c r="H51" s="34">
        <v>0</v>
      </c>
      <c r="I51" s="34">
        <v>0</v>
      </c>
      <c r="J51" s="34">
        <v>0</v>
      </c>
      <c r="K51" s="29">
        <f t="shared" si="1"/>
        <v>0</v>
      </c>
      <c r="L51" s="34">
        <v>1.5</v>
      </c>
    </row>
    <row r="52" spans="1:13" ht="14.5" thickBot="1" x14ac:dyDescent="0.35">
      <c r="A52" s="49"/>
      <c r="B52" s="26" t="s">
        <v>53</v>
      </c>
      <c r="C52" s="29" t="s">
        <v>18</v>
      </c>
      <c r="D52" s="43">
        <f t="shared" si="4"/>
        <v>10.9375</v>
      </c>
      <c r="E52" s="43"/>
      <c r="F52" s="43"/>
      <c r="G52" s="32">
        <v>2</v>
      </c>
      <c r="H52" s="32">
        <v>1.6</v>
      </c>
      <c r="I52" s="32">
        <v>1.8</v>
      </c>
      <c r="J52" s="32">
        <v>1.6</v>
      </c>
      <c r="K52" s="29">
        <f t="shared" si="1"/>
        <v>16.40625</v>
      </c>
      <c r="L52" s="32">
        <v>1.5</v>
      </c>
    </row>
    <row r="53" spans="1:13" ht="14.5" thickBot="1" x14ac:dyDescent="0.35">
      <c r="A53" s="49"/>
      <c r="B53" s="26" t="s">
        <v>54</v>
      </c>
      <c r="C53" s="33" t="s">
        <v>18</v>
      </c>
      <c r="D53" s="43">
        <f t="shared" si="4"/>
        <v>2.71875</v>
      </c>
      <c r="E53" s="43"/>
      <c r="F53" s="43"/>
      <c r="G53" s="34">
        <v>2.8</v>
      </c>
      <c r="H53" s="34">
        <v>0</v>
      </c>
      <c r="I53" s="34">
        <v>3</v>
      </c>
      <c r="J53" s="34">
        <v>0</v>
      </c>
      <c r="K53" s="29">
        <f t="shared" si="1"/>
        <v>13.59375</v>
      </c>
      <c r="L53" s="34">
        <v>5</v>
      </c>
    </row>
    <row r="54" spans="1:13" ht="16.5" thickBot="1" x14ac:dyDescent="0.35">
      <c r="A54" s="49"/>
      <c r="B54" s="44" t="s">
        <v>55</v>
      </c>
      <c r="C54" s="29" t="s">
        <v>56</v>
      </c>
      <c r="D54" s="43">
        <v>0</v>
      </c>
      <c r="E54" s="43"/>
      <c r="F54" s="43"/>
      <c r="G54" s="32">
        <v>0</v>
      </c>
      <c r="H54" s="32">
        <v>0</v>
      </c>
      <c r="I54" s="32">
        <v>0</v>
      </c>
      <c r="J54" s="32">
        <v>0</v>
      </c>
      <c r="K54" s="29">
        <f t="shared" si="1"/>
        <v>0</v>
      </c>
      <c r="L54" s="32" t="s">
        <v>24</v>
      </c>
    </row>
    <row r="55" spans="1:13" s="1" customFormat="1" ht="16.5" thickBot="1" x14ac:dyDescent="0.35">
      <c r="A55" s="50"/>
      <c r="B55" s="45"/>
      <c r="C55" s="36" t="s">
        <v>57</v>
      </c>
      <c r="D55" s="46">
        <v>0</v>
      </c>
      <c r="E55" s="46"/>
      <c r="F55" s="46"/>
      <c r="G55" s="2">
        <v>0</v>
      </c>
      <c r="H55" s="2">
        <v>0</v>
      </c>
      <c r="I55" s="2">
        <v>0</v>
      </c>
      <c r="J55" s="2">
        <v>0</v>
      </c>
      <c r="K55" s="36">
        <f t="shared" si="1"/>
        <v>0</v>
      </c>
      <c r="L55" s="2" t="s">
        <v>24</v>
      </c>
    </row>
    <row r="56" spans="1:13" ht="14.5" customHeight="1" thickTop="1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1:13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  <row r="58" spans="1:13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  <row r="60" spans="1:13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  <row r="61" spans="1:13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  <row r="62" spans="1:13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  <row r="63" spans="1:13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  <row r="64" spans="1:13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  <row r="65" spans="1:13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  <row r="66" spans="1:13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  <row r="67" spans="1:13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  <row r="68" spans="1:13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  <row r="69" spans="1:13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  <row r="70" spans="1:13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8">
    <mergeCell ref="K1:K3"/>
    <mergeCell ref="G2:H2"/>
    <mergeCell ref="I2:J2"/>
    <mergeCell ref="A4:F4"/>
    <mergeCell ref="A5:A10"/>
    <mergeCell ref="B5:B6"/>
    <mergeCell ref="D5:F5"/>
    <mergeCell ref="D6:F6"/>
    <mergeCell ref="D7:F7"/>
    <mergeCell ref="B8:B9"/>
    <mergeCell ref="A1:A3"/>
    <mergeCell ref="B1:B3"/>
    <mergeCell ref="C1:C3"/>
    <mergeCell ref="D1:F3"/>
    <mergeCell ref="G1:H1"/>
    <mergeCell ref="I1:J1"/>
    <mergeCell ref="D8:F8"/>
    <mergeCell ref="D9:F9"/>
    <mergeCell ref="D10:F10"/>
    <mergeCell ref="A11:A15"/>
    <mergeCell ref="D11:F11"/>
    <mergeCell ref="D12:F12"/>
    <mergeCell ref="D13:F13"/>
    <mergeCell ref="D14:F14"/>
    <mergeCell ref="D15:F15"/>
    <mergeCell ref="A16:F16"/>
    <mergeCell ref="A17:A39"/>
    <mergeCell ref="B17:B18"/>
    <mergeCell ref="D17:F17"/>
    <mergeCell ref="D18:F18"/>
    <mergeCell ref="B19:B23"/>
    <mergeCell ref="C19:C23"/>
    <mergeCell ref="D19:D23"/>
    <mergeCell ref="D30:F30"/>
    <mergeCell ref="D31:F31"/>
    <mergeCell ref="B38:B39"/>
    <mergeCell ref="D38:F38"/>
    <mergeCell ref="D39:F39"/>
    <mergeCell ref="L19:L23"/>
    <mergeCell ref="B24:B29"/>
    <mergeCell ref="C24:C28"/>
    <mergeCell ref="D24:D28"/>
    <mergeCell ref="L24:L28"/>
    <mergeCell ref="D29:F29"/>
    <mergeCell ref="B32:B36"/>
    <mergeCell ref="C32:C36"/>
    <mergeCell ref="D32:D36"/>
    <mergeCell ref="L32:L36"/>
    <mergeCell ref="D37:F37"/>
    <mergeCell ref="D40:F40"/>
    <mergeCell ref="D41:F41"/>
    <mergeCell ref="A42:F42"/>
    <mergeCell ref="A43:A55"/>
    <mergeCell ref="D43:F43"/>
    <mergeCell ref="D44:F44"/>
    <mergeCell ref="D45:F45"/>
    <mergeCell ref="D46:F46"/>
    <mergeCell ref="D47:F47"/>
    <mergeCell ref="D48:F48"/>
    <mergeCell ref="A56:M70"/>
    <mergeCell ref="D49:F49"/>
    <mergeCell ref="D50:F50"/>
    <mergeCell ref="D51:F51"/>
    <mergeCell ref="D52:F52"/>
    <mergeCell ref="D53:F53"/>
    <mergeCell ref="B54:B55"/>
    <mergeCell ref="D54:F54"/>
    <mergeCell ref="D55:F55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Figure 1 source data</vt:lpstr>
      <vt:lpstr>Raw data</vt:lpstr>
      <vt:lpstr>'Raw data'!_Hlk34478808</vt:lpstr>
      <vt:lpstr>'Raw data'!_Hlk34614198</vt:lpstr>
      <vt:lpstr>'Raw data'!_Hlk34614231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</dc:creator>
  <cp:lastModifiedBy>Yuan</cp:lastModifiedBy>
  <dcterms:created xsi:type="dcterms:W3CDTF">2020-03-27T05:28:33Z</dcterms:created>
  <dcterms:modified xsi:type="dcterms:W3CDTF">2020-03-27T20:50:33Z</dcterms:modified>
</cp:coreProperties>
</file>