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nbanik/Desktop/Bertozzi Lab Projects/Mannose-6-Phosphate/M6P Nature Submission/After Revision 2/Source Data/"/>
    </mc:Choice>
  </mc:AlternateContent>
  <xr:revisionPtr revIDLastSave="0" documentId="13_ncr:1_{C9FA4C10-612F-624B-91C7-89278E8C7EBF}" xr6:coauthVersionLast="45" xr6:coauthVersionMax="45" xr10:uidLastSave="{00000000-0000-0000-0000-000000000000}"/>
  <bookViews>
    <workbookView xWindow="10000" yWindow="460" windowWidth="27240" windowHeight="15660" activeTab="1" xr2:uid="{2F0F57E9-EA16-F64B-B4B4-2C5D7A82903A}"/>
  </bookViews>
  <sheets>
    <sheet name="Fig. 3d" sheetId="2" r:id="rId1"/>
    <sheet name="Fig. 3e" sheetId="3" r:id="rId2"/>
    <sheet name="Fig. 3f" sheetId="4" r:id="rId3"/>
    <sheet name="Fig. 3g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4" i="4" l="1"/>
  <c r="J10" i="3"/>
  <c r="J11" i="3"/>
  <c r="J9" i="3"/>
  <c r="I12" i="3"/>
  <c r="I11" i="3"/>
  <c r="I10" i="3"/>
  <c r="I9" i="3"/>
  <c r="H11" i="3"/>
  <c r="H10" i="3"/>
  <c r="H9" i="3"/>
</calcChain>
</file>

<file path=xl/sharedStrings.xml><?xml version="1.0" encoding="utf-8"?>
<sst xmlns="http://schemas.openxmlformats.org/spreadsheetml/2006/main" count="52" uniqueCount="15">
  <si>
    <t>Replicate 1</t>
  </si>
  <si>
    <t>Replicate 2</t>
  </si>
  <si>
    <t>Replicate 3</t>
  </si>
  <si>
    <t>anti mouse</t>
  </si>
  <si>
    <t>anti mouse-GalNac</t>
  </si>
  <si>
    <t>Mean</t>
  </si>
  <si>
    <t>Std. Dev.</t>
  </si>
  <si>
    <t>t test</t>
  </si>
  <si>
    <t>-</t>
  </si>
  <si>
    <t>anti mouse-M6Pn (Ab-1)</t>
  </si>
  <si>
    <t>control (defined)</t>
  </si>
  <si>
    <t>Mean Fluorescence Intensity Fold Change </t>
  </si>
  <si>
    <t>anti mCherry alone</t>
  </si>
  <si>
    <t>anti apoE alone</t>
  </si>
  <si>
    <t>Median Fluorescence Intensity Fold Change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</si>
</sst>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1" xfId="0" applyBorder="1"/>
    <xf numFmtId="2" fontId="0" fillId="0" borderId="2" xfId="0" applyNumberFormat="1" applyFont="1" applyBorder="1" applyAlignment="1">
      <alignment horizontal="center"/>
    </xf>
    <xf numFmtId="0" fontId="0" fillId="0" borderId="3" xfId="0" applyBorder="1"/>
    <xf numFmtId="0" fontId="1" fillId="0" borderId="4" xfId="0" applyFont="1" applyBorder="1" applyAlignment="1">
      <alignment horizontal="center"/>
    </xf>
    <xf numFmtId="11" fontId="0" fillId="0" borderId="4" xfId="0" applyNumberFormat="1" applyFont="1" applyBorder="1" applyAlignment="1">
      <alignment horizontal="center"/>
    </xf>
    <xf numFmtId="0" fontId="0" fillId="0" borderId="6" xfId="0" applyBorder="1"/>
    <xf numFmtId="0" fontId="0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1" fontId="0" fillId="0" borderId="4" xfId="0" applyNumberForma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11" fontId="0" fillId="0" borderId="5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C272F-93B8-3840-BC94-BB9347F5A2C2}">
  <dimension ref="G5:M13"/>
  <sheetViews>
    <sheetView topLeftCell="B1" workbookViewId="0">
      <selection activeCell="N18" sqref="N18"/>
    </sheetView>
  </sheetViews>
  <sheetFormatPr baseColWidth="10" defaultRowHeight="16" x14ac:dyDescent="0.2"/>
  <cols>
    <col min="6" max="6" width="9.33203125" customWidth="1"/>
    <col min="7" max="7" width="21.5" customWidth="1"/>
    <col min="8" max="8" width="13.5" customWidth="1"/>
    <col min="9" max="9" width="12.1640625" customWidth="1"/>
    <col min="10" max="10" width="11.83203125" customWidth="1"/>
  </cols>
  <sheetData>
    <row r="5" spans="7:13" ht="17" thickBot="1" x14ac:dyDescent="0.25"/>
    <row r="6" spans="7:13" ht="17" thickTop="1" x14ac:dyDescent="0.2">
      <c r="G6" s="11"/>
      <c r="H6" s="18" t="s">
        <v>11</v>
      </c>
      <c r="I6" s="18"/>
      <c r="J6" s="18"/>
      <c r="K6" s="6"/>
      <c r="L6" s="6"/>
      <c r="M6" s="8"/>
    </row>
    <row r="7" spans="7:13" x14ac:dyDescent="0.2">
      <c r="G7" s="12"/>
      <c r="H7" s="1" t="s">
        <v>0</v>
      </c>
      <c r="I7" s="1" t="s">
        <v>1</v>
      </c>
      <c r="J7" s="1" t="s">
        <v>2</v>
      </c>
      <c r="K7" s="1" t="s">
        <v>5</v>
      </c>
      <c r="L7" s="1" t="s">
        <v>6</v>
      </c>
      <c r="M7" s="9" t="s">
        <v>7</v>
      </c>
    </row>
    <row r="8" spans="7:13" x14ac:dyDescent="0.2">
      <c r="G8" s="13" t="s">
        <v>10</v>
      </c>
      <c r="H8" s="3">
        <v>1</v>
      </c>
      <c r="I8" s="3">
        <v>1</v>
      </c>
      <c r="J8" s="3">
        <v>1</v>
      </c>
      <c r="K8" s="4">
        <v>1</v>
      </c>
      <c r="L8" s="5" t="s">
        <v>8</v>
      </c>
      <c r="M8" s="10"/>
    </row>
    <row r="9" spans="7:13" x14ac:dyDescent="0.2">
      <c r="G9" s="13" t="s">
        <v>12</v>
      </c>
      <c r="H9" s="2">
        <v>0.97762609025407654</v>
      </c>
      <c r="I9" s="2">
        <v>0.38892508143322474</v>
      </c>
      <c r="J9" s="2">
        <v>0.16114790286975716</v>
      </c>
      <c r="K9" s="5">
        <v>0.50923302485235278</v>
      </c>
      <c r="L9" s="5">
        <v>0.42132488480494601</v>
      </c>
      <c r="M9" s="15"/>
    </row>
    <row r="10" spans="7:13" x14ac:dyDescent="0.2">
      <c r="G10" s="13" t="s">
        <v>3</v>
      </c>
      <c r="H10" s="5">
        <v>0.64751611679939325</v>
      </c>
      <c r="I10" s="5">
        <v>0.54641693811074921</v>
      </c>
      <c r="J10" s="5">
        <v>0.70257542310522447</v>
      </c>
      <c r="K10" s="5">
        <v>0.63216949267178901</v>
      </c>
      <c r="L10" s="5">
        <v>7.920231854578387E-2</v>
      </c>
      <c r="M10" s="15">
        <v>0.64546706462163361</v>
      </c>
    </row>
    <row r="11" spans="7:13" x14ac:dyDescent="0.2">
      <c r="G11" s="13" t="s">
        <v>4</v>
      </c>
      <c r="H11" s="5">
        <v>0.62495259764884337</v>
      </c>
      <c r="I11" s="5">
        <v>0.16970684039087949</v>
      </c>
      <c r="J11" s="5">
        <v>-0.37512877115526122</v>
      </c>
      <c r="K11" s="5">
        <v>0.13984355562815387</v>
      </c>
      <c r="L11" s="5">
        <v>0.50070904514487014</v>
      </c>
      <c r="M11" s="15">
        <v>0.16783345572996838</v>
      </c>
    </row>
    <row r="12" spans="7:13" ht="17" thickBot="1" x14ac:dyDescent="0.25">
      <c r="G12" s="14" t="s">
        <v>9</v>
      </c>
      <c r="H12" s="7">
        <v>105.10428517254456</v>
      </c>
      <c r="I12" s="7">
        <v>97.801465798045598</v>
      </c>
      <c r="J12" s="7">
        <v>110.96835908756438</v>
      </c>
      <c r="K12" s="7">
        <v>104.62470335271819</v>
      </c>
      <c r="L12" s="7">
        <v>6.5965346027914284</v>
      </c>
      <c r="M12" s="17">
        <v>1.0619147555996663E-5</v>
      </c>
    </row>
    <row r="13" spans="7:13" ht="17" thickTop="1" x14ac:dyDescent="0.2"/>
  </sheetData>
  <mergeCells count="1">
    <mergeCell ref="H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10BB8-5E8C-894F-8C8E-73B4B6CC726C}">
  <dimension ref="G5:M13"/>
  <sheetViews>
    <sheetView tabSelected="1" workbookViewId="0">
      <selection activeCell="J20" sqref="J20"/>
    </sheetView>
  </sheetViews>
  <sheetFormatPr baseColWidth="10" defaultRowHeight="16" x14ac:dyDescent="0.2"/>
  <cols>
    <col min="6" max="6" width="5.5" customWidth="1"/>
    <col min="7" max="7" width="21.5" customWidth="1"/>
    <col min="10" max="10" width="13.6640625" customWidth="1"/>
    <col min="11" max="12" width="11" bestFit="1" customWidth="1"/>
    <col min="13" max="13" width="12.1640625" bestFit="1" customWidth="1"/>
  </cols>
  <sheetData>
    <row r="5" spans="7:13" ht="17" thickBot="1" x14ac:dyDescent="0.25"/>
    <row r="6" spans="7:13" ht="17" thickTop="1" x14ac:dyDescent="0.2">
      <c r="G6" s="11"/>
      <c r="H6" s="18" t="s">
        <v>11</v>
      </c>
      <c r="I6" s="18"/>
      <c r="J6" s="18"/>
      <c r="K6" s="6"/>
      <c r="L6" s="6"/>
      <c r="M6" s="8"/>
    </row>
    <row r="7" spans="7:13" x14ac:dyDescent="0.2">
      <c r="G7" s="12"/>
      <c r="H7" s="1" t="s">
        <v>0</v>
      </c>
      <c r="I7" s="1" t="s">
        <v>1</v>
      </c>
      <c r="J7" s="1" t="s">
        <v>2</v>
      </c>
      <c r="K7" s="1" t="s">
        <v>5</v>
      </c>
      <c r="L7" s="1" t="s">
        <v>6</v>
      </c>
      <c r="M7" s="9" t="s">
        <v>7</v>
      </c>
    </row>
    <row r="8" spans="7:13" x14ac:dyDescent="0.2">
      <c r="G8" s="13" t="s">
        <v>10</v>
      </c>
      <c r="H8" s="3">
        <v>1</v>
      </c>
      <c r="I8" s="3">
        <v>1</v>
      </c>
      <c r="J8" s="3">
        <v>1</v>
      </c>
      <c r="K8" s="4">
        <v>1</v>
      </c>
      <c r="L8" s="5" t="s">
        <v>8</v>
      </c>
      <c r="M8" s="10"/>
    </row>
    <row r="9" spans="7:13" x14ac:dyDescent="0.2">
      <c r="G9" s="13" t="s">
        <v>12</v>
      </c>
      <c r="H9" s="2">
        <f>0.68</f>
        <v>0.68</v>
      </c>
      <c r="I9" s="2">
        <f>1.4</f>
        <v>1.4</v>
      </c>
      <c r="J9" s="2">
        <f>0.85</f>
        <v>0.85</v>
      </c>
      <c r="K9" s="5">
        <v>0.97666666666666668</v>
      </c>
      <c r="L9" s="5">
        <v>0.37634204300520696</v>
      </c>
      <c r="M9" s="15"/>
    </row>
    <row r="10" spans="7:13" x14ac:dyDescent="0.2">
      <c r="G10" s="13" t="s">
        <v>3</v>
      </c>
      <c r="H10" s="5">
        <f>0.34</f>
        <v>0.34</v>
      </c>
      <c r="I10" s="5">
        <f>0.84</f>
        <v>0.84</v>
      </c>
      <c r="J10" s="5">
        <f>-0.32</f>
        <v>-0.32</v>
      </c>
      <c r="K10" s="5">
        <v>0.28666666666666663</v>
      </c>
      <c r="L10" s="5">
        <v>0.58183617396422971</v>
      </c>
      <c r="M10" s="15">
        <v>5.0533803080558826E-2</v>
      </c>
    </row>
    <row r="11" spans="7:13" x14ac:dyDescent="0.2">
      <c r="G11" s="13" t="s">
        <v>4</v>
      </c>
      <c r="H11" s="5">
        <f>0.26</f>
        <v>0.26</v>
      </c>
      <c r="I11" s="5">
        <f>0.88</f>
        <v>0.88</v>
      </c>
      <c r="J11" s="5">
        <f>0.38</f>
        <v>0.38</v>
      </c>
      <c r="K11" s="5">
        <v>0.50666666666666671</v>
      </c>
      <c r="L11" s="5">
        <v>0.32883633213702723</v>
      </c>
      <c r="M11" s="15">
        <v>0.4508273006884983</v>
      </c>
    </row>
    <row r="12" spans="7:13" ht="17" thickBot="1" x14ac:dyDescent="0.25">
      <c r="G12" s="14" t="s">
        <v>9</v>
      </c>
      <c r="H12" s="7">
        <v>11.8</v>
      </c>
      <c r="I12" s="7">
        <f>10.12</f>
        <v>10.119999999999999</v>
      </c>
      <c r="J12" s="7">
        <v>12.19</v>
      </c>
      <c r="K12" s="16">
        <v>11.37</v>
      </c>
      <c r="L12" s="7">
        <v>1.0999545445153636</v>
      </c>
      <c r="M12" s="17">
        <v>4.2285053361111509E-7</v>
      </c>
    </row>
    <row r="13" spans="7:13" ht="17" thickTop="1" x14ac:dyDescent="0.2"/>
  </sheetData>
  <mergeCells count="1">
    <mergeCell ref="H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FF55-C691-CC41-96F3-533DDA9F2C92}">
  <dimension ref="G7:M15"/>
  <sheetViews>
    <sheetView topLeftCell="A5" workbookViewId="0">
      <selection activeCell="I28" sqref="I28"/>
    </sheetView>
  </sheetViews>
  <sheetFormatPr baseColWidth="10" defaultRowHeight="16" x14ac:dyDescent="0.2"/>
  <cols>
    <col min="6" max="6" width="2.83203125" customWidth="1"/>
    <col min="7" max="7" width="23.33203125" customWidth="1"/>
    <col min="8" max="8" width="12.5" customWidth="1"/>
    <col min="9" max="9" width="13.33203125" customWidth="1"/>
    <col min="10" max="10" width="14.33203125" customWidth="1"/>
  </cols>
  <sheetData>
    <row r="7" spans="7:13" ht="17" thickBot="1" x14ac:dyDescent="0.25"/>
    <row r="8" spans="7:13" ht="17" thickTop="1" x14ac:dyDescent="0.2">
      <c r="G8" s="11"/>
      <c r="H8" s="18" t="s">
        <v>11</v>
      </c>
      <c r="I8" s="18"/>
      <c r="J8" s="18"/>
      <c r="K8" s="6"/>
      <c r="L8" s="6"/>
      <c r="M8" s="8"/>
    </row>
    <row r="9" spans="7:13" x14ac:dyDescent="0.2">
      <c r="G9" s="12"/>
      <c r="H9" s="1" t="s">
        <v>0</v>
      </c>
      <c r="I9" s="1" t="s">
        <v>1</v>
      </c>
      <c r="J9" s="1" t="s">
        <v>2</v>
      </c>
      <c r="K9" s="1" t="s">
        <v>5</v>
      </c>
      <c r="L9" s="1" t="s">
        <v>6</v>
      </c>
      <c r="M9" s="9" t="s">
        <v>7</v>
      </c>
    </row>
    <row r="10" spans="7:13" x14ac:dyDescent="0.2">
      <c r="G10" s="13" t="s">
        <v>10</v>
      </c>
      <c r="H10" s="3">
        <v>1</v>
      </c>
      <c r="I10" s="3">
        <v>1</v>
      </c>
      <c r="J10" s="3">
        <v>1</v>
      </c>
      <c r="K10" s="4">
        <v>1</v>
      </c>
      <c r="L10" s="5" t="s">
        <v>8</v>
      </c>
      <c r="M10" s="10"/>
    </row>
    <row r="11" spans="7:13" x14ac:dyDescent="0.2">
      <c r="G11" s="13" t="s">
        <v>12</v>
      </c>
      <c r="H11" s="2">
        <v>0.96</v>
      </c>
      <c r="I11" s="2">
        <v>1.07</v>
      </c>
      <c r="J11" s="2">
        <v>0.89</v>
      </c>
      <c r="K11" s="5">
        <v>0.97333333333333349</v>
      </c>
      <c r="L11" s="5">
        <v>9.0737717258774692E-2</v>
      </c>
      <c r="M11" s="15"/>
    </row>
    <row r="12" spans="7:13" x14ac:dyDescent="0.2">
      <c r="G12" s="13" t="s">
        <v>3</v>
      </c>
      <c r="H12" s="5">
        <v>0.92</v>
      </c>
      <c r="I12" s="5">
        <v>0.6</v>
      </c>
      <c r="J12" s="5">
        <v>0.91</v>
      </c>
      <c r="K12" s="5">
        <v>0.81</v>
      </c>
      <c r="L12" s="5">
        <v>0.18193405398660226</v>
      </c>
      <c r="M12" s="15">
        <v>9.6632796085508899E-2</v>
      </c>
    </row>
    <row r="13" spans="7:13" x14ac:dyDescent="0.2">
      <c r="G13" s="13" t="s">
        <v>4</v>
      </c>
      <c r="H13" s="5">
        <v>0.61</v>
      </c>
      <c r="I13" s="5">
        <v>0.86</v>
      </c>
      <c r="J13" s="5">
        <v>1.45</v>
      </c>
      <c r="K13" s="5">
        <v>0.97333333333333327</v>
      </c>
      <c r="L13" s="5">
        <v>0.43131581623368914</v>
      </c>
      <c r="M13" s="15">
        <v>0.42554033392282109</v>
      </c>
    </row>
    <row r="14" spans="7:13" ht="17" thickBot="1" x14ac:dyDescent="0.25">
      <c r="G14" s="14" t="s">
        <v>9</v>
      </c>
      <c r="H14" s="7">
        <f>46.2</f>
        <v>46.2</v>
      </c>
      <c r="I14" s="7">
        <v>46.82</v>
      </c>
      <c r="J14" s="7">
        <v>46.62</v>
      </c>
      <c r="K14" s="7">
        <v>46.546666666666674</v>
      </c>
      <c r="L14" s="7">
        <v>0.31643851430148678</v>
      </c>
      <c r="M14" s="17">
        <v>8.1711902095576828E-13</v>
      </c>
    </row>
    <row r="15" spans="7:13" ht="17" thickTop="1" x14ac:dyDescent="0.2"/>
  </sheetData>
  <mergeCells count="1">
    <mergeCell ref="H8:J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AE9BA-083E-E24F-94EF-90E0EF4F3BE5}">
  <dimension ref="G6:M14"/>
  <sheetViews>
    <sheetView workbookViewId="0">
      <selection activeCell="H7" sqref="H7:J7"/>
    </sheetView>
  </sheetViews>
  <sheetFormatPr baseColWidth="10" defaultRowHeight="16" x14ac:dyDescent="0.2"/>
  <cols>
    <col min="6" max="6" width="6.5" customWidth="1"/>
    <col min="7" max="7" width="21.83203125" customWidth="1"/>
    <col min="10" max="10" width="15.1640625" customWidth="1"/>
  </cols>
  <sheetData>
    <row r="6" spans="7:13" ht="17" thickBot="1" x14ac:dyDescent="0.25"/>
    <row r="7" spans="7:13" ht="17" thickTop="1" x14ac:dyDescent="0.2">
      <c r="G7" s="11"/>
      <c r="H7" s="18" t="s">
        <v>14</v>
      </c>
      <c r="I7" s="18"/>
      <c r="J7" s="18"/>
      <c r="K7" s="6"/>
      <c r="L7" s="6"/>
      <c r="M7" s="8"/>
    </row>
    <row r="8" spans="7:13" x14ac:dyDescent="0.2">
      <c r="G8" s="12"/>
      <c r="H8" s="1" t="s">
        <v>0</v>
      </c>
      <c r="I8" s="1" t="s">
        <v>1</v>
      </c>
      <c r="J8" s="1" t="s">
        <v>2</v>
      </c>
      <c r="K8" s="1" t="s">
        <v>5</v>
      </c>
      <c r="L8" s="1" t="s">
        <v>6</v>
      </c>
      <c r="M8" s="9" t="s">
        <v>7</v>
      </c>
    </row>
    <row r="9" spans="7:13" x14ac:dyDescent="0.2">
      <c r="G9" s="13" t="s">
        <v>10</v>
      </c>
      <c r="H9" s="3">
        <v>1</v>
      </c>
      <c r="I9" s="3">
        <v>1</v>
      </c>
      <c r="J9" s="3">
        <v>1</v>
      </c>
      <c r="K9" s="4">
        <v>1</v>
      </c>
      <c r="L9" s="5" t="s">
        <v>8</v>
      </c>
      <c r="M9" s="10"/>
    </row>
    <row r="10" spans="7:13" x14ac:dyDescent="0.2">
      <c r="G10" s="13" t="s">
        <v>13</v>
      </c>
      <c r="H10" s="2">
        <v>1.86</v>
      </c>
      <c r="I10" s="2">
        <v>0.83</v>
      </c>
      <c r="J10" s="2">
        <v>0.82</v>
      </c>
      <c r="K10" s="5">
        <v>1.17</v>
      </c>
      <c r="L10" s="5">
        <v>0.59757844673314686</v>
      </c>
      <c r="M10" s="15"/>
    </row>
    <row r="11" spans="7:13" x14ac:dyDescent="0.2">
      <c r="G11" s="13" t="s">
        <v>3</v>
      </c>
      <c r="H11" s="5">
        <v>1.36</v>
      </c>
      <c r="I11" s="5">
        <v>1.1399999999999999</v>
      </c>
      <c r="J11" s="5">
        <v>0.87</v>
      </c>
      <c r="K11" s="5">
        <v>1.1233333333333333</v>
      </c>
      <c r="L11" s="5">
        <v>0.24542480178933293</v>
      </c>
      <c r="M11" s="15">
        <v>0.90646498804194553</v>
      </c>
    </row>
    <row r="12" spans="7:13" x14ac:dyDescent="0.2">
      <c r="G12" s="13" t="s">
        <v>4</v>
      </c>
      <c r="H12" s="5">
        <v>1.18</v>
      </c>
      <c r="I12" s="5">
        <v>0.89</v>
      </c>
      <c r="J12" s="5">
        <v>0.76</v>
      </c>
      <c r="K12" s="5">
        <v>0.94333333333333336</v>
      </c>
      <c r="L12" s="5">
        <v>0.21501937897160137</v>
      </c>
      <c r="M12" s="15">
        <v>0.39343774773223683</v>
      </c>
    </row>
    <row r="13" spans="7:13" ht="17" thickBot="1" x14ac:dyDescent="0.25">
      <c r="G13" s="14" t="s">
        <v>9</v>
      </c>
      <c r="H13" s="7">
        <v>13.33</v>
      </c>
      <c r="I13" s="7">
        <v>14.1</v>
      </c>
      <c r="J13" s="7">
        <v>13.77</v>
      </c>
      <c r="K13" s="7">
        <v>13.733333333333334</v>
      </c>
      <c r="L13" s="7">
        <v>0.38630730427126686</v>
      </c>
      <c r="M13" s="17">
        <v>9.4933536468975293E-7</v>
      </c>
    </row>
    <row r="14" spans="7:13" ht="17" thickTop="1" x14ac:dyDescent="0.2"/>
  </sheetData>
  <mergeCells count="1">
    <mergeCell ref="H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3d</vt:lpstr>
      <vt:lpstr>Fig. 3e</vt:lpstr>
      <vt:lpstr>Fig. 3f</vt:lpstr>
      <vt:lpstr>Fig.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Mark Banik</dc:creator>
  <cp:lastModifiedBy>Steven Mark Banik</cp:lastModifiedBy>
  <dcterms:created xsi:type="dcterms:W3CDTF">2019-04-26T21:08:12Z</dcterms:created>
  <dcterms:modified xsi:type="dcterms:W3CDTF">2020-06-04T19:44:37Z</dcterms:modified>
</cp:coreProperties>
</file>