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2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nghyukshin/Desktop/Projects/SARS_Cov2_PLpro/Manuscript/Nature_Final_submission/Upload_preparation/UPLOADED/Source_data/"/>
    </mc:Choice>
  </mc:AlternateContent>
  <xr:revisionPtr revIDLastSave="0" documentId="13_ncr:1_{4F24B590-A22E-7E41-95F0-CC046FE95832}" xr6:coauthVersionLast="45" xr6:coauthVersionMax="45" xr10:uidLastSave="{00000000-0000-0000-0000-000000000000}"/>
  <bookViews>
    <workbookView xWindow="6100" yWindow="1460" windowWidth="22040" windowHeight="17440" xr2:uid="{4DB01823-6751-AF46-9CCB-FFF3F1C3215C}"/>
  </bookViews>
  <sheets>
    <sheet name="Ext. Data. Fig. 5a" sheetId="4" r:id="rId1"/>
    <sheet name="Ext. Data. Fig. 5b" sheetId="5" r:id="rId2"/>
    <sheet name="Ext. Data. Fig. 5g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2" i="5" l="1"/>
  <c r="G12" i="5"/>
  <c r="F12" i="5"/>
  <c r="J12" i="5" s="1"/>
  <c r="K11" i="5"/>
  <c r="J11" i="5"/>
  <c r="I11" i="5"/>
  <c r="H11" i="5"/>
  <c r="G11" i="5"/>
  <c r="F11" i="5"/>
  <c r="H10" i="5"/>
  <c r="G10" i="5"/>
  <c r="F10" i="5"/>
  <c r="I10" i="5" s="1"/>
  <c r="H8" i="5"/>
  <c r="G8" i="5"/>
  <c r="F8" i="5"/>
  <c r="J8" i="5" s="1"/>
  <c r="K7" i="5"/>
  <c r="J7" i="5"/>
  <c r="I7" i="5"/>
  <c r="H7" i="5"/>
  <c r="G7" i="5"/>
  <c r="F7" i="5"/>
  <c r="H6" i="5"/>
  <c r="G6" i="5"/>
  <c r="F6" i="5"/>
  <c r="I6" i="5" s="1"/>
  <c r="H4" i="5"/>
  <c r="G4" i="5"/>
  <c r="F4" i="5"/>
  <c r="J4" i="5" s="1"/>
  <c r="H3" i="5"/>
  <c r="I3" i="5" s="1"/>
  <c r="G3" i="5"/>
  <c r="F3" i="5"/>
  <c r="H2" i="5"/>
  <c r="G2" i="5"/>
  <c r="F2" i="5"/>
  <c r="J2" i="5" s="1"/>
  <c r="I10" i="4"/>
  <c r="H10" i="4"/>
  <c r="G10" i="4"/>
  <c r="F10" i="4"/>
  <c r="J10" i="4" s="1"/>
  <c r="H9" i="4"/>
  <c r="J9" i="4" s="1"/>
  <c r="G9" i="4"/>
  <c r="F9" i="4"/>
  <c r="H8" i="4"/>
  <c r="G8" i="4"/>
  <c r="F8" i="4"/>
  <c r="J8" i="4" s="1"/>
  <c r="J7" i="4"/>
  <c r="H7" i="4"/>
  <c r="G7" i="4"/>
  <c r="F7" i="4"/>
  <c r="I7" i="4" s="1"/>
  <c r="H6" i="4"/>
  <c r="G6" i="4"/>
  <c r="I6" i="4" s="1"/>
  <c r="F6" i="4"/>
  <c r="H5" i="4"/>
  <c r="G5" i="4"/>
  <c r="F5" i="4"/>
  <c r="J5" i="4" s="1"/>
  <c r="J4" i="4"/>
  <c r="I4" i="4"/>
  <c r="H4" i="4"/>
  <c r="G4" i="4"/>
  <c r="F4" i="4"/>
  <c r="H3" i="4"/>
  <c r="G3" i="4"/>
  <c r="F3" i="4"/>
  <c r="I3" i="4" s="1"/>
  <c r="I2" i="4"/>
  <c r="H2" i="4"/>
  <c r="G2" i="4"/>
  <c r="F2" i="4"/>
  <c r="J2" i="4" s="1"/>
  <c r="I2" i="5" l="1"/>
  <c r="J6" i="5"/>
  <c r="J10" i="5"/>
  <c r="J3" i="5"/>
  <c r="I4" i="5"/>
  <c r="I8" i="5"/>
  <c r="I12" i="5"/>
  <c r="J6" i="4"/>
  <c r="I9" i="4"/>
  <c r="J3" i="4"/>
  <c r="I8" i="4"/>
  <c r="I5" i="4"/>
</calcChain>
</file>

<file path=xl/sharedStrings.xml><?xml version="1.0" encoding="utf-8"?>
<sst xmlns="http://schemas.openxmlformats.org/spreadsheetml/2006/main" count="36" uniqueCount="24">
  <si>
    <t>set</t>
  </si>
  <si>
    <t>replicates</t>
  </si>
  <si>
    <t>fold change in luminescence</t>
  </si>
  <si>
    <t>avg</t>
  </si>
  <si>
    <t>sd</t>
  </si>
  <si>
    <t>to plot data points</t>
  </si>
  <si>
    <t>gfp(w/o poly(I:C))</t>
  </si>
  <si>
    <t>gfp</t>
  </si>
  <si>
    <t>gfp+Serpin B3</t>
  </si>
  <si>
    <t>Cov2PLpro (w/o poly(I:C))</t>
  </si>
  <si>
    <t>Cov2PLpro</t>
  </si>
  <si>
    <t>CoV2PLpro+Serpin B3</t>
  </si>
  <si>
    <t>SARSPLpro(w/o poly(I:C))</t>
  </si>
  <si>
    <t>SARSPLpro</t>
  </si>
  <si>
    <t>SARSPLpro+Serpin B3</t>
  </si>
  <si>
    <t>luminescence intensity</t>
  </si>
  <si>
    <t>fold change</t>
  </si>
  <si>
    <t>pvalue</t>
  </si>
  <si>
    <t>gfp(w/o tnf)</t>
  </si>
  <si>
    <t>Cov2PLpro (w/o TNF)</t>
  </si>
  <si>
    <t>cov2 versus cov2+serpin b3</t>
  </si>
  <si>
    <t>SARSPLpro(w/o TNF)</t>
  </si>
  <si>
    <t>sars versus sars+serpin b3</t>
  </si>
  <si>
    <t>fold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</si>
</sst>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2" borderId="1" xfId="1" applyFill="1" applyBorder="1"/>
    <xf numFmtId="0" fontId="1" fillId="2" borderId="2" xfId="1" applyFill="1" applyBorder="1"/>
    <xf numFmtId="0" fontId="1" fillId="2" borderId="3" xfId="1" applyFill="1" applyBorder="1"/>
    <xf numFmtId="0" fontId="1" fillId="2" borderId="4" xfId="1" applyFill="1" applyBorder="1"/>
    <xf numFmtId="0" fontId="1" fillId="2" borderId="5" xfId="1" applyFill="1" applyBorder="1"/>
    <xf numFmtId="0" fontId="1" fillId="2" borderId="0" xfId="1" applyFill="1"/>
    <xf numFmtId="0" fontId="1" fillId="0" borderId="0" xfId="1"/>
    <xf numFmtId="0" fontId="1" fillId="2" borderId="6" xfId="1" applyFill="1" applyBorder="1"/>
    <xf numFmtId="0" fontId="1" fillId="2" borderId="7" xfId="1" applyFill="1" applyBorder="1"/>
    <xf numFmtId="0" fontId="1" fillId="2" borderId="8" xfId="1" applyFill="1" applyBorder="1"/>
    <xf numFmtId="0" fontId="1" fillId="2" borderId="9" xfId="1" applyFill="1" applyBorder="1"/>
    <xf numFmtId="0" fontId="1" fillId="2" borderId="10" xfId="1" applyFill="1" applyBorder="1"/>
    <xf numFmtId="0" fontId="1" fillId="2" borderId="11" xfId="1" applyFill="1" applyBorder="1"/>
    <xf numFmtId="0" fontId="1" fillId="2" borderId="12" xfId="1" applyFill="1" applyBorder="1"/>
    <xf numFmtId="0" fontId="1" fillId="2" borderId="13" xfId="1" applyFill="1" applyBorder="1"/>
    <xf numFmtId="0" fontId="1" fillId="2" borderId="14" xfId="1" applyFill="1" applyBorder="1"/>
    <xf numFmtId="0" fontId="1" fillId="0" borderId="1" xfId="1" applyBorder="1"/>
    <xf numFmtId="0" fontId="1" fillId="0" borderId="6" xfId="1" applyBorder="1"/>
    <xf numFmtId="0" fontId="1" fillId="0" borderId="2" xfId="1" applyBorder="1"/>
    <xf numFmtId="0" fontId="1" fillId="0" borderId="5" xfId="1" applyBorder="1"/>
    <xf numFmtId="0" fontId="1" fillId="0" borderId="3" xfId="1" applyBorder="1"/>
    <xf numFmtId="0" fontId="1" fillId="0" borderId="4" xfId="1" applyBorder="1"/>
    <xf numFmtId="0" fontId="1" fillId="0" borderId="7" xfId="1" applyBorder="1"/>
    <xf numFmtId="0" fontId="1" fillId="0" borderId="8" xfId="1" applyBorder="1"/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1" fillId="0" borderId="13" xfId="1" applyBorder="1"/>
    <xf numFmtId="0" fontId="1" fillId="0" borderId="12" xfId="1" applyBorder="1"/>
    <xf numFmtId="0" fontId="1" fillId="0" borderId="14" xfId="1" applyBorder="1"/>
  </cellXfs>
  <cellStyles count="2">
    <cellStyle name="Normal" xfId="0" builtinId="0"/>
    <cellStyle name="Normal 2" xfId="1" xr:uid="{63A3F1D9-287E-B441-9C5F-DA9ED1BCF5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13305067635776"/>
          <c:y val="3.4489919529289606E-2"/>
          <c:w val="0.88786694932364219"/>
          <c:h val="0.72379881086292785"/>
        </c:manualLayout>
      </c:layout>
      <c:barChart>
        <c:barDir val="col"/>
        <c:grouping val="clustered"/>
        <c:varyColors val="0"/>
        <c:ser>
          <c:idx val="0"/>
          <c:order val="0"/>
          <c:tx>
            <c:v>without polyi.c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('Ext. Data. Fig. 5a'!$J$2,'Ext. Data. Fig. 5a'!$J$5,'Ext. Data. Fig. 5a'!$J$8)</c:f>
                <c:numCache>
                  <c:formatCode>General</c:formatCode>
                  <c:ptCount val="3"/>
                  <c:pt idx="0">
                    <c:v>9.0180650633700891E-3</c:v>
                  </c:pt>
                  <c:pt idx="1">
                    <c:v>1.2594005719080738E-2</c:v>
                  </c:pt>
                  <c:pt idx="2">
                    <c:v>8.9921280899233885E-3</c:v>
                  </c:pt>
                </c:numCache>
              </c:numRef>
            </c:plus>
            <c:minus>
              <c:numRef>
                <c:f>('Ext. Data. Fig. 5a'!$J$2,'Ext. Data. Fig. 5a'!$J$5,'Ext. Data. Fig. 5a'!$J$8)</c:f>
                <c:numCache>
                  <c:formatCode>General</c:formatCode>
                  <c:ptCount val="3"/>
                  <c:pt idx="0">
                    <c:v>9.0180650633700891E-3</c:v>
                  </c:pt>
                  <c:pt idx="1">
                    <c:v>1.2594005719080738E-2</c:v>
                  </c:pt>
                  <c:pt idx="2">
                    <c:v>8.9921280899233885E-3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5a'!$I$2,'Ext. Data. Fig. 5a'!$I$5,'Ext. Data. Fig. 5a'!$I$8)</c:f>
              <c:numCache>
                <c:formatCode>General</c:formatCode>
                <c:ptCount val="3"/>
                <c:pt idx="0">
                  <c:v>4.069219589196283E-2</c:v>
                </c:pt>
                <c:pt idx="1">
                  <c:v>2.7089809910938328E-2</c:v>
                </c:pt>
                <c:pt idx="2">
                  <c:v>1.7776819394668839E-2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9D-C74E-A56B-FBBF50832F91}"/>
            </c:ext>
          </c:extLst>
        </c:ser>
        <c:ser>
          <c:idx val="1"/>
          <c:order val="1"/>
          <c:tx>
            <c:v>with poly(I:C)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('Ext. Data. Fig. 5a'!$J$3,'Ext. Data. Fig. 5a'!$J$6,'Ext. Data. Fig. 5a'!$J$9)</c:f>
                <c:numCache>
                  <c:formatCode>General</c:formatCode>
                  <c:ptCount val="3"/>
                  <c:pt idx="0">
                    <c:v>0</c:v>
                  </c:pt>
                  <c:pt idx="1">
                    <c:v>2.5517079368015446E-2</c:v>
                  </c:pt>
                  <c:pt idx="2">
                    <c:v>1.3019011994308834E-2</c:v>
                  </c:pt>
                </c:numCache>
              </c:numRef>
            </c:plus>
            <c:minus>
              <c:numRef>
                <c:f>('Ext. Data. Fig. 5a'!$J$3,'Ext. Data. Fig. 5a'!$J$6,'Ext. Data. Fig. 5a'!$J$9)</c:f>
                <c:numCache>
                  <c:formatCode>General</c:formatCode>
                  <c:ptCount val="3"/>
                  <c:pt idx="0">
                    <c:v>0</c:v>
                  </c:pt>
                  <c:pt idx="1">
                    <c:v>2.5517079368015446E-2</c:v>
                  </c:pt>
                  <c:pt idx="2">
                    <c:v>1.3019011994308834E-2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5a'!$I$3,'Ext. Data. Fig. 5a'!$I$6,'Ext. Data. Fig. 5a'!$I$9)</c:f>
              <c:numCache>
                <c:formatCode>General</c:formatCode>
                <c:ptCount val="3"/>
                <c:pt idx="0">
                  <c:v>1</c:v>
                </c:pt>
                <c:pt idx="1">
                  <c:v>0.15782950190391379</c:v>
                </c:pt>
                <c:pt idx="2">
                  <c:v>0.31864053203619175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9D-C74E-A56B-FBBF50832F91}"/>
            </c:ext>
          </c:extLst>
        </c:ser>
        <c:ser>
          <c:idx val="2"/>
          <c:order val="2"/>
          <c:tx>
            <c:v>with serpin B3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('Ext. Data. Fig. 5a'!$J$4,'Ext. Data. Fig. 5a'!$J$7,'Ext. Data. Fig. 5a'!$J$10)</c:f>
                <c:numCache>
                  <c:formatCode>General</c:formatCode>
                  <c:ptCount val="3"/>
                  <c:pt idx="0">
                    <c:v>4.8749500283376129E-2</c:v>
                  </c:pt>
                  <c:pt idx="1">
                    <c:v>5.0498462187635089E-2</c:v>
                  </c:pt>
                  <c:pt idx="2">
                    <c:v>8.1789179287152531E-3</c:v>
                  </c:pt>
                </c:numCache>
              </c:numRef>
            </c:plus>
            <c:minus>
              <c:numRef>
                <c:f>('Ext. Data. Fig. 5a'!$J$4,'Ext. Data. Fig. 5a'!$J$7,'Ext. Data. Fig. 5a'!$J$10)</c:f>
                <c:numCache>
                  <c:formatCode>General</c:formatCode>
                  <c:ptCount val="3"/>
                  <c:pt idx="0">
                    <c:v>4.8749500283376129E-2</c:v>
                  </c:pt>
                  <c:pt idx="1">
                    <c:v>5.0498462187635089E-2</c:v>
                  </c:pt>
                  <c:pt idx="2">
                    <c:v>8.1789179287152531E-3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5a'!$I$4,'Ext. Data. Fig. 5a'!$I$7,'Ext. Data. Fig. 5a'!$I$10)</c:f>
              <c:numCache>
                <c:formatCode>General</c:formatCode>
                <c:ptCount val="3"/>
                <c:pt idx="0">
                  <c:v>1.0280465347787375</c:v>
                </c:pt>
                <c:pt idx="1">
                  <c:v>0.13720485039801142</c:v>
                </c:pt>
                <c:pt idx="2">
                  <c:v>0.37255219829795666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9D-C74E-A56B-FBBF50832F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76239168"/>
        <c:axId val="1776240416"/>
      </c:barChart>
      <c:catAx>
        <c:axId val="1776239168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776240416"/>
        <c:crosses val="autoZero"/>
        <c:auto val="1"/>
        <c:lblAlgn val="ctr"/>
        <c:lblOffset val="100"/>
        <c:noMultiLvlLbl val="0"/>
      </c:catAx>
      <c:valAx>
        <c:axId val="17762404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776239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DE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5923522319634E-2"/>
          <c:y val="5.7971014492753624E-2"/>
          <c:w val="0.85920932378726766"/>
          <c:h val="0.8805088970177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0F9-D94F-90AC-75CE1EA907EB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0F9-D94F-90AC-75CE1EA907E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0F9-D94F-90AC-75CE1EA907EB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0F9-D94F-90AC-75CE1EA907EB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0F9-D94F-90AC-75CE1EA907EB}"/>
              </c:ext>
            </c:extLst>
          </c:dPt>
          <c:dPt>
            <c:idx val="8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0F9-D94F-90AC-75CE1EA907EB}"/>
              </c:ext>
            </c:extLst>
          </c:dPt>
          <c:errBars>
            <c:errBarType val="both"/>
            <c:errValType val="cust"/>
            <c:noEndCap val="0"/>
            <c:plus>
              <c:numRef>
                <c:f>'Ext. Data. Fig. 5a'!$J$2:$J$10</c:f>
                <c:numCache>
                  <c:formatCode>General</c:formatCode>
                  <c:ptCount val="9"/>
                  <c:pt idx="0">
                    <c:v>9.0180650633700891E-3</c:v>
                  </c:pt>
                  <c:pt idx="1">
                    <c:v>0</c:v>
                  </c:pt>
                  <c:pt idx="2">
                    <c:v>4.8749500283376129E-2</c:v>
                  </c:pt>
                  <c:pt idx="3">
                    <c:v>1.2594005719080738E-2</c:v>
                  </c:pt>
                  <c:pt idx="4">
                    <c:v>2.5517079368015446E-2</c:v>
                  </c:pt>
                  <c:pt idx="5">
                    <c:v>5.0498462187635089E-2</c:v>
                  </c:pt>
                  <c:pt idx="6">
                    <c:v>8.9921280899233885E-3</c:v>
                  </c:pt>
                  <c:pt idx="7">
                    <c:v>1.3019011994308834E-2</c:v>
                  </c:pt>
                  <c:pt idx="8">
                    <c:v>8.1789179287152531E-3</c:v>
                  </c:pt>
                </c:numCache>
              </c:numRef>
            </c:plus>
            <c:minus>
              <c:numRef>
                <c:f>'Ext. Data. Fig. 5a'!$J$2:$J$10</c:f>
                <c:numCache>
                  <c:formatCode>General</c:formatCode>
                  <c:ptCount val="9"/>
                  <c:pt idx="0">
                    <c:v>9.0180650633700891E-3</c:v>
                  </c:pt>
                  <c:pt idx="1">
                    <c:v>0</c:v>
                  </c:pt>
                  <c:pt idx="2">
                    <c:v>4.8749500283376129E-2</c:v>
                  </c:pt>
                  <c:pt idx="3">
                    <c:v>1.2594005719080738E-2</c:v>
                  </c:pt>
                  <c:pt idx="4">
                    <c:v>2.5517079368015446E-2</c:v>
                  </c:pt>
                  <c:pt idx="5">
                    <c:v>5.0498462187635089E-2</c:v>
                  </c:pt>
                  <c:pt idx="6">
                    <c:v>8.9921280899233885E-3</c:v>
                  </c:pt>
                  <c:pt idx="7">
                    <c:v>1.3019011994308834E-2</c:v>
                  </c:pt>
                  <c:pt idx="8">
                    <c:v>8.1789179287152531E-3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'Ext. Data. Fig. 5a'!$I$2:$I$10</c:f>
              <c:numCache>
                <c:formatCode>General</c:formatCode>
                <c:ptCount val="9"/>
                <c:pt idx="0">
                  <c:v>4.069219589196283E-2</c:v>
                </c:pt>
                <c:pt idx="1">
                  <c:v>1</c:v>
                </c:pt>
                <c:pt idx="2">
                  <c:v>1.0280465347787375</c:v>
                </c:pt>
                <c:pt idx="3">
                  <c:v>2.7089809910938328E-2</c:v>
                </c:pt>
                <c:pt idx="4">
                  <c:v>0.15782950190391379</c:v>
                </c:pt>
                <c:pt idx="5">
                  <c:v>0.13720485039801142</c:v>
                </c:pt>
                <c:pt idx="6">
                  <c:v>1.7776819394668839E-2</c:v>
                </c:pt>
                <c:pt idx="7">
                  <c:v>0.31864053203619175</c:v>
                </c:pt>
                <c:pt idx="8">
                  <c:v>0.37255219829795666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0F9-D94F-90AC-75CE1EA90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30173135"/>
        <c:axId val="1430166479"/>
      </c:barChart>
      <c:scatterChart>
        <c:scatterStyle val="lineMarker"/>
        <c:varyColors val="0"/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5a'!$K$2:$M$2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xVal>
          <c:yVal>
            <c:numRef>
              <c:f>'Ext. Data. Fig. 5a'!$F$2:$H$2</c:f>
              <c:numCache>
                <c:formatCode>General</c:formatCode>
                <c:ptCount val="3"/>
                <c:pt idx="0">
                  <c:v>4.3176561295296838E-2</c:v>
                </c:pt>
                <c:pt idx="1">
                  <c:v>3.0692362598144184E-2</c:v>
                </c:pt>
                <c:pt idx="2">
                  <c:v>4.8207663782447466E-2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50F9-D94F-90AC-75CE1EA907EB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5a'!$K$3:$M$3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xVal>
          <c:yVal>
            <c:numRef>
              <c:f>'Ext. Data. Fig. 5a'!$F$3:$H$3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50F9-D94F-90AC-75CE1EA907EB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'Ext. Data. Fig. 5a'!$K$4:$M$4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3</c:v>
                </c:pt>
              </c:numCache>
            </c:numRef>
          </c:xVal>
          <c:yVal>
            <c:numRef>
              <c:f>'Ext. Data. Fig. 5a'!$F$4:$H$4</c:f>
              <c:numCache>
                <c:formatCode>General</c:formatCode>
                <c:ptCount val="3"/>
                <c:pt idx="0">
                  <c:v>0.98766383962991522</c:v>
                </c:pt>
                <c:pt idx="1">
                  <c:v>1.0142755174875089</c:v>
                </c:pt>
                <c:pt idx="2">
                  <c:v>1.0822002472187886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50F9-D94F-90AC-75CE1EA907EB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5a'!$K$5:$M$5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4</c:v>
                </c:pt>
              </c:numCache>
            </c:numRef>
          </c:xVal>
          <c:yVal>
            <c:numRef>
              <c:f>'Ext. Data. Fig. 5a'!$F$5:$H$5</c:f>
              <c:numCache>
                <c:formatCode>General</c:formatCode>
                <c:ptCount val="3"/>
                <c:pt idx="0">
                  <c:v>1.7733230531996914E-2</c:v>
                </c:pt>
                <c:pt idx="1">
                  <c:v>2.2127052105638829E-2</c:v>
                </c:pt>
                <c:pt idx="2">
                  <c:v>4.1409147095179233E-2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50F9-D94F-90AC-75CE1EA907EB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'Ext. Data. Fig. 5a'!$K$6:$M$6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>
                  <c:v>5</c:v>
                </c:pt>
              </c:numCache>
            </c:numRef>
          </c:xVal>
          <c:yVal>
            <c:numRef>
              <c:f>'Ext. Data. Fig. 5a'!$F$6:$H$6</c:f>
              <c:numCache>
                <c:formatCode>General</c:formatCode>
                <c:ptCount val="3"/>
                <c:pt idx="0">
                  <c:v>0.14417887432536622</c:v>
                </c:pt>
                <c:pt idx="1">
                  <c:v>0.14204139900071378</c:v>
                </c:pt>
                <c:pt idx="2">
                  <c:v>0.18726823238566132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50F9-D94F-90AC-75CE1EA907EB}"/>
            </c:ext>
          </c:extLst>
        </c:ser>
        <c:ser>
          <c:idx val="6"/>
          <c:order val="6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5a'!$K$7:$M$7</c:f>
              <c:numCache>
                <c:formatCode>General</c:formatCode>
                <c:ptCount val="3"/>
                <c:pt idx="0">
                  <c:v>6</c:v>
                </c:pt>
                <c:pt idx="1">
                  <c:v>6</c:v>
                </c:pt>
                <c:pt idx="2">
                  <c:v>6</c:v>
                </c:pt>
              </c:numCache>
            </c:numRef>
          </c:xVal>
          <c:yVal>
            <c:numRef>
              <c:f>'Ext. Data. Fig. 5a'!$F$7:$H$7</c:f>
              <c:numCache>
                <c:formatCode>General</c:formatCode>
                <c:ptCount val="3"/>
                <c:pt idx="0">
                  <c:v>0.16191210485736315</c:v>
                </c:pt>
                <c:pt idx="1">
                  <c:v>0.17059243397573162</c:v>
                </c:pt>
                <c:pt idx="2">
                  <c:v>7.9110012360939425E-2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50F9-D94F-90AC-75CE1EA907EB}"/>
            </c:ext>
          </c:extLst>
        </c:ser>
        <c:ser>
          <c:idx val="7"/>
          <c:order val="7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'Ext. Data. Fig. 5a'!$K$8:$M$8</c:f>
              <c:numCache>
                <c:formatCode>General</c:formatCode>
                <c:ptCount val="3"/>
                <c:pt idx="0">
                  <c:v>7</c:v>
                </c:pt>
                <c:pt idx="1">
                  <c:v>7</c:v>
                </c:pt>
                <c:pt idx="2">
                  <c:v>7</c:v>
                </c:pt>
              </c:numCache>
            </c:numRef>
          </c:xVal>
          <c:yVal>
            <c:numRef>
              <c:f>'Ext. Data. Fig. 5a'!$F$8:$H$8</c:f>
              <c:numCache>
                <c:formatCode>General</c:formatCode>
                <c:ptCount val="3"/>
                <c:pt idx="0">
                  <c:v>2.2359290670778721E-2</c:v>
                </c:pt>
                <c:pt idx="1">
                  <c:v>2.3554603854389723E-2</c:v>
                </c:pt>
                <c:pt idx="2">
                  <c:v>7.4165636588380719E-3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50F9-D94F-90AC-75CE1EA907EB}"/>
            </c:ext>
          </c:extLst>
        </c:ser>
        <c:ser>
          <c:idx val="8"/>
          <c:order val="8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'Ext. Data. Fig. 5a'!$K$9:$M$9</c:f>
              <c:numCache>
                <c:formatCode>General</c:formatCode>
                <c:ptCount val="3"/>
                <c:pt idx="0">
                  <c:v>8</c:v>
                </c:pt>
                <c:pt idx="1">
                  <c:v>8</c:v>
                </c:pt>
                <c:pt idx="2">
                  <c:v>8</c:v>
                </c:pt>
              </c:numCache>
            </c:numRef>
          </c:xVal>
          <c:yVal>
            <c:numRef>
              <c:f>'Ext. Data. Fig. 5a'!$F$9:$H$9</c:f>
              <c:numCache>
                <c:formatCode>General</c:formatCode>
                <c:ptCount val="3"/>
                <c:pt idx="0">
                  <c:v>0.30686198920585966</c:v>
                </c:pt>
                <c:pt idx="1">
                  <c:v>0.33261955745895788</c:v>
                </c:pt>
                <c:pt idx="2">
                  <c:v>0.3164400494437577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50F9-D94F-90AC-75CE1EA907EB}"/>
            </c:ext>
          </c:extLst>
        </c:ser>
        <c:ser>
          <c:idx val="9"/>
          <c:order val="9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5a'!$K$10:$M$10</c:f>
              <c:numCache>
                <c:formatCode>General</c:formatCode>
                <c:ptCount val="3"/>
                <c:pt idx="0">
                  <c:v>9</c:v>
                </c:pt>
                <c:pt idx="1">
                  <c:v>9</c:v>
                </c:pt>
                <c:pt idx="2">
                  <c:v>9</c:v>
                </c:pt>
              </c:numCache>
            </c:numRef>
          </c:xVal>
          <c:yVal>
            <c:numRef>
              <c:f>'Ext. Data. Fig. 5a'!$F$10:$H$10</c:f>
              <c:numCache>
                <c:formatCode>General</c:formatCode>
                <c:ptCount val="3"/>
                <c:pt idx="0">
                  <c:v>0.37548188126445642</c:v>
                </c:pt>
                <c:pt idx="1">
                  <c:v>0.36331192005710206</c:v>
                </c:pt>
                <c:pt idx="2">
                  <c:v>0.37886279357231151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50F9-D94F-90AC-75CE1EA90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30173135"/>
        <c:axId val="1430166479"/>
      </c:scatterChart>
      <c:catAx>
        <c:axId val="1430173135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430166479"/>
        <c:crosses val="autoZero"/>
        <c:auto val="1"/>
        <c:lblAlgn val="ctr"/>
        <c:lblOffset val="100"/>
        <c:noMultiLvlLbl val="0"/>
      </c:catAx>
      <c:valAx>
        <c:axId val="143016647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4301731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7811359281688368E-2"/>
          <c:y val="5.7971014492753624E-2"/>
          <c:w val="0.93025719920001104"/>
          <c:h val="0.8805088970177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A87-3242-8DA7-59AA9ACEC04C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A87-3242-8DA7-59AA9ACEC04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A87-3242-8DA7-59AA9ACEC04C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A87-3242-8DA7-59AA9ACEC04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A87-3242-8DA7-59AA9ACEC04C}"/>
              </c:ext>
            </c:extLst>
          </c:dPt>
          <c:dPt>
            <c:idx val="8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A87-3242-8DA7-59AA9ACEC04C}"/>
              </c:ext>
            </c:extLst>
          </c:dPt>
          <c:errBars>
            <c:errBarType val="both"/>
            <c:errValType val="cust"/>
            <c:noEndCap val="0"/>
            <c:plus>
              <c:numRef>
                <c:f>'Ext. Data. Fig. 5a'!$J$2:$J$10</c:f>
                <c:numCache>
                  <c:formatCode>General</c:formatCode>
                  <c:ptCount val="9"/>
                  <c:pt idx="0">
                    <c:v>9.0180650633700891E-3</c:v>
                  </c:pt>
                  <c:pt idx="1">
                    <c:v>0</c:v>
                  </c:pt>
                  <c:pt idx="2">
                    <c:v>4.8749500283376129E-2</c:v>
                  </c:pt>
                  <c:pt idx="3">
                    <c:v>1.2594005719080738E-2</c:v>
                  </c:pt>
                  <c:pt idx="4">
                    <c:v>2.5517079368015446E-2</c:v>
                  </c:pt>
                  <c:pt idx="5">
                    <c:v>5.0498462187635089E-2</c:v>
                  </c:pt>
                  <c:pt idx="6">
                    <c:v>8.9921280899233885E-3</c:v>
                  </c:pt>
                  <c:pt idx="7">
                    <c:v>1.3019011994308834E-2</c:v>
                  </c:pt>
                  <c:pt idx="8">
                    <c:v>8.1789179287152531E-3</c:v>
                  </c:pt>
                </c:numCache>
              </c:numRef>
            </c:plus>
            <c:minus>
              <c:numRef>
                <c:f>'Ext. Data. Fig. 5a'!$J$2:$J$10</c:f>
                <c:numCache>
                  <c:formatCode>General</c:formatCode>
                  <c:ptCount val="9"/>
                  <c:pt idx="0">
                    <c:v>9.0180650633700891E-3</c:v>
                  </c:pt>
                  <c:pt idx="1">
                    <c:v>0</c:v>
                  </c:pt>
                  <c:pt idx="2">
                    <c:v>4.8749500283376129E-2</c:v>
                  </c:pt>
                  <c:pt idx="3">
                    <c:v>1.2594005719080738E-2</c:v>
                  </c:pt>
                  <c:pt idx="4">
                    <c:v>2.5517079368015446E-2</c:v>
                  </c:pt>
                  <c:pt idx="5">
                    <c:v>5.0498462187635089E-2</c:v>
                  </c:pt>
                  <c:pt idx="6">
                    <c:v>8.9921280899233885E-3</c:v>
                  </c:pt>
                  <c:pt idx="7">
                    <c:v>1.3019011994308834E-2</c:v>
                  </c:pt>
                  <c:pt idx="8">
                    <c:v>8.1789179287152531E-3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'Ext. Data. Fig. 5a'!$I$2:$I$10</c:f>
              <c:numCache>
                <c:formatCode>General</c:formatCode>
                <c:ptCount val="9"/>
                <c:pt idx="0">
                  <c:v>4.069219589196283E-2</c:v>
                </c:pt>
                <c:pt idx="1">
                  <c:v>1</c:v>
                </c:pt>
                <c:pt idx="2">
                  <c:v>1.0280465347787375</c:v>
                </c:pt>
                <c:pt idx="3">
                  <c:v>2.7089809910938328E-2</c:v>
                </c:pt>
                <c:pt idx="4">
                  <c:v>0.15782950190391379</c:v>
                </c:pt>
                <c:pt idx="5">
                  <c:v>0.13720485039801142</c:v>
                </c:pt>
                <c:pt idx="6">
                  <c:v>1.7776819394668839E-2</c:v>
                </c:pt>
                <c:pt idx="7">
                  <c:v>0.31864053203619175</c:v>
                </c:pt>
                <c:pt idx="8">
                  <c:v>0.37255219829795666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A87-3242-8DA7-59AA9ACEC0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30173135"/>
        <c:axId val="1430166479"/>
      </c:barChart>
      <c:scatterChart>
        <c:scatterStyle val="lineMarker"/>
        <c:varyColors val="0"/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5a'!$K$2:$M$2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xVal>
          <c:yVal>
            <c:numRef>
              <c:f>'Ext. Data. Fig. 5a'!$F$2:$H$2</c:f>
              <c:numCache>
                <c:formatCode>General</c:formatCode>
                <c:ptCount val="3"/>
                <c:pt idx="0">
                  <c:v>4.3176561295296838E-2</c:v>
                </c:pt>
                <c:pt idx="1">
                  <c:v>3.0692362598144184E-2</c:v>
                </c:pt>
                <c:pt idx="2">
                  <c:v>4.8207663782447466E-2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2A87-3242-8DA7-59AA9ACEC04C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5a'!$K$3:$M$3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xVal>
          <c:yVal>
            <c:numRef>
              <c:f>'Ext. Data. Fig. 5a'!$F$3:$H$3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2A87-3242-8DA7-59AA9ACEC04C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5a'!$K$4:$M$4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3</c:v>
                </c:pt>
              </c:numCache>
            </c:numRef>
          </c:xVal>
          <c:yVal>
            <c:numRef>
              <c:f>'Ext. Data. Fig. 5a'!$F$4:$H$4</c:f>
              <c:numCache>
                <c:formatCode>General</c:formatCode>
                <c:ptCount val="3"/>
                <c:pt idx="0">
                  <c:v>0.98766383962991522</c:v>
                </c:pt>
                <c:pt idx="1">
                  <c:v>1.0142755174875089</c:v>
                </c:pt>
                <c:pt idx="2">
                  <c:v>1.0822002472187886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2A87-3242-8DA7-59AA9ACEC04C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5a'!$K$5:$M$5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4</c:v>
                </c:pt>
              </c:numCache>
            </c:numRef>
          </c:xVal>
          <c:yVal>
            <c:numRef>
              <c:f>'Ext. Data. Fig. 5a'!$F$5:$H$5</c:f>
              <c:numCache>
                <c:formatCode>General</c:formatCode>
                <c:ptCount val="3"/>
                <c:pt idx="0">
                  <c:v>1.7733230531996914E-2</c:v>
                </c:pt>
                <c:pt idx="1">
                  <c:v>2.2127052105638829E-2</c:v>
                </c:pt>
                <c:pt idx="2">
                  <c:v>4.1409147095179233E-2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2A87-3242-8DA7-59AA9ACEC04C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5a'!$K$6:$M$6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>
                  <c:v>5</c:v>
                </c:pt>
              </c:numCache>
            </c:numRef>
          </c:xVal>
          <c:yVal>
            <c:numRef>
              <c:f>'Ext. Data. Fig. 5a'!$F$6:$H$6</c:f>
              <c:numCache>
                <c:formatCode>General</c:formatCode>
                <c:ptCount val="3"/>
                <c:pt idx="0">
                  <c:v>0.14417887432536622</c:v>
                </c:pt>
                <c:pt idx="1">
                  <c:v>0.14204139900071378</c:v>
                </c:pt>
                <c:pt idx="2">
                  <c:v>0.18726823238566132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2A87-3242-8DA7-59AA9ACEC04C}"/>
            </c:ext>
          </c:extLst>
        </c:ser>
        <c:ser>
          <c:idx val="6"/>
          <c:order val="6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5a'!$K$7:$M$7</c:f>
              <c:numCache>
                <c:formatCode>General</c:formatCode>
                <c:ptCount val="3"/>
                <c:pt idx="0">
                  <c:v>6</c:v>
                </c:pt>
                <c:pt idx="1">
                  <c:v>6</c:v>
                </c:pt>
                <c:pt idx="2">
                  <c:v>6</c:v>
                </c:pt>
              </c:numCache>
            </c:numRef>
          </c:xVal>
          <c:yVal>
            <c:numRef>
              <c:f>'Ext. Data. Fig. 5a'!$F$7:$H$7</c:f>
              <c:numCache>
                <c:formatCode>General</c:formatCode>
                <c:ptCount val="3"/>
                <c:pt idx="0">
                  <c:v>0.16191210485736315</c:v>
                </c:pt>
                <c:pt idx="1">
                  <c:v>0.17059243397573162</c:v>
                </c:pt>
                <c:pt idx="2">
                  <c:v>7.9110012360939425E-2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2A87-3242-8DA7-59AA9ACEC04C}"/>
            </c:ext>
          </c:extLst>
        </c:ser>
        <c:ser>
          <c:idx val="7"/>
          <c:order val="7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'Ext. Data. Fig. 5a'!$K$8:$M$8</c:f>
              <c:numCache>
                <c:formatCode>General</c:formatCode>
                <c:ptCount val="3"/>
                <c:pt idx="0">
                  <c:v>7</c:v>
                </c:pt>
                <c:pt idx="1">
                  <c:v>7</c:v>
                </c:pt>
                <c:pt idx="2">
                  <c:v>7</c:v>
                </c:pt>
              </c:numCache>
            </c:numRef>
          </c:xVal>
          <c:yVal>
            <c:numRef>
              <c:f>'Ext. Data. Fig. 5a'!$F$8:$H$8</c:f>
              <c:numCache>
                <c:formatCode>General</c:formatCode>
                <c:ptCount val="3"/>
                <c:pt idx="0">
                  <c:v>2.2359290670778721E-2</c:v>
                </c:pt>
                <c:pt idx="1">
                  <c:v>2.3554603854389723E-2</c:v>
                </c:pt>
                <c:pt idx="2">
                  <c:v>7.4165636588380719E-3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2A87-3242-8DA7-59AA9ACEC04C}"/>
            </c:ext>
          </c:extLst>
        </c:ser>
        <c:ser>
          <c:idx val="8"/>
          <c:order val="8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5a'!$K$9:$M$9</c:f>
              <c:numCache>
                <c:formatCode>General</c:formatCode>
                <c:ptCount val="3"/>
                <c:pt idx="0">
                  <c:v>8</c:v>
                </c:pt>
                <c:pt idx="1">
                  <c:v>8</c:v>
                </c:pt>
                <c:pt idx="2">
                  <c:v>8</c:v>
                </c:pt>
              </c:numCache>
            </c:numRef>
          </c:xVal>
          <c:yVal>
            <c:numRef>
              <c:f>'Ext. Data. Fig. 5a'!$F$9:$H$9</c:f>
              <c:numCache>
                <c:formatCode>General</c:formatCode>
                <c:ptCount val="3"/>
                <c:pt idx="0">
                  <c:v>0.30686198920585966</c:v>
                </c:pt>
                <c:pt idx="1">
                  <c:v>0.33261955745895788</c:v>
                </c:pt>
                <c:pt idx="2">
                  <c:v>0.3164400494437577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2A87-3242-8DA7-59AA9ACEC04C}"/>
            </c:ext>
          </c:extLst>
        </c:ser>
        <c:ser>
          <c:idx val="9"/>
          <c:order val="9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5a'!$K$10:$M$10</c:f>
              <c:numCache>
                <c:formatCode>General</c:formatCode>
                <c:ptCount val="3"/>
                <c:pt idx="0">
                  <c:v>9</c:v>
                </c:pt>
                <c:pt idx="1">
                  <c:v>9</c:v>
                </c:pt>
                <c:pt idx="2">
                  <c:v>9</c:v>
                </c:pt>
              </c:numCache>
            </c:numRef>
          </c:xVal>
          <c:yVal>
            <c:numRef>
              <c:f>'Ext. Data. Fig. 5a'!$F$10:$H$10</c:f>
              <c:numCache>
                <c:formatCode>General</c:formatCode>
                <c:ptCount val="3"/>
                <c:pt idx="0">
                  <c:v>0.37548188126445642</c:v>
                </c:pt>
                <c:pt idx="1">
                  <c:v>0.36331192005710206</c:v>
                </c:pt>
                <c:pt idx="2">
                  <c:v>0.37886279357231151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2A87-3242-8DA7-59AA9ACEC0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30173135"/>
        <c:axId val="1430166479"/>
      </c:scatterChart>
      <c:catAx>
        <c:axId val="1430173135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430166479"/>
        <c:crosses val="autoZero"/>
        <c:auto val="1"/>
        <c:lblAlgn val="ctr"/>
        <c:lblOffset val="100"/>
        <c:noMultiLvlLbl val="0"/>
      </c:catAx>
      <c:valAx>
        <c:axId val="143016647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one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4301731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w/o TNFalpha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('Ext. Data. Fig. 5b'!$J$2,'Ext. Data. Fig. 5b'!$J$6,'Ext. Data. Fig. 5b'!$J$10)</c:f>
                <c:numCache>
                  <c:formatCode>General</c:formatCode>
                  <c:ptCount val="3"/>
                  <c:pt idx="0">
                    <c:v>1.1353573601804074E-2</c:v>
                  </c:pt>
                  <c:pt idx="1">
                    <c:v>1.4968103837288915E-2</c:v>
                  </c:pt>
                  <c:pt idx="2">
                    <c:v>1.2225428365450049E-2</c:v>
                  </c:pt>
                </c:numCache>
              </c:numRef>
            </c:plus>
            <c:minus>
              <c:numRef>
                <c:f>('Ext. Data. Fig. 5b'!$J$2,'Ext. Data. Fig. 5b'!$J$6,'Ext. Data. Fig. 5b'!$J$10)</c:f>
                <c:numCache>
                  <c:formatCode>General</c:formatCode>
                  <c:ptCount val="3"/>
                  <c:pt idx="0">
                    <c:v>1.1353573601804074E-2</c:v>
                  </c:pt>
                  <c:pt idx="1">
                    <c:v>1.4968103837288915E-2</c:v>
                  </c:pt>
                  <c:pt idx="2">
                    <c:v>1.2225428365450049E-2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5b'!$I$2,'Ext. Data. Fig. 5b'!$I$6,'Ext. Data. Fig. 5b'!$I$10)</c:f>
              <c:numCache>
                <c:formatCode>General</c:formatCode>
                <c:ptCount val="3"/>
                <c:pt idx="0">
                  <c:v>4.9646685283268023E-2</c:v>
                </c:pt>
                <c:pt idx="1">
                  <c:v>3.5032943998544924E-2</c:v>
                </c:pt>
                <c:pt idx="2">
                  <c:v>4.1138694285317627E-2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3D-A44C-9F5D-3BDB2B4C82D9}"/>
            </c:ext>
          </c:extLst>
        </c:ser>
        <c:ser>
          <c:idx val="1"/>
          <c:order val="1"/>
          <c:tx>
            <c:v>with TNF-alpha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('Ext. Data. Fig. 5b'!$J$3,'Ext. Data. Fig. 5b'!$J$7,'Ext. Data. Fig. 5b'!$J$11)</c:f>
                <c:numCache>
                  <c:formatCode>General</c:formatCode>
                  <c:ptCount val="3"/>
                  <c:pt idx="0">
                    <c:v>0</c:v>
                  </c:pt>
                  <c:pt idx="1">
                    <c:v>1.4186499304056219E-2</c:v>
                  </c:pt>
                  <c:pt idx="2">
                    <c:v>1.3303024410854755E-2</c:v>
                  </c:pt>
                </c:numCache>
              </c:numRef>
            </c:plus>
            <c:minus>
              <c:numRef>
                <c:f>('Ext. Data. Fig. 5b'!$J$3,'Ext. Data. Fig. 5b'!$J$7,'Ext. Data. Fig. 5b'!$J$11)</c:f>
                <c:numCache>
                  <c:formatCode>General</c:formatCode>
                  <c:ptCount val="3"/>
                  <c:pt idx="0">
                    <c:v>0</c:v>
                  </c:pt>
                  <c:pt idx="1">
                    <c:v>1.4186499304056219E-2</c:v>
                  </c:pt>
                  <c:pt idx="2">
                    <c:v>1.3303024410854755E-2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5b'!$I$3,'Ext. Data. Fig. 5b'!$I$7,'Ext. Data. Fig. 5b'!$I$11)</c:f>
              <c:numCache>
                <c:formatCode>General</c:formatCode>
                <c:ptCount val="3"/>
                <c:pt idx="0">
                  <c:v>1</c:v>
                </c:pt>
                <c:pt idx="1">
                  <c:v>0.20864400593573149</c:v>
                </c:pt>
                <c:pt idx="2">
                  <c:v>0.10501502889932977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3D-A44C-9F5D-3BDB2B4C82D9}"/>
            </c:ext>
          </c:extLst>
        </c:ser>
        <c:ser>
          <c:idx val="2"/>
          <c:order val="2"/>
          <c:tx>
            <c:v>with serpin B3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('Ext. Data. Fig. 5b'!$J$4,'Ext. Data. Fig. 5b'!$J$8,'Ext. Data. Fig. 5b'!$J$12)</c:f>
                <c:numCache>
                  <c:formatCode>General</c:formatCode>
                  <c:ptCount val="3"/>
                  <c:pt idx="0">
                    <c:v>0.18399390206219424</c:v>
                  </c:pt>
                  <c:pt idx="1">
                    <c:v>2.8045559993657876E-2</c:v>
                  </c:pt>
                  <c:pt idx="2">
                    <c:v>6.7850203223030106E-2</c:v>
                  </c:pt>
                </c:numCache>
              </c:numRef>
            </c:plus>
            <c:minus>
              <c:numRef>
                <c:f>('Ext. Data. Fig. 5b'!$J$4,'Ext. Data. Fig. 5b'!$J$8,'Ext. Data. Fig. 5b'!$J$12)</c:f>
                <c:numCache>
                  <c:formatCode>General</c:formatCode>
                  <c:ptCount val="3"/>
                  <c:pt idx="0">
                    <c:v>0.18399390206219424</c:v>
                  </c:pt>
                  <c:pt idx="1">
                    <c:v>2.8045559993657876E-2</c:v>
                  </c:pt>
                  <c:pt idx="2">
                    <c:v>6.7850203223030106E-2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5b'!$I$4,'Ext. Data. Fig. 5b'!$I$8,'Ext. Data. Fig. 5b'!$I$12)</c:f>
              <c:numCache>
                <c:formatCode>General</c:formatCode>
                <c:ptCount val="3"/>
                <c:pt idx="0">
                  <c:v>0.87493782393958963</c:v>
                </c:pt>
                <c:pt idx="1">
                  <c:v>0.18550704500443241</c:v>
                </c:pt>
                <c:pt idx="2">
                  <c:v>0.4792340095654411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D3D-A44C-9F5D-3BDB2B4C82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90563392"/>
        <c:axId val="1890563808"/>
      </c:barChart>
      <c:catAx>
        <c:axId val="1890563392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890563808"/>
        <c:crosses val="autoZero"/>
        <c:auto val="1"/>
        <c:lblAlgn val="ctr"/>
        <c:lblOffset val="100"/>
        <c:noMultiLvlLbl val="0"/>
      </c:catAx>
      <c:valAx>
        <c:axId val="1890563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890563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DE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('Ext. Data. Fig. 5b'!$J$2,'Ext. Data. Fig. 5b'!$J$6,'Ext. Data. Fig. 5b'!$J$10)</c:f>
                <c:numCache>
                  <c:formatCode>General</c:formatCode>
                  <c:ptCount val="3"/>
                  <c:pt idx="0">
                    <c:v>1.1353573601804074E-2</c:v>
                  </c:pt>
                  <c:pt idx="1">
                    <c:v>1.4968103837288915E-2</c:v>
                  </c:pt>
                  <c:pt idx="2">
                    <c:v>1.2225428365450049E-2</c:v>
                  </c:pt>
                </c:numCache>
              </c:numRef>
            </c:plus>
            <c:minus>
              <c:numRef>
                <c:f>('Ext. Data. Fig. 5b'!$J$2,'Ext. Data. Fig. 5b'!$J$6,'Ext. Data. Fig. 5b'!$J$10)</c:f>
                <c:numCache>
                  <c:formatCode>General</c:formatCode>
                  <c:ptCount val="3"/>
                  <c:pt idx="0">
                    <c:v>1.1353573601804074E-2</c:v>
                  </c:pt>
                  <c:pt idx="1">
                    <c:v>1.4968103837288915E-2</c:v>
                  </c:pt>
                  <c:pt idx="2">
                    <c:v>1.2225428365450049E-2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5b'!$I$2,'Ext. Data. Fig. 5b'!$I$6,'Ext. Data. Fig. 5b'!$I$10)</c:f>
              <c:numCache>
                <c:formatCode>General</c:formatCode>
                <c:ptCount val="3"/>
                <c:pt idx="0">
                  <c:v>4.9646685283268023E-2</c:v>
                </c:pt>
                <c:pt idx="1">
                  <c:v>3.5032943998544924E-2</c:v>
                </c:pt>
                <c:pt idx="2">
                  <c:v>4.1138694285317627E-2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F9-974B-A18F-5F0C9542926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('Ext. Data. Fig. 5b'!$J$3,'Ext. Data. Fig. 5b'!$J$7,'Ext. Data. Fig. 5b'!$J$11)</c:f>
                <c:numCache>
                  <c:formatCode>General</c:formatCode>
                  <c:ptCount val="3"/>
                  <c:pt idx="0">
                    <c:v>0</c:v>
                  </c:pt>
                  <c:pt idx="1">
                    <c:v>1.4186499304056219E-2</c:v>
                  </c:pt>
                  <c:pt idx="2">
                    <c:v>1.3303024410854755E-2</c:v>
                  </c:pt>
                </c:numCache>
              </c:numRef>
            </c:plus>
            <c:minus>
              <c:numRef>
                <c:f>('Ext. Data. Fig. 5b'!$J$3,'Ext. Data. Fig. 5b'!$J$7,'Ext. Data. Fig. 5b'!$J$11)</c:f>
                <c:numCache>
                  <c:formatCode>General</c:formatCode>
                  <c:ptCount val="3"/>
                  <c:pt idx="0">
                    <c:v>0</c:v>
                  </c:pt>
                  <c:pt idx="1">
                    <c:v>1.4186499304056219E-2</c:v>
                  </c:pt>
                  <c:pt idx="2">
                    <c:v>1.3303024410854755E-2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5b'!$I$3,'Ext. Data. Fig. 5b'!$I$7,'Ext. Data. Fig. 5b'!$I$11)</c:f>
              <c:numCache>
                <c:formatCode>General</c:formatCode>
                <c:ptCount val="3"/>
                <c:pt idx="0">
                  <c:v>1</c:v>
                </c:pt>
                <c:pt idx="1">
                  <c:v>0.20864400593573149</c:v>
                </c:pt>
                <c:pt idx="2">
                  <c:v>0.10501502889932977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F9-974B-A18F-5F0C9542926A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('Ext. Data. Fig. 5b'!$J$4,'Ext. Data. Fig. 5b'!$J$8,'Ext. Data. Fig. 5b'!$J$12)</c:f>
                <c:numCache>
                  <c:formatCode>General</c:formatCode>
                  <c:ptCount val="3"/>
                  <c:pt idx="0">
                    <c:v>0.18399390206219424</c:v>
                  </c:pt>
                  <c:pt idx="1">
                    <c:v>2.8045559993657876E-2</c:v>
                  </c:pt>
                  <c:pt idx="2">
                    <c:v>6.7850203223030106E-2</c:v>
                  </c:pt>
                </c:numCache>
              </c:numRef>
            </c:plus>
            <c:minus>
              <c:numRef>
                <c:f>('Ext. Data. Fig. 5b'!$J$4,'Ext. Data. Fig. 5b'!$J$8,'Ext. Data. Fig. 5b'!$J$12)</c:f>
                <c:numCache>
                  <c:formatCode>General</c:formatCode>
                  <c:ptCount val="3"/>
                  <c:pt idx="0">
                    <c:v>0.18399390206219424</c:v>
                  </c:pt>
                  <c:pt idx="1">
                    <c:v>2.8045559993657876E-2</c:v>
                  </c:pt>
                  <c:pt idx="2">
                    <c:v>6.7850203223030106E-2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5b'!$I$4,'Ext. Data. Fig. 5b'!$I$8,'Ext. Data. Fig. 5b'!$I$12)</c:f>
              <c:numCache>
                <c:formatCode>General</c:formatCode>
                <c:ptCount val="3"/>
                <c:pt idx="0">
                  <c:v>0.87493782393958963</c:v>
                </c:pt>
                <c:pt idx="1">
                  <c:v>0.18550704500443241</c:v>
                </c:pt>
                <c:pt idx="2">
                  <c:v>0.4792340095654411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F9-974B-A18F-5F0C954292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90563392"/>
        <c:axId val="1890563808"/>
      </c:barChart>
      <c:catAx>
        <c:axId val="1890563392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890563808"/>
        <c:crosses val="autoZero"/>
        <c:auto val="1"/>
        <c:lblAlgn val="ctr"/>
        <c:lblOffset val="100"/>
        <c:noMultiLvlLbl val="0"/>
      </c:catAx>
      <c:valAx>
        <c:axId val="1890563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one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890563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699-874E-9A2D-B08DA7395821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699-874E-9A2D-B08DA739582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699-874E-9A2D-B08DA7395821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699-874E-9A2D-B08DA7395821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699-874E-9A2D-B08DA7395821}"/>
              </c:ext>
            </c:extLst>
          </c:dPt>
          <c:dPt>
            <c:idx val="8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699-874E-9A2D-B08DA7395821}"/>
              </c:ext>
            </c:extLst>
          </c:dPt>
          <c:errBars>
            <c:errBarType val="both"/>
            <c:errValType val="cust"/>
            <c:noEndCap val="0"/>
            <c:plus>
              <c:numRef>
                <c:f>'Ext. Data. Fig. 5b'!$H$26:$H$34</c:f>
                <c:numCache>
                  <c:formatCode>General</c:formatCode>
                  <c:ptCount val="9"/>
                  <c:pt idx="0">
                    <c:v>1.1353573601804074E-2</c:v>
                  </c:pt>
                  <c:pt idx="1">
                    <c:v>0</c:v>
                  </c:pt>
                  <c:pt idx="2">
                    <c:v>0.18399390206219424</c:v>
                  </c:pt>
                  <c:pt idx="3">
                    <c:v>1.4968103837288915E-2</c:v>
                  </c:pt>
                  <c:pt idx="4">
                    <c:v>1.4186499304056219E-2</c:v>
                  </c:pt>
                  <c:pt idx="5">
                    <c:v>2.8045559993657876E-2</c:v>
                  </c:pt>
                  <c:pt idx="6">
                    <c:v>1.2225428365450049E-2</c:v>
                  </c:pt>
                  <c:pt idx="7">
                    <c:v>1.3303024410854755E-2</c:v>
                  </c:pt>
                  <c:pt idx="8">
                    <c:v>6.7850203223030106E-2</c:v>
                  </c:pt>
                </c:numCache>
              </c:numRef>
            </c:plus>
            <c:minus>
              <c:numRef>
                <c:f>'Ext. Data. Fig. 5b'!$H$26:$H$34</c:f>
                <c:numCache>
                  <c:formatCode>General</c:formatCode>
                  <c:ptCount val="9"/>
                  <c:pt idx="0">
                    <c:v>1.1353573601804074E-2</c:v>
                  </c:pt>
                  <c:pt idx="1">
                    <c:v>0</c:v>
                  </c:pt>
                  <c:pt idx="2">
                    <c:v>0.18399390206219424</c:v>
                  </c:pt>
                  <c:pt idx="3">
                    <c:v>1.4968103837288915E-2</c:v>
                  </c:pt>
                  <c:pt idx="4">
                    <c:v>1.4186499304056219E-2</c:v>
                  </c:pt>
                  <c:pt idx="5">
                    <c:v>2.8045559993657876E-2</c:v>
                  </c:pt>
                  <c:pt idx="6">
                    <c:v>1.2225428365450049E-2</c:v>
                  </c:pt>
                  <c:pt idx="7">
                    <c:v>1.3303024410854755E-2</c:v>
                  </c:pt>
                  <c:pt idx="8">
                    <c:v>6.7850203223030106E-2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'Ext. Data. Fig. 5b'!$G$26:$G$34</c:f>
              <c:numCache>
                <c:formatCode>General</c:formatCode>
                <c:ptCount val="9"/>
                <c:pt idx="0">
                  <c:v>4.9646685283268023E-2</c:v>
                </c:pt>
                <c:pt idx="1">
                  <c:v>1</c:v>
                </c:pt>
                <c:pt idx="2">
                  <c:v>0.87493782393958963</c:v>
                </c:pt>
                <c:pt idx="3">
                  <c:v>3.5032943998544924E-2</c:v>
                </c:pt>
                <c:pt idx="4">
                  <c:v>0.20864400593573149</c:v>
                </c:pt>
                <c:pt idx="5">
                  <c:v>0.18550704500443241</c:v>
                </c:pt>
                <c:pt idx="6">
                  <c:v>4.1138694285317627E-2</c:v>
                </c:pt>
                <c:pt idx="7">
                  <c:v>0.10501502889932977</c:v>
                </c:pt>
                <c:pt idx="8">
                  <c:v>0.4792340095654411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699-874E-9A2D-B08DA7395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50955647"/>
        <c:axId val="1550956063"/>
      </c:barChart>
      <c:scatterChart>
        <c:scatterStyle val="lineMarker"/>
        <c:varyColors val="0"/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5b'!$A$26:$C$26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xVal>
          <c:yVal>
            <c:numRef>
              <c:f>'Ext. Data. Fig. 5b'!$D$26:$F$26</c:f>
              <c:numCache>
                <c:formatCode>General</c:formatCode>
                <c:ptCount val="3"/>
                <c:pt idx="0">
                  <c:v>6.1201572150477258E-2</c:v>
                </c:pt>
                <c:pt idx="1">
                  <c:v>4.9232736572890026E-2</c:v>
                </c:pt>
                <c:pt idx="2">
                  <c:v>3.8505747126436785E-2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B699-874E-9A2D-B08DA7395821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5b'!$A$27:$C$27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xVal>
          <c:yVal>
            <c:numRef>
              <c:f>'Ext. Data. Fig. 5b'!$D$27:$F$27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B699-874E-9A2D-B08DA7395821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5b'!$A$28:$C$28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3</c:v>
                </c:pt>
              </c:numCache>
            </c:numRef>
          </c:xVal>
          <c:yVal>
            <c:numRef>
              <c:f>'Ext. Data. Fig. 5b'!$D$28:$F$28</c:f>
              <c:numCache>
                <c:formatCode>General</c:formatCode>
                <c:ptCount val="3"/>
                <c:pt idx="0">
                  <c:v>0.70129140932060641</c:v>
                </c:pt>
                <c:pt idx="1">
                  <c:v>1.0677749360613811</c:v>
                </c:pt>
                <c:pt idx="2">
                  <c:v>0.85574712643678164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B699-874E-9A2D-B08DA7395821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5b'!$A$29:$C$29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4</c:v>
                </c:pt>
              </c:numCache>
            </c:numRef>
          </c:xVal>
          <c:yVal>
            <c:numRef>
              <c:f>'Ext. Data. Fig. 5b'!$D$29:$F$29</c:f>
              <c:numCache>
                <c:formatCode>General</c:formatCode>
                <c:ptCount val="3"/>
                <c:pt idx="0">
                  <c:v>3.0320044918585063E-2</c:v>
                </c:pt>
                <c:pt idx="1">
                  <c:v>5.1790281329923277E-2</c:v>
                </c:pt>
                <c:pt idx="2">
                  <c:v>2.2988505747126436E-2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B699-874E-9A2D-B08DA7395821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5b'!$A$30:$C$30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>
                  <c:v>5</c:v>
                </c:pt>
              </c:numCache>
            </c:numRef>
          </c:xVal>
          <c:yVal>
            <c:numRef>
              <c:f>'Ext. Data. Fig. 5b'!$D$30:$F$30</c:f>
              <c:numCache>
                <c:formatCode>General</c:formatCode>
                <c:ptCount val="3"/>
                <c:pt idx="0">
                  <c:v>0.20550252667040989</c:v>
                </c:pt>
                <c:pt idx="1">
                  <c:v>0.19629156010230178</c:v>
                </c:pt>
                <c:pt idx="2">
                  <c:v>0.22413793103448276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B699-874E-9A2D-B08DA7395821}"/>
            </c:ext>
          </c:extLst>
        </c:ser>
        <c:ser>
          <c:idx val="6"/>
          <c:order val="6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5b'!$A$31:$C$31</c:f>
              <c:numCache>
                <c:formatCode>General</c:formatCode>
                <c:ptCount val="3"/>
                <c:pt idx="0">
                  <c:v>6</c:v>
                </c:pt>
                <c:pt idx="1">
                  <c:v>6</c:v>
                </c:pt>
                <c:pt idx="2">
                  <c:v>6</c:v>
                </c:pt>
              </c:numCache>
            </c:numRef>
          </c:xVal>
          <c:yVal>
            <c:numRef>
              <c:f>'Ext. Data. Fig. 5b'!$D$31:$F$31</c:f>
              <c:numCache>
                <c:formatCode>General</c:formatCode>
                <c:ptCount val="3"/>
                <c:pt idx="0">
                  <c:v>0.20550252667040989</c:v>
                </c:pt>
                <c:pt idx="1">
                  <c:v>0.19757033248081843</c:v>
                </c:pt>
                <c:pt idx="2">
                  <c:v>0.15344827586206897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B699-874E-9A2D-B08DA7395821}"/>
            </c:ext>
          </c:extLst>
        </c:ser>
        <c:ser>
          <c:idx val="7"/>
          <c:order val="7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5b'!$A$32:$C$32</c:f>
              <c:numCache>
                <c:formatCode>General</c:formatCode>
                <c:ptCount val="3"/>
                <c:pt idx="0">
                  <c:v>7</c:v>
                </c:pt>
                <c:pt idx="1">
                  <c:v>7</c:v>
                </c:pt>
                <c:pt idx="2">
                  <c:v>7</c:v>
                </c:pt>
              </c:numCache>
            </c:numRef>
          </c:xVal>
          <c:yVal>
            <c:numRef>
              <c:f>'Ext. Data. Fig. 5b'!$D$32:$F$32</c:f>
              <c:numCache>
                <c:formatCode>General</c:formatCode>
                <c:ptCount val="3"/>
                <c:pt idx="0">
                  <c:v>5.1094890510948905E-2</c:v>
                </c:pt>
                <c:pt idx="1">
                  <c:v>2.7493606138107418E-2</c:v>
                </c:pt>
                <c:pt idx="2">
                  <c:v>4.4827586206896551E-2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B699-874E-9A2D-B08DA7395821}"/>
            </c:ext>
          </c:extLst>
        </c:ser>
        <c:ser>
          <c:idx val="8"/>
          <c:order val="8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5b'!$A$33:$C$33</c:f>
              <c:numCache>
                <c:formatCode>General</c:formatCode>
                <c:ptCount val="3"/>
                <c:pt idx="0">
                  <c:v>8</c:v>
                </c:pt>
                <c:pt idx="1">
                  <c:v>8</c:v>
                </c:pt>
                <c:pt idx="2">
                  <c:v>8</c:v>
                </c:pt>
              </c:numCache>
            </c:numRef>
          </c:xVal>
          <c:yVal>
            <c:numRef>
              <c:f>'Ext. Data. Fig. 5b'!$D$33:$F$33</c:f>
              <c:numCache>
                <c:formatCode>General</c:formatCode>
                <c:ptCount val="3"/>
                <c:pt idx="0">
                  <c:v>0.1128579449747333</c:v>
                </c:pt>
                <c:pt idx="1">
                  <c:v>0.11253196930946291</c:v>
                </c:pt>
                <c:pt idx="2">
                  <c:v>8.9655172413793102E-2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B699-874E-9A2D-B08DA7395821}"/>
            </c:ext>
          </c:extLst>
        </c:ser>
        <c:ser>
          <c:idx val="9"/>
          <c:order val="9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5b'!$A$34:$C$34</c:f>
              <c:numCache>
                <c:formatCode>General</c:formatCode>
                <c:ptCount val="3"/>
                <c:pt idx="0">
                  <c:v>9</c:v>
                </c:pt>
                <c:pt idx="1">
                  <c:v>9</c:v>
                </c:pt>
                <c:pt idx="2">
                  <c:v>9</c:v>
                </c:pt>
              </c:numCache>
            </c:numRef>
          </c:xVal>
          <c:yVal>
            <c:numRef>
              <c:f>'Ext. Data. Fig. 5b'!$D$34:$F$34</c:f>
              <c:numCache>
                <c:formatCode>General</c:formatCode>
                <c:ptCount val="3"/>
                <c:pt idx="0">
                  <c:v>0.40089837170129139</c:v>
                </c:pt>
                <c:pt idx="1">
                  <c:v>0.51726342710997442</c:v>
                </c:pt>
                <c:pt idx="2">
                  <c:v>0.51954022988505744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B699-874E-9A2D-B08DA7395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0955647"/>
        <c:axId val="1550956063"/>
      </c:scatterChart>
      <c:catAx>
        <c:axId val="1550955647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50956063"/>
        <c:crosses val="autoZero"/>
        <c:auto val="1"/>
        <c:lblAlgn val="ctr"/>
        <c:lblOffset val="100"/>
        <c:noMultiLvlLbl val="0"/>
      </c:catAx>
      <c:valAx>
        <c:axId val="155095606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509556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34F-524D-8FE9-820D3C2A9C80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34F-524D-8FE9-820D3C2A9C8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34F-524D-8FE9-820D3C2A9C80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34F-524D-8FE9-820D3C2A9C80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34F-524D-8FE9-820D3C2A9C80}"/>
              </c:ext>
            </c:extLst>
          </c:dPt>
          <c:dPt>
            <c:idx val="8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34F-524D-8FE9-820D3C2A9C80}"/>
              </c:ext>
            </c:extLst>
          </c:dPt>
          <c:errBars>
            <c:errBarType val="both"/>
            <c:errValType val="cust"/>
            <c:noEndCap val="0"/>
            <c:plus>
              <c:numRef>
                <c:f>'Ext. Data. Fig. 5b'!$H$26:$H$34</c:f>
                <c:numCache>
                  <c:formatCode>General</c:formatCode>
                  <c:ptCount val="9"/>
                  <c:pt idx="0">
                    <c:v>1.1353573601804074E-2</c:v>
                  </c:pt>
                  <c:pt idx="1">
                    <c:v>0</c:v>
                  </c:pt>
                  <c:pt idx="2">
                    <c:v>0.18399390206219424</c:v>
                  </c:pt>
                  <c:pt idx="3">
                    <c:v>1.4968103837288915E-2</c:v>
                  </c:pt>
                  <c:pt idx="4">
                    <c:v>1.4186499304056219E-2</c:v>
                  </c:pt>
                  <c:pt idx="5">
                    <c:v>2.8045559993657876E-2</c:v>
                  </c:pt>
                  <c:pt idx="6">
                    <c:v>1.2225428365450049E-2</c:v>
                  </c:pt>
                  <c:pt idx="7">
                    <c:v>1.3303024410854755E-2</c:v>
                  </c:pt>
                  <c:pt idx="8">
                    <c:v>6.7850203223030106E-2</c:v>
                  </c:pt>
                </c:numCache>
              </c:numRef>
            </c:plus>
            <c:minus>
              <c:numRef>
                <c:f>'Ext. Data. Fig. 5b'!$H$26:$H$34</c:f>
                <c:numCache>
                  <c:formatCode>General</c:formatCode>
                  <c:ptCount val="9"/>
                  <c:pt idx="0">
                    <c:v>1.1353573601804074E-2</c:v>
                  </c:pt>
                  <c:pt idx="1">
                    <c:v>0</c:v>
                  </c:pt>
                  <c:pt idx="2">
                    <c:v>0.18399390206219424</c:v>
                  </c:pt>
                  <c:pt idx="3">
                    <c:v>1.4968103837288915E-2</c:v>
                  </c:pt>
                  <c:pt idx="4">
                    <c:v>1.4186499304056219E-2</c:v>
                  </c:pt>
                  <c:pt idx="5">
                    <c:v>2.8045559993657876E-2</c:v>
                  </c:pt>
                  <c:pt idx="6">
                    <c:v>1.2225428365450049E-2</c:v>
                  </c:pt>
                  <c:pt idx="7">
                    <c:v>1.3303024410854755E-2</c:v>
                  </c:pt>
                  <c:pt idx="8">
                    <c:v>6.7850203223030106E-2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'Ext. Data. Fig. 5b'!$G$26:$G$34</c:f>
              <c:numCache>
                <c:formatCode>General</c:formatCode>
                <c:ptCount val="9"/>
                <c:pt idx="0">
                  <c:v>4.9646685283268023E-2</c:v>
                </c:pt>
                <c:pt idx="1">
                  <c:v>1</c:v>
                </c:pt>
                <c:pt idx="2">
                  <c:v>0.87493782393958963</c:v>
                </c:pt>
                <c:pt idx="3">
                  <c:v>3.5032943998544924E-2</c:v>
                </c:pt>
                <c:pt idx="4">
                  <c:v>0.20864400593573149</c:v>
                </c:pt>
                <c:pt idx="5">
                  <c:v>0.18550704500443241</c:v>
                </c:pt>
                <c:pt idx="6">
                  <c:v>4.1138694285317627E-2</c:v>
                </c:pt>
                <c:pt idx="7">
                  <c:v>0.10501502889932977</c:v>
                </c:pt>
                <c:pt idx="8">
                  <c:v>0.4792340095654411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34F-524D-8FE9-820D3C2A9C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50955647"/>
        <c:axId val="1550956063"/>
      </c:barChart>
      <c:scatterChart>
        <c:scatterStyle val="lineMarker"/>
        <c:varyColors val="0"/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5b'!$A$26:$C$26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xVal>
          <c:yVal>
            <c:numRef>
              <c:f>'Ext. Data. Fig. 5b'!$D$26:$F$26</c:f>
              <c:numCache>
                <c:formatCode>General</c:formatCode>
                <c:ptCount val="3"/>
                <c:pt idx="0">
                  <c:v>6.1201572150477258E-2</c:v>
                </c:pt>
                <c:pt idx="1">
                  <c:v>4.9232736572890026E-2</c:v>
                </c:pt>
                <c:pt idx="2">
                  <c:v>3.8505747126436785E-2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134F-524D-8FE9-820D3C2A9C80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5b'!$A$27:$C$27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xVal>
          <c:yVal>
            <c:numRef>
              <c:f>'Ext. Data. Fig. 5b'!$D$27:$F$27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134F-524D-8FE9-820D3C2A9C80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5b'!$A$28:$C$28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3</c:v>
                </c:pt>
              </c:numCache>
            </c:numRef>
          </c:xVal>
          <c:yVal>
            <c:numRef>
              <c:f>'Ext. Data. Fig. 5b'!$D$28:$F$28</c:f>
              <c:numCache>
                <c:formatCode>General</c:formatCode>
                <c:ptCount val="3"/>
                <c:pt idx="0">
                  <c:v>0.70129140932060641</c:v>
                </c:pt>
                <c:pt idx="1">
                  <c:v>1.0677749360613811</c:v>
                </c:pt>
                <c:pt idx="2">
                  <c:v>0.85574712643678164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134F-524D-8FE9-820D3C2A9C80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5b'!$A$29:$C$29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4</c:v>
                </c:pt>
              </c:numCache>
            </c:numRef>
          </c:xVal>
          <c:yVal>
            <c:numRef>
              <c:f>'Ext. Data. Fig. 5b'!$D$29:$F$29</c:f>
              <c:numCache>
                <c:formatCode>General</c:formatCode>
                <c:ptCount val="3"/>
                <c:pt idx="0">
                  <c:v>3.0320044918585063E-2</c:v>
                </c:pt>
                <c:pt idx="1">
                  <c:v>5.1790281329923277E-2</c:v>
                </c:pt>
                <c:pt idx="2">
                  <c:v>2.2988505747126436E-2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134F-524D-8FE9-820D3C2A9C80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5b'!$A$30:$C$30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>
                  <c:v>5</c:v>
                </c:pt>
              </c:numCache>
            </c:numRef>
          </c:xVal>
          <c:yVal>
            <c:numRef>
              <c:f>'Ext. Data. Fig. 5b'!$D$30:$F$30</c:f>
              <c:numCache>
                <c:formatCode>General</c:formatCode>
                <c:ptCount val="3"/>
                <c:pt idx="0">
                  <c:v>0.20550252667040989</c:v>
                </c:pt>
                <c:pt idx="1">
                  <c:v>0.19629156010230178</c:v>
                </c:pt>
                <c:pt idx="2">
                  <c:v>0.22413793103448276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134F-524D-8FE9-820D3C2A9C80}"/>
            </c:ext>
          </c:extLst>
        </c:ser>
        <c:ser>
          <c:idx val="6"/>
          <c:order val="6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5b'!$A$31:$C$31</c:f>
              <c:numCache>
                <c:formatCode>General</c:formatCode>
                <c:ptCount val="3"/>
                <c:pt idx="0">
                  <c:v>6</c:v>
                </c:pt>
                <c:pt idx="1">
                  <c:v>6</c:v>
                </c:pt>
                <c:pt idx="2">
                  <c:v>6</c:v>
                </c:pt>
              </c:numCache>
            </c:numRef>
          </c:xVal>
          <c:yVal>
            <c:numRef>
              <c:f>'Ext. Data. Fig. 5b'!$D$31:$F$31</c:f>
              <c:numCache>
                <c:formatCode>General</c:formatCode>
                <c:ptCount val="3"/>
                <c:pt idx="0">
                  <c:v>0.20550252667040989</c:v>
                </c:pt>
                <c:pt idx="1">
                  <c:v>0.19757033248081843</c:v>
                </c:pt>
                <c:pt idx="2">
                  <c:v>0.15344827586206897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134F-524D-8FE9-820D3C2A9C80}"/>
            </c:ext>
          </c:extLst>
        </c:ser>
        <c:ser>
          <c:idx val="7"/>
          <c:order val="7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5b'!$A$32:$C$32</c:f>
              <c:numCache>
                <c:formatCode>General</c:formatCode>
                <c:ptCount val="3"/>
                <c:pt idx="0">
                  <c:v>7</c:v>
                </c:pt>
                <c:pt idx="1">
                  <c:v>7</c:v>
                </c:pt>
                <c:pt idx="2">
                  <c:v>7</c:v>
                </c:pt>
              </c:numCache>
            </c:numRef>
          </c:xVal>
          <c:yVal>
            <c:numRef>
              <c:f>'Ext. Data. Fig. 5b'!$D$32:$F$32</c:f>
              <c:numCache>
                <c:formatCode>General</c:formatCode>
                <c:ptCount val="3"/>
                <c:pt idx="0">
                  <c:v>5.1094890510948905E-2</c:v>
                </c:pt>
                <c:pt idx="1">
                  <c:v>2.7493606138107418E-2</c:v>
                </c:pt>
                <c:pt idx="2">
                  <c:v>4.4827586206896551E-2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134F-524D-8FE9-820D3C2A9C80}"/>
            </c:ext>
          </c:extLst>
        </c:ser>
        <c:ser>
          <c:idx val="8"/>
          <c:order val="8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5b'!$A$33:$C$33</c:f>
              <c:numCache>
                <c:formatCode>General</c:formatCode>
                <c:ptCount val="3"/>
                <c:pt idx="0">
                  <c:v>8</c:v>
                </c:pt>
                <c:pt idx="1">
                  <c:v>8</c:v>
                </c:pt>
                <c:pt idx="2">
                  <c:v>8</c:v>
                </c:pt>
              </c:numCache>
            </c:numRef>
          </c:xVal>
          <c:yVal>
            <c:numRef>
              <c:f>'Ext. Data. Fig. 5b'!$D$33:$F$33</c:f>
              <c:numCache>
                <c:formatCode>General</c:formatCode>
                <c:ptCount val="3"/>
                <c:pt idx="0">
                  <c:v>0.1128579449747333</c:v>
                </c:pt>
                <c:pt idx="1">
                  <c:v>0.11253196930946291</c:v>
                </c:pt>
                <c:pt idx="2">
                  <c:v>8.9655172413793102E-2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134F-524D-8FE9-820D3C2A9C80}"/>
            </c:ext>
          </c:extLst>
        </c:ser>
        <c:ser>
          <c:idx val="9"/>
          <c:order val="9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5b'!$A$34:$C$34</c:f>
              <c:numCache>
                <c:formatCode>General</c:formatCode>
                <c:ptCount val="3"/>
                <c:pt idx="0">
                  <c:v>9</c:v>
                </c:pt>
                <c:pt idx="1">
                  <c:v>9</c:v>
                </c:pt>
                <c:pt idx="2">
                  <c:v>9</c:v>
                </c:pt>
              </c:numCache>
            </c:numRef>
          </c:xVal>
          <c:yVal>
            <c:numRef>
              <c:f>'Ext. Data. Fig. 5b'!$D$34:$F$34</c:f>
              <c:numCache>
                <c:formatCode>General</c:formatCode>
                <c:ptCount val="3"/>
                <c:pt idx="0">
                  <c:v>0.40089837170129139</c:v>
                </c:pt>
                <c:pt idx="1">
                  <c:v>0.51726342710997442</c:v>
                </c:pt>
                <c:pt idx="2">
                  <c:v>0.51954022988505744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134F-524D-8FE9-820D3C2A9C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0955647"/>
        <c:axId val="1550956063"/>
      </c:scatterChart>
      <c:catAx>
        <c:axId val="1550955647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50956063"/>
        <c:crosses val="autoZero"/>
        <c:auto val="1"/>
        <c:lblAlgn val="ctr"/>
        <c:lblOffset val="100"/>
        <c:noMultiLvlLbl val="0"/>
      </c:catAx>
      <c:valAx>
        <c:axId val="155095606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one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509556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603250</xdr:colOff>
      <xdr:row>11</xdr:row>
      <xdr:rowOff>101599</xdr:rowOff>
    </xdr:from>
    <xdr:to>
      <xdr:col>5</xdr:col>
      <xdr:colOff>527050</xdr:colOff>
      <xdr:row>22</xdr:row>
      <xdr:rowOff>98424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156C50D-8426-BE49-BADD-E822934BD1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127000</xdr:colOff>
      <xdr:row>11</xdr:row>
      <xdr:rowOff>9525</xdr:rowOff>
    </xdr:from>
    <xdr:to>
      <xdr:col>12</xdr:col>
      <xdr:colOff>44450</xdr:colOff>
      <xdr:row>20</xdr:row>
      <xdr:rowOff>171450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85FE1D3-2EAC-914C-A8BD-E56DAD66E9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342900</xdr:colOff>
      <xdr:row>10</xdr:row>
      <xdr:rowOff>69850</xdr:rowOff>
    </xdr:from>
    <xdr:to>
      <xdr:col>18</xdr:col>
      <xdr:colOff>520700</xdr:colOff>
      <xdr:row>21</xdr:row>
      <xdr:rowOff>73025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0A5DFFD-FAF8-E94F-9B01-B8B65604A5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</xdr:colOff>
      <xdr:row>1</xdr:row>
      <xdr:rowOff>22225</xdr:rowOff>
    </xdr:from>
    <xdr:to>
      <xdr:col>20</xdr:col>
      <xdr:colOff>142874</xdr:colOff>
      <xdr:row>10</xdr:row>
      <xdr:rowOff>69850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1406FD8-4AEC-484F-BA45-7D4FB910ED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127000</xdr:colOff>
      <xdr:row>10</xdr:row>
      <xdr:rowOff>120650</xdr:rowOff>
    </xdr:from>
    <xdr:to>
      <xdr:col>19</xdr:col>
      <xdr:colOff>371474</xdr:colOff>
      <xdr:row>19</xdr:row>
      <xdr:rowOff>50800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CB5453E-DEFB-E644-BC25-3DA5EF6152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425450</xdr:colOff>
      <xdr:row>23</xdr:row>
      <xdr:rowOff>53975</xdr:rowOff>
    </xdr:from>
    <xdr:to>
      <xdr:col>16</xdr:col>
      <xdr:colOff>120650</xdr:colOff>
      <xdr:row>38</xdr:row>
      <xdr:rowOff>22225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F089205-5E72-3440-B06D-F73D184DFE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23</xdr:row>
      <xdr:rowOff>0</xdr:rowOff>
    </xdr:from>
    <xdr:to>
      <xdr:col>24</xdr:col>
      <xdr:colOff>304800</xdr:colOff>
      <xdr:row>37</xdr:row>
      <xdr:rowOff>152400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B6FA658-8BD3-F640-A0D0-3D253B7946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469900</xdr:colOff>
      <xdr:row>20</xdr:row>
      <xdr:rowOff>177800</xdr:rowOff>
    </xdr:from>
    <xdr:to>
      <xdr:col>5</xdr:col>
      <xdr:colOff>574232</xdr:colOff>
      <xdr:row>35</xdr:row>
      <xdr:rowOff>12700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6DD4B4-5FB9-C443-B2E7-9179C1182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4241800"/>
          <a:ext cx="3406332" cy="2882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nghyukshin/Desktop/Rukmini/source%20data%20extended%20fig5a,b-serpi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uciferaseNFKB"/>
      <sheetName val="luciferaseIFNbeta"/>
    </sheetNames>
    <sheetDataSet>
      <sheetData sheetId="0">
        <row r="2">
          <cell r="I2">
            <v>4.9646685283268023E-2</v>
          </cell>
          <cell r="J2">
            <v>1.1353573601804074E-2</v>
          </cell>
        </row>
        <row r="3">
          <cell r="I3">
            <v>1</v>
          </cell>
          <cell r="J3">
            <v>0</v>
          </cell>
        </row>
        <row r="4">
          <cell r="I4">
            <v>0.87493782393958963</v>
          </cell>
          <cell r="J4">
            <v>0.18399390206219424</v>
          </cell>
        </row>
        <row r="6">
          <cell r="I6">
            <v>3.5032943998544924E-2</v>
          </cell>
          <cell r="J6">
            <v>1.4968103837288915E-2</v>
          </cell>
        </row>
        <row r="7">
          <cell r="I7">
            <v>0.20864400593573149</v>
          </cell>
          <cell r="J7">
            <v>1.4186499304056219E-2</v>
          </cell>
        </row>
        <row r="8">
          <cell r="I8">
            <v>0.18550704500443241</v>
          </cell>
          <cell r="J8">
            <v>2.8045559993657876E-2</v>
          </cell>
        </row>
        <row r="10">
          <cell r="I10">
            <v>4.1138694285317627E-2</v>
          </cell>
          <cell r="J10">
            <v>1.2225428365450049E-2</v>
          </cell>
        </row>
        <row r="11">
          <cell r="I11">
            <v>0.10501502889932977</v>
          </cell>
          <cell r="J11">
            <v>1.3303024410854755E-2</v>
          </cell>
        </row>
        <row r="12">
          <cell r="I12">
            <v>0.4792340095654411</v>
          </cell>
          <cell r="J12">
            <v>6.7850203223030106E-2</v>
          </cell>
        </row>
        <row r="26">
          <cell r="A26">
            <v>1</v>
          </cell>
          <cell r="B26">
            <v>1</v>
          </cell>
          <cell r="C26">
            <v>1</v>
          </cell>
          <cell r="D26">
            <v>6.1201572150477258E-2</v>
          </cell>
          <cell r="E26">
            <v>4.9232736572890026E-2</v>
          </cell>
          <cell r="F26">
            <v>3.8505747126436785E-2</v>
          </cell>
          <cell r="G26">
            <v>4.9646685283268023E-2</v>
          </cell>
          <cell r="H26">
            <v>1.1353573601804074E-2</v>
          </cell>
        </row>
        <row r="27">
          <cell r="A27">
            <v>2</v>
          </cell>
          <cell r="B27">
            <v>2</v>
          </cell>
          <cell r="C27">
            <v>2</v>
          </cell>
          <cell r="D27">
            <v>1</v>
          </cell>
          <cell r="E27">
            <v>1</v>
          </cell>
          <cell r="F27">
            <v>1</v>
          </cell>
          <cell r="G27">
            <v>1</v>
          </cell>
          <cell r="H27">
            <v>0</v>
          </cell>
        </row>
        <row r="28">
          <cell r="A28">
            <v>3</v>
          </cell>
          <cell r="B28">
            <v>3</v>
          </cell>
          <cell r="C28">
            <v>3</v>
          </cell>
          <cell r="D28">
            <v>0.70129140932060641</v>
          </cell>
          <cell r="E28">
            <v>1.0677749360613811</v>
          </cell>
          <cell r="F28">
            <v>0.85574712643678164</v>
          </cell>
          <cell r="G28">
            <v>0.87493782393958963</v>
          </cell>
          <cell r="H28">
            <v>0.18399390206219424</v>
          </cell>
        </row>
        <row r="29">
          <cell r="A29">
            <v>4</v>
          </cell>
          <cell r="B29">
            <v>4</v>
          </cell>
          <cell r="C29">
            <v>4</v>
          </cell>
          <cell r="D29">
            <v>3.0320044918585063E-2</v>
          </cell>
          <cell r="E29">
            <v>5.1790281329923277E-2</v>
          </cell>
          <cell r="F29">
            <v>2.2988505747126436E-2</v>
          </cell>
          <cell r="G29">
            <v>3.5032943998544924E-2</v>
          </cell>
          <cell r="H29">
            <v>1.4968103837288915E-2</v>
          </cell>
        </row>
        <row r="30">
          <cell r="A30">
            <v>5</v>
          </cell>
          <cell r="B30">
            <v>5</v>
          </cell>
          <cell r="C30">
            <v>5</v>
          </cell>
          <cell r="D30">
            <v>0.20550252667040989</v>
          </cell>
          <cell r="E30">
            <v>0.19629156010230178</v>
          </cell>
          <cell r="F30">
            <v>0.22413793103448276</v>
          </cell>
          <cell r="G30">
            <v>0.20864400593573149</v>
          </cell>
          <cell r="H30">
            <v>1.4186499304056219E-2</v>
          </cell>
        </row>
        <row r="31">
          <cell r="A31">
            <v>6</v>
          </cell>
          <cell r="B31">
            <v>6</v>
          </cell>
          <cell r="C31">
            <v>6</v>
          </cell>
          <cell r="D31">
            <v>0.20550252667040989</v>
          </cell>
          <cell r="E31">
            <v>0.19757033248081843</v>
          </cell>
          <cell r="F31">
            <v>0.15344827586206897</v>
          </cell>
          <cell r="G31">
            <v>0.18550704500443241</v>
          </cell>
          <cell r="H31">
            <v>2.8045559993657876E-2</v>
          </cell>
        </row>
        <row r="32">
          <cell r="A32">
            <v>7</v>
          </cell>
          <cell r="B32">
            <v>7</v>
          </cell>
          <cell r="C32">
            <v>7</v>
          </cell>
          <cell r="D32">
            <v>5.1094890510948905E-2</v>
          </cell>
          <cell r="E32">
            <v>2.7493606138107418E-2</v>
          </cell>
          <cell r="F32">
            <v>4.4827586206896551E-2</v>
          </cell>
          <cell r="G32">
            <v>4.1138694285317627E-2</v>
          </cell>
          <cell r="H32">
            <v>1.2225428365450049E-2</v>
          </cell>
        </row>
        <row r="33">
          <cell r="A33">
            <v>8</v>
          </cell>
          <cell r="B33">
            <v>8</v>
          </cell>
          <cell r="C33">
            <v>8</v>
          </cell>
          <cell r="D33">
            <v>0.1128579449747333</v>
          </cell>
          <cell r="E33">
            <v>0.11253196930946291</v>
          </cell>
          <cell r="F33">
            <v>8.9655172413793102E-2</v>
          </cell>
          <cell r="G33">
            <v>0.10501502889932977</v>
          </cell>
          <cell r="H33">
            <v>1.3303024410854755E-2</v>
          </cell>
        </row>
        <row r="34">
          <cell r="A34">
            <v>9</v>
          </cell>
          <cell r="B34">
            <v>9</v>
          </cell>
          <cell r="C34">
            <v>9</v>
          </cell>
          <cell r="D34">
            <v>0.40089837170129139</v>
          </cell>
          <cell r="E34">
            <v>0.51726342710997442</v>
          </cell>
          <cell r="F34">
            <v>0.51954022988505744</v>
          </cell>
          <cell r="G34">
            <v>0.4792340095654411</v>
          </cell>
          <cell r="H34">
            <v>6.7850203223030106E-2</v>
          </cell>
        </row>
      </sheetData>
      <sheetData sheetId="1">
        <row r="2">
          <cell r="F2">
            <v>4.3176561295296838E-2</v>
          </cell>
          <cell r="G2">
            <v>3.0692362598144184E-2</v>
          </cell>
          <cell r="H2">
            <v>4.8207663782447466E-2</v>
          </cell>
          <cell r="I2">
            <v>4.069219589196283E-2</v>
          </cell>
          <cell r="J2">
            <v>9.0180650633700891E-3</v>
          </cell>
          <cell r="K2">
            <v>1</v>
          </cell>
          <cell r="L2">
            <v>1</v>
          </cell>
          <cell r="M2">
            <v>1</v>
          </cell>
        </row>
        <row r="3">
          <cell r="F3">
            <v>1</v>
          </cell>
          <cell r="G3">
            <v>1</v>
          </cell>
          <cell r="H3">
            <v>1</v>
          </cell>
          <cell r="I3">
            <v>1</v>
          </cell>
          <cell r="J3">
            <v>0</v>
          </cell>
          <cell r="K3">
            <v>2</v>
          </cell>
          <cell r="L3">
            <v>2</v>
          </cell>
          <cell r="M3">
            <v>2</v>
          </cell>
        </row>
        <row r="4">
          <cell r="F4">
            <v>0.98766383962991522</v>
          </cell>
          <cell r="G4">
            <v>1.0142755174875089</v>
          </cell>
          <cell r="H4">
            <v>1.0822002472187886</v>
          </cell>
          <cell r="I4">
            <v>1.0280465347787375</v>
          </cell>
          <cell r="J4">
            <v>4.8749500283376129E-2</v>
          </cell>
          <cell r="K4">
            <v>3</v>
          </cell>
          <cell r="L4">
            <v>3</v>
          </cell>
          <cell r="M4">
            <v>3</v>
          </cell>
        </row>
        <row r="5">
          <cell r="F5">
            <v>1.7733230531996914E-2</v>
          </cell>
          <cell r="G5">
            <v>2.2127052105638829E-2</v>
          </cell>
          <cell r="H5">
            <v>4.1409147095179233E-2</v>
          </cell>
          <cell r="I5">
            <v>2.7089809910938328E-2</v>
          </cell>
          <cell r="J5">
            <v>1.2594005719080738E-2</v>
          </cell>
          <cell r="K5">
            <v>4</v>
          </cell>
          <cell r="L5">
            <v>4</v>
          </cell>
          <cell r="M5">
            <v>4</v>
          </cell>
        </row>
        <row r="6">
          <cell r="F6">
            <v>0.14417887432536622</v>
          </cell>
          <cell r="G6">
            <v>0.14204139900071378</v>
          </cell>
          <cell r="H6">
            <v>0.18726823238566132</v>
          </cell>
          <cell r="I6">
            <v>0.15782950190391379</v>
          </cell>
          <cell r="J6">
            <v>2.5517079368015446E-2</v>
          </cell>
          <cell r="K6">
            <v>5</v>
          </cell>
          <cell r="L6">
            <v>5</v>
          </cell>
          <cell r="M6">
            <v>5</v>
          </cell>
        </row>
        <row r="7">
          <cell r="F7">
            <v>0.16191210485736315</v>
          </cell>
          <cell r="G7">
            <v>0.17059243397573162</v>
          </cell>
          <cell r="H7">
            <v>7.9110012360939425E-2</v>
          </cell>
          <cell r="I7">
            <v>0.13720485039801142</v>
          </cell>
          <cell r="J7">
            <v>5.0498462187635089E-2</v>
          </cell>
          <cell r="K7">
            <v>6</v>
          </cell>
          <cell r="L7">
            <v>6</v>
          </cell>
          <cell r="M7">
            <v>6</v>
          </cell>
        </row>
        <row r="8">
          <cell r="F8">
            <v>2.2359290670778721E-2</v>
          </cell>
          <cell r="G8">
            <v>2.3554603854389723E-2</v>
          </cell>
          <cell r="H8">
            <v>7.4165636588380719E-3</v>
          </cell>
          <cell r="I8">
            <v>1.7776819394668839E-2</v>
          </cell>
          <cell r="J8">
            <v>8.9921280899233885E-3</v>
          </cell>
          <cell r="K8">
            <v>7</v>
          </cell>
          <cell r="L8">
            <v>7</v>
          </cell>
          <cell r="M8">
            <v>7</v>
          </cell>
        </row>
        <row r="9">
          <cell r="F9">
            <v>0.30686198920585966</v>
          </cell>
          <cell r="G9">
            <v>0.33261955745895788</v>
          </cell>
          <cell r="H9">
            <v>0.3164400494437577</v>
          </cell>
          <cell r="I9">
            <v>0.31864053203619175</v>
          </cell>
          <cell r="J9">
            <v>1.3019011994308834E-2</v>
          </cell>
          <cell r="K9">
            <v>8</v>
          </cell>
          <cell r="L9">
            <v>8</v>
          </cell>
          <cell r="M9">
            <v>8</v>
          </cell>
        </row>
        <row r="10">
          <cell r="F10">
            <v>0.37548188126445642</v>
          </cell>
          <cell r="G10">
            <v>0.36331192005710206</v>
          </cell>
          <cell r="H10">
            <v>0.37886279357231151</v>
          </cell>
          <cell r="I10">
            <v>0.37255219829795666</v>
          </cell>
          <cell r="J10">
            <v>8.1789179287152531E-3</v>
          </cell>
          <cell r="K10">
            <v>9</v>
          </cell>
          <cell r="L10">
            <v>9</v>
          </cell>
          <cell r="M10">
            <v>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3E68C-8407-B544-B714-049DFAC9F4D7}">
  <sheetPr>
    <tabColor theme="5"/>
  </sheetPr>
  <dimension ref="A1:M10"/>
  <sheetViews>
    <sheetView tabSelected="1" workbookViewId="0">
      <selection activeCell="F28" sqref="F28"/>
    </sheetView>
  </sheetViews>
  <sheetFormatPr baseColWidth="10" defaultColWidth="8.83203125" defaultRowHeight="15" x14ac:dyDescent="0.2"/>
  <cols>
    <col min="1" max="1" width="8.83203125" style="7"/>
    <col min="2" max="2" width="12.83203125" style="7" customWidth="1"/>
    <col min="3" max="16384" width="8.83203125" style="7"/>
  </cols>
  <sheetData>
    <row r="1" spans="1:13" ht="16" thickBot="1" x14ac:dyDescent="0.25">
      <c r="A1" s="1" t="s">
        <v>0</v>
      </c>
      <c r="B1" s="2"/>
      <c r="C1" s="3" t="s">
        <v>1</v>
      </c>
      <c r="D1" s="3"/>
      <c r="E1" s="4"/>
      <c r="F1" s="5" t="s">
        <v>2</v>
      </c>
      <c r="G1" s="3"/>
      <c r="H1" s="4"/>
      <c r="I1" s="6" t="s">
        <v>3</v>
      </c>
      <c r="J1" s="6" t="s">
        <v>4</v>
      </c>
      <c r="K1" s="7" t="s">
        <v>5</v>
      </c>
    </row>
    <row r="2" spans="1:13" ht="16" thickBot="1" x14ac:dyDescent="0.25">
      <c r="A2" s="1" t="s">
        <v>6</v>
      </c>
      <c r="B2" s="2"/>
      <c r="C2" s="8">
        <v>56</v>
      </c>
      <c r="D2" s="8">
        <v>43</v>
      </c>
      <c r="E2" s="2">
        <v>78</v>
      </c>
      <c r="F2" s="1">
        <f>C2/1297</f>
        <v>4.3176561295296838E-2</v>
      </c>
      <c r="G2" s="8">
        <f>D2/1401</f>
        <v>3.0692362598144184E-2</v>
      </c>
      <c r="H2" s="2">
        <f>E2/1618</f>
        <v>4.8207663782447466E-2</v>
      </c>
      <c r="I2" s="9">
        <f>AVERAGE(F2:H2)</f>
        <v>4.069219589196283E-2</v>
      </c>
      <c r="J2" s="9">
        <f>STDEV(F2:H2)</f>
        <v>9.0180650633700891E-3</v>
      </c>
      <c r="K2" s="7">
        <v>1</v>
      </c>
      <c r="L2" s="7">
        <v>1</v>
      </c>
      <c r="M2" s="7">
        <v>1</v>
      </c>
    </row>
    <row r="3" spans="1:13" ht="16" thickBot="1" x14ac:dyDescent="0.25">
      <c r="A3" s="10" t="s">
        <v>7</v>
      </c>
      <c r="B3" s="11"/>
      <c r="C3" s="6">
        <v>1297</v>
      </c>
      <c r="D3" s="6">
        <v>1401</v>
      </c>
      <c r="E3" s="11">
        <v>1618</v>
      </c>
      <c r="F3" s="1">
        <f t="shared" ref="F3:F10" si="0">C3/1297</f>
        <v>1</v>
      </c>
      <c r="G3" s="8">
        <f t="shared" ref="G3:G10" si="1">D3/1401</f>
        <v>1</v>
      </c>
      <c r="H3" s="2">
        <f t="shared" ref="H3:H10" si="2">E3/1618</f>
        <v>1</v>
      </c>
      <c r="I3" s="12">
        <f t="shared" ref="I3:I10" si="3">AVERAGE(F3:H3)</f>
        <v>1</v>
      </c>
      <c r="J3" s="12">
        <f t="shared" ref="J3:J10" si="4">STDEV(F3:H3)</f>
        <v>0</v>
      </c>
      <c r="K3" s="7">
        <v>2</v>
      </c>
      <c r="L3" s="7">
        <v>2</v>
      </c>
      <c r="M3" s="7">
        <v>2</v>
      </c>
    </row>
    <row r="4" spans="1:13" ht="16" thickBot="1" x14ac:dyDescent="0.25">
      <c r="A4" s="10" t="s">
        <v>8</v>
      </c>
      <c r="B4" s="11"/>
      <c r="C4" s="6">
        <v>1281</v>
      </c>
      <c r="D4" s="6">
        <v>1421</v>
      </c>
      <c r="E4" s="11">
        <v>1751</v>
      </c>
      <c r="F4" s="1">
        <f t="shared" si="0"/>
        <v>0.98766383962991522</v>
      </c>
      <c r="G4" s="8">
        <f t="shared" si="1"/>
        <v>1.0142755174875089</v>
      </c>
      <c r="H4" s="2">
        <f t="shared" si="2"/>
        <v>1.0822002472187886</v>
      </c>
      <c r="I4" s="12">
        <f t="shared" si="3"/>
        <v>1.0280465347787375</v>
      </c>
      <c r="J4" s="12">
        <f t="shared" si="4"/>
        <v>4.8749500283376129E-2</v>
      </c>
      <c r="K4" s="7">
        <v>3</v>
      </c>
      <c r="L4" s="7">
        <v>3</v>
      </c>
      <c r="M4" s="7">
        <v>3</v>
      </c>
    </row>
    <row r="5" spans="1:13" ht="16" thickBot="1" x14ac:dyDescent="0.25">
      <c r="A5" s="10" t="s">
        <v>9</v>
      </c>
      <c r="B5" s="11"/>
      <c r="C5" s="6">
        <v>23</v>
      </c>
      <c r="D5" s="6">
        <v>31</v>
      </c>
      <c r="E5" s="11">
        <v>67</v>
      </c>
      <c r="F5" s="1">
        <f t="shared" si="0"/>
        <v>1.7733230531996914E-2</v>
      </c>
      <c r="G5" s="8">
        <f t="shared" si="1"/>
        <v>2.2127052105638829E-2</v>
      </c>
      <c r="H5" s="2">
        <f t="shared" si="2"/>
        <v>4.1409147095179233E-2</v>
      </c>
      <c r="I5" s="12">
        <f t="shared" si="3"/>
        <v>2.7089809910938328E-2</v>
      </c>
      <c r="J5" s="12">
        <f t="shared" si="4"/>
        <v>1.2594005719080738E-2</v>
      </c>
      <c r="K5" s="7">
        <v>4</v>
      </c>
      <c r="L5" s="7">
        <v>4</v>
      </c>
      <c r="M5" s="7">
        <v>4</v>
      </c>
    </row>
    <row r="6" spans="1:13" ht="16" thickBot="1" x14ac:dyDescent="0.25">
      <c r="A6" s="10" t="s">
        <v>10</v>
      </c>
      <c r="B6" s="11"/>
      <c r="C6" s="6">
        <v>187</v>
      </c>
      <c r="D6" s="6">
        <v>199</v>
      </c>
      <c r="E6" s="11">
        <v>303</v>
      </c>
      <c r="F6" s="1">
        <f t="shared" si="0"/>
        <v>0.14417887432536622</v>
      </c>
      <c r="G6" s="8">
        <f t="shared" si="1"/>
        <v>0.14204139900071378</v>
      </c>
      <c r="H6" s="2">
        <f t="shared" si="2"/>
        <v>0.18726823238566132</v>
      </c>
      <c r="I6" s="12">
        <f t="shared" si="3"/>
        <v>0.15782950190391379</v>
      </c>
      <c r="J6" s="12">
        <f t="shared" si="4"/>
        <v>2.5517079368015446E-2</v>
      </c>
      <c r="K6" s="7">
        <v>5</v>
      </c>
      <c r="L6" s="7">
        <v>5</v>
      </c>
      <c r="M6" s="7">
        <v>5</v>
      </c>
    </row>
    <row r="7" spans="1:13" ht="16" thickBot="1" x14ac:dyDescent="0.25">
      <c r="A7" s="10" t="s">
        <v>11</v>
      </c>
      <c r="B7" s="11"/>
      <c r="C7" s="6">
        <v>210</v>
      </c>
      <c r="D7" s="6">
        <v>239</v>
      </c>
      <c r="E7" s="11">
        <v>128</v>
      </c>
      <c r="F7" s="1">
        <f t="shared" si="0"/>
        <v>0.16191210485736315</v>
      </c>
      <c r="G7" s="8">
        <f t="shared" si="1"/>
        <v>0.17059243397573162</v>
      </c>
      <c r="H7" s="2">
        <f t="shared" si="2"/>
        <v>7.9110012360939425E-2</v>
      </c>
      <c r="I7" s="12">
        <f t="shared" si="3"/>
        <v>0.13720485039801142</v>
      </c>
      <c r="J7" s="12">
        <f t="shared" si="4"/>
        <v>5.0498462187635089E-2</v>
      </c>
      <c r="K7" s="7">
        <v>6</v>
      </c>
      <c r="L7" s="7">
        <v>6</v>
      </c>
      <c r="M7" s="7">
        <v>6</v>
      </c>
    </row>
    <row r="8" spans="1:13" ht="16" thickBot="1" x14ac:dyDescent="0.25">
      <c r="A8" s="10" t="s">
        <v>12</v>
      </c>
      <c r="B8" s="11"/>
      <c r="C8" s="6">
        <v>29</v>
      </c>
      <c r="D8" s="6">
        <v>33</v>
      </c>
      <c r="E8" s="11">
        <v>12</v>
      </c>
      <c r="F8" s="1">
        <f t="shared" si="0"/>
        <v>2.2359290670778721E-2</v>
      </c>
      <c r="G8" s="8">
        <f t="shared" si="1"/>
        <v>2.3554603854389723E-2</v>
      </c>
      <c r="H8" s="2">
        <f t="shared" si="2"/>
        <v>7.4165636588380719E-3</v>
      </c>
      <c r="I8" s="12">
        <f t="shared" si="3"/>
        <v>1.7776819394668839E-2</v>
      </c>
      <c r="J8" s="12">
        <f t="shared" si="4"/>
        <v>8.9921280899233885E-3</v>
      </c>
      <c r="K8" s="7">
        <v>7</v>
      </c>
      <c r="L8" s="7">
        <v>7</v>
      </c>
      <c r="M8" s="7">
        <v>7</v>
      </c>
    </row>
    <row r="9" spans="1:13" ht="16" thickBot="1" x14ac:dyDescent="0.25">
      <c r="A9" s="10" t="s">
        <v>13</v>
      </c>
      <c r="B9" s="11"/>
      <c r="C9" s="6">
        <v>398</v>
      </c>
      <c r="D9" s="6">
        <v>466</v>
      </c>
      <c r="E9" s="11">
        <v>512</v>
      </c>
      <c r="F9" s="1">
        <f t="shared" si="0"/>
        <v>0.30686198920585966</v>
      </c>
      <c r="G9" s="8">
        <f t="shared" si="1"/>
        <v>0.33261955745895788</v>
      </c>
      <c r="H9" s="2">
        <f t="shared" si="2"/>
        <v>0.3164400494437577</v>
      </c>
      <c r="I9" s="12">
        <f t="shared" si="3"/>
        <v>0.31864053203619175</v>
      </c>
      <c r="J9" s="12">
        <f t="shared" si="4"/>
        <v>1.3019011994308834E-2</v>
      </c>
      <c r="K9" s="7">
        <v>8</v>
      </c>
      <c r="L9" s="7">
        <v>8</v>
      </c>
      <c r="M9" s="7">
        <v>8</v>
      </c>
    </row>
    <row r="10" spans="1:13" ht="16" thickBot="1" x14ac:dyDescent="0.25">
      <c r="A10" s="13" t="s">
        <v>14</v>
      </c>
      <c r="B10" s="14"/>
      <c r="C10" s="15">
        <v>487</v>
      </c>
      <c r="D10" s="15">
        <v>509</v>
      </c>
      <c r="E10" s="14">
        <v>613</v>
      </c>
      <c r="F10" s="5">
        <f t="shared" si="0"/>
        <v>0.37548188126445642</v>
      </c>
      <c r="G10" s="3">
        <f t="shared" si="1"/>
        <v>0.36331192005710206</v>
      </c>
      <c r="H10" s="4">
        <f t="shared" si="2"/>
        <v>0.37886279357231151</v>
      </c>
      <c r="I10" s="16">
        <f t="shared" si="3"/>
        <v>0.37255219829795666</v>
      </c>
      <c r="J10" s="16">
        <f t="shared" si="4"/>
        <v>8.1789179287152531E-3</v>
      </c>
      <c r="K10" s="7">
        <v>9</v>
      </c>
      <c r="L10" s="7">
        <v>9</v>
      </c>
      <c r="M10" s="7">
        <v>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C4435-FA33-1547-8A3E-13513ED2EF89}">
  <sheetPr>
    <tabColor theme="5"/>
  </sheetPr>
  <dimension ref="A1:L34"/>
  <sheetViews>
    <sheetView topLeftCell="E15" workbookViewId="0">
      <selection activeCell="I16" sqref="I16"/>
    </sheetView>
  </sheetViews>
  <sheetFormatPr baseColWidth="10" defaultColWidth="8.83203125" defaultRowHeight="15" x14ac:dyDescent="0.2"/>
  <cols>
    <col min="1" max="1" width="14.5" style="7" customWidth="1"/>
    <col min="2" max="16384" width="8.83203125" style="7"/>
  </cols>
  <sheetData>
    <row r="1" spans="1:12" ht="16" thickBot="1" x14ac:dyDescent="0.25">
      <c r="A1" s="7" t="s">
        <v>0</v>
      </c>
      <c r="C1" s="17" t="s">
        <v>15</v>
      </c>
      <c r="D1" s="18"/>
      <c r="E1" s="19"/>
      <c r="F1" s="20" t="s">
        <v>16</v>
      </c>
      <c r="G1" s="21"/>
      <c r="H1" s="22"/>
      <c r="I1" s="20" t="s">
        <v>3</v>
      </c>
      <c r="J1" s="22" t="s">
        <v>4</v>
      </c>
      <c r="K1" s="7" t="s">
        <v>17</v>
      </c>
    </row>
    <row r="2" spans="1:12" ht="16" thickBot="1" x14ac:dyDescent="0.25">
      <c r="A2" s="17" t="s">
        <v>18</v>
      </c>
      <c r="B2" s="18"/>
      <c r="C2" s="17">
        <v>109</v>
      </c>
      <c r="D2" s="18">
        <v>77</v>
      </c>
      <c r="E2" s="19">
        <v>67</v>
      </c>
      <c r="F2" s="18">
        <f>C2/1781</f>
        <v>6.1201572150477258E-2</v>
      </c>
      <c r="G2" s="18">
        <f>D2/1564</f>
        <v>4.9232736572890026E-2</v>
      </c>
      <c r="H2" s="19">
        <f>E2/1740</f>
        <v>3.8505747126436785E-2</v>
      </c>
      <c r="I2" s="23">
        <f>AVERAGE(F2:H2)</f>
        <v>4.9646685283268023E-2</v>
      </c>
      <c r="J2" s="23">
        <f>STDEV(F2:H2)</f>
        <v>1.1353573601804074E-2</v>
      </c>
    </row>
    <row r="3" spans="1:12" ht="16" thickBot="1" x14ac:dyDescent="0.25">
      <c r="A3" s="24" t="s">
        <v>7</v>
      </c>
      <c r="C3" s="24">
        <v>1781</v>
      </c>
      <c r="D3" s="7">
        <v>1564</v>
      </c>
      <c r="E3" s="25">
        <v>1740</v>
      </c>
      <c r="F3" s="18">
        <f t="shared" ref="F3:F12" si="0">C3/1781</f>
        <v>1</v>
      </c>
      <c r="G3" s="18">
        <f t="shared" ref="G3:G12" si="1">D3/1564</f>
        <v>1</v>
      </c>
      <c r="H3" s="19">
        <f t="shared" ref="H3:H12" si="2">E3/1740</f>
        <v>1</v>
      </c>
      <c r="I3" s="26">
        <f t="shared" ref="I3:I12" si="3">AVERAGE(F3:H3)</f>
        <v>1</v>
      </c>
      <c r="J3" s="26">
        <f t="shared" ref="J3:J12" si="4">STDEV(F3:H3)</f>
        <v>0</v>
      </c>
    </row>
    <row r="4" spans="1:12" ht="16" thickBot="1" x14ac:dyDescent="0.25">
      <c r="A4" s="24" t="s">
        <v>8</v>
      </c>
      <c r="C4" s="24">
        <v>1249</v>
      </c>
      <c r="D4" s="7">
        <v>1670</v>
      </c>
      <c r="E4" s="25">
        <v>1489</v>
      </c>
      <c r="F4" s="18">
        <f t="shared" si="0"/>
        <v>0.70129140932060641</v>
      </c>
      <c r="G4" s="18">
        <f t="shared" si="1"/>
        <v>1.0677749360613811</v>
      </c>
      <c r="H4" s="19">
        <f t="shared" si="2"/>
        <v>0.85574712643678164</v>
      </c>
      <c r="I4" s="26">
        <f t="shared" si="3"/>
        <v>0.87493782393958963</v>
      </c>
      <c r="J4" s="26">
        <f t="shared" si="4"/>
        <v>0.18399390206219424</v>
      </c>
    </row>
    <row r="5" spans="1:12" ht="16" thickBot="1" x14ac:dyDescent="0.25">
      <c r="A5" s="24"/>
      <c r="C5" s="24"/>
      <c r="E5" s="25"/>
      <c r="F5" s="18"/>
      <c r="G5" s="18"/>
      <c r="H5" s="19"/>
      <c r="I5" s="26"/>
      <c r="J5" s="26"/>
    </row>
    <row r="6" spans="1:12" ht="16" thickBot="1" x14ac:dyDescent="0.25">
      <c r="A6" s="24" t="s">
        <v>19</v>
      </c>
      <c r="C6" s="24">
        <v>54</v>
      </c>
      <c r="D6" s="7">
        <v>81</v>
      </c>
      <c r="E6" s="25">
        <v>40</v>
      </c>
      <c r="F6" s="18">
        <f t="shared" si="0"/>
        <v>3.0320044918585063E-2</v>
      </c>
      <c r="G6" s="18">
        <f t="shared" si="1"/>
        <v>5.1790281329923277E-2</v>
      </c>
      <c r="H6" s="19">
        <f t="shared" si="2"/>
        <v>2.2988505747126436E-2</v>
      </c>
      <c r="I6" s="26">
        <f t="shared" si="3"/>
        <v>3.5032943998544924E-2</v>
      </c>
      <c r="J6" s="26">
        <f t="shared" si="4"/>
        <v>1.4968103837288915E-2</v>
      </c>
    </row>
    <row r="7" spans="1:12" ht="16" thickBot="1" x14ac:dyDescent="0.25">
      <c r="A7" s="24" t="s">
        <v>10</v>
      </c>
      <c r="C7" s="24">
        <v>366</v>
      </c>
      <c r="D7" s="7">
        <v>307</v>
      </c>
      <c r="E7" s="25">
        <v>390</v>
      </c>
      <c r="F7" s="18">
        <f t="shared" si="0"/>
        <v>0.20550252667040989</v>
      </c>
      <c r="G7" s="18">
        <f t="shared" si="1"/>
        <v>0.19629156010230178</v>
      </c>
      <c r="H7" s="19">
        <f t="shared" si="2"/>
        <v>0.22413793103448276</v>
      </c>
      <c r="I7" s="26">
        <f t="shared" si="3"/>
        <v>0.20864400593573149</v>
      </c>
      <c r="J7" s="26">
        <f t="shared" si="4"/>
        <v>1.4186499304056219E-2</v>
      </c>
      <c r="K7" s="7">
        <f>TTEST(C7:E7,C8:E8,2,3)</f>
        <v>0.34767760807436493</v>
      </c>
      <c r="L7" s="7" t="s">
        <v>20</v>
      </c>
    </row>
    <row r="8" spans="1:12" ht="16" thickBot="1" x14ac:dyDescent="0.25">
      <c r="A8" s="24" t="s">
        <v>11</v>
      </c>
      <c r="C8" s="24">
        <v>366</v>
      </c>
      <c r="D8" s="7">
        <v>309</v>
      </c>
      <c r="E8" s="25">
        <v>267</v>
      </c>
      <c r="F8" s="18">
        <f t="shared" si="0"/>
        <v>0.20550252667040989</v>
      </c>
      <c r="G8" s="18">
        <f t="shared" si="1"/>
        <v>0.19757033248081843</v>
      </c>
      <c r="H8" s="19">
        <f t="shared" si="2"/>
        <v>0.15344827586206897</v>
      </c>
      <c r="I8" s="26">
        <f t="shared" si="3"/>
        <v>0.18550704500443241</v>
      </c>
      <c r="J8" s="26">
        <f t="shared" si="4"/>
        <v>2.8045559993657876E-2</v>
      </c>
    </row>
    <row r="9" spans="1:12" ht="16" thickBot="1" x14ac:dyDescent="0.25">
      <c r="A9" s="24"/>
      <c r="C9" s="24"/>
      <c r="E9" s="25"/>
      <c r="F9" s="18"/>
      <c r="G9" s="18"/>
      <c r="H9" s="19"/>
      <c r="I9" s="26"/>
      <c r="J9" s="26"/>
    </row>
    <row r="10" spans="1:12" ht="16" thickBot="1" x14ac:dyDescent="0.25">
      <c r="A10" s="24" t="s">
        <v>21</v>
      </c>
      <c r="C10" s="24">
        <v>91</v>
      </c>
      <c r="D10" s="7">
        <v>43</v>
      </c>
      <c r="E10" s="25">
        <v>78</v>
      </c>
      <c r="F10" s="18">
        <f t="shared" si="0"/>
        <v>5.1094890510948905E-2</v>
      </c>
      <c r="G10" s="18">
        <f t="shared" si="1"/>
        <v>2.7493606138107418E-2</v>
      </c>
      <c r="H10" s="19">
        <f t="shared" si="2"/>
        <v>4.4827586206896551E-2</v>
      </c>
      <c r="I10" s="26">
        <f t="shared" si="3"/>
        <v>4.1138694285317627E-2</v>
      </c>
      <c r="J10" s="26">
        <f t="shared" si="4"/>
        <v>1.2225428365450049E-2</v>
      </c>
    </row>
    <row r="11" spans="1:12" ht="16" thickBot="1" x14ac:dyDescent="0.25">
      <c r="A11" s="24" t="s">
        <v>13</v>
      </c>
      <c r="C11" s="24">
        <v>201</v>
      </c>
      <c r="D11" s="7">
        <v>176</v>
      </c>
      <c r="E11" s="25">
        <v>156</v>
      </c>
      <c r="F11" s="18">
        <f t="shared" si="0"/>
        <v>0.1128579449747333</v>
      </c>
      <c r="G11" s="18">
        <f t="shared" si="1"/>
        <v>0.11253196930946291</v>
      </c>
      <c r="H11" s="19">
        <f t="shared" si="2"/>
        <v>8.9655172413793102E-2</v>
      </c>
      <c r="I11" s="26">
        <f t="shared" si="3"/>
        <v>0.10501502889932977</v>
      </c>
      <c r="J11" s="26">
        <f t="shared" si="4"/>
        <v>1.3303024410854755E-2</v>
      </c>
      <c r="K11" s="7">
        <f>TTEST(C11:E11,C12:E12,2,3)</f>
        <v>5.328561736330702E-3</v>
      </c>
      <c r="L11" s="7" t="s">
        <v>22</v>
      </c>
    </row>
    <row r="12" spans="1:12" ht="16" thickBot="1" x14ac:dyDescent="0.25">
      <c r="A12" s="24" t="s">
        <v>14</v>
      </c>
      <c r="C12" s="24">
        <v>714</v>
      </c>
      <c r="D12" s="7">
        <v>809</v>
      </c>
      <c r="E12" s="25">
        <v>904</v>
      </c>
      <c r="F12" s="18">
        <f t="shared" si="0"/>
        <v>0.40089837170129139</v>
      </c>
      <c r="G12" s="18">
        <f t="shared" si="1"/>
        <v>0.51726342710997442</v>
      </c>
      <c r="H12" s="19">
        <f t="shared" si="2"/>
        <v>0.51954022988505744</v>
      </c>
      <c r="I12" s="26">
        <f t="shared" si="3"/>
        <v>0.4792340095654411</v>
      </c>
      <c r="J12" s="26">
        <f t="shared" si="4"/>
        <v>6.7850203223030106E-2</v>
      </c>
    </row>
    <row r="13" spans="1:12" ht="16" thickBot="1" x14ac:dyDescent="0.25">
      <c r="A13" s="27"/>
      <c r="B13" s="28"/>
      <c r="C13" s="27"/>
      <c r="D13" s="28"/>
      <c r="E13" s="29"/>
      <c r="F13" s="21"/>
      <c r="G13" s="21"/>
      <c r="H13" s="22"/>
      <c r="I13" s="30"/>
      <c r="J13" s="30"/>
    </row>
    <row r="24" spans="1:8" x14ac:dyDescent="0.2">
      <c r="A24" s="7" t="s">
        <v>5</v>
      </c>
    </row>
    <row r="25" spans="1:8" ht="16" thickBot="1" x14ac:dyDescent="0.25">
      <c r="D25" s="7" t="s">
        <v>23</v>
      </c>
      <c r="G25" s="7" t="s">
        <v>3</v>
      </c>
      <c r="H25" s="7" t="s">
        <v>4</v>
      </c>
    </row>
    <row r="26" spans="1:8" x14ac:dyDescent="0.2">
      <c r="A26" s="7">
        <v>1</v>
      </c>
      <c r="B26" s="7">
        <v>1</v>
      </c>
      <c r="C26" s="7">
        <v>1</v>
      </c>
      <c r="D26" s="17">
        <v>6.1201572150477258E-2</v>
      </c>
      <c r="E26" s="18">
        <v>4.9232736572890026E-2</v>
      </c>
      <c r="F26" s="19">
        <v>3.8505747126436785E-2</v>
      </c>
      <c r="G26" s="23">
        <v>4.9646685283268023E-2</v>
      </c>
      <c r="H26" s="23">
        <v>1.1353573601804074E-2</v>
      </c>
    </row>
    <row r="27" spans="1:8" x14ac:dyDescent="0.2">
      <c r="A27" s="7">
        <v>2</v>
      </c>
      <c r="B27" s="7">
        <v>2</v>
      </c>
      <c r="C27" s="7">
        <v>2</v>
      </c>
      <c r="D27" s="24">
        <v>1</v>
      </c>
      <c r="E27" s="7">
        <v>1</v>
      </c>
      <c r="F27" s="25">
        <v>1</v>
      </c>
      <c r="G27" s="26">
        <v>1</v>
      </c>
      <c r="H27" s="26">
        <v>0</v>
      </c>
    </row>
    <row r="28" spans="1:8" x14ac:dyDescent="0.2">
      <c r="A28" s="7">
        <v>3</v>
      </c>
      <c r="B28" s="7">
        <v>3</v>
      </c>
      <c r="C28" s="7">
        <v>3</v>
      </c>
      <c r="D28" s="24">
        <v>0.70129140932060641</v>
      </c>
      <c r="E28" s="7">
        <v>1.0677749360613811</v>
      </c>
      <c r="F28" s="25">
        <v>0.85574712643678164</v>
      </c>
      <c r="G28" s="26">
        <v>0.87493782393958963</v>
      </c>
      <c r="H28" s="26">
        <v>0.18399390206219424</v>
      </c>
    </row>
    <row r="29" spans="1:8" x14ac:dyDescent="0.2">
      <c r="A29" s="7">
        <v>4</v>
      </c>
      <c r="B29" s="7">
        <v>4</v>
      </c>
      <c r="C29" s="7">
        <v>4</v>
      </c>
      <c r="D29" s="24">
        <v>3.0320044918585063E-2</v>
      </c>
      <c r="E29" s="7">
        <v>5.1790281329923277E-2</v>
      </c>
      <c r="F29" s="25">
        <v>2.2988505747126436E-2</v>
      </c>
      <c r="G29" s="26">
        <v>3.5032943998544924E-2</v>
      </c>
      <c r="H29" s="26">
        <v>1.4968103837288915E-2</v>
      </c>
    </row>
    <row r="30" spans="1:8" x14ac:dyDescent="0.2">
      <c r="A30" s="7">
        <v>5</v>
      </c>
      <c r="B30" s="7">
        <v>5</v>
      </c>
      <c r="C30" s="7">
        <v>5</v>
      </c>
      <c r="D30" s="24">
        <v>0.20550252667040989</v>
      </c>
      <c r="E30" s="7">
        <v>0.19629156010230178</v>
      </c>
      <c r="F30" s="25">
        <v>0.22413793103448276</v>
      </c>
      <c r="G30" s="26">
        <v>0.20864400593573149</v>
      </c>
      <c r="H30" s="26">
        <v>1.4186499304056219E-2</v>
      </c>
    </row>
    <row r="31" spans="1:8" x14ac:dyDescent="0.2">
      <c r="A31" s="7">
        <v>6</v>
      </c>
      <c r="B31" s="7">
        <v>6</v>
      </c>
      <c r="C31" s="7">
        <v>6</v>
      </c>
      <c r="D31" s="24">
        <v>0.20550252667040989</v>
      </c>
      <c r="E31" s="7">
        <v>0.19757033248081843</v>
      </c>
      <c r="F31" s="25">
        <v>0.15344827586206897</v>
      </c>
      <c r="G31" s="26">
        <v>0.18550704500443241</v>
      </c>
      <c r="H31" s="26">
        <v>2.8045559993657876E-2</v>
      </c>
    </row>
    <row r="32" spans="1:8" x14ac:dyDescent="0.2">
      <c r="A32" s="7">
        <v>7</v>
      </c>
      <c r="B32" s="7">
        <v>7</v>
      </c>
      <c r="C32" s="7">
        <v>7</v>
      </c>
      <c r="D32" s="24">
        <v>5.1094890510948905E-2</v>
      </c>
      <c r="E32" s="7">
        <v>2.7493606138107418E-2</v>
      </c>
      <c r="F32" s="25">
        <v>4.4827586206896551E-2</v>
      </c>
      <c r="G32" s="26">
        <v>4.1138694285317627E-2</v>
      </c>
      <c r="H32" s="26">
        <v>1.2225428365450049E-2</v>
      </c>
    </row>
    <row r="33" spans="1:8" x14ac:dyDescent="0.2">
      <c r="A33" s="7">
        <v>8</v>
      </c>
      <c r="B33" s="7">
        <v>8</v>
      </c>
      <c r="C33" s="7">
        <v>8</v>
      </c>
      <c r="D33" s="24">
        <v>0.1128579449747333</v>
      </c>
      <c r="E33" s="7">
        <v>0.11253196930946291</v>
      </c>
      <c r="F33" s="25">
        <v>8.9655172413793102E-2</v>
      </c>
      <c r="G33" s="26">
        <v>0.10501502889932977</v>
      </c>
      <c r="H33" s="26">
        <v>1.3303024410854755E-2</v>
      </c>
    </row>
    <row r="34" spans="1:8" ht="16" thickBot="1" x14ac:dyDescent="0.25">
      <c r="A34" s="7">
        <v>9</v>
      </c>
      <c r="B34" s="7">
        <v>9</v>
      </c>
      <c r="C34" s="7">
        <v>9</v>
      </c>
      <c r="D34" s="27">
        <v>0.40089837170129139</v>
      </c>
      <c r="E34" s="28">
        <v>0.51726342710997442</v>
      </c>
      <c r="F34" s="29">
        <v>0.51954022988505744</v>
      </c>
      <c r="G34" s="30">
        <v>0.4792340095654411</v>
      </c>
      <c r="H34" s="30">
        <v>6.7850203223030106E-2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99B7C-2B13-3240-8CFC-9B110CD347C2}">
  <sheetPr>
    <tabColor theme="5"/>
  </sheetPr>
  <dimension ref="A1"/>
  <sheetViews>
    <sheetView workbookViewId="0">
      <selection activeCell="H24" sqref="H2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Ext. Data. Fig. 5a</vt:lpstr>
      <vt:lpstr>Ext. Data. Fig. 5b</vt:lpstr>
      <vt:lpstr>Ext. Data. Fig. 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Donghyuk Shin</dc:creator>
  <cp:lastModifiedBy>Donghyuk Shin</cp:lastModifiedBy>
  <dcterms:created xsi:type="dcterms:W3CDTF">2020-07-10T13:48:45Z</dcterms:created>
  <dcterms:modified xsi:type="dcterms:W3CDTF">2020-07-12T11:08:48Z</dcterms:modified>
</cp:coreProperties>
</file>