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tthelms/Dropbox/Helms Group-Ion Selective Membranes/Manuscripts/DOS PIMs/Production Files/"/>
    </mc:Choice>
  </mc:AlternateContent>
  <xr:revisionPtr revIDLastSave="0" documentId="13_ncr:1_{94313362-90D7-F343-A88C-FBEC20F3D00F}" xr6:coauthVersionLast="46" xr6:coauthVersionMax="46" xr10:uidLastSave="{00000000-0000-0000-0000-000000000000}"/>
  <bookViews>
    <workbookView xWindow="380" yWindow="500" windowWidth="28040" windowHeight="16240" xr2:uid="{47B71571-6E9C-794E-B77D-94A7CED15569}"/>
  </bookViews>
  <sheets>
    <sheet name="Panels a–c" sheetId="1" r:id="rId1"/>
    <sheet name="Panels d–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" l="1"/>
  <c r="G8" i="2" s="1"/>
  <c r="D8" i="2"/>
  <c r="E8" i="2" s="1"/>
  <c r="B8" i="2"/>
  <c r="C8" i="2" s="1"/>
  <c r="F7" i="2"/>
  <c r="G7" i="2" s="1"/>
  <c r="D7" i="2"/>
  <c r="E7" i="2" s="1"/>
  <c r="B7" i="2"/>
  <c r="C7" i="2" s="1"/>
</calcChain>
</file>

<file path=xl/sharedStrings.xml><?xml version="1.0" encoding="utf-8"?>
<sst xmlns="http://schemas.openxmlformats.org/spreadsheetml/2006/main" count="24" uniqueCount="16">
  <si>
    <t>Transferrence Number</t>
  </si>
  <si>
    <t>Conductivity (mS/cm)</t>
  </si>
  <si>
    <t>Activation Energy (eV)</t>
  </si>
  <si>
    <t>BET Surface Area (m2/g)</t>
  </si>
  <si>
    <t>Polymer</t>
  </si>
  <si>
    <t>PIM-1</t>
  </si>
  <si>
    <t>Celgard</t>
  </si>
  <si>
    <t>D PF6–</t>
  </si>
  <si>
    <t>error</t>
  </si>
  <si>
    <t>D Li+</t>
  </si>
  <si>
    <t>D FEC</t>
  </si>
  <si>
    <t>Bulk</t>
  </si>
  <si>
    <r>
      <t xml:space="preserve">PIM </t>
    </r>
    <r>
      <rPr>
        <b/>
        <sz val="12"/>
        <color theme="1"/>
        <rFont val="Calibri"/>
        <family val="2"/>
        <scheme val="minor"/>
      </rPr>
      <t>13</t>
    </r>
  </si>
  <si>
    <t>Dbulk/D PF6</t>
  </si>
  <si>
    <t>Dbulk/D Li</t>
  </si>
  <si>
    <t>Dbulk/D FEC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</si>
</sst>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5E53-DBD1-1244-BFBA-8B8C916DBB62}">
  <dimension ref="A1:E18"/>
  <sheetViews>
    <sheetView tabSelected="1" workbookViewId="0">
      <selection activeCell="B33" sqref="B33"/>
    </sheetView>
  </sheetViews>
  <sheetFormatPr baseColWidth="10" defaultRowHeight="16" x14ac:dyDescent="0.2"/>
  <cols>
    <col min="2" max="2" width="19.83203125" bestFit="1" customWidth="1"/>
    <col min="3" max="3" width="19" bestFit="1" customWidth="1"/>
    <col min="4" max="4" width="22" bestFit="1" customWidth="1"/>
    <col min="5" max="5" width="19.5" bestFit="1" customWidth="1"/>
  </cols>
  <sheetData>
    <row r="1" spans="1:5" x14ac:dyDescent="0.2">
      <c r="A1" t="s">
        <v>4</v>
      </c>
      <c r="B1" t="s">
        <v>0</v>
      </c>
      <c r="C1" t="s">
        <v>1</v>
      </c>
      <c r="D1" t="s">
        <v>3</v>
      </c>
      <c r="E1" t="s">
        <v>2</v>
      </c>
    </row>
    <row r="2" spans="1:5" x14ac:dyDescent="0.2">
      <c r="A2">
        <v>11</v>
      </c>
      <c r="B2">
        <v>0.66403886599999895</v>
      </c>
      <c r="C2">
        <v>2.9648618000000002E-2</v>
      </c>
      <c r="D2">
        <v>445.58839999999998</v>
      </c>
      <c r="E2">
        <v>0.156410471</v>
      </c>
    </row>
    <row r="3" spans="1:5" x14ac:dyDescent="0.2">
      <c r="A3">
        <v>12</v>
      </c>
      <c r="B3">
        <v>0.44606617300000001</v>
      </c>
      <c r="C3">
        <v>2.8020613999999999E-2</v>
      </c>
      <c r="D3">
        <v>434.09300000000002</v>
      </c>
      <c r="E3">
        <v>0.161391602</v>
      </c>
    </row>
    <row r="4" spans="1:5" x14ac:dyDescent="0.2">
      <c r="A4">
        <v>13</v>
      </c>
      <c r="B4">
        <v>0.69609142000000002</v>
      </c>
      <c r="C4">
        <v>0.20585967199999999</v>
      </c>
      <c r="D4">
        <v>505.16340000000002</v>
      </c>
      <c r="E4">
        <v>0.168071679</v>
      </c>
    </row>
    <row r="5" spans="1:5" x14ac:dyDescent="0.2">
      <c r="A5">
        <v>14</v>
      </c>
      <c r="B5">
        <v>0.84168855899999895</v>
      </c>
      <c r="C5">
        <v>0.195330634</v>
      </c>
      <c r="D5">
        <v>62.509500000000003</v>
      </c>
      <c r="E5">
        <v>0.16476523700000001</v>
      </c>
    </row>
    <row r="6" spans="1:5" x14ac:dyDescent="0.2">
      <c r="A6">
        <v>15</v>
      </c>
      <c r="B6">
        <v>0.76042741899999999</v>
      </c>
      <c r="C6">
        <v>4.1758631999999997E-2</v>
      </c>
      <c r="D6">
        <v>234.74090000000001</v>
      </c>
      <c r="E6">
        <v>0.189350667</v>
      </c>
    </row>
    <row r="7" spans="1:5" x14ac:dyDescent="0.2">
      <c r="A7">
        <v>17</v>
      </c>
      <c r="B7">
        <v>0.24083562</v>
      </c>
      <c r="C7">
        <v>2.7933675000000002E-2</v>
      </c>
      <c r="D7">
        <v>443.93060000000003</v>
      </c>
      <c r="E7">
        <v>0.22372551800000001</v>
      </c>
    </row>
    <row r="8" spans="1:5" x14ac:dyDescent="0.2">
      <c r="A8">
        <v>18</v>
      </c>
      <c r="B8">
        <v>0.249676026</v>
      </c>
      <c r="C8">
        <v>6.0241647000000002E-2</v>
      </c>
      <c r="D8">
        <v>19.4038</v>
      </c>
      <c r="E8">
        <v>0.222474958</v>
      </c>
    </row>
    <row r="9" spans="1:5" x14ac:dyDescent="0.2">
      <c r="A9">
        <v>21</v>
      </c>
      <c r="B9">
        <v>0.39021750399999999</v>
      </c>
      <c r="C9">
        <v>2.4321277299999999E-2</v>
      </c>
      <c r="D9">
        <v>151.6266</v>
      </c>
      <c r="E9">
        <v>0.27900304500000001</v>
      </c>
    </row>
    <row r="10" spans="1:5" x14ac:dyDescent="0.2">
      <c r="A10">
        <v>23</v>
      </c>
      <c r="B10">
        <v>0.31688275399999999</v>
      </c>
      <c r="C10">
        <v>6.3386372600000004E-2</v>
      </c>
      <c r="D10">
        <v>12.039099999999999</v>
      </c>
      <c r="E10">
        <v>0.25225162600000001</v>
      </c>
    </row>
    <row r="11" spans="1:5" x14ac:dyDescent="0.2">
      <c r="A11">
        <v>24</v>
      </c>
      <c r="B11">
        <v>0.71808901300000005</v>
      </c>
      <c r="C11">
        <v>0.14693130300000001</v>
      </c>
      <c r="D11">
        <v>9.5017575310000009</v>
      </c>
      <c r="E11">
        <v>0.28798578699999999</v>
      </c>
    </row>
    <row r="12" spans="1:5" x14ac:dyDescent="0.2">
      <c r="A12">
        <v>28</v>
      </c>
      <c r="B12">
        <v>0.58237676400000005</v>
      </c>
      <c r="C12">
        <v>8.8169724399999996E-2</v>
      </c>
      <c r="D12">
        <v>23.98494183</v>
      </c>
      <c r="E12">
        <v>0.22475245799999999</v>
      </c>
    </row>
    <row r="13" spans="1:5" x14ac:dyDescent="0.2">
      <c r="A13">
        <v>25</v>
      </c>
      <c r="B13">
        <v>0.63751323000000004</v>
      </c>
      <c r="C13">
        <v>0.1067296799</v>
      </c>
      <c r="D13">
        <v>7.4786000000000001</v>
      </c>
      <c r="E13">
        <v>0.30974443800000001</v>
      </c>
    </row>
    <row r="14" spans="1:5" x14ac:dyDescent="0.2">
      <c r="A14">
        <v>26</v>
      </c>
      <c r="B14">
        <v>0.224209884</v>
      </c>
      <c r="C14">
        <v>0.1003516825</v>
      </c>
      <c r="D14">
        <v>8</v>
      </c>
      <c r="E14">
        <v>0.10646130099999999</v>
      </c>
    </row>
    <row r="15" spans="1:5" x14ac:dyDescent="0.2">
      <c r="A15">
        <v>30</v>
      </c>
      <c r="B15">
        <v>0.51497046099999999</v>
      </c>
      <c r="C15">
        <v>0.12214588329999999</v>
      </c>
      <c r="D15">
        <v>47.996000000000002</v>
      </c>
      <c r="E15">
        <v>0.27042723499999999</v>
      </c>
    </row>
    <row r="16" spans="1:5" x14ac:dyDescent="0.2">
      <c r="A16">
        <v>31</v>
      </c>
      <c r="B16">
        <v>0.61207938799999895</v>
      </c>
      <c r="C16">
        <v>0.19164694030000001</v>
      </c>
      <c r="D16">
        <v>30.6417</v>
      </c>
      <c r="E16">
        <v>0.26165367899999997</v>
      </c>
    </row>
    <row r="17" spans="1:5" x14ac:dyDescent="0.2">
      <c r="A17" t="s">
        <v>5</v>
      </c>
      <c r="B17">
        <v>0.67187449399999999</v>
      </c>
      <c r="C17">
        <v>3.7666602200000003E-2</v>
      </c>
      <c r="D17">
        <v>800</v>
      </c>
      <c r="E17">
        <v>0.109078259</v>
      </c>
    </row>
    <row r="18" spans="1:5" x14ac:dyDescent="0.2">
      <c r="A18" t="s">
        <v>6</v>
      </c>
      <c r="B18">
        <v>0.30242698400000001</v>
      </c>
      <c r="E18">
        <v>9.2344780000000001E-2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AEB21-8BFB-AF4F-88B3-9F74C76F3203}">
  <dimension ref="A1:G8"/>
  <sheetViews>
    <sheetView workbookViewId="0">
      <selection activeCell="C14" sqref="C14"/>
    </sheetView>
  </sheetViews>
  <sheetFormatPr baseColWidth="10" defaultRowHeight="16" x14ac:dyDescent="0.2"/>
  <sheetData>
    <row r="1" spans="1:7" x14ac:dyDescent="0.2">
      <c r="B1" t="s">
        <v>7</v>
      </c>
      <c r="C1" t="s">
        <v>8</v>
      </c>
      <c r="D1" t="s">
        <v>9</v>
      </c>
      <c r="E1" t="s">
        <v>8</v>
      </c>
      <c r="F1" t="s">
        <v>10</v>
      </c>
      <c r="G1" t="s">
        <v>8</v>
      </c>
    </row>
    <row r="2" spans="1:7" x14ac:dyDescent="0.2">
      <c r="A2" t="s">
        <v>11</v>
      </c>
      <c r="B2" s="1">
        <v>2.16E-10</v>
      </c>
      <c r="C2" s="1">
        <v>7.0000000000000001E-12</v>
      </c>
      <c r="D2" s="1">
        <v>1.5400000000000001E-10</v>
      </c>
      <c r="E2" s="1">
        <v>3.9999999999999999E-12</v>
      </c>
      <c r="F2" s="1">
        <v>3.4000000000000001E-10</v>
      </c>
      <c r="G2" s="1">
        <v>1.8999999999999999E-11</v>
      </c>
    </row>
    <row r="3" spans="1:7" x14ac:dyDescent="0.2">
      <c r="A3" t="s">
        <v>12</v>
      </c>
      <c r="B3" s="1">
        <v>3.7000000000000001E-11</v>
      </c>
      <c r="C3" s="1">
        <v>3.9999999999999999E-12</v>
      </c>
      <c r="D3" s="1">
        <v>3.9000000000000001E-11</v>
      </c>
      <c r="E3" s="1">
        <v>3.0000000000000001E-12</v>
      </c>
      <c r="F3" s="1">
        <v>1.02E-10</v>
      </c>
      <c r="G3" s="1">
        <v>9.9999999999999897E-12</v>
      </c>
    </row>
    <row r="4" spans="1:7" x14ac:dyDescent="0.2">
      <c r="A4" t="s">
        <v>5</v>
      </c>
      <c r="B4" s="1">
        <v>6.0999999999999996E-11</v>
      </c>
      <c r="C4" s="1">
        <v>4.9999999999999997E-12</v>
      </c>
      <c r="D4" s="1">
        <v>4.1000000000000001E-11</v>
      </c>
      <c r="E4" s="1">
        <v>9.9999999999999998E-13</v>
      </c>
      <c r="F4" s="1">
        <v>1.7399999999999999E-10</v>
      </c>
      <c r="G4" s="1">
        <v>4.1999999999999997E-11</v>
      </c>
    </row>
    <row r="6" spans="1:7" x14ac:dyDescent="0.2">
      <c r="B6" t="s">
        <v>13</v>
      </c>
      <c r="C6" t="s">
        <v>8</v>
      </c>
      <c r="D6" t="s">
        <v>14</v>
      </c>
      <c r="E6" t="s">
        <v>8</v>
      </c>
      <c r="F6" t="s">
        <v>15</v>
      </c>
      <c r="G6" t="s">
        <v>8</v>
      </c>
    </row>
    <row r="7" spans="1:7" x14ac:dyDescent="0.2">
      <c r="A7" t="s">
        <v>12</v>
      </c>
      <c r="B7" s="1">
        <f>B2/B3</f>
        <v>5.8378378378378377</v>
      </c>
      <c r="C7" s="1">
        <f>B7*SQRT((C2/B2)^2+(C3/B3)^2)</f>
        <v>0.65886415860865666</v>
      </c>
      <c r="D7" s="1">
        <f t="shared" ref="D7:F7" si="0">D2/D3</f>
        <v>3.9487179487179489</v>
      </c>
      <c r="E7" s="1">
        <f>D7*SQRT((E2/D2)^2+(E3/D3)^2)</f>
        <v>0.32059625677757575</v>
      </c>
      <c r="F7" s="1">
        <f t="shared" si="0"/>
        <v>3.3333333333333335</v>
      </c>
      <c r="G7" s="1">
        <f>F7*SQRT((G2/F2)^2+(G3/F3)^2)</f>
        <v>0.37615784486217496</v>
      </c>
    </row>
    <row r="8" spans="1:7" x14ac:dyDescent="0.2">
      <c r="A8" t="s">
        <v>5</v>
      </c>
      <c r="B8" s="1">
        <f>B2/B4</f>
        <v>3.5409836065573774</v>
      </c>
      <c r="C8" s="1">
        <f>B8*SQRT((C2/B2)^2+(C4/B4)^2)</f>
        <v>0.31210640251294641</v>
      </c>
      <c r="D8" s="1">
        <f t="shared" ref="D8:F8" si="1">D2/D4</f>
        <v>3.75609756097561</v>
      </c>
      <c r="E8" s="1">
        <f>D8*SQRT((E2/D2)^2+(E4/D4)^2)</f>
        <v>0.13383171282348461</v>
      </c>
      <c r="F8" s="1">
        <f t="shared" si="1"/>
        <v>1.9540229885057472</v>
      </c>
      <c r="G8" s="1">
        <f>F8*SQRT((G2/F2)^2+(G4/F4)^2)</f>
        <v>0.48413579908978399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Panels a–c</vt:lpstr>
      <vt:lpstr>Panels d–g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Baran</dc:creator>
  <cp:lastModifiedBy>Brett Helms</cp:lastModifiedBy>
  <dcterms:created xsi:type="dcterms:W3CDTF">2021-02-09T20:21:51Z</dcterms:created>
  <dcterms:modified xsi:type="dcterms:W3CDTF">2021-02-09T21:27:24Z</dcterms:modified>
</cp:coreProperties>
</file>