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0" yWindow="0" windowWidth="25596" windowHeight="17460" tabRatio="500" activeTab="3"/>
  </bookViews>
  <sheets>
    <sheet name="8a" sheetId="4" r:id="rId1"/>
    <sheet name="8b" sheetId="1" r:id="rId2"/>
    <sheet name="8c" sheetId="7" r:id="rId3"/>
    <sheet name="8h" sheetId="5" r:id="rId4"/>
  </sheets>
  <definedNames>
    <definedName name="_xlnm.Print_Area" localSheetId="3">'8h'!$A$1:$Q$23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4" l="1"/>
  <c r="D9" i="4"/>
  <c r="B9" i="4"/>
  <c r="E8" i="4"/>
  <c r="D8" i="4"/>
  <c r="C8" i="4"/>
  <c r="J9" i="4"/>
  <c r="H9" i="4"/>
  <c r="K8" i="4"/>
  <c r="J8" i="4"/>
  <c r="I8" i="4"/>
  <c r="H8" i="4"/>
  <c r="K7" i="4"/>
  <c r="J7" i="4"/>
  <c r="I7" i="4"/>
  <c r="H7" i="4"/>
  <c r="F4" i="5"/>
  <c r="G4" i="5"/>
  <c r="F5" i="5"/>
  <c r="G5" i="5"/>
  <c r="F6" i="5"/>
  <c r="G6" i="5"/>
  <c r="F7" i="5"/>
  <c r="G7" i="5"/>
  <c r="K6" i="5"/>
  <c r="L6" i="5"/>
  <c r="M6" i="5"/>
  <c r="N6" i="5"/>
  <c r="F8" i="5"/>
  <c r="G8" i="5"/>
  <c r="F9" i="5"/>
  <c r="G9" i="5"/>
  <c r="F10" i="5"/>
  <c r="G10" i="5"/>
  <c r="F11" i="5"/>
  <c r="G11" i="5"/>
  <c r="K7" i="5"/>
  <c r="L7" i="5"/>
  <c r="M7" i="5"/>
  <c r="N7" i="5"/>
  <c r="O7" i="5"/>
  <c r="F26" i="5"/>
  <c r="G26" i="5"/>
  <c r="F27" i="5"/>
  <c r="G27" i="5"/>
  <c r="F28" i="5"/>
  <c r="G28" i="5"/>
  <c r="F29" i="5"/>
  <c r="G29" i="5"/>
  <c r="K28" i="5"/>
  <c r="L28" i="5"/>
  <c r="M28" i="5"/>
  <c r="N28" i="5"/>
  <c r="F30" i="5"/>
  <c r="G30" i="5"/>
  <c r="F31" i="5"/>
  <c r="G31" i="5"/>
  <c r="F32" i="5"/>
  <c r="G32" i="5"/>
  <c r="F33" i="5"/>
  <c r="G33" i="5"/>
  <c r="K29" i="5"/>
  <c r="L29" i="5"/>
  <c r="M29" i="5"/>
  <c r="N29" i="5"/>
  <c r="O29" i="5"/>
  <c r="F47" i="5"/>
  <c r="G47" i="5"/>
  <c r="F48" i="5"/>
  <c r="G48" i="5"/>
  <c r="F49" i="5"/>
  <c r="G49" i="5"/>
  <c r="F50" i="5"/>
  <c r="G50" i="5"/>
  <c r="K49" i="5"/>
  <c r="L49" i="5"/>
  <c r="M49" i="5"/>
  <c r="N49" i="5"/>
  <c r="F51" i="5"/>
  <c r="G51" i="5"/>
  <c r="F52" i="5"/>
  <c r="G52" i="5"/>
  <c r="F53" i="5"/>
  <c r="G53" i="5"/>
  <c r="F54" i="5"/>
  <c r="G54" i="5"/>
  <c r="K50" i="5"/>
  <c r="L50" i="5"/>
  <c r="M50" i="5"/>
  <c r="N50" i="5"/>
  <c r="O50" i="5"/>
  <c r="B7" i="4"/>
  <c r="C7" i="4"/>
  <c r="D7" i="4"/>
  <c r="E7" i="4"/>
  <c r="Q23" i="1"/>
  <c r="O23" i="1"/>
  <c r="N23" i="1"/>
  <c r="O22" i="1"/>
  <c r="N22" i="1"/>
  <c r="K23" i="1"/>
  <c r="K22" i="1"/>
  <c r="J22" i="1"/>
  <c r="J23" i="1"/>
  <c r="M3" i="1"/>
  <c r="V3" i="1"/>
  <c r="K2" i="1"/>
  <c r="B13" i="1"/>
  <c r="C13" i="1"/>
  <c r="D13" i="1"/>
  <c r="E13" i="1"/>
  <c r="F13" i="1"/>
  <c r="G13" i="1"/>
  <c r="H13" i="1"/>
  <c r="B22" i="1"/>
  <c r="C22" i="1"/>
  <c r="B23" i="1"/>
  <c r="C23" i="1"/>
  <c r="C24" i="1"/>
</calcChain>
</file>

<file path=xl/sharedStrings.xml><?xml version="1.0" encoding="utf-8"?>
<sst xmlns="http://schemas.openxmlformats.org/spreadsheetml/2006/main" count="146" uniqueCount="83">
  <si>
    <t>p</t>
    <phoneticPr fontId="2"/>
  </si>
  <si>
    <t>S.D.</t>
    <phoneticPr fontId="2"/>
  </si>
  <si>
    <t>Ave.</t>
    <phoneticPr fontId="2"/>
  </si>
  <si>
    <t>HFD</t>
    <phoneticPr fontId="2"/>
  </si>
  <si>
    <t>ND</t>
    <phoneticPr fontId="2"/>
  </si>
  <si>
    <t>↓</t>
    <phoneticPr fontId="2"/>
  </si>
  <si>
    <t>↓</t>
    <phoneticPr fontId="2"/>
  </si>
  <si>
    <t>BG</t>
    <phoneticPr fontId="2"/>
  </si>
  <si>
    <t>stock No.</t>
    <phoneticPr fontId="2"/>
  </si>
  <si>
    <t>HFD tel</t>
    <phoneticPr fontId="2"/>
  </si>
  <si>
    <t>ND tel</t>
    <phoneticPr fontId="2"/>
  </si>
  <si>
    <t>Ave.</t>
  </si>
  <si>
    <t>S.D.</t>
  </si>
  <si>
    <t>p</t>
  </si>
  <si>
    <t>ana</t>
    <phoneticPr fontId="2"/>
  </si>
  <si>
    <t>tel</t>
    <phoneticPr fontId="2"/>
  </si>
  <si>
    <t>tel</t>
    <phoneticPr fontId="2"/>
  </si>
  <si>
    <t>ND(tel)</t>
    <phoneticPr fontId="2"/>
  </si>
  <si>
    <t>HFD(tel)</t>
    <phoneticPr fontId="2"/>
  </si>
  <si>
    <t>ND(ana)</t>
    <phoneticPr fontId="2"/>
  </si>
  <si>
    <t>HFD(ana)</t>
    <phoneticPr fontId="2"/>
  </si>
  <si>
    <t>Ha</t>
    <phoneticPr fontId="4"/>
  </si>
  <si>
    <t>Na</t>
    <phoneticPr fontId="4"/>
  </si>
  <si>
    <t>Ht</t>
    <phoneticPr fontId="4"/>
  </si>
  <si>
    <t>Nt</t>
    <phoneticPr fontId="4"/>
  </si>
  <si>
    <t>H2O2 4</t>
  </si>
  <si>
    <t>H2O2 3</t>
  </si>
  <si>
    <t>H2O2 2</t>
  </si>
  <si>
    <t>H2O2 1</t>
    <phoneticPr fontId="7"/>
  </si>
  <si>
    <t>H2O2</t>
    <phoneticPr fontId="7"/>
  </si>
  <si>
    <t>Ctrl 4</t>
  </si>
  <si>
    <t xml:space="preserve">Ctrl </t>
    <phoneticPr fontId="7"/>
  </si>
  <si>
    <t>Ctrl 3</t>
  </si>
  <si>
    <t>p value</t>
    <phoneticPr fontId="7"/>
  </si>
  <si>
    <t>sd ratio</t>
    <phoneticPr fontId="7"/>
  </si>
  <si>
    <t>ave ratio</t>
    <phoneticPr fontId="7"/>
  </si>
  <si>
    <t>sd</t>
    <phoneticPr fontId="7"/>
  </si>
  <si>
    <t>ave</t>
    <phoneticPr fontId="7"/>
  </si>
  <si>
    <t>mKrt1</t>
    <phoneticPr fontId="7"/>
  </si>
  <si>
    <t>Ctrl 2</t>
  </si>
  <si>
    <t>Ctrl 1</t>
    <phoneticPr fontId="7"/>
  </si>
  <si>
    <t>expression</t>
  </si>
  <si>
    <t>ΔCt(Actin-target)</t>
    <phoneticPr fontId="7"/>
  </si>
  <si>
    <t>mActin</t>
    <phoneticPr fontId="7"/>
  </si>
  <si>
    <t>H2O2</t>
    <phoneticPr fontId="7"/>
  </si>
  <si>
    <t xml:space="preserve">Ctrl </t>
    <phoneticPr fontId="7"/>
  </si>
  <si>
    <t>mPtch</t>
    <phoneticPr fontId="7"/>
  </si>
  <si>
    <t>H2O2 3days</t>
    <phoneticPr fontId="7"/>
  </si>
  <si>
    <t>mGli1</t>
    <phoneticPr fontId="7"/>
  </si>
  <si>
    <t>Ctrl 1</t>
    <phoneticPr fontId="7"/>
  </si>
  <si>
    <t>ΔCt(Actin-target)</t>
    <phoneticPr fontId="7"/>
  </si>
  <si>
    <t>mGli1</t>
    <phoneticPr fontId="7"/>
  </si>
  <si>
    <t>mActin</t>
    <phoneticPr fontId="7"/>
  </si>
  <si>
    <t>HFSCs + LM</t>
    <phoneticPr fontId="4"/>
  </si>
  <si>
    <t>HFSCs</t>
    <phoneticPr fontId="4"/>
  </si>
  <si>
    <t>PA</t>
    <phoneticPr fontId="4"/>
  </si>
  <si>
    <t>LM</t>
    <phoneticPr fontId="4"/>
  </si>
  <si>
    <t>ctrl</t>
    <phoneticPr fontId="4"/>
  </si>
  <si>
    <t>StandardDeviation</t>
  </si>
  <si>
    <t>Value</t>
  </si>
  <si>
    <t>StandardMean</t>
  </si>
  <si>
    <t>Time (min)</t>
  </si>
  <si>
    <t>stem cell 4% LM</t>
  </si>
  <si>
    <t>stem cell Ctrl</t>
  </si>
  <si>
    <t>ND palmitate__oligo1uM</t>
  </si>
  <si>
    <t>ND 4%LM__oligo1uM</t>
  </si>
  <si>
    <t>ND__oligo1uM</t>
  </si>
  <si>
    <t>Background</t>
  </si>
  <si>
    <t>Group</t>
  </si>
  <si>
    <t>Source:</t>
  </si>
  <si>
    <t>OCR (pmol/min)</t>
  </si>
  <si>
    <t>Y1 Data:</t>
  </si>
  <si>
    <t>On</t>
  </si>
  <si>
    <t>Background Correction</t>
  </si>
  <si>
    <t>410185</t>
  </si>
  <si>
    <t>Instrument ID</t>
  </si>
  <si>
    <t>2020/10/14 19:58</t>
  </si>
  <si>
    <t>Run Date</t>
  </si>
  <si>
    <t>201014Mitostress and Glycolysis stress test epidermis-1</t>
  </si>
  <si>
    <t>Assay</t>
  </si>
  <si>
    <t>Ha</t>
    <phoneticPr fontId="4"/>
  </si>
  <si>
    <t>mitosox</t>
    <phoneticPr fontId="4"/>
  </si>
  <si>
    <t>DCFDA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</si>
</sst>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"/>
    <numFmt numFmtId="177" formatCode="0.000000"/>
    <numFmt numFmtId="178" formatCode="0.00000"/>
    <numFmt numFmtId="179" formatCode="0_);[Red]\(0\)"/>
  </numFmts>
  <fonts count="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scheme val="minor"/>
    </font>
    <font>
      <sz val="11"/>
      <color theme="1"/>
      <name val="ヒラギノ丸ゴ ProN W4"/>
      <family val="2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0" fillId="0" borderId="6" xfId="0" applyBorder="1"/>
    <xf numFmtId="0" fontId="0" fillId="0" borderId="0" xfId="0" applyAlignment="1"/>
    <xf numFmtId="0" fontId="1" fillId="0" borderId="0" xfId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177" fontId="1" fillId="0" borderId="0" xfId="1" applyNumberFormat="1">
      <alignment vertical="center"/>
    </xf>
    <xf numFmtId="0" fontId="1" fillId="0" borderId="0" xfId="1" applyBorder="1">
      <alignment vertical="center"/>
    </xf>
    <xf numFmtId="0" fontId="6" fillId="0" borderId="0" xfId="1" applyFont="1">
      <alignment vertical="center"/>
    </xf>
    <xf numFmtId="176" fontId="1" fillId="0" borderId="0" xfId="1" applyNumberFormat="1">
      <alignment vertical="center"/>
    </xf>
    <xf numFmtId="178" fontId="1" fillId="0" borderId="0" xfId="1" applyNumberFormat="1">
      <alignment vertical="center"/>
    </xf>
    <xf numFmtId="0" fontId="1" fillId="0" borderId="4" xfId="1" applyBorder="1">
      <alignment vertical="center"/>
    </xf>
    <xf numFmtId="176" fontId="6" fillId="0" borderId="0" xfId="1" applyNumberFormat="1" applyFont="1">
      <alignment vertical="center"/>
    </xf>
    <xf numFmtId="0" fontId="1" fillId="0" borderId="1" xfId="1" applyBorder="1">
      <alignment vertical="center"/>
    </xf>
    <xf numFmtId="178" fontId="5" fillId="0" borderId="0" xfId="1" applyNumberFormat="1" applyFont="1">
      <alignment vertical="center"/>
    </xf>
    <xf numFmtId="178" fontId="6" fillId="0" borderId="0" xfId="1" applyNumberFormat="1" applyFont="1">
      <alignment vertical="center"/>
    </xf>
    <xf numFmtId="0" fontId="1" fillId="0" borderId="2" xfId="1" applyBorder="1">
      <alignment vertical="center"/>
    </xf>
    <xf numFmtId="0" fontId="1" fillId="0" borderId="0" xfId="1" applyFill="1" applyBorder="1">
      <alignment vertical="center"/>
    </xf>
    <xf numFmtId="178" fontId="0" fillId="0" borderId="7" xfId="0" applyNumberFormat="1" applyBorder="1"/>
    <xf numFmtId="178" fontId="0" fillId="0" borderId="8" xfId="0" applyNumberFormat="1" applyBorder="1"/>
    <xf numFmtId="0" fontId="0" fillId="0" borderId="0" xfId="0" applyNumberFormat="1"/>
    <xf numFmtId="179" fontId="0" fillId="0" borderId="9" xfId="0" applyNumberFormat="1" applyBorder="1"/>
    <xf numFmtId="178" fontId="0" fillId="0" borderId="10" xfId="0" applyNumberFormat="1" applyBorder="1"/>
    <xf numFmtId="178" fontId="0" fillId="0" borderId="0" xfId="0" applyNumberFormat="1"/>
    <xf numFmtId="179" fontId="0" fillId="0" borderId="11" xfId="0" applyNumberFormat="1" applyBorder="1"/>
    <xf numFmtId="178" fontId="0" fillId="0" borderId="9" xfId="0" applyNumberFormat="1" applyBorder="1"/>
    <xf numFmtId="178" fontId="0" fillId="0" borderId="11" xfId="0" applyNumberFormat="1" applyBorder="1"/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/>
    <xf numFmtId="0" fontId="8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'8b'!$J$23:$K$23</c:f>
                <c:numCache>
                  <c:formatCode>General</c:formatCode>
                  <c:ptCount val="2"/>
                  <c:pt idx="0">
                    <c:v>0.4850560110911657</c:v>
                  </c:pt>
                  <c:pt idx="1">
                    <c:v>0.76717870933179633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'8b'!$J$17:$K$17</c:f>
              <c:strCache>
                <c:ptCount val="2"/>
                <c:pt idx="0">
                  <c:v>ND(tel)</c:v>
                </c:pt>
                <c:pt idx="1">
                  <c:v>HFD(tel)</c:v>
                </c:pt>
              </c:strCache>
            </c:strRef>
          </c:cat>
          <c:val>
            <c:numRef>
              <c:f>'8b'!$J$22:$K$22</c:f>
              <c:numCache>
                <c:formatCode>General</c:formatCode>
                <c:ptCount val="2"/>
                <c:pt idx="0">
                  <c:v>1</c:v>
                </c:pt>
                <c:pt idx="1">
                  <c:v>1.7483992549834038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3260576"/>
        <c:axId val="763262752"/>
      </c:barChart>
      <c:catAx>
        <c:axId val="7632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2752"/>
        <c:crosses val="autoZero"/>
        <c:auto val="1"/>
        <c:lblAlgn val="ctr"/>
        <c:lblOffset val="100"/>
        <c:noMultiLvlLbl val="0"/>
      </c:catAx>
      <c:valAx>
        <c:axId val="763262752"/>
        <c:scaling>
          <c:orientation val="minMax"/>
          <c:max val="3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05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mPtch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'8h'!$I$27</c:f>
              <c:strCache>
                <c:ptCount val="1"/>
                <c:pt idx="0">
                  <c:v>mPtch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'8h'!$N$28:$N$29</c:f>
                <c:numCache>
                  <c:formatCode>General</c:formatCode>
                  <c:ptCount val="2"/>
                  <c:pt idx="0">
                    <c:v>0.74003565545976657</c:v>
                  </c:pt>
                  <c:pt idx="1">
                    <c:v>0.62065387248182713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'8h'!$J$28:$J$29</c:f>
              <c:strCache>
                <c:ptCount val="2"/>
                <c:pt idx="0">
                  <c:v>Ctrl </c:v>
                </c:pt>
                <c:pt idx="1">
                  <c:v>H2O2</c:v>
                </c:pt>
              </c:strCache>
            </c:strRef>
          </c:cat>
          <c:val>
            <c:numRef>
              <c:f>'8h'!$M$28:$M$29</c:f>
              <c:numCache>
                <c:formatCode>0.000</c:formatCode>
                <c:ptCount val="2"/>
                <c:pt idx="0">
                  <c:v>1</c:v>
                </c:pt>
                <c:pt idx="1">
                  <c:v>1.2285621454956452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61-4FF5-82CD-EA27394D2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3008"/>
        <c:axId val="647559408"/>
      </c:barChart>
      <c:catAx>
        <c:axId val="64757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59408"/>
        <c:crosses val="autoZero"/>
        <c:auto val="1"/>
        <c:lblAlgn val="ctr"/>
        <c:lblOffset val="100"/>
        <c:noMultiLvlLbl val="0"/>
      </c:catAx>
      <c:valAx>
        <c:axId val="64755940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mKrt1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'8h'!$I$48</c:f>
              <c:strCache>
                <c:ptCount val="1"/>
                <c:pt idx="0">
                  <c:v>mKrt1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'8h'!$N$49:$N$50</c:f>
                <c:numCache>
                  <c:formatCode>General</c:formatCode>
                  <c:ptCount val="2"/>
                  <c:pt idx="0">
                    <c:v>0.60863880331292908</c:v>
                  </c:pt>
                  <c:pt idx="1">
                    <c:v>3.8913609712720056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'8h'!$J$49:$J$50</c:f>
              <c:strCache>
                <c:ptCount val="2"/>
                <c:pt idx="0">
                  <c:v>Ctrl </c:v>
                </c:pt>
                <c:pt idx="1">
                  <c:v>H2O2</c:v>
                </c:pt>
              </c:strCache>
            </c:strRef>
          </c:cat>
          <c:val>
            <c:numRef>
              <c:f>'8h'!$M$49:$M$50</c:f>
              <c:numCache>
                <c:formatCode>0.000</c:formatCode>
                <c:ptCount val="2"/>
                <c:pt idx="0">
                  <c:v>1</c:v>
                </c:pt>
                <c:pt idx="1">
                  <c:v>4.1108610215246095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B6-4644-8890-DCC736E44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2128"/>
        <c:axId val="647560496"/>
      </c:barChart>
      <c:catAx>
        <c:axId val="64756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0496"/>
        <c:crosses val="autoZero"/>
        <c:auto val="1"/>
        <c:lblAlgn val="ctr"/>
        <c:lblOffset val="100"/>
        <c:noMultiLvlLbl val="0"/>
      </c:catAx>
      <c:valAx>
        <c:axId val="647560496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'8b'!$N$23:$O$23</c:f>
                <c:numCache>
                  <c:formatCode>General</c:formatCode>
                  <c:ptCount val="2"/>
                  <c:pt idx="0">
                    <c:v>0.65743563371418956</c:v>
                  </c:pt>
                  <c:pt idx="1">
                    <c:v>0.24275833287201437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'8b'!$N$17:$O$17</c:f>
              <c:strCache>
                <c:ptCount val="2"/>
                <c:pt idx="0">
                  <c:v>ND(ana)</c:v>
                </c:pt>
                <c:pt idx="1">
                  <c:v>HFD(ana)</c:v>
                </c:pt>
              </c:strCache>
            </c:strRef>
          </c:cat>
          <c:val>
            <c:numRef>
              <c:f>'8b'!$N$22:$O$22</c:f>
              <c:numCache>
                <c:formatCode>General</c:formatCode>
                <c:ptCount val="2"/>
                <c:pt idx="0">
                  <c:v>1.9157071313118339</c:v>
                </c:pt>
                <c:pt idx="1">
                  <c:v>1.6094310399970242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3258944"/>
        <c:axId val="763261120"/>
      </c:barChart>
      <c:catAx>
        <c:axId val="76325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1120"/>
        <c:crosses val="autoZero"/>
        <c:auto val="1"/>
        <c:lblAlgn val="ctr"/>
        <c:lblOffset val="100"/>
        <c:noMultiLvlLbl val="0"/>
      </c:catAx>
      <c:valAx>
        <c:axId val="763261120"/>
        <c:scaling>
          <c:orientation val="minMax"/>
          <c:max val="3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589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telogen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'8b'!$J$23:$K$23</c:f>
                <c:numCache>
                  <c:formatCode>General</c:formatCode>
                  <c:ptCount val="2"/>
                  <c:pt idx="0">
                    <c:v>0.4850560110911657</c:v>
                  </c:pt>
                  <c:pt idx="1">
                    <c:v>0.76717870933179633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ND</c:v>
              </c:pt>
              <c:pt idx="1">
                <c:v>HFD 4d</c:v>
              </c:pt>
            </c:strLit>
          </c:cat>
          <c:val>
            <c:numRef>
              <c:f>'8b'!$J$22:$K$22</c:f>
              <c:numCache>
                <c:formatCode>General</c:formatCode>
                <c:ptCount val="2"/>
                <c:pt idx="0">
                  <c:v>1</c:v>
                </c:pt>
                <c:pt idx="1">
                  <c:v>1.7483992549834038</c:v>
                </c:pt>
              </c:numCache>
            </c:numRef>
          </c:val>
        </c:ser>
        <c:ser>
          <c:idx val="0"/>
          <c:order val="1"/>
          <c:tx>
            <c:v>anagen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'8b'!$N$23:$O$23</c:f>
                <c:numCache>
                  <c:formatCode>General</c:formatCode>
                  <c:ptCount val="2"/>
                  <c:pt idx="0">
                    <c:v>0.65743563371418956</c:v>
                  </c:pt>
                  <c:pt idx="1">
                    <c:v>0.24275833287201437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ND</c:v>
              </c:pt>
              <c:pt idx="1">
                <c:v>HFD 4d</c:v>
              </c:pt>
            </c:strLit>
          </c:cat>
          <c:val>
            <c:numRef>
              <c:f>'8b'!$N$22:$O$22</c:f>
              <c:numCache>
                <c:formatCode>General</c:formatCode>
                <c:ptCount val="2"/>
                <c:pt idx="0">
                  <c:v>1.9157071313118339</c:v>
                </c:pt>
                <c:pt idx="1">
                  <c:v>1.6094310399970242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3264928"/>
        <c:axId val="763265472"/>
      </c:barChart>
      <c:catAx>
        <c:axId val="76326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5472"/>
        <c:crosses val="autoZero"/>
        <c:auto val="1"/>
        <c:lblAlgn val="ctr"/>
        <c:lblOffset val="100"/>
        <c:noMultiLvlLbl val="0"/>
      </c:catAx>
      <c:valAx>
        <c:axId val="763265472"/>
        <c:scaling>
          <c:orientation val="minMax"/>
          <c:max val="3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49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06773201921586"/>
          <c:y val="0.40433137193590873"/>
          <c:w val="0.19297594390672293"/>
          <c:h val="0.16245601068819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Basal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'8c'!$D$31:$G$31</c:f>
                <c:numCache>
                  <c:formatCode>General</c:formatCode>
                  <c:ptCount val="4"/>
                  <c:pt idx="0">
                    <c:v>5.78529871234608</c:v>
                  </c:pt>
                  <c:pt idx="1">
                    <c:v>16.568309657539199</c:v>
                  </c:pt>
                  <c:pt idx="2">
                    <c:v>9.2306152175883298</c:v>
                  </c:pt>
                  <c:pt idx="3">
                    <c:v>4.7404716513570797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'8c'!$D$29:$G$29</c:f>
              <c:strCache>
                <c:ptCount val="4"/>
                <c:pt idx="0">
                  <c:v>ctrl</c:v>
                </c:pt>
                <c:pt idx="1">
                  <c:v>LM</c:v>
                </c:pt>
                <c:pt idx="2">
                  <c:v>PA</c:v>
                </c:pt>
                <c:pt idx="3">
                  <c:v>HFSCs</c:v>
                </c:pt>
              </c:strCache>
            </c:strRef>
          </c:cat>
          <c:val>
            <c:numRef>
              <c:f>'8c'!$D$30:$G$30</c:f>
              <c:numCache>
                <c:formatCode>General</c:formatCode>
                <c:ptCount val="4"/>
                <c:pt idx="0">
                  <c:v>54.694555270936597</c:v>
                </c:pt>
                <c:pt idx="1">
                  <c:v>105.01081426077999</c:v>
                </c:pt>
                <c:pt idx="2">
                  <c:v>97.422319789983703</c:v>
                </c:pt>
                <c:pt idx="3">
                  <c:v>3.1156091188291599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3259488"/>
        <c:axId val="763263296"/>
      </c:barChart>
      <c:catAx>
        <c:axId val="76325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3296"/>
        <c:crosses val="autoZero"/>
        <c:auto val="1"/>
        <c:lblAlgn val="ctr"/>
        <c:lblOffset val="100"/>
        <c:noMultiLvlLbl val="0"/>
      </c:catAx>
      <c:valAx>
        <c:axId val="763263296"/>
        <c:scaling>
          <c:orientation val="minMax"/>
          <c:max val="2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5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Maximum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'8c'!$D$34:$G$34</c:f>
                <c:numCache>
                  <c:formatCode>General</c:formatCode>
                  <c:ptCount val="4"/>
                  <c:pt idx="0">
                    <c:v>18.0950661469018</c:v>
                  </c:pt>
                  <c:pt idx="1">
                    <c:v>28.3403301811611</c:v>
                  </c:pt>
                  <c:pt idx="2">
                    <c:v>33.905643304844503</c:v>
                  </c:pt>
                  <c:pt idx="3">
                    <c:v>7.3994530539643604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'8c'!$D$29:$G$29</c:f>
              <c:strCache>
                <c:ptCount val="4"/>
                <c:pt idx="0">
                  <c:v>ctrl</c:v>
                </c:pt>
                <c:pt idx="1">
                  <c:v>LM</c:v>
                </c:pt>
                <c:pt idx="2">
                  <c:v>PA</c:v>
                </c:pt>
                <c:pt idx="3">
                  <c:v>HFSCs</c:v>
                </c:pt>
              </c:strCache>
            </c:strRef>
          </c:cat>
          <c:val>
            <c:numRef>
              <c:f>'8c'!$D$33:$G$33</c:f>
              <c:numCache>
                <c:formatCode>General</c:formatCode>
                <c:ptCount val="4"/>
                <c:pt idx="0">
                  <c:v>88.296606451600297</c:v>
                </c:pt>
                <c:pt idx="1">
                  <c:v>105.152278269753</c:v>
                </c:pt>
                <c:pt idx="2">
                  <c:v>130.95248226003301</c:v>
                </c:pt>
                <c:pt idx="3">
                  <c:v>7.3900323633810201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3260032"/>
        <c:axId val="763263840"/>
      </c:barChart>
      <c:catAx>
        <c:axId val="76326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3840"/>
        <c:crosses val="autoZero"/>
        <c:auto val="1"/>
        <c:lblAlgn val="ctr"/>
        <c:lblOffset val="100"/>
        <c:noMultiLvlLbl val="0"/>
      </c:catAx>
      <c:valAx>
        <c:axId val="763263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5"/>
          <c:order val="0"/>
          <c:tx>
            <c:strRef>
              <c:f>'8c'!$C$36</c:f>
              <c:strCache>
                <c:ptCount val="1"/>
                <c:pt idx="0">
                  <c:v>ctrl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'8c'!$H$37:$H$51</c:f>
                <c:numCache>
                  <c:formatCode>General</c:formatCode>
                  <c:ptCount val="15"/>
                  <c:pt idx="0">
                    <c:v>5.9190782140392599</c:v>
                  </c:pt>
                  <c:pt idx="1">
                    <c:v>5.7881048596492999</c:v>
                  </c:pt>
                  <c:pt idx="2">
                    <c:v>5.78529871234608</c:v>
                  </c:pt>
                  <c:pt idx="3">
                    <c:v>6.7818404267152204</c:v>
                  </c:pt>
                  <c:pt idx="4">
                    <c:v>6.8511513664005701</c:v>
                  </c:pt>
                  <c:pt idx="5">
                    <c:v>6.9872447434174401</c:v>
                  </c:pt>
                  <c:pt idx="6">
                    <c:v>18.0950661469018</c:v>
                  </c:pt>
                  <c:pt idx="7">
                    <c:v>17.8642544086279</c:v>
                  </c:pt>
                  <c:pt idx="8">
                    <c:v>17.026237062640298</c:v>
                  </c:pt>
                  <c:pt idx="9">
                    <c:v>4.3649228999669996</c:v>
                  </c:pt>
                  <c:pt idx="10">
                    <c:v>4.0554704840605798</c:v>
                  </c:pt>
                  <c:pt idx="11">
                    <c:v>3.9532213097429501</c:v>
                  </c:pt>
                  <c:pt idx="12">
                    <c:v>3.7459874422592301</c:v>
                  </c:pt>
                  <c:pt idx="13">
                    <c:v>3.8335075686550102</c:v>
                  </c:pt>
                  <c:pt idx="14">
                    <c:v>4.0558952872574903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'8c'!$C$37:$C$51</c:f>
              <c:numCache>
                <c:formatCode>General</c:formatCode>
                <c:ptCount val="15"/>
                <c:pt idx="0">
                  <c:v>56.712454679033598</c:v>
                </c:pt>
                <c:pt idx="1">
                  <c:v>54.755920715890603</c:v>
                </c:pt>
                <c:pt idx="2">
                  <c:v>54.694555270936597</c:v>
                </c:pt>
                <c:pt idx="3">
                  <c:v>56.966787730767898</c:v>
                </c:pt>
                <c:pt idx="4">
                  <c:v>54.425476137599198</c:v>
                </c:pt>
                <c:pt idx="5">
                  <c:v>52.0775422169528</c:v>
                </c:pt>
                <c:pt idx="6">
                  <c:v>88.296606451600297</c:v>
                </c:pt>
                <c:pt idx="7">
                  <c:v>81.394258340130193</c:v>
                </c:pt>
                <c:pt idx="8">
                  <c:v>74.598148061799904</c:v>
                </c:pt>
                <c:pt idx="9">
                  <c:v>26.584266066605</c:v>
                </c:pt>
                <c:pt idx="10">
                  <c:v>24.296524722021601</c:v>
                </c:pt>
                <c:pt idx="11">
                  <c:v>22.5645891066495</c:v>
                </c:pt>
                <c:pt idx="12">
                  <c:v>22.459942974644601</c:v>
                </c:pt>
                <c:pt idx="13">
                  <c:v>21.560228103608999</c:v>
                </c:pt>
                <c:pt idx="14">
                  <c:v>19.784391679279299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'8c'!$D$36</c:f>
              <c:strCache>
                <c:ptCount val="1"/>
                <c:pt idx="0">
                  <c:v>LM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'8c'!$I$37:$I$51</c:f>
                <c:numCache>
                  <c:formatCode>General</c:formatCode>
                  <c:ptCount val="15"/>
                  <c:pt idx="0">
                    <c:v>15.8523693245752</c:v>
                  </c:pt>
                  <c:pt idx="1">
                    <c:v>16.684064137108901</c:v>
                  </c:pt>
                  <c:pt idx="2">
                    <c:v>16.568309657539199</c:v>
                  </c:pt>
                  <c:pt idx="3">
                    <c:v>18.326566925141702</c:v>
                  </c:pt>
                  <c:pt idx="4">
                    <c:v>18.2004595080051</c:v>
                  </c:pt>
                  <c:pt idx="5">
                    <c:v>18.0848298561984</c:v>
                  </c:pt>
                  <c:pt idx="6">
                    <c:v>28.3403301811611</c:v>
                  </c:pt>
                  <c:pt idx="7">
                    <c:v>31.4830222181597</c:v>
                  </c:pt>
                  <c:pt idx="8">
                    <c:v>32.890864205439101</c:v>
                  </c:pt>
                  <c:pt idx="9">
                    <c:v>10.370597852453599</c:v>
                  </c:pt>
                  <c:pt idx="10">
                    <c:v>7.2579272346342503</c:v>
                  </c:pt>
                  <c:pt idx="11">
                    <c:v>6.4687791260775196</c:v>
                  </c:pt>
                  <c:pt idx="12">
                    <c:v>6.3539525012810198</c:v>
                  </c:pt>
                  <c:pt idx="13">
                    <c:v>6.0367228436267704</c:v>
                  </c:pt>
                  <c:pt idx="14">
                    <c:v>5.7476750252847397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'8c'!$D$37:$D$51</c:f>
              <c:numCache>
                <c:formatCode>General</c:formatCode>
                <c:ptCount val="15"/>
                <c:pt idx="0">
                  <c:v>115.594607230882</c:v>
                </c:pt>
                <c:pt idx="1">
                  <c:v>107.467447887579</c:v>
                </c:pt>
                <c:pt idx="2">
                  <c:v>105.01081426077999</c:v>
                </c:pt>
                <c:pt idx="3">
                  <c:v>102.97825912238601</c:v>
                </c:pt>
                <c:pt idx="4">
                  <c:v>100.726879870847</c:v>
                </c:pt>
                <c:pt idx="5">
                  <c:v>96.104562598219502</c:v>
                </c:pt>
                <c:pt idx="6">
                  <c:v>105.152278269753</c:v>
                </c:pt>
                <c:pt idx="7">
                  <c:v>102.61087260802</c:v>
                </c:pt>
                <c:pt idx="8">
                  <c:v>100.30255519823299</c:v>
                </c:pt>
                <c:pt idx="9">
                  <c:v>44.053527234466401</c:v>
                </c:pt>
                <c:pt idx="10">
                  <c:v>35.6267195366148</c:v>
                </c:pt>
                <c:pt idx="11">
                  <c:v>31.691887714477101</c:v>
                </c:pt>
                <c:pt idx="12">
                  <c:v>30.3497852224579</c:v>
                </c:pt>
                <c:pt idx="13">
                  <c:v>27.228054607391002</c:v>
                </c:pt>
                <c:pt idx="14">
                  <c:v>25.465018549924899</c:v>
                </c:pt>
              </c:numCache>
            </c:numRef>
          </c:val>
          <c:smooth val="0"/>
        </c:ser>
        <c:ser>
          <c:idx val="7"/>
          <c:order val="2"/>
          <c:tx>
            <c:strRef>
              <c:f>'8c'!$E$36</c:f>
              <c:strCache>
                <c:ptCount val="1"/>
                <c:pt idx="0">
                  <c:v>PA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'8c'!$J$37:$J$51</c:f>
                <c:numCache>
                  <c:formatCode>General</c:formatCode>
                  <c:ptCount val="15"/>
                  <c:pt idx="0">
                    <c:v>10.787194897247099</c:v>
                  </c:pt>
                  <c:pt idx="1">
                    <c:v>9.3484766712572203</c:v>
                  </c:pt>
                  <c:pt idx="2">
                    <c:v>9.2306152175883298</c:v>
                  </c:pt>
                  <c:pt idx="3">
                    <c:v>12.8830204532103</c:v>
                  </c:pt>
                  <c:pt idx="4">
                    <c:v>13.7218726864796</c:v>
                  </c:pt>
                  <c:pt idx="5">
                    <c:v>13.2248972516654</c:v>
                  </c:pt>
                  <c:pt idx="6">
                    <c:v>33.905643304844503</c:v>
                  </c:pt>
                  <c:pt idx="7">
                    <c:v>32.758791523662403</c:v>
                  </c:pt>
                  <c:pt idx="8">
                    <c:v>30.303716177325299</c:v>
                  </c:pt>
                  <c:pt idx="9">
                    <c:v>4.9164565480506104</c:v>
                  </c:pt>
                  <c:pt idx="10">
                    <c:v>3.1311301233024</c:v>
                  </c:pt>
                  <c:pt idx="11">
                    <c:v>3.3489367695366101</c:v>
                  </c:pt>
                  <c:pt idx="12">
                    <c:v>3.7253125946914398</c:v>
                  </c:pt>
                  <c:pt idx="13">
                    <c:v>4.0016450238585701</c:v>
                  </c:pt>
                  <c:pt idx="14">
                    <c:v>4.0903035651277397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'8c'!$E$37:$E$51</c:f>
              <c:numCache>
                <c:formatCode>General</c:formatCode>
                <c:ptCount val="15"/>
                <c:pt idx="0">
                  <c:v>112.24286402718501</c:v>
                </c:pt>
                <c:pt idx="1">
                  <c:v>103.30271885017901</c:v>
                </c:pt>
                <c:pt idx="2">
                  <c:v>97.422319789983703</c:v>
                </c:pt>
                <c:pt idx="3">
                  <c:v>95.860405616287807</c:v>
                </c:pt>
                <c:pt idx="4">
                  <c:v>96.885767507485994</c:v>
                </c:pt>
                <c:pt idx="5">
                  <c:v>94.034136503068098</c:v>
                </c:pt>
                <c:pt idx="6">
                  <c:v>130.95248226003301</c:v>
                </c:pt>
                <c:pt idx="7">
                  <c:v>119.241706014721</c:v>
                </c:pt>
                <c:pt idx="8">
                  <c:v>109.332526738921</c:v>
                </c:pt>
                <c:pt idx="9">
                  <c:v>37.376002235047203</c:v>
                </c:pt>
                <c:pt idx="10">
                  <c:v>39.343792446179798</c:v>
                </c:pt>
                <c:pt idx="11">
                  <c:v>37.215999341498801</c:v>
                </c:pt>
                <c:pt idx="12">
                  <c:v>35.544624534820002</c:v>
                </c:pt>
                <c:pt idx="13">
                  <c:v>33.952926808185502</c:v>
                </c:pt>
                <c:pt idx="14">
                  <c:v>32.332741560247698</c:v>
                </c:pt>
              </c:numCache>
            </c:numRef>
          </c:val>
          <c:smooth val="0"/>
        </c:ser>
        <c:ser>
          <c:idx val="8"/>
          <c:order val="3"/>
          <c:tx>
            <c:strRef>
              <c:f>'8c'!$F$36</c:f>
              <c:strCache>
                <c:ptCount val="1"/>
                <c:pt idx="0">
                  <c:v>HFSCs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'8c'!$K$37:$K$51</c:f>
                <c:numCache>
                  <c:formatCode>General</c:formatCode>
                  <c:ptCount val="15"/>
                  <c:pt idx="0">
                    <c:v>1.1744171809234201</c:v>
                  </c:pt>
                  <c:pt idx="1">
                    <c:v>6.6976134074900502</c:v>
                  </c:pt>
                  <c:pt idx="2">
                    <c:v>4.7404716513570797</c:v>
                  </c:pt>
                  <c:pt idx="3">
                    <c:v>9.0119021015515894</c:v>
                  </c:pt>
                  <c:pt idx="4">
                    <c:v>8.3784555276729709</c:v>
                  </c:pt>
                  <c:pt idx="5">
                    <c:v>8.2622466284665297</c:v>
                  </c:pt>
                  <c:pt idx="6">
                    <c:v>7.3994530539643604</c:v>
                  </c:pt>
                  <c:pt idx="7">
                    <c:v>7.6676565657182998</c:v>
                  </c:pt>
                  <c:pt idx="8">
                    <c:v>6.8382681216813896</c:v>
                  </c:pt>
                  <c:pt idx="9">
                    <c:v>6.1869609349194601</c:v>
                  </c:pt>
                  <c:pt idx="10">
                    <c:v>5.3659570536072598</c:v>
                  </c:pt>
                  <c:pt idx="11">
                    <c:v>4.9374112115939397</c:v>
                  </c:pt>
                  <c:pt idx="12">
                    <c:v>4.8825787295830496</c:v>
                  </c:pt>
                  <c:pt idx="13">
                    <c:v>4.8274115294320099</c:v>
                  </c:pt>
                  <c:pt idx="14">
                    <c:v>2.66413452960238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'8c'!$F$37:$F$51</c:f>
              <c:numCache>
                <c:formatCode>General</c:formatCode>
                <c:ptCount val="15"/>
                <c:pt idx="0">
                  <c:v>-1.2305286240943201</c:v>
                </c:pt>
                <c:pt idx="1">
                  <c:v>4.7144998811183196</c:v>
                </c:pt>
                <c:pt idx="2">
                  <c:v>3.1156091188291599</c:v>
                </c:pt>
                <c:pt idx="3">
                  <c:v>11.866009364997501</c:v>
                </c:pt>
                <c:pt idx="4">
                  <c:v>10.158776776937</c:v>
                </c:pt>
                <c:pt idx="5">
                  <c:v>8.2522816837216695</c:v>
                </c:pt>
                <c:pt idx="6">
                  <c:v>7.3900323633810201</c:v>
                </c:pt>
                <c:pt idx="7">
                  <c:v>7.2633391780442604</c:v>
                </c:pt>
                <c:pt idx="8">
                  <c:v>6.17718451545813</c:v>
                </c:pt>
                <c:pt idx="9">
                  <c:v>3.5802016090147899</c:v>
                </c:pt>
                <c:pt idx="10">
                  <c:v>2.96914243061924</c:v>
                </c:pt>
                <c:pt idx="11">
                  <c:v>4.0672523456125997</c:v>
                </c:pt>
                <c:pt idx="12">
                  <c:v>3.05977969256918</c:v>
                </c:pt>
                <c:pt idx="13">
                  <c:v>3.7333178518761101</c:v>
                </c:pt>
                <c:pt idx="14">
                  <c:v>2.7581577921407598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'8c'!$G$36</c:f>
              <c:strCache>
                <c:ptCount val="1"/>
                <c:pt idx="0">
                  <c:v>HFSCs + LM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'8c'!$L$37:$L$51</c:f>
                <c:numCache>
                  <c:formatCode>General</c:formatCode>
                  <c:ptCount val="15"/>
                  <c:pt idx="0">
                    <c:v>3.1291186871699699</c:v>
                  </c:pt>
                  <c:pt idx="1">
                    <c:v>9.5092034665586507</c:v>
                  </c:pt>
                  <c:pt idx="2">
                    <c:v>9.7856525843895295</c:v>
                  </c:pt>
                  <c:pt idx="3">
                    <c:v>7.1403812455825904</c:v>
                  </c:pt>
                  <c:pt idx="4">
                    <c:v>5.3156158028921601</c:v>
                  </c:pt>
                  <c:pt idx="5">
                    <c:v>4.75266741401391</c:v>
                  </c:pt>
                  <c:pt idx="6">
                    <c:v>0.78875992815044604</c:v>
                  </c:pt>
                  <c:pt idx="7">
                    <c:v>3.2001610615993701</c:v>
                  </c:pt>
                  <c:pt idx="8">
                    <c:v>2.5343737881181898</c:v>
                  </c:pt>
                  <c:pt idx="9">
                    <c:v>0.243264614817856</c:v>
                  </c:pt>
                  <c:pt idx="10">
                    <c:v>3.2542846714046503E-2</c:v>
                  </c:pt>
                  <c:pt idx="11">
                    <c:v>0.14297104623416601</c:v>
                  </c:pt>
                  <c:pt idx="12">
                    <c:v>0.50336693041616498</c:v>
                  </c:pt>
                  <c:pt idx="13">
                    <c:v>2.0188154325650101</c:v>
                  </c:pt>
                  <c:pt idx="14">
                    <c:v>1.4744166401004499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'8c'!$G$37:$G$51</c:f>
              <c:numCache>
                <c:formatCode>0.00000</c:formatCode>
                <c:ptCount val="15"/>
                <c:pt idx="0">
                  <c:v>9.3849782094381506</c:v>
                </c:pt>
                <c:pt idx="1">
                  <c:v>5.5008588147485797</c:v>
                </c:pt>
                <c:pt idx="2">
                  <c:v>4.0302861036228803</c:v>
                </c:pt>
                <c:pt idx="3">
                  <c:v>3.01665821004765</c:v>
                </c:pt>
                <c:pt idx="4">
                  <c:v>3.5955223997447598</c:v>
                </c:pt>
                <c:pt idx="5">
                  <c:v>1.8178503393462</c:v>
                </c:pt>
                <c:pt idx="6">
                  <c:v>-2.4218101850684102</c:v>
                </c:pt>
                <c:pt idx="7">
                  <c:v>-0.40835251874325201</c:v>
                </c:pt>
                <c:pt idx="8">
                  <c:v>-0.14082826622364</c:v>
                </c:pt>
                <c:pt idx="9">
                  <c:v>-3.2838482756530998</c:v>
                </c:pt>
                <c:pt idx="10">
                  <c:v>-4.1203035802169801</c:v>
                </c:pt>
                <c:pt idx="11">
                  <c:v>-3.58607094655728</c:v>
                </c:pt>
                <c:pt idx="12">
                  <c:v>-4.3040788614454097</c:v>
                </c:pt>
                <c:pt idx="13">
                  <c:v>-4.7230867298871502</c:v>
                </c:pt>
                <c:pt idx="14">
                  <c:v>-4.9237992691046504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'8c'!$C$36</c:f>
              <c:strCache>
                <c:ptCount val="1"/>
                <c:pt idx="0">
                  <c:v>ctrl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'8c'!$H$37:$H$51</c:f>
                <c:numCache>
                  <c:formatCode>General</c:formatCode>
                  <c:ptCount val="15"/>
                  <c:pt idx="0">
                    <c:v>5.9190782140392599</c:v>
                  </c:pt>
                  <c:pt idx="1">
                    <c:v>5.7881048596492999</c:v>
                  </c:pt>
                  <c:pt idx="2">
                    <c:v>5.78529871234608</c:v>
                  </c:pt>
                  <c:pt idx="3">
                    <c:v>6.7818404267152204</c:v>
                  </c:pt>
                  <c:pt idx="4">
                    <c:v>6.8511513664005701</c:v>
                  </c:pt>
                  <c:pt idx="5">
                    <c:v>6.9872447434174401</c:v>
                  </c:pt>
                  <c:pt idx="6">
                    <c:v>18.0950661469018</c:v>
                  </c:pt>
                  <c:pt idx="7">
                    <c:v>17.8642544086279</c:v>
                  </c:pt>
                  <c:pt idx="8">
                    <c:v>17.026237062640298</c:v>
                  </c:pt>
                  <c:pt idx="9">
                    <c:v>4.3649228999669996</c:v>
                  </c:pt>
                  <c:pt idx="10">
                    <c:v>4.0554704840605798</c:v>
                  </c:pt>
                  <c:pt idx="11">
                    <c:v>3.9532213097429501</c:v>
                  </c:pt>
                  <c:pt idx="12">
                    <c:v>3.7459874422592301</c:v>
                  </c:pt>
                  <c:pt idx="13">
                    <c:v>3.8335075686550102</c:v>
                  </c:pt>
                  <c:pt idx="14">
                    <c:v>4.0558952872574903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'8c'!$C$37:$C$51</c:f>
              <c:numCache>
                <c:formatCode>General</c:formatCode>
                <c:ptCount val="15"/>
                <c:pt idx="0">
                  <c:v>56.712454679033598</c:v>
                </c:pt>
                <c:pt idx="1">
                  <c:v>54.755920715890603</c:v>
                </c:pt>
                <c:pt idx="2">
                  <c:v>54.694555270936597</c:v>
                </c:pt>
                <c:pt idx="3">
                  <c:v>56.966787730767898</c:v>
                </c:pt>
                <c:pt idx="4">
                  <c:v>54.425476137599198</c:v>
                </c:pt>
                <c:pt idx="5">
                  <c:v>52.0775422169528</c:v>
                </c:pt>
                <c:pt idx="6">
                  <c:v>88.296606451600297</c:v>
                </c:pt>
                <c:pt idx="7">
                  <c:v>81.394258340130193</c:v>
                </c:pt>
                <c:pt idx="8">
                  <c:v>74.598148061799904</c:v>
                </c:pt>
                <c:pt idx="9">
                  <c:v>26.584266066605</c:v>
                </c:pt>
                <c:pt idx="10">
                  <c:v>24.296524722021601</c:v>
                </c:pt>
                <c:pt idx="11">
                  <c:v>22.5645891066495</c:v>
                </c:pt>
                <c:pt idx="12">
                  <c:v>22.459942974644601</c:v>
                </c:pt>
                <c:pt idx="13">
                  <c:v>21.560228103608999</c:v>
                </c:pt>
                <c:pt idx="14">
                  <c:v>19.784391679279299</c:v>
                </c:pt>
              </c:numCache>
            </c:numRef>
          </c:val>
          <c:smooth val="0"/>
        </c:ser>
        <c:ser>
          <c:idx val="1"/>
          <c:order val="6"/>
          <c:tx>
            <c:strRef>
              <c:f>'8c'!$D$36</c:f>
              <c:strCache>
                <c:ptCount val="1"/>
                <c:pt idx="0">
                  <c:v>LM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'8c'!$I$37:$I$51</c:f>
                <c:numCache>
                  <c:formatCode>General</c:formatCode>
                  <c:ptCount val="15"/>
                  <c:pt idx="0">
                    <c:v>15.8523693245752</c:v>
                  </c:pt>
                  <c:pt idx="1">
                    <c:v>16.684064137108901</c:v>
                  </c:pt>
                  <c:pt idx="2">
                    <c:v>16.568309657539199</c:v>
                  </c:pt>
                  <c:pt idx="3">
                    <c:v>18.326566925141702</c:v>
                  </c:pt>
                  <c:pt idx="4">
                    <c:v>18.2004595080051</c:v>
                  </c:pt>
                  <c:pt idx="5">
                    <c:v>18.0848298561984</c:v>
                  </c:pt>
                  <c:pt idx="6">
                    <c:v>28.3403301811611</c:v>
                  </c:pt>
                  <c:pt idx="7">
                    <c:v>31.4830222181597</c:v>
                  </c:pt>
                  <c:pt idx="8">
                    <c:v>32.890864205439101</c:v>
                  </c:pt>
                  <c:pt idx="9">
                    <c:v>10.370597852453599</c:v>
                  </c:pt>
                  <c:pt idx="10">
                    <c:v>7.2579272346342503</c:v>
                  </c:pt>
                  <c:pt idx="11">
                    <c:v>6.4687791260775196</c:v>
                  </c:pt>
                  <c:pt idx="12">
                    <c:v>6.3539525012810198</c:v>
                  </c:pt>
                  <c:pt idx="13">
                    <c:v>6.0367228436267704</c:v>
                  </c:pt>
                  <c:pt idx="14">
                    <c:v>5.7476750252847397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'8c'!$D$37:$D$51</c:f>
              <c:numCache>
                <c:formatCode>General</c:formatCode>
                <c:ptCount val="15"/>
                <c:pt idx="0">
                  <c:v>115.594607230882</c:v>
                </c:pt>
                <c:pt idx="1">
                  <c:v>107.467447887579</c:v>
                </c:pt>
                <c:pt idx="2">
                  <c:v>105.01081426077999</c:v>
                </c:pt>
                <c:pt idx="3">
                  <c:v>102.97825912238601</c:v>
                </c:pt>
                <c:pt idx="4">
                  <c:v>100.726879870847</c:v>
                </c:pt>
                <c:pt idx="5">
                  <c:v>96.104562598219502</c:v>
                </c:pt>
                <c:pt idx="6">
                  <c:v>105.152278269753</c:v>
                </c:pt>
                <c:pt idx="7">
                  <c:v>102.61087260802</c:v>
                </c:pt>
                <c:pt idx="8">
                  <c:v>100.30255519823299</c:v>
                </c:pt>
                <c:pt idx="9">
                  <c:v>44.053527234466401</c:v>
                </c:pt>
                <c:pt idx="10">
                  <c:v>35.6267195366148</c:v>
                </c:pt>
                <c:pt idx="11">
                  <c:v>31.691887714477101</c:v>
                </c:pt>
                <c:pt idx="12">
                  <c:v>30.3497852224579</c:v>
                </c:pt>
                <c:pt idx="13">
                  <c:v>27.228054607391002</c:v>
                </c:pt>
                <c:pt idx="14">
                  <c:v>25.465018549924899</c:v>
                </c:pt>
              </c:numCache>
            </c:numRef>
          </c:val>
          <c:smooth val="0"/>
        </c:ser>
        <c:ser>
          <c:idx val="2"/>
          <c:order val="7"/>
          <c:tx>
            <c:strRef>
              <c:f>'8c'!$E$36</c:f>
              <c:strCache>
                <c:ptCount val="1"/>
                <c:pt idx="0">
                  <c:v>PA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'8c'!$J$37:$J$51</c:f>
                <c:numCache>
                  <c:formatCode>General</c:formatCode>
                  <c:ptCount val="15"/>
                  <c:pt idx="0">
                    <c:v>10.787194897247099</c:v>
                  </c:pt>
                  <c:pt idx="1">
                    <c:v>9.3484766712572203</c:v>
                  </c:pt>
                  <c:pt idx="2">
                    <c:v>9.2306152175883298</c:v>
                  </c:pt>
                  <c:pt idx="3">
                    <c:v>12.8830204532103</c:v>
                  </c:pt>
                  <c:pt idx="4">
                    <c:v>13.7218726864796</c:v>
                  </c:pt>
                  <c:pt idx="5">
                    <c:v>13.2248972516654</c:v>
                  </c:pt>
                  <c:pt idx="6">
                    <c:v>33.905643304844503</c:v>
                  </c:pt>
                  <c:pt idx="7">
                    <c:v>32.758791523662403</c:v>
                  </c:pt>
                  <c:pt idx="8">
                    <c:v>30.303716177325299</c:v>
                  </c:pt>
                  <c:pt idx="9">
                    <c:v>4.9164565480506104</c:v>
                  </c:pt>
                  <c:pt idx="10">
                    <c:v>3.1311301233024</c:v>
                  </c:pt>
                  <c:pt idx="11">
                    <c:v>3.3489367695366101</c:v>
                  </c:pt>
                  <c:pt idx="12">
                    <c:v>3.7253125946914398</c:v>
                  </c:pt>
                  <c:pt idx="13">
                    <c:v>4.0016450238585701</c:v>
                  </c:pt>
                  <c:pt idx="14">
                    <c:v>4.0903035651277397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'8c'!$E$37:$E$51</c:f>
              <c:numCache>
                <c:formatCode>General</c:formatCode>
                <c:ptCount val="15"/>
                <c:pt idx="0">
                  <c:v>112.24286402718501</c:v>
                </c:pt>
                <c:pt idx="1">
                  <c:v>103.30271885017901</c:v>
                </c:pt>
                <c:pt idx="2">
                  <c:v>97.422319789983703</c:v>
                </c:pt>
                <c:pt idx="3">
                  <c:v>95.860405616287807</c:v>
                </c:pt>
                <c:pt idx="4">
                  <c:v>96.885767507485994</c:v>
                </c:pt>
                <c:pt idx="5">
                  <c:v>94.034136503068098</c:v>
                </c:pt>
                <c:pt idx="6">
                  <c:v>130.95248226003301</c:v>
                </c:pt>
                <c:pt idx="7">
                  <c:v>119.241706014721</c:v>
                </c:pt>
                <c:pt idx="8">
                  <c:v>109.332526738921</c:v>
                </c:pt>
                <c:pt idx="9">
                  <c:v>37.376002235047203</c:v>
                </c:pt>
                <c:pt idx="10">
                  <c:v>39.343792446179798</c:v>
                </c:pt>
                <c:pt idx="11">
                  <c:v>37.215999341498801</c:v>
                </c:pt>
                <c:pt idx="12">
                  <c:v>35.544624534820002</c:v>
                </c:pt>
                <c:pt idx="13">
                  <c:v>33.952926808185502</c:v>
                </c:pt>
                <c:pt idx="14">
                  <c:v>32.332741560247698</c:v>
                </c:pt>
              </c:numCache>
            </c:numRef>
          </c:val>
          <c:smooth val="0"/>
        </c:ser>
        <c:ser>
          <c:idx val="3"/>
          <c:order val="8"/>
          <c:tx>
            <c:strRef>
              <c:f>'8c'!$F$36</c:f>
              <c:strCache>
                <c:ptCount val="1"/>
                <c:pt idx="0">
                  <c:v>HFSCs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'8c'!$K$37:$K$51</c:f>
                <c:numCache>
                  <c:formatCode>General</c:formatCode>
                  <c:ptCount val="15"/>
                  <c:pt idx="0">
                    <c:v>1.1744171809234201</c:v>
                  </c:pt>
                  <c:pt idx="1">
                    <c:v>6.6976134074900502</c:v>
                  </c:pt>
                  <c:pt idx="2">
                    <c:v>4.7404716513570797</c:v>
                  </c:pt>
                  <c:pt idx="3">
                    <c:v>9.0119021015515894</c:v>
                  </c:pt>
                  <c:pt idx="4">
                    <c:v>8.3784555276729709</c:v>
                  </c:pt>
                  <c:pt idx="5">
                    <c:v>8.2622466284665297</c:v>
                  </c:pt>
                  <c:pt idx="6">
                    <c:v>7.3994530539643604</c:v>
                  </c:pt>
                  <c:pt idx="7">
                    <c:v>7.6676565657182998</c:v>
                  </c:pt>
                  <c:pt idx="8">
                    <c:v>6.8382681216813896</c:v>
                  </c:pt>
                  <c:pt idx="9">
                    <c:v>6.1869609349194601</c:v>
                  </c:pt>
                  <c:pt idx="10">
                    <c:v>5.3659570536072598</c:v>
                  </c:pt>
                  <c:pt idx="11">
                    <c:v>4.9374112115939397</c:v>
                  </c:pt>
                  <c:pt idx="12">
                    <c:v>4.8825787295830496</c:v>
                  </c:pt>
                  <c:pt idx="13">
                    <c:v>4.8274115294320099</c:v>
                  </c:pt>
                  <c:pt idx="14">
                    <c:v>2.66413452960238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'8c'!$F$37:$F$51</c:f>
              <c:numCache>
                <c:formatCode>General</c:formatCode>
                <c:ptCount val="15"/>
                <c:pt idx="0">
                  <c:v>-1.2305286240943201</c:v>
                </c:pt>
                <c:pt idx="1">
                  <c:v>4.7144998811183196</c:v>
                </c:pt>
                <c:pt idx="2">
                  <c:v>3.1156091188291599</c:v>
                </c:pt>
                <c:pt idx="3">
                  <c:v>11.866009364997501</c:v>
                </c:pt>
                <c:pt idx="4">
                  <c:v>10.158776776937</c:v>
                </c:pt>
                <c:pt idx="5">
                  <c:v>8.2522816837216695</c:v>
                </c:pt>
                <c:pt idx="6">
                  <c:v>7.3900323633810201</c:v>
                </c:pt>
                <c:pt idx="7">
                  <c:v>7.2633391780442604</c:v>
                </c:pt>
                <c:pt idx="8">
                  <c:v>6.17718451545813</c:v>
                </c:pt>
                <c:pt idx="9">
                  <c:v>3.5802016090147899</c:v>
                </c:pt>
                <c:pt idx="10">
                  <c:v>2.96914243061924</c:v>
                </c:pt>
                <c:pt idx="11">
                  <c:v>4.0672523456125997</c:v>
                </c:pt>
                <c:pt idx="12">
                  <c:v>3.05977969256918</c:v>
                </c:pt>
                <c:pt idx="13">
                  <c:v>3.7333178518761101</c:v>
                </c:pt>
                <c:pt idx="14">
                  <c:v>2.7581577921407598</c:v>
                </c:pt>
              </c:numCache>
            </c:numRef>
          </c:val>
          <c:smooth val="0"/>
        </c:ser>
        <c:ser>
          <c:idx val="4"/>
          <c:order val="9"/>
          <c:tx>
            <c:strRef>
              <c:f>'8c'!$G$36</c:f>
              <c:strCache>
                <c:ptCount val="1"/>
                <c:pt idx="0">
                  <c:v>HFSCs + LM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'8c'!$L$37:$L$51</c:f>
                <c:numCache>
                  <c:formatCode>General</c:formatCode>
                  <c:ptCount val="15"/>
                  <c:pt idx="0">
                    <c:v>3.1291186871699699</c:v>
                  </c:pt>
                  <c:pt idx="1">
                    <c:v>9.5092034665586507</c:v>
                  </c:pt>
                  <c:pt idx="2">
                    <c:v>9.7856525843895295</c:v>
                  </c:pt>
                  <c:pt idx="3">
                    <c:v>7.1403812455825904</c:v>
                  </c:pt>
                  <c:pt idx="4">
                    <c:v>5.3156158028921601</c:v>
                  </c:pt>
                  <c:pt idx="5">
                    <c:v>4.75266741401391</c:v>
                  </c:pt>
                  <c:pt idx="6">
                    <c:v>0.78875992815044604</c:v>
                  </c:pt>
                  <c:pt idx="7">
                    <c:v>3.2001610615993701</c:v>
                  </c:pt>
                  <c:pt idx="8">
                    <c:v>2.5343737881181898</c:v>
                  </c:pt>
                  <c:pt idx="9">
                    <c:v>0.243264614817856</c:v>
                  </c:pt>
                  <c:pt idx="10">
                    <c:v>3.2542846714046503E-2</c:v>
                  </c:pt>
                  <c:pt idx="11">
                    <c:v>0.14297104623416601</c:v>
                  </c:pt>
                  <c:pt idx="12">
                    <c:v>0.50336693041616498</c:v>
                  </c:pt>
                  <c:pt idx="13">
                    <c:v>2.0188154325650101</c:v>
                  </c:pt>
                  <c:pt idx="14">
                    <c:v>1.4744166401004499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'8c'!$G$37:$G$51</c:f>
              <c:numCache>
                <c:formatCode>0.00000</c:formatCode>
                <c:ptCount val="15"/>
                <c:pt idx="0">
                  <c:v>9.3849782094381506</c:v>
                </c:pt>
                <c:pt idx="1">
                  <c:v>5.5008588147485797</c:v>
                </c:pt>
                <c:pt idx="2">
                  <c:v>4.0302861036228803</c:v>
                </c:pt>
                <c:pt idx="3">
                  <c:v>3.01665821004765</c:v>
                </c:pt>
                <c:pt idx="4">
                  <c:v>3.5955223997447598</c:v>
                </c:pt>
                <c:pt idx="5">
                  <c:v>1.8178503393462</c:v>
                </c:pt>
                <c:pt idx="6">
                  <c:v>-2.4218101850684102</c:v>
                </c:pt>
                <c:pt idx="7">
                  <c:v>-0.40835251874325201</c:v>
                </c:pt>
                <c:pt idx="8">
                  <c:v>-0.14082826622364</c:v>
                </c:pt>
                <c:pt idx="9">
                  <c:v>-3.2838482756530998</c:v>
                </c:pt>
                <c:pt idx="10">
                  <c:v>-4.1203035802169801</c:v>
                </c:pt>
                <c:pt idx="11">
                  <c:v>-3.58607094655728</c:v>
                </c:pt>
                <c:pt idx="12">
                  <c:v>-4.3040788614454097</c:v>
                </c:pt>
                <c:pt idx="13">
                  <c:v>-4.7230867298871502</c:v>
                </c:pt>
                <c:pt idx="14">
                  <c:v>-4.9237992691046504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561584"/>
        <c:axId val="647565936"/>
      </c:lineChart>
      <c:catAx>
        <c:axId val="647561584"/>
        <c:scaling>
          <c:orientation val="minMax"/>
        </c:scaling>
        <c:delete val="0"/>
        <c:axPos val="b"/>
        <c:numFmt formatCode="0_);[Red]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5936"/>
        <c:crosses val="autoZero"/>
        <c:auto val="1"/>
        <c:lblAlgn val="ctr"/>
        <c:lblOffset val="100"/>
        <c:noMultiLvlLbl val="0"/>
      </c:catAx>
      <c:valAx>
        <c:axId val="647565936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1584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'8c'!$C$36</c:f>
              <c:strCache>
                <c:ptCount val="1"/>
                <c:pt idx="0">
                  <c:v>ctrl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'8c'!$H$37:$H$51</c:f>
                <c:numCache>
                  <c:formatCode>General</c:formatCode>
                  <c:ptCount val="15"/>
                  <c:pt idx="0">
                    <c:v>5.9190782140392599</c:v>
                  </c:pt>
                  <c:pt idx="1">
                    <c:v>5.7881048596492999</c:v>
                  </c:pt>
                  <c:pt idx="2">
                    <c:v>5.78529871234608</c:v>
                  </c:pt>
                  <c:pt idx="3">
                    <c:v>6.7818404267152204</c:v>
                  </c:pt>
                  <c:pt idx="4">
                    <c:v>6.8511513664005701</c:v>
                  </c:pt>
                  <c:pt idx="5">
                    <c:v>6.9872447434174401</c:v>
                  </c:pt>
                  <c:pt idx="6">
                    <c:v>18.0950661469018</c:v>
                  </c:pt>
                  <c:pt idx="7">
                    <c:v>17.8642544086279</c:v>
                  </c:pt>
                  <c:pt idx="8">
                    <c:v>17.026237062640298</c:v>
                  </c:pt>
                  <c:pt idx="9">
                    <c:v>4.3649228999669996</c:v>
                  </c:pt>
                  <c:pt idx="10">
                    <c:v>4.0554704840605798</c:v>
                  </c:pt>
                  <c:pt idx="11">
                    <c:v>3.9532213097429501</c:v>
                  </c:pt>
                  <c:pt idx="12">
                    <c:v>3.7459874422592301</c:v>
                  </c:pt>
                  <c:pt idx="13">
                    <c:v>3.8335075686550102</c:v>
                  </c:pt>
                  <c:pt idx="14">
                    <c:v>4.0558952872574903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'8c'!$C$37:$C$51</c:f>
              <c:numCache>
                <c:formatCode>General</c:formatCode>
                <c:ptCount val="15"/>
                <c:pt idx="0">
                  <c:v>56.712454679033598</c:v>
                </c:pt>
                <c:pt idx="1">
                  <c:v>54.755920715890603</c:v>
                </c:pt>
                <c:pt idx="2">
                  <c:v>54.694555270936597</c:v>
                </c:pt>
                <c:pt idx="3">
                  <c:v>56.966787730767898</c:v>
                </c:pt>
                <c:pt idx="4">
                  <c:v>54.425476137599198</c:v>
                </c:pt>
                <c:pt idx="5">
                  <c:v>52.0775422169528</c:v>
                </c:pt>
                <c:pt idx="6">
                  <c:v>88.296606451600297</c:v>
                </c:pt>
                <c:pt idx="7">
                  <c:v>81.394258340130193</c:v>
                </c:pt>
                <c:pt idx="8">
                  <c:v>74.598148061799904</c:v>
                </c:pt>
                <c:pt idx="9">
                  <c:v>26.584266066605</c:v>
                </c:pt>
                <c:pt idx="10">
                  <c:v>24.296524722021601</c:v>
                </c:pt>
                <c:pt idx="11">
                  <c:v>22.5645891066495</c:v>
                </c:pt>
                <c:pt idx="12">
                  <c:v>22.459942974644601</c:v>
                </c:pt>
                <c:pt idx="13">
                  <c:v>21.560228103608999</c:v>
                </c:pt>
                <c:pt idx="14">
                  <c:v>19.784391679279299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'8c'!$D$36</c:f>
              <c:strCache>
                <c:ptCount val="1"/>
                <c:pt idx="0">
                  <c:v>LM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'8c'!$I$37:$I$51</c:f>
                <c:numCache>
                  <c:formatCode>General</c:formatCode>
                  <c:ptCount val="15"/>
                  <c:pt idx="0">
                    <c:v>15.8523693245752</c:v>
                  </c:pt>
                  <c:pt idx="1">
                    <c:v>16.684064137108901</c:v>
                  </c:pt>
                  <c:pt idx="2">
                    <c:v>16.568309657539199</c:v>
                  </c:pt>
                  <c:pt idx="3">
                    <c:v>18.326566925141702</c:v>
                  </c:pt>
                  <c:pt idx="4">
                    <c:v>18.2004595080051</c:v>
                  </c:pt>
                  <c:pt idx="5">
                    <c:v>18.0848298561984</c:v>
                  </c:pt>
                  <c:pt idx="6">
                    <c:v>28.3403301811611</c:v>
                  </c:pt>
                  <c:pt idx="7">
                    <c:v>31.4830222181597</c:v>
                  </c:pt>
                  <c:pt idx="8">
                    <c:v>32.890864205439101</c:v>
                  </c:pt>
                  <c:pt idx="9">
                    <c:v>10.370597852453599</c:v>
                  </c:pt>
                  <c:pt idx="10">
                    <c:v>7.2579272346342503</c:v>
                  </c:pt>
                  <c:pt idx="11">
                    <c:v>6.4687791260775196</c:v>
                  </c:pt>
                  <c:pt idx="12">
                    <c:v>6.3539525012810198</c:v>
                  </c:pt>
                  <c:pt idx="13">
                    <c:v>6.0367228436267704</c:v>
                  </c:pt>
                  <c:pt idx="14">
                    <c:v>5.7476750252847397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'8c'!$D$37:$D$51</c:f>
              <c:numCache>
                <c:formatCode>General</c:formatCode>
                <c:ptCount val="15"/>
                <c:pt idx="0">
                  <c:v>115.594607230882</c:v>
                </c:pt>
                <c:pt idx="1">
                  <c:v>107.467447887579</c:v>
                </c:pt>
                <c:pt idx="2">
                  <c:v>105.01081426077999</c:v>
                </c:pt>
                <c:pt idx="3">
                  <c:v>102.97825912238601</c:v>
                </c:pt>
                <c:pt idx="4">
                  <c:v>100.726879870847</c:v>
                </c:pt>
                <c:pt idx="5">
                  <c:v>96.104562598219502</c:v>
                </c:pt>
                <c:pt idx="6">
                  <c:v>105.152278269753</c:v>
                </c:pt>
                <c:pt idx="7">
                  <c:v>102.61087260802</c:v>
                </c:pt>
                <c:pt idx="8">
                  <c:v>100.30255519823299</c:v>
                </c:pt>
                <c:pt idx="9">
                  <c:v>44.053527234466401</c:v>
                </c:pt>
                <c:pt idx="10">
                  <c:v>35.6267195366148</c:v>
                </c:pt>
                <c:pt idx="11">
                  <c:v>31.691887714477101</c:v>
                </c:pt>
                <c:pt idx="12">
                  <c:v>30.3497852224579</c:v>
                </c:pt>
                <c:pt idx="13">
                  <c:v>27.228054607391002</c:v>
                </c:pt>
                <c:pt idx="14">
                  <c:v>25.465018549924899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'8c'!$E$36</c:f>
              <c:strCache>
                <c:ptCount val="1"/>
                <c:pt idx="0">
                  <c:v>PA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'8c'!$J$37:$J$51</c:f>
                <c:numCache>
                  <c:formatCode>General</c:formatCode>
                  <c:ptCount val="15"/>
                  <c:pt idx="0">
                    <c:v>10.787194897247099</c:v>
                  </c:pt>
                  <c:pt idx="1">
                    <c:v>9.3484766712572203</c:v>
                  </c:pt>
                  <c:pt idx="2">
                    <c:v>9.2306152175883298</c:v>
                  </c:pt>
                  <c:pt idx="3">
                    <c:v>12.8830204532103</c:v>
                  </c:pt>
                  <c:pt idx="4">
                    <c:v>13.7218726864796</c:v>
                  </c:pt>
                  <c:pt idx="5">
                    <c:v>13.2248972516654</c:v>
                  </c:pt>
                  <c:pt idx="6">
                    <c:v>33.905643304844503</c:v>
                  </c:pt>
                  <c:pt idx="7">
                    <c:v>32.758791523662403</c:v>
                  </c:pt>
                  <c:pt idx="8">
                    <c:v>30.303716177325299</c:v>
                  </c:pt>
                  <c:pt idx="9">
                    <c:v>4.9164565480506104</c:v>
                  </c:pt>
                  <c:pt idx="10">
                    <c:v>3.1311301233024</c:v>
                  </c:pt>
                  <c:pt idx="11">
                    <c:v>3.3489367695366101</c:v>
                  </c:pt>
                  <c:pt idx="12">
                    <c:v>3.7253125946914398</c:v>
                  </c:pt>
                  <c:pt idx="13">
                    <c:v>4.0016450238585701</c:v>
                  </c:pt>
                  <c:pt idx="14">
                    <c:v>4.0903035651277397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'8c'!$E$37:$E$51</c:f>
              <c:numCache>
                <c:formatCode>General</c:formatCode>
                <c:ptCount val="15"/>
                <c:pt idx="0">
                  <c:v>112.24286402718501</c:v>
                </c:pt>
                <c:pt idx="1">
                  <c:v>103.30271885017901</c:v>
                </c:pt>
                <c:pt idx="2">
                  <c:v>97.422319789983703</c:v>
                </c:pt>
                <c:pt idx="3">
                  <c:v>95.860405616287807</c:v>
                </c:pt>
                <c:pt idx="4">
                  <c:v>96.885767507485994</c:v>
                </c:pt>
                <c:pt idx="5">
                  <c:v>94.034136503068098</c:v>
                </c:pt>
                <c:pt idx="6">
                  <c:v>130.95248226003301</c:v>
                </c:pt>
                <c:pt idx="7">
                  <c:v>119.241706014721</c:v>
                </c:pt>
                <c:pt idx="8">
                  <c:v>109.332526738921</c:v>
                </c:pt>
                <c:pt idx="9">
                  <c:v>37.376002235047203</c:v>
                </c:pt>
                <c:pt idx="10">
                  <c:v>39.343792446179798</c:v>
                </c:pt>
                <c:pt idx="11">
                  <c:v>37.215999341498801</c:v>
                </c:pt>
                <c:pt idx="12">
                  <c:v>35.544624534820002</c:v>
                </c:pt>
                <c:pt idx="13">
                  <c:v>33.952926808185502</c:v>
                </c:pt>
                <c:pt idx="14">
                  <c:v>32.332741560247698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'8c'!$F$36</c:f>
              <c:strCache>
                <c:ptCount val="1"/>
                <c:pt idx="0">
                  <c:v>HFSCs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'8c'!$K$37:$K$51</c:f>
                <c:numCache>
                  <c:formatCode>General</c:formatCode>
                  <c:ptCount val="15"/>
                  <c:pt idx="0">
                    <c:v>1.1744171809234201</c:v>
                  </c:pt>
                  <c:pt idx="1">
                    <c:v>6.6976134074900502</c:v>
                  </c:pt>
                  <c:pt idx="2">
                    <c:v>4.7404716513570797</c:v>
                  </c:pt>
                  <c:pt idx="3">
                    <c:v>9.0119021015515894</c:v>
                  </c:pt>
                  <c:pt idx="4">
                    <c:v>8.3784555276729709</c:v>
                  </c:pt>
                  <c:pt idx="5">
                    <c:v>8.2622466284665297</c:v>
                  </c:pt>
                  <c:pt idx="6">
                    <c:v>7.3994530539643604</c:v>
                  </c:pt>
                  <c:pt idx="7">
                    <c:v>7.6676565657182998</c:v>
                  </c:pt>
                  <c:pt idx="8">
                    <c:v>6.8382681216813896</c:v>
                  </c:pt>
                  <c:pt idx="9">
                    <c:v>6.1869609349194601</c:v>
                  </c:pt>
                  <c:pt idx="10">
                    <c:v>5.3659570536072598</c:v>
                  </c:pt>
                  <c:pt idx="11">
                    <c:v>4.9374112115939397</c:v>
                  </c:pt>
                  <c:pt idx="12">
                    <c:v>4.8825787295830496</c:v>
                  </c:pt>
                  <c:pt idx="13">
                    <c:v>4.8274115294320099</c:v>
                  </c:pt>
                  <c:pt idx="14">
                    <c:v>2.66413452960238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'8c'!$B$37:$B$51</c:f>
              <c:numCache>
                <c:formatCode>0_);[Red]\(0\)</c:formatCode>
                <c:ptCount val="15"/>
                <c:pt idx="0">
                  <c:v>1.3533023766666701</c:v>
                </c:pt>
                <c:pt idx="1">
                  <c:v>7.9497739616666703</c:v>
                </c:pt>
                <c:pt idx="2">
                  <c:v>14.569905589999999</c:v>
                </c:pt>
                <c:pt idx="3">
                  <c:v>21.270117358333302</c:v>
                </c:pt>
                <c:pt idx="4">
                  <c:v>27.895968996666699</c:v>
                </c:pt>
                <c:pt idx="5">
                  <c:v>34.507260608333297</c:v>
                </c:pt>
                <c:pt idx="6">
                  <c:v>41.264412476666699</c:v>
                </c:pt>
                <c:pt idx="7">
                  <c:v>47.8775240916667</c:v>
                </c:pt>
                <c:pt idx="8">
                  <c:v>54.52677577</c:v>
                </c:pt>
                <c:pt idx="9">
                  <c:v>61.227507539999998</c:v>
                </c:pt>
                <c:pt idx="10">
                  <c:v>67.844779161666693</c:v>
                </c:pt>
                <c:pt idx="11">
                  <c:v>74.554870948333303</c:v>
                </c:pt>
                <c:pt idx="12">
                  <c:v>81.293302783333303</c:v>
                </c:pt>
                <c:pt idx="13">
                  <c:v>87.927214434999996</c:v>
                </c:pt>
                <c:pt idx="14">
                  <c:v>94.581146121666606</c:v>
                </c:pt>
              </c:numCache>
            </c:numRef>
          </c:cat>
          <c:val>
            <c:numRef>
              <c:f>'8c'!$F$37:$F$51</c:f>
              <c:numCache>
                <c:formatCode>General</c:formatCode>
                <c:ptCount val="15"/>
                <c:pt idx="0">
                  <c:v>-1.2305286240943201</c:v>
                </c:pt>
                <c:pt idx="1">
                  <c:v>4.7144998811183196</c:v>
                </c:pt>
                <c:pt idx="2">
                  <c:v>3.1156091188291599</c:v>
                </c:pt>
                <c:pt idx="3">
                  <c:v>11.866009364997501</c:v>
                </c:pt>
                <c:pt idx="4">
                  <c:v>10.158776776937</c:v>
                </c:pt>
                <c:pt idx="5">
                  <c:v>8.2522816837216695</c:v>
                </c:pt>
                <c:pt idx="6">
                  <c:v>7.3900323633810201</c:v>
                </c:pt>
                <c:pt idx="7">
                  <c:v>7.2633391780442604</c:v>
                </c:pt>
                <c:pt idx="8">
                  <c:v>6.17718451545813</c:v>
                </c:pt>
                <c:pt idx="9">
                  <c:v>3.5802016090147899</c:v>
                </c:pt>
                <c:pt idx="10">
                  <c:v>2.96914243061924</c:v>
                </c:pt>
                <c:pt idx="11">
                  <c:v>4.0672523456125997</c:v>
                </c:pt>
                <c:pt idx="12">
                  <c:v>3.05977969256918</c:v>
                </c:pt>
                <c:pt idx="13">
                  <c:v>3.7333178518761101</c:v>
                </c:pt>
                <c:pt idx="14">
                  <c:v>2.7581577921407598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570288"/>
        <c:axId val="647566480"/>
      </c:lineChart>
      <c:catAx>
        <c:axId val="647570288"/>
        <c:scaling>
          <c:orientation val="minMax"/>
        </c:scaling>
        <c:delete val="0"/>
        <c:axPos val="b"/>
        <c:numFmt formatCode="0_);[Red]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6480"/>
        <c:crosses val="autoZero"/>
        <c:auto val="1"/>
        <c:lblAlgn val="ctr"/>
        <c:lblOffset val="100"/>
        <c:noMultiLvlLbl val="0"/>
      </c:catAx>
      <c:valAx>
        <c:axId val="647566480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0288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Basal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'8c'!$D$31:$G$31</c:f>
                <c:numCache>
                  <c:formatCode>General</c:formatCode>
                  <c:ptCount val="4"/>
                  <c:pt idx="0">
                    <c:v>5.78529871234608</c:v>
                  </c:pt>
                  <c:pt idx="1">
                    <c:v>16.568309657539199</c:v>
                  </c:pt>
                  <c:pt idx="2">
                    <c:v>9.2306152175883298</c:v>
                  </c:pt>
                  <c:pt idx="3">
                    <c:v>4.7404716513570797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'8c'!$D$29:$H$29</c:f>
              <c:strCache>
                <c:ptCount val="5"/>
                <c:pt idx="0">
                  <c:v>ctrl</c:v>
                </c:pt>
                <c:pt idx="1">
                  <c:v>LM</c:v>
                </c:pt>
                <c:pt idx="2">
                  <c:v>PA</c:v>
                </c:pt>
                <c:pt idx="3">
                  <c:v>HFSCs</c:v>
                </c:pt>
                <c:pt idx="4">
                  <c:v>HFSCs + LM</c:v>
                </c:pt>
              </c:strCache>
            </c:strRef>
          </c:cat>
          <c:val>
            <c:numRef>
              <c:f>'8c'!$D$30:$H$30</c:f>
              <c:numCache>
                <c:formatCode>General</c:formatCode>
                <c:ptCount val="5"/>
                <c:pt idx="0">
                  <c:v>54.694555270936597</c:v>
                </c:pt>
                <c:pt idx="1">
                  <c:v>105.01081426077999</c:v>
                </c:pt>
                <c:pt idx="2">
                  <c:v>97.422319789983703</c:v>
                </c:pt>
                <c:pt idx="3">
                  <c:v>3.1156091188291599</c:v>
                </c:pt>
                <c:pt idx="4" formatCode="0.00000">
                  <c:v>4.0302861036228803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0832"/>
        <c:axId val="647571376"/>
      </c:barChart>
      <c:catAx>
        <c:axId val="64757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376"/>
        <c:crosses val="autoZero"/>
        <c:auto val="1"/>
        <c:lblAlgn val="ctr"/>
        <c:lblOffset val="100"/>
        <c:noMultiLvlLbl val="0"/>
      </c:catAx>
      <c:valAx>
        <c:axId val="647571376"/>
        <c:scaling>
          <c:orientation val="minMax"/>
          <c:max val="2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mGli1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'8h'!$N$6:$N$7</c:f>
                <c:numCache>
                  <c:formatCode>General</c:formatCode>
                  <c:ptCount val="2"/>
                  <c:pt idx="0">
                    <c:v>0.62036253267942987</c:v>
                  </c:pt>
                  <c:pt idx="1">
                    <c:v>0.42524711753885119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'8h'!$J$6:$J$7</c:f>
              <c:strCache>
                <c:ptCount val="2"/>
                <c:pt idx="0">
                  <c:v>Ctrl </c:v>
                </c:pt>
                <c:pt idx="1">
                  <c:v>H2O2</c:v>
                </c:pt>
              </c:strCache>
            </c:strRef>
          </c:cat>
          <c:val>
            <c:numRef>
              <c:f>'8h'!$M$6:$M$7</c:f>
              <c:numCache>
                <c:formatCode>0.000</c:formatCode>
                <c:ptCount val="2"/>
                <c:pt idx="0">
                  <c:v>1</c:v>
                </c:pt>
                <c:pt idx="1">
                  <c:v>1.1943861488735275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C9-48B0-8AA1-03C848BBB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1920"/>
        <c:axId val="647573552"/>
      </c:barChart>
      <c:catAx>
        <c:axId val="64757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3552"/>
        <c:crosses val="autoZero"/>
        <c:auto val="1"/>
        <c:lblAlgn val="ctr"/>
        <c:lblOffset val="100"/>
        <c:noMultiLvlLbl val="0"/>
      </c:catAx>
      <c:valAx>
        <c:axId val="647573552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503873</xdr:colOff>
      <xdr:row>25</xdr:row>
      <xdr:rowOff>146686</xdr:rowOff>
    </xdr:from>
    <xdr:to>
      <xdr:col>10</xdr:col>
      <xdr:colOff>610553</xdr:colOff>
      <xdr:row>42</xdr:row>
      <xdr:rowOff>40006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623888</xdr:colOff>
      <xdr:row>26</xdr:row>
      <xdr:rowOff>0</xdr:rowOff>
    </xdr:from>
    <xdr:to>
      <xdr:col>14</xdr:col>
      <xdr:colOff>101918</xdr:colOff>
      <xdr:row>42</xdr:row>
      <xdr:rowOff>55245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238125</xdr:colOff>
      <xdr:row>28</xdr:row>
      <xdr:rowOff>147637</xdr:rowOff>
    </xdr:from>
    <xdr:to>
      <xdr:col>17</xdr:col>
      <xdr:colOff>238125</xdr:colOff>
      <xdr:row>30</xdr:row>
      <xdr:rowOff>33337</xdr:rowOff>
    </xdr:to>
    <xdr:cxnSp macro="">
      <xdr:nvCxnSpPr>
        <xdr:cNvPr id="25" name="直線コネクタ 24"/>
        <xdr:cNvCxnSpPr/>
      </xdr:nvCxnSpPr>
      <xdr:spPr>
        <a:xfrm>
          <a:off x="10925175" y="4700587"/>
          <a:ext cx="0" cy="209550"/>
        </a:xfrm>
        <a:prstGeom prst="line">
          <a:avLst/>
        </a:prstGeom>
        <a:ln w="9525"/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614363</xdr:colOff>
      <xdr:row>27</xdr:row>
      <xdr:rowOff>28575</xdr:rowOff>
    </xdr:from>
    <xdr:to>
      <xdr:col>19</xdr:col>
      <xdr:colOff>342901</xdr:colOff>
      <xdr:row>43</xdr:row>
      <xdr:rowOff>85725</xdr:rowOff>
    </xdr:to>
    <xdr:grpSp>
      <xdr:nvGrpSpPr>
        <xdr:cNvPr id="7" name="グループ化 6"/>
        <xdr:cNvGrpSpPr/>
      </xdr:nvGrpSpPr>
      <xdr:grpSpPr>
        <a:xfrm>
          <a:off x="9026843" y="4585335"/>
          <a:ext cx="2753678" cy="2739390"/>
          <a:chOff x="9415463" y="4419600"/>
          <a:chExt cx="2871788" cy="2647950"/>
        </a:xfrm>
      </xdr:grpSpPr>
      <xdr:graphicFrame macro="">
        <xdr:nvGraphicFramePr>
          <xdr:cNvPr id="6" name="グラフ 5"/>
          <xdr:cNvGraphicFramePr>
            <a:graphicFrameLocks/>
          </xdr:cNvGraphicFramePr>
        </xdr:nvGraphicFramePr>
        <xdr:xfrm>
          <a:off x="9415463" y="4429125"/>
          <a:ext cx="2871788" cy="26384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4" name="直線コネクタ 23"/>
          <xdr:cNvCxnSpPr/>
        </xdr:nvCxnSpPr>
        <xdr:spPr>
          <a:xfrm>
            <a:off x="9986962" y="4691063"/>
            <a:ext cx="0" cy="895350"/>
          </a:xfrm>
          <a:prstGeom prst="line">
            <a:avLst/>
          </a:prstGeom>
          <a:ln w="9525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直線コネクタ 27"/>
          <xdr:cNvCxnSpPr/>
        </xdr:nvCxnSpPr>
        <xdr:spPr>
          <a:xfrm flipH="1" flipV="1">
            <a:off x="9982202" y="4695825"/>
            <a:ext cx="947735" cy="9621"/>
          </a:xfrm>
          <a:prstGeom prst="line">
            <a:avLst/>
          </a:prstGeom>
          <a:ln w="9525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直線コネクタ 32"/>
          <xdr:cNvCxnSpPr/>
        </xdr:nvCxnSpPr>
        <xdr:spPr>
          <a:xfrm flipH="1" flipV="1">
            <a:off x="10253663" y="4595812"/>
            <a:ext cx="947735" cy="9621"/>
          </a:xfrm>
          <a:prstGeom prst="line">
            <a:avLst/>
          </a:prstGeom>
          <a:ln w="9525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直線コネクタ 33"/>
          <xdr:cNvCxnSpPr/>
        </xdr:nvCxnSpPr>
        <xdr:spPr>
          <a:xfrm>
            <a:off x="11196636" y="4600575"/>
            <a:ext cx="0" cy="747713"/>
          </a:xfrm>
          <a:prstGeom prst="line">
            <a:avLst/>
          </a:prstGeom>
          <a:ln w="9525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/>
          <xdr:cNvSpPr txBox="1"/>
        </xdr:nvSpPr>
        <xdr:spPr>
          <a:xfrm>
            <a:off x="9705975" y="4519612"/>
            <a:ext cx="523605" cy="217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800"/>
              <a:t>p=0.171</a:t>
            </a:r>
            <a:endParaRPr kumimoji="1" lang="ja-JP" altLang="en-US" sz="800"/>
          </a:p>
        </xdr:txBody>
      </xdr:sp>
      <xdr:sp macro="" textlink="">
        <xdr:nvSpPr>
          <xdr:cNvPr id="37" name="テキスト ボックス 36"/>
          <xdr:cNvSpPr txBox="1"/>
        </xdr:nvSpPr>
        <xdr:spPr>
          <a:xfrm>
            <a:off x="10796587" y="4419600"/>
            <a:ext cx="523605" cy="217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800"/>
              <a:t>p=0.491</a:t>
            </a:r>
            <a:endParaRPr kumimoji="1" lang="ja-JP" altLang="en-US" sz="800"/>
          </a:p>
        </xdr:txBody>
      </xdr:sp>
      <xdr:cxnSp macro="">
        <xdr:nvCxnSpPr>
          <xdr:cNvPr id="13" name="直線コネクタ 12"/>
          <xdr:cNvCxnSpPr/>
        </xdr:nvCxnSpPr>
        <xdr:spPr>
          <a:xfrm>
            <a:off x="10925166" y="4705345"/>
            <a:ext cx="0" cy="176219"/>
          </a:xfrm>
          <a:prstGeom prst="line">
            <a:avLst/>
          </a:prstGeom>
          <a:ln w="9525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0.29353</cdr:x>
      <cdr:y>0.06498</cdr:y>
    </cdr:from>
    <cdr:to>
      <cdr:x>0.29353</cdr:x>
      <cdr:y>0.15884</cdr:y>
    </cdr:to>
    <cdr:cxnSp macro="">
      <cdr:nvCxnSpPr>
        <cdr:cNvPr id="2" name="直線コネクタ 1"/>
        <cdr:cNvCxnSpPr/>
      </cdr:nvCxnSpPr>
      <cdr:spPr>
        <a:xfrm xmlns:a="http://schemas.openxmlformats.org/drawingml/2006/main">
          <a:off x="842963" y="171450"/>
          <a:ext cx="0" cy="247650"/>
        </a:xfrm>
        <a:prstGeom xmlns:a="http://schemas.openxmlformats.org/drawingml/2006/main" prst="line">
          <a:avLst/>
        </a:prstGeom>
        <a:ln xmlns:a="http://schemas.openxmlformats.org/drawingml/2006/main" w="9525"/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333910</xdr:colOff>
      <xdr:row>3</xdr:row>
      <xdr:rowOff>3938</xdr:rowOff>
    </xdr:from>
    <xdr:to>
      <xdr:col>12</xdr:col>
      <xdr:colOff>1152246</xdr:colOff>
      <xdr:row>19</xdr:row>
      <xdr:rowOff>49658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192255</xdr:colOff>
      <xdr:row>18</xdr:row>
      <xdr:rowOff>11474</xdr:rowOff>
    </xdr:from>
    <xdr:to>
      <xdr:col>22</xdr:col>
      <xdr:colOff>258113</xdr:colOff>
      <xdr:row>34</xdr:row>
      <xdr:rowOff>72434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210150</xdr:colOff>
      <xdr:row>37</xdr:row>
      <xdr:rowOff>77228</xdr:rowOff>
    </xdr:from>
    <xdr:to>
      <xdr:col>9</xdr:col>
      <xdr:colOff>396839</xdr:colOff>
      <xdr:row>53</xdr:row>
      <xdr:rowOff>134164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462338</xdr:colOff>
      <xdr:row>35</xdr:row>
      <xdr:rowOff>34247</xdr:rowOff>
    </xdr:from>
    <xdr:to>
      <xdr:col>12</xdr:col>
      <xdr:colOff>469230</xdr:colOff>
      <xdr:row>51</xdr:row>
      <xdr:rowOff>91183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796246</xdr:colOff>
      <xdr:row>26</xdr:row>
      <xdr:rowOff>34247</xdr:rowOff>
    </xdr:from>
    <xdr:to>
      <xdr:col>15</xdr:col>
      <xdr:colOff>236133</xdr:colOff>
      <xdr:row>42</xdr:row>
      <xdr:rowOff>79967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502023</xdr:colOff>
      <xdr:row>9</xdr:row>
      <xdr:rowOff>134471</xdr:rowOff>
    </xdr:from>
    <xdr:to>
      <xdr:col>15</xdr:col>
      <xdr:colOff>484094</xdr:colOff>
      <xdr:row>21</xdr:row>
      <xdr:rowOff>80682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502023</xdr:colOff>
      <xdr:row>31</xdr:row>
      <xdr:rowOff>134471</xdr:rowOff>
    </xdr:from>
    <xdr:to>
      <xdr:col>15</xdr:col>
      <xdr:colOff>484094</xdr:colOff>
      <xdr:row>43</xdr:row>
      <xdr:rowOff>80682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502023</xdr:colOff>
      <xdr:row>52</xdr:row>
      <xdr:rowOff>134471</xdr:rowOff>
    </xdr:from>
    <xdr:to>
      <xdr:col>15</xdr:col>
      <xdr:colOff>484094</xdr:colOff>
      <xdr:row>64</xdr:row>
      <xdr:rowOff>80682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workbookViewId="0">
      <selection activeCell="H2" sqref="H2"/>
    </sheetView>
  </sheetViews>
  <sheetFormatPr defaultRowHeight="13.2"/>
  <sheetData>
    <row r="1" spans="2:11">
      <c r="B1" t="s">
        <v>81</v>
      </c>
      <c r="H1" t="s">
        <v>82</v>
      </c>
    </row>
    <row r="2" spans="2:11">
      <c r="B2" t="s">
        <v>24</v>
      </c>
      <c r="C2" t="s">
        <v>23</v>
      </c>
      <c r="D2" t="s">
        <v>22</v>
      </c>
      <c r="E2" t="s">
        <v>21</v>
      </c>
      <c r="H2" t="s">
        <v>24</v>
      </c>
      <c r="I2" t="s">
        <v>23</v>
      </c>
      <c r="J2" t="s">
        <v>22</v>
      </c>
      <c r="K2" t="s">
        <v>80</v>
      </c>
    </row>
    <row r="3" spans="2:11">
      <c r="B3">
        <v>384</v>
      </c>
      <c r="C3">
        <v>507</v>
      </c>
      <c r="D3">
        <v>414</v>
      </c>
      <c r="E3">
        <v>587</v>
      </c>
      <c r="H3">
        <v>554</v>
      </c>
      <c r="I3">
        <v>569</v>
      </c>
      <c r="J3">
        <v>406</v>
      </c>
      <c r="K3">
        <v>515</v>
      </c>
    </row>
    <row r="4" spans="2:11">
      <c r="B4">
        <v>603</v>
      </c>
      <c r="C4">
        <v>944</v>
      </c>
      <c r="D4">
        <v>443</v>
      </c>
      <c r="E4">
        <v>806</v>
      </c>
      <c r="H4">
        <v>601</v>
      </c>
      <c r="I4">
        <v>783</v>
      </c>
      <c r="J4">
        <v>359</v>
      </c>
      <c r="K4">
        <v>588</v>
      </c>
    </row>
    <row r="5" spans="2:11">
      <c r="B5">
        <v>507</v>
      </c>
      <c r="C5">
        <v>887</v>
      </c>
      <c r="D5">
        <v>539</v>
      </c>
      <c r="E5">
        <v>788</v>
      </c>
      <c r="H5">
        <v>671</v>
      </c>
      <c r="I5">
        <v>681</v>
      </c>
      <c r="J5">
        <v>319</v>
      </c>
      <c r="K5">
        <v>464</v>
      </c>
    </row>
    <row r="6" spans="2:11">
      <c r="B6" s="6">
        <v>613</v>
      </c>
      <c r="C6" s="6">
        <v>2122</v>
      </c>
      <c r="D6" s="6">
        <v>524</v>
      </c>
      <c r="E6" s="6">
        <v>725</v>
      </c>
      <c r="H6" s="6">
        <v>544</v>
      </c>
      <c r="I6" s="6">
        <v>773</v>
      </c>
      <c r="J6" s="6">
        <v>484</v>
      </c>
      <c r="K6" s="6">
        <v>717</v>
      </c>
    </row>
    <row r="7" spans="2:11">
      <c r="B7">
        <f>AVERAGE(B3:B6)</f>
        <v>526.75</v>
      </c>
      <c r="C7">
        <f>AVERAGE(C3:C6)</f>
        <v>1115</v>
      </c>
      <c r="D7">
        <f>AVERAGE(D3:D6)</f>
        <v>480</v>
      </c>
      <c r="E7">
        <f>AVERAGE(E3:E6)</f>
        <v>726.5</v>
      </c>
      <c r="H7">
        <f>AVERAGE(H3:H6)</f>
        <v>592.5</v>
      </c>
      <c r="I7">
        <f>AVERAGE(I3:I6)</f>
        <v>701.5</v>
      </c>
      <c r="J7">
        <f>AVERAGE(J3:J6)</f>
        <v>392</v>
      </c>
      <c r="K7">
        <f>AVERAGE(K3:K6)</f>
        <v>571</v>
      </c>
    </row>
    <row r="8" spans="2:11">
      <c r="B8">
        <f>_xlfn.STDEV.P(B3:B6)</f>
        <v>92.223573450609692</v>
      </c>
      <c r="C8">
        <f t="shared" ref="C8:E8" si="0">_xlfn.STDEV.P(C3:C6)</f>
        <v>605.17311572805352</v>
      </c>
      <c r="D8">
        <f t="shared" si="0"/>
        <v>52.777836257277542</v>
      </c>
      <c r="E8">
        <f t="shared" si="0"/>
        <v>85.972379285442599</v>
      </c>
      <c r="H8">
        <f>_xlfn.STDEV.P(H3:H6)</f>
        <v>50.172203459684724</v>
      </c>
      <c r="I8">
        <f t="shared" ref="I8:K8" si="1">_xlfn.STDEV.P(I3:I6)</f>
        <v>86.213398030700546</v>
      </c>
      <c r="J8">
        <f t="shared" si="1"/>
        <v>61.396253957387337</v>
      </c>
      <c r="K8">
        <f t="shared" si="1"/>
        <v>95.118347336357772</v>
      </c>
    </row>
    <row r="9" spans="2:11">
      <c r="B9">
        <f>TTEST(B3:B6,C3:C6,2,2)</f>
        <v>0.14708839095147244</v>
      </c>
      <c r="D9">
        <f>TTEST(D3:D6,E3:E6,2,2)</f>
        <v>5.4863906560139886E-3</v>
      </c>
      <c r="H9">
        <f>TTEST(H3:H6,I3:I6,2,2)</f>
        <v>0.10725388572606437</v>
      </c>
      <c r="J9">
        <f>TTEST(J3:J6,K3:K6,2,2)</f>
        <v>3.3800659452139926E-2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opLeftCell="A18" workbookViewId="0">
      <selection activeCell="H40" sqref="H40"/>
    </sheetView>
  </sheetViews>
  <sheetFormatPr defaultColWidth="8.77734375" defaultRowHeight="13.2"/>
  <sheetData>
    <row r="1" spans="1:27">
      <c r="B1" s="39" t="s">
        <v>10</v>
      </c>
      <c r="C1" s="39"/>
      <c r="D1" s="39"/>
      <c r="E1" s="39"/>
      <c r="F1" s="40" t="s">
        <v>9</v>
      </c>
      <c r="G1" s="41"/>
      <c r="H1" s="41"/>
      <c r="I1" s="10"/>
    </row>
    <row r="2" spans="1:27" ht="13.8" thickBot="1">
      <c r="A2" s="3" t="s">
        <v>8</v>
      </c>
      <c r="B2" s="3">
        <v>4412</v>
      </c>
      <c r="C2" s="3">
        <v>4413</v>
      </c>
      <c r="D2" s="3">
        <v>4414</v>
      </c>
      <c r="E2" s="3">
        <v>4415</v>
      </c>
      <c r="F2" s="9">
        <v>4417</v>
      </c>
      <c r="G2" s="3">
        <v>4418</v>
      </c>
      <c r="H2" s="3">
        <v>4419</v>
      </c>
      <c r="K2">
        <f>M3-V3</f>
        <v>15.841500000000002</v>
      </c>
      <c r="T2" t="s">
        <v>7</v>
      </c>
    </row>
    <row r="3" spans="1:27" ht="13.8" thickTop="1">
      <c r="A3">
        <v>1</v>
      </c>
      <c r="B3">
        <v>5.7065000000000019</v>
      </c>
      <c r="C3">
        <v>21.260499999999997</v>
      </c>
      <c r="D3">
        <v>21.310750000000002</v>
      </c>
      <c r="E3">
        <v>18.997499999999999</v>
      </c>
      <c r="F3" s="5">
        <v>38.474500000000006</v>
      </c>
      <c r="G3" s="4">
        <v>56.342500000000001</v>
      </c>
      <c r="H3" s="4">
        <v>27.539785714285713</v>
      </c>
      <c r="K3" s="8" t="s">
        <v>6</v>
      </c>
      <c r="M3">
        <f>AVERAGE(M4:M29)</f>
        <v>30.303000000000001</v>
      </c>
      <c r="T3" t="s">
        <v>5</v>
      </c>
      <c r="V3">
        <f>AVERAGE(V4:V29)</f>
        <v>14.461499999999999</v>
      </c>
    </row>
    <row r="4" spans="1:27">
      <c r="A4">
        <v>2</v>
      </c>
      <c r="B4">
        <v>19.136249999999997</v>
      </c>
      <c r="C4">
        <v>10.272500000000001</v>
      </c>
      <c r="D4">
        <v>34.579333333333324</v>
      </c>
      <c r="E4">
        <v>25.000500000000009</v>
      </c>
      <c r="F4" s="5">
        <v>43.918199999999985</v>
      </c>
      <c r="G4" s="4">
        <v>55.828499999999991</v>
      </c>
      <c r="H4" s="4">
        <v>19.484400000000001</v>
      </c>
      <c r="K4">
        <v>1</v>
      </c>
      <c r="L4">
        <v>645.18799999999999</v>
      </c>
      <c r="M4">
        <v>30.303000000000001</v>
      </c>
      <c r="N4">
        <v>0</v>
      </c>
      <c r="O4">
        <v>73</v>
      </c>
      <c r="P4">
        <v>0</v>
      </c>
      <c r="Q4">
        <v>255</v>
      </c>
      <c r="T4">
        <v>2</v>
      </c>
      <c r="U4">
        <v>20.748999999999999</v>
      </c>
      <c r="V4">
        <v>17.047999999999998</v>
      </c>
      <c r="W4">
        <v>10</v>
      </c>
      <c r="X4">
        <v>26</v>
      </c>
      <c r="Y4">
        <v>0</v>
      </c>
      <c r="Z4">
        <v>255</v>
      </c>
      <c r="AA4">
        <v>255</v>
      </c>
    </row>
    <row r="5" spans="1:27">
      <c r="A5">
        <v>3</v>
      </c>
      <c r="B5">
        <v>18.167999999999999</v>
      </c>
      <c r="C5">
        <v>9.3493333333333339</v>
      </c>
      <c r="D5">
        <v>33.991499999999995</v>
      </c>
      <c r="E5">
        <v>25.341000000000001</v>
      </c>
      <c r="F5" s="5">
        <v>48.1815</v>
      </c>
      <c r="G5" s="4">
        <v>66.843500000000006</v>
      </c>
      <c r="H5" s="4">
        <v>29.952500000000001</v>
      </c>
      <c r="T5">
        <v>3</v>
      </c>
      <c r="U5">
        <v>7.9039999999999999</v>
      </c>
      <c r="V5">
        <v>11.875</v>
      </c>
      <c r="W5">
        <v>0</v>
      </c>
      <c r="X5">
        <v>17</v>
      </c>
      <c r="Y5">
        <v>0</v>
      </c>
      <c r="Z5">
        <v>255</v>
      </c>
      <c r="AA5">
        <v>255</v>
      </c>
    </row>
    <row r="6" spans="1:27">
      <c r="A6">
        <v>4</v>
      </c>
      <c r="B6">
        <v>5.4842499999999994</v>
      </c>
      <c r="C6">
        <v>17.252333333333333</v>
      </c>
      <c r="D6">
        <v>41.227999999999994</v>
      </c>
      <c r="E6">
        <v>38.608000000000004</v>
      </c>
      <c r="F6" s="5">
        <v>21.233300000000007</v>
      </c>
      <c r="G6" s="4">
        <v>25.354500000000002</v>
      </c>
      <c r="H6" s="4">
        <v>25.877499999999998</v>
      </c>
    </row>
    <row r="7" spans="1:27">
      <c r="A7">
        <v>5</v>
      </c>
      <c r="B7">
        <v>5.1493333333333311</v>
      </c>
      <c r="C7">
        <v>11.572166666666661</v>
      </c>
      <c r="D7">
        <v>28.444166666666661</v>
      </c>
      <c r="E7">
        <v>30.25</v>
      </c>
      <c r="F7" s="5">
        <v>62.335500000000003</v>
      </c>
      <c r="G7" s="4">
        <v>27.980499999999999</v>
      </c>
      <c r="H7" s="4">
        <v>16.752000000000002</v>
      </c>
    </row>
    <row r="8" spans="1:27">
      <c r="A8">
        <v>6</v>
      </c>
      <c r="B8">
        <v>9.5505999999999993</v>
      </c>
      <c r="C8">
        <v>10.825999999999997</v>
      </c>
      <c r="D8">
        <v>42.47625</v>
      </c>
      <c r="E8">
        <v>20.776999999999987</v>
      </c>
      <c r="F8" s="5">
        <v>70.116799999999998</v>
      </c>
      <c r="G8" s="4">
        <v>35.647750000000002</v>
      </c>
      <c r="H8" s="4">
        <v>16.650500000000001</v>
      </c>
    </row>
    <row r="9" spans="1:27">
      <c r="A9">
        <v>7</v>
      </c>
      <c r="B9">
        <v>18.785833333333333</v>
      </c>
      <c r="C9">
        <v>24.678599999999999</v>
      </c>
      <c r="D9">
        <v>47.784999999999997</v>
      </c>
      <c r="E9">
        <v>22.953000000000003</v>
      </c>
      <c r="F9" s="5">
        <v>75.235833333333332</v>
      </c>
      <c r="G9" s="4">
        <v>33.138199999999998</v>
      </c>
      <c r="H9" s="4">
        <v>9.168000000000001</v>
      </c>
    </row>
    <row r="10" spans="1:27">
      <c r="A10">
        <v>8</v>
      </c>
      <c r="B10">
        <v>9.4975000000000058</v>
      </c>
      <c r="C10">
        <v>14.156000000000002</v>
      </c>
      <c r="D10">
        <v>53.272000000000006</v>
      </c>
      <c r="E10">
        <v>17.265999999999998</v>
      </c>
      <c r="F10" s="5">
        <v>53.403999999999996</v>
      </c>
      <c r="G10" s="4">
        <v>65.817250000000001</v>
      </c>
      <c r="H10" s="4">
        <v>11.633499999999998</v>
      </c>
    </row>
    <row r="11" spans="1:27">
      <c r="A11" s="4">
        <v>9</v>
      </c>
      <c r="B11" s="4">
        <v>13.389000000000003</v>
      </c>
      <c r="C11" s="4">
        <v>13.399666666666668</v>
      </c>
      <c r="D11" s="4">
        <v>36.212500000000006</v>
      </c>
      <c r="E11" s="4">
        <v>19.049500000000002</v>
      </c>
      <c r="F11" s="5">
        <v>62.110500000000002</v>
      </c>
      <c r="G11" s="4">
        <v>19.353000000000002</v>
      </c>
      <c r="H11" s="4">
        <v>22.832500000000003</v>
      </c>
    </row>
    <row r="12" spans="1:27">
      <c r="A12" s="6">
        <v>10</v>
      </c>
      <c r="B12" s="6">
        <v>13.800666666666665</v>
      </c>
      <c r="C12" s="6">
        <v>21.286000000000001</v>
      </c>
      <c r="D12" s="6">
        <v>15.471499999999999</v>
      </c>
      <c r="E12" s="6">
        <v>19.950666666666663</v>
      </c>
      <c r="F12" s="7">
        <v>45.148999999999994</v>
      </c>
      <c r="G12" s="6">
        <v>32.975499999999997</v>
      </c>
      <c r="H12" s="6">
        <v>15.841500000000002</v>
      </c>
    </row>
    <row r="13" spans="1:27">
      <c r="A13" t="s">
        <v>2</v>
      </c>
      <c r="B13">
        <f t="shared" ref="B13:H13" si="0">AVERAGE(B3:B12)</f>
        <v>11.866793333333334</v>
      </c>
      <c r="C13">
        <f t="shared" si="0"/>
        <v>15.40531</v>
      </c>
      <c r="D13">
        <f t="shared" si="0"/>
        <v>35.477099999999993</v>
      </c>
      <c r="E13">
        <f t="shared" si="0"/>
        <v>23.819316666666662</v>
      </c>
      <c r="F13" s="5">
        <f t="shared" si="0"/>
        <v>52.01591333333333</v>
      </c>
      <c r="G13" s="4">
        <f t="shared" si="0"/>
        <v>41.92812</v>
      </c>
      <c r="H13" s="4">
        <f t="shared" si="0"/>
        <v>19.573218571428573</v>
      </c>
    </row>
    <row r="16" spans="1:27">
      <c r="A16" t="s">
        <v>16</v>
      </c>
      <c r="E16" t="s">
        <v>14</v>
      </c>
      <c r="J16" t="s">
        <v>15</v>
      </c>
      <c r="M16" t="s">
        <v>14</v>
      </c>
    </row>
    <row r="17" spans="1:17" ht="13.8" thickBot="1">
      <c r="A17" s="3"/>
      <c r="B17" s="3" t="s">
        <v>4</v>
      </c>
      <c r="C17" s="3" t="s">
        <v>3</v>
      </c>
      <c r="D17" s="4"/>
      <c r="E17" s="3"/>
      <c r="F17" s="3" t="s">
        <v>4</v>
      </c>
      <c r="G17" s="3" t="s">
        <v>3</v>
      </c>
      <c r="J17" t="s">
        <v>17</v>
      </c>
      <c r="K17" t="s">
        <v>18</v>
      </c>
      <c r="M17" s="3"/>
      <c r="N17" s="3" t="s">
        <v>19</v>
      </c>
      <c r="O17" s="3" t="s">
        <v>20</v>
      </c>
    </row>
    <row r="18" spans="1:17" ht="13.8" thickTop="1">
      <c r="B18">
        <v>11.866793333333334</v>
      </c>
      <c r="D18" s="4"/>
      <c r="J18">
        <v>11.866793333333334</v>
      </c>
    </row>
    <row r="19" spans="1:17">
      <c r="B19">
        <v>15.40531</v>
      </c>
      <c r="C19">
        <v>52.01591333333333</v>
      </c>
      <c r="D19" s="4"/>
      <c r="F19">
        <v>28.897931666666665</v>
      </c>
      <c r="G19">
        <v>29.660564047619044</v>
      </c>
      <c r="J19">
        <v>15.40531</v>
      </c>
      <c r="K19">
        <v>52.01591333333333</v>
      </c>
      <c r="N19">
        <v>28.897931666666665</v>
      </c>
      <c r="O19">
        <v>29.660564047619044</v>
      </c>
    </row>
    <row r="20" spans="1:17">
      <c r="B20">
        <v>35.477099999999993</v>
      </c>
      <c r="C20">
        <v>41.92812</v>
      </c>
      <c r="D20" s="4"/>
      <c r="F20">
        <v>38.570899999999995</v>
      </c>
      <c r="G20">
        <v>40.164433333333335</v>
      </c>
      <c r="J20">
        <v>35.477099999999993</v>
      </c>
      <c r="K20">
        <v>41.92812</v>
      </c>
      <c r="N20">
        <v>38.570899999999995</v>
      </c>
      <c r="O20">
        <v>40.164433333333335</v>
      </c>
    </row>
    <row r="21" spans="1:17">
      <c r="B21">
        <v>23.819316666666662</v>
      </c>
      <c r="C21">
        <v>19.573218571428573</v>
      </c>
      <c r="D21" s="4"/>
      <c r="F21">
        <v>56.911116666666672</v>
      </c>
      <c r="G21">
        <v>34.669550000000001</v>
      </c>
      <c r="J21">
        <v>23.819316666666662</v>
      </c>
      <c r="K21">
        <v>19.573218571428573</v>
      </c>
      <c r="N21">
        <v>56.911116666666672</v>
      </c>
      <c r="O21">
        <v>34.669550000000001</v>
      </c>
    </row>
    <row r="22" spans="1:17">
      <c r="A22" s="2" t="s">
        <v>2</v>
      </c>
      <c r="B22" s="2">
        <f>AVERAGE(B18:B21)</f>
        <v>21.642129999999998</v>
      </c>
      <c r="C22" s="2">
        <f>AVERAGE(C19:C21)</f>
        <v>37.839083968253966</v>
      </c>
      <c r="D22" s="4"/>
      <c r="E22" t="s">
        <v>11</v>
      </c>
      <c r="F22">
        <v>41.459982777777775</v>
      </c>
      <c r="G22">
        <v>34.831515793650794</v>
      </c>
      <c r="I22" t="s">
        <v>11</v>
      </c>
      <c r="J22">
        <f>B22/$B$22</f>
        <v>1</v>
      </c>
      <c r="K22">
        <f>C22/$B$22</f>
        <v>1.7483992549834038</v>
      </c>
      <c r="M22" t="s">
        <v>11</v>
      </c>
      <c r="N22">
        <f>F22/B22</f>
        <v>1.9157071313118339</v>
      </c>
      <c r="O22">
        <f>G22/B22</f>
        <v>1.6094310399970242</v>
      </c>
    </row>
    <row r="23" spans="1:17">
      <c r="A23" t="s">
        <v>1</v>
      </c>
      <c r="B23">
        <f>STDEV(B18:B21)</f>
        <v>10.497645249316449</v>
      </c>
      <c r="C23">
        <f>STDEV(C19:C21)</f>
        <v>16.603381360590948</v>
      </c>
      <c r="D23" s="4"/>
      <c r="E23" t="s">
        <v>12</v>
      </c>
      <c r="F23">
        <v>14.228307451474873</v>
      </c>
      <c r="G23">
        <v>5.2538073985994078</v>
      </c>
      <c r="I23" t="s">
        <v>12</v>
      </c>
      <c r="J23">
        <f>B23/$B$22</f>
        <v>0.4850560110911657</v>
      </c>
      <c r="K23">
        <f>C23/$B$22</f>
        <v>0.76717870933179633</v>
      </c>
      <c r="M23" t="s">
        <v>12</v>
      </c>
      <c r="N23">
        <f>F23/B22</f>
        <v>0.65743563371418956</v>
      </c>
      <c r="O23">
        <f>G23/B22</f>
        <v>0.24275833287201437</v>
      </c>
      <c r="Q23">
        <f>TTEST(J18:J21,N19:N21,2,2)</f>
        <v>8.5380816257509831E-2</v>
      </c>
    </row>
    <row r="24" spans="1:17">
      <c r="B24" s="1" t="s">
        <v>0</v>
      </c>
      <c r="C24">
        <f>TTEST(B18:B21,C19:C21,2,2)</f>
        <v>0.17120892732085002</v>
      </c>
      <c r="F24" t="s">
        <v>13</v>
      </c>
      <c r="G24">
        <v>0.49122063221607415</v>
      </c>
      <c r="J24" t="s">
        <v>13</v>
      </c>
      <c r="K24">
        <v>0.17120892732085002</v>
      </c>
      <c r="N24" t="s">
        <v>13</v>
      </c>
      <c r="O24">
        <v>0.49122063221607415</v>
      </c>
    </row>
  </sheetData>
  <mergeCells count="2">
    <mergeCell ref="B1:E1"/>
    <mergeCell ref="F1:H1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51"/>
  <sheetViews>
    <sheetView topLeftCell="D8" zoomScale="89" zoomScaleNormal="89" workbookViewId="0">
      <selection activeCell="G32" sqref="G32"/>
    </sheetView>
  </sheetViews>
  <sheetFormatPr defaultColWidth="8.88671875" defaultRowHeight="13.2"/>
  <cols>
    <col min="1" max="11" width="14.44140625" customWidth="1"/>
    <col min="12" max="12" width="17.109375" customWidth="1"/>
    <col min="13" max="13" width="16.88671875" customWidth="1"/>
  </cols>
  <sheetData>
    <row r="1" spans="1:13">
      <c r="A1" s="42" t="s">
        <v>79</v>
      </c>
      <c r="B1" s="42"/>
      <c r="C1" t="s">
        <v>78</v>
      </c>
    </row>
    <row r="2" spans="1:13">
      <c r="A2" s="42" t="s">
        <v>77</v>
      </c>
      <c r="B2" s="42"/>
      <c r="C2" t="s">
        <v>76</v>
      </c>
    </row>
    <row r="3" spans="1:13">
      <c r="A3" s="42" t="s">
        <v>75</v>
      </c>
      <c r="B3" s="42"/>
      <c r="C3" t="s">
        <v>74</v>
      </c>
    </row>
    <row r="4" spans="1:13">
      <c r="A4" s="42" t="s">
        <v>73</v>
      </c>
      <c r="B4" s="42"/>
      <c r="C4" t="s">
        <v>72</v>
      </c>
    </row>
    <row r="6" spans="1:13">
      <c r="A6" s="38" t="s">
        <v>71</v>
      </c>
      <c r="B6" t="s">
        <v>70</v>
      </c>
      <c r="E6" s="38" t="s">
        <v>69</v>
      </c>
      <c r="F6" t="s">
        <v>68</v>
      </c>
    </row>
    <row r="7" spans="1:13" ht="13.8" thickBot="1"/>
    <row r="8" spans="1:13" ht="13.8" thickBot="1">
      <c r="B8" s="43" t="s">
        <v>67</v>
      </c>
      <c r="C8" s="44"/>
      <c r="D8" s="43" t="s">
        <v>66</v>
      </c>
      <c r="E8" s="44"/>
      <c r="F8" s="43" t="s">
        <v>65</v>
      </c>
      <c r="G8" s="44"/>
      <c r="H8" s="43" t="s">
        <v>64</v>
      </c>
      <c r="I8" s="44"/>
      <c r="J8" s="43" t="s">
        <v>63</v>
      </c>
      <c r="K8" s="44"/>
      <c r="L8" s="43" t="s">
        <v>62</v>
      </c>
      <c r="M8" s="44"/>
    </row>
    <row r="9" spans="1:13" ht="13.8" thickBot="1">
      <c r="A9" s="37" t="s">
        <v>61</v>
      </c>
      <c r="B9" s="36" t="s">
        <v>59</v>
      </c>
      <c r="C9" s="35" t="s">
        <v>60</v>
      </c>
      <c r="D9" s="36" t="s">
        <v>59</v>
      </c>
      <c r="E9" s="35" t="s">
        <v>60</v>
      </c>
      <c r="F9" s="36" t="s">
        <v>59</v>
      </c>
      <c r="G9" s="35" t="s">
        <v>60</v>
      </c>
      <c r="H9" s="36" t="s">
        <v>59</v>
      </c>
      <c r="I9" s="35" t="s">
        <v>60</v>
      </c>
      <c r="J9" s="36" t="s">
        <v>59</v>
      </c>
      <c r="K9" s="35" t="s">
        <v>60</v>
      </c>
      <c r="L9" s="36" t="s">
        <v>59</v>
      </c>
      <c r="M9" s="35" t="s">
        <v>58</v>
      </c>
    </row>
    <row r="10" spans="1:13">
      <c r="A10" s="34">
        <v>1.3533023766666701</v>
      </c>
      <c r="B10" s="31">
        <v>0</v>
      </c>
      <c r="C10" s="30">
        <v>0</v>
      </c>
      <c r="D10" s="31">
        <v>56.712454679033598</v>
      </c>
      <c r="E10" s="30">
        <v>5.9190782140392599</v>
      </c>
      <c r="F10" s="31">
        <v>115.594607230882</v>
      </c>
      <c r="G10" s="30">
        <v>15.8523693245752</v>
      </c>
      <c r="H10" s="31">
        <v>112.24286402718501</v>
      </c>
      <c r="I10" s="30">
        <v>10.787194897247099</v>
      </c>
      <c r="J10" s="31">
        <v>-1.2305286240943201</v>
      </c>
      <c r="K10" s="30">
        <v>1.1744171809234201</v>
      </c>
      <c r="L10" s="31">
        <v>9.3849782094381506</v>
      </c>
      <c r="M10" s="30">
        <v>3.1291186871699699</v>
      </c>
    </row>
    <row r="11" spans="1:13">
      <c r="A11" s="34">
        <v>7.9497739616666703</v>
      </c>
      <c r="B11" s="31">
        <v>0</v>
      </c>
      <c r="C11" s="30">
        <v>0</v>
      </c>
      <c r="D11" s="31">
        <v>54.755920715890603</v>
      </c>
      <c r="E11" s="30">
        <v>5.7881048596492999</v>
      </c>
      <c r="F11" s="31">
        <v>107.467447887579</v>
      </c>
      <c r="G11" s="30">
        <v>16.684064137108901</v>
      </c>
      <c r="H11" s="31">
        <v>103.30271885017901</v>
      </c>
      <c r="I11" s="30">
        <v>9.3484766712572203</v>
      </c>
      <c r="J11" s="31">
        <v>4.7144998811183196</v>
      </c>
      <c r="K11" s="30">
        <v>6.6976134074900502</v>
      </c>
      <c r="L11" s="31">
        <v>5.5008588147485797</v>
      </c>
      <c r="M11" s="30">
        <v>9.5092034665586507</v>
      </c>
    </row>
    <row r="12" spans="1:13">
      <c r="A12" s="34">
        <v>14.569905589999999</v>
      </c>
      <c r="B12" s="31">
        <v>0</v>
      </c>
      <c r="C12" s="30">
        <v>0</v>
      </c>
      <c r="D12" s="31">
        <v>54.694555270936597</v>
      </c>
      <c r="E12" s="30">
        <v>5.78529871234608</v>
      </c>
      <c r="F12" s="31">
        <v>105.01081426077999</v>
      </c>
      <c r="G12" s="30">
        <v>16.568309657539199</v>
      </c>
      <c r="H12" s="31">
        <v>97.422319789983703</v>
      </c>
      <c r="I12" s="30">
        <v>9.2306152175883298</v>
      </c>
      <c r="J12" s="31">
        <v>3.1156091188291599</v>
      </c>
      <c r="K12" s="30">
        <v>4.7404716513570797</v>
      </c>
      <c r="L12" s="31">
        <v>4.0302861036228803</v>
      </c>
      <c r="M12" s="30">
        <v>9.7856525843895295</v>
      </c>
    </row>
    <row r="13" spans="1:13">
      <c r="A13" s="34">
        <v>21.270117358333302</v>
      </c>
      <c r="B13" s="31">
        <v>0</v>
      </c>
      <c r="C13" s="30">
        <v>0</v>
      </c>
      <c r="D13" s="31">
        <v>56.966787730767898</v>
      </c>
      <c r="E13" s="30">
        <v>6.7818404267152204</v>
      </c>
      <c r="F13" s="31">
        <v>102.97825912238601</v>
      </c>
      <c r="G13" s="30">
        <v>18.326566925141702</v>
      </c>
      <c r="H13" s="31">
        <v>95.860405616287807</v>
      </c>
      <c r="I13" s="30">
        <v>12.8830204532103</v>
      </c>
      <c r="J13" s="31">
        <v>11.866009364997501</v>
      </c>
      <c r="K13" s="30">
        <v>9.0119021015515894</v>
      </c>
      <c r="L13" s="31">
        <v>3.01665821004765</v>
      </c>
      <c r="M13" s="30">
        <v>7.1403812455825904</v>
      </c>
    </row>
    <row r="14" spans="1:13">
      <c r="A14" s="34">
        <v>27.895968996666699</v>
      </c>
      <c r="B14" s="31">
        <v>0</v>
      </c>
      <c r="C14" s="30">
        <v>0</v>
      </c>
      <c r="D14" s="31">
        <v>54.425476137599198</v>
      </c>
      <c r="E14" s="30">
        <v>6.8511513664005701</v>
      </c>
      <c r="F14" s="31">
        <v>100.726879870847</v>
      </c>
      <c r="G14" s="30">
        <v>18.2004595080051</v>
      </c>
      <c r="H14" s="31">
        <v>96.885767507485994</v>
      </c>
      <c r="I14" s="30">
        <v>13.7218726864796</v>
      </c>
      <c r="J14" s="31">
        <v>10.158776776937</v>
      </c>
      <c r="K14" s="30">
        <v>8.3784555276729709</v>
      </c>
      <c r="L14" s="31">
        <v>3.5955223997447598</v>
      </c>
      <c r="M14" s="30">
        <v>5.3156158028921601</v>
      </c>
    </row>
    <row r="15" spans="1:13">
      <c r="A15" s="34">
        <v>34.507260608333297</v>
      </c>
      <c r="B15" s="31">
        <v>0</v>
      </c>
      <c r="C15" s="30">
        <v>0</v>
      </c>
      <c r="D15" s="31">
        <v>52.0775422169528</v>
      </c>
      <c r="E15" s="30">
        <v>6.9872447434174401</v>
      </c>
      <c r="F15" s="31">
        <v>96.104562598219502</v>
      </c>
      <c r="G15" s="30">
        <v>18.0848298561984</v>
      </c>
      <c r="H15" s="31">
        <v>94.034136503068098</v>
      </c>
      <c r="I15" s="30">
        <v>13.2248972516654</v>
      </c>
      <c r="J15" s="31">
        <v>8.2522816837216695</v>
      </c>
      <c r="K15" s="30">
        <v>8.2622466284665297</v>
      </c>
      <c r="L15" s="31">
        <v>1.8178503393462</v>
      </c>
      <c r="M15" s="30">
        <v>4.75266741401391</v>
      </c>
    </row>
    <row r="16" spans="1:13">
      <c r="A16" s="34">
        <v>41.264412476666699</v>
      </c>
      <c r="B16" s="31">
        <v>0</v>
      </c>
      <c r="C16" s="30">
        <v>0</v>
      </c>
      <c r="D16" s="31">
        <v>88.296606451600297</v>
      </c>
      <c r="E16" s="30">
        <v>18.0950661469018</v>
      </c>
      <c r="F16" s="31">
        <v>105.152278269753</v>
      </c>
      <c r="G16" s="30">
        <v>28.3403301811611</v>
      </c>
      <c r="H16" s="31">
        <v>130.95248226003301</v>
      </c>
      <c r="I16" s="30">
        <v>33.905643304844503</v>
      </c>
      <c r="J16" s="31">
        <v>7.3900323633810201</v>
      </c>
      <c r="K16" s="30">
        <v>7.3994530539643604</v>
      </c>
      <c r="L16" s="31">
        <v>-2.4218101850684102</v>
      </c>
      <c r="M16" s="30">
        <v>0.78875992815044604</v>
      </c>
    </row>
    <row r="17" spans="1:13">
      <c r="A17" s="34">
        <v>47.8775240916667</v>
      </c>
      <c r="B17" s="31">
        <v>0</v>
      </c>
      <c r="C17" s="30">
        <v>0</v>
      </c>
      <c r="D17" s="31">
        <v>81.394258340130193</v>
      </c>
      <c r="E17" s="30">
        <v>17.8642544086279</v>
      </c>
      <c r="F17" s="31">
        <v>102.61087260802</v>
      </c>
      <c r="G17" s="30">
        <v>31.4830222181597</v>
      </c>
      <c r="H17" s="31">
        <v>119.241706014721</v>
      </c>
      <c r="I17" s="30">
        <v>32.758791523662403</v>
      </c>
      <c r="J17" s="31">
        <v>7.2633391780442604</v>
      </c>
      <c r="K17" s="30">
        <v>7.6676565657182998</v>
      </c>
      <c r="L17" s="31">
        <v>-0.40835251874325201</v>
      </c>
      <c r="M17" s="30">
        <v>3.2001610615993701</v>
      </c>
    </row>
    <row r="18" spans="1:13">
      <c r="A18" s="34">
        <v>54.52677577</v>
      </c>
      <c r="B18" s="31">
        <v>0</v>
      </c>
      <c r="C18" s="30">
        <v>0</v>
      </c>
      <c r="D18" s="31">
        <v>74.598148061799904</v>
      </c>
      <c r="E18" s="30">
        <v>17.026237062640298</v>
      </c>
      <c r="F18" s="31">
        <v>100.30255519823299</v>
      </c>
      <c r="G18" s="30">
        <v>32.890864205439101</v>
      </c>
      <c r="H18" s="31">
        <v>109.332526738921</v>
      </c>
      <c r="I18" s="30">
        <v>30.303716177325299</v>
      </c>
      <c r="J18" s="31">
        <v>6.17718451545813</v>
      </c>
      <c r="K18" s="30">
        <v>6.8382681216813896</v>
      </c>
      <c r="L18" s="31">
        <v>-0.14082826622364</v>
      </c>
      <c r="M18" s="30">
        <v>2.5343737881181898</v>
      </c>
    </row>
    <row r="19" spans="1:13">
      <c r="A19" s="34">
        <v>61.227507539999998</v>
      </c>
      <c r="B19" s="31">
        <v>0</v>
      </c>
      <c r="C19" s="30">
        <v>0</v>
      </c>
      <c r="D19" s="31">
        <v>26.584266066605</v>
      </c>
      <c r="E19" s="30">
        <v>4.3649228999669996</v>
      </c>
      <c r="F19" s="31">
        <v>44.053527234466401</v>
      </c>
      <c r="G19" s="30">
        <v>10.370597852453599</v>
      </c>
      <c r="H19" s="31">
        <v>37.376002235047203</v>
      </c>
      <c r="I19" s="30">
        <v>4.9164565480506104</v>
      </c>
      <c r="J19" s="31">
        <v>3.5802016090147899</v>
      </c>
      <c r="K19" s="30">
        <v>6.1869609349194601</v>
      </c>
      <c r="L19" s="31">
        <v>-3.2838482756530998</v>
      </c>
      <c r="M19" s="30">
        <v>0.243264614817856</v>
      </c>
    </row>
    <row r="20" spans="1:13">
      <c r="A20" s="34">
        <v>67.844779161666693</v>
      </c>
      <c r="B20" s="31">
        <v>0</v>
      </c>
      <c r="C20" s="30">
        <v>0</v>
      </c>
      <c r="D20" s="31">
        <v>24.296524722021601</v>
      </c>
      <c r="E20" s="30">
        <v>4.0554704840605798</v>
      </c>
      <c r="F20" s="31">
        <v>35.6267195366148</v>
      </c>
      <c r="G20" s="30">
        <v>7.2579272346342503</v>
      </c>
      <c r="H20" s="31">
        <v>39.343792446179798</v>
      </c>
      <c r="I20" s="30">
        <v>3.1311301233024</v>
      </c>
      <c r="J20" s="31">
        <v>2.96914243061924</v>
      </c>
      <c r="K20" s="30">
        <v>5.3659570536072598</v>
      </c>
      <c r="L20" s="31">
        <v>-4.1203035802169801</v>
      </c>
      <c r="M20" s="30">
        <v>3.2542846714046503E-2</v>
      </c>
    </row>
    <row r="21" spans="1:13">
      <c r="A21" s="34">
        <v>74.554870948333303</v>
      </c>
      <c r="B21" s="31">
        <v>0</v>
      </c>
      <c r="C21" s="30">
        <v>0</v>
      </c>
      <c r="D21" s="31">
        <v>22.5645891066495</v>
      </c>
      <c r="E21" s="30">
        <v>3.9532213097429501</v>
      </c>
      <c r="F21" s="31">
        <v>31.691887714477101</v>
      </c>
      <c r="G21" s="30">
        <v>6.4687791260775196</v>
      </c>
      <c r="H21" s="31">
        <v>37.215999341498801</v>
      </c>
      <c r="I21" s="30">
        <v>3.3489367695366101</v>
      </c>
      <c r="J21" s="31">
        <v>4.0672523456125997</v>
      </c>
      <c r="K21" s="30">
        <v>4.9374112115939397</v>
      </c>
      <c r="L21" s="31">
        <v>-3.58607094655728</v>
      </c>
      <c r="M21" s="30">
        <v>0.14297104623416601</v>
      </c>
    </row>
    <row r="22" spans="1:13">
      <c r="A22" s="34">
        <v>81.293302783333303</v>
      </c>
      <c r="B22" s="31">
        <v>0</v>
      </c>
      <c r="C22" s="30">
        <v>0</v>
      </c>
      <c r="D22" s="31">
        <v>22.459942974644601</v>
      </c>
      <c r="E22" s="30">
        <v>3.7459874422592301</v>
      </c>
      <c r="F22" s="31">
        <v>30.3497852224579</v>
      </c>
      <c r="G22" s="30">
        <v>6.3539525012810198</v>
      </c>
      <c r="H22" s="31">
        <v>35.544624534820002</v>
      </c>
      <c r="I22" s="30">
        <v>3.7253125946914398</v>
      </c>
      <c r="J22" s="31">
        <v>3.05977969256918</v>
      </c>
      <c r="K22" s="30">
        <v>4.8825787295830496</v>
      </c>
      <c r="L22" s="31">
        <v>-4.3040788614454097</v>
      </c>
      <c r="M22" s="30">
        <v>0.50336693041616498</v>
      </c>
    </row>
    <row r="23" spans="1:13">
      <c r="A23" s="34">
        <v>87.927214434999996</v>
      </c>
      <c r="B23" s="31">
        <v>0</v>
      </c>
      <c r="C23" s="30">
        <v>0</v>
      </c>
      <c r="D23" s="31">
        <v>21.560228103608999</v>
      </c>
      <c r="E23" s="30">
        <v>3.8335075686550102</v>
      </c>
      <c r="F23" s="31">
        <v>27.228054607391002</v>
      </c>
      <c r="G23" s="30">
        <v>6.0367228436267704</v>
      </c>
      <c r="H23" s="31">
        <v>33.952926808185502</v>
      </c>
      <c r="I23" s="30">
        <v>4.0016450238585701</v>
      </c>
      <c r="J23" s="31">
        <v>3.7333178518761101</v>
      </c>
      <c r="K23" s="30">
        <v>4.8274115294320099</v>
      </c>
      <c r="L23" s="31">
        <v>-4.7230867298871502</v>
      </c>
      <c r="M23" s="30">
        <v>2.0188154325650101</v>
      </c>
    </row>
    <row r="24" spans="1:13" ht="13.8" thickBot="1">
      <c r="A24" s="33">
        <v>94.581146121666606</v>
      </c>
      <c r="B24" s="27">
        <v>0</v>
      </c>
      <c r="C24" s="26">
        <v>0</v>
      </c>
      <c r="D24" s="27">
        <v>19.784391679279299</v>
      </c>
      <c r="E24" s="26">
        <v>4.0558952872574903</v>
      </c>
      <c r="F24" s="27">
        <v>25.465018549924899</v>
      </c>
      <c r="G24" s="26">
        <v>5.7476750252847397</v>
      </c>
      <c r="H24" s="27">
        <v>32.332741560247698</v>
      </c>
      <c r="I24" s="26">
        <v>4.0903035651277397</v>
      </c>
      <c r="J24" s="27">
        <v>2.7581577921407598</v>
      </c>
      <c r="K24" s="26">
        <v>2.66413452960238</v>
      </c>
      <c r="L24" s="27">
        <v>-4.9237992691046504</v>
      </c>
      <c r="M24" s="26">
        <v>1.4744166401004499</v>
      </c>
    </row>
    <row r="29" spans="1:13">
      <c r="D29" t="s">
        <v>57</v>
      </c>
      <c r="E29" t="s">
        <v>56</v>
      </c>
      <c r="F29" t="s">
        <v>55</v>
      </c>
      <c r="G29" t="s">
        <v>54</v>
      </c>
      <c r="H29" t="s">
        <v>53</v>
      </c>
    </row>
    <row r="30" spans="1:13">
      <c r="D30" s="28">
        <v>54.694555270936597</v>
      </c>
      <c r="E30" s="28">
        <v>105.01081426077999</v>
      </c>
      <c r="F30" s="28">
        <v>97.422319789983703</v>
      </c>
      <c r="G30" s="28">
        <v>3.1156091188291599</v>
      </c>
      <c r="H30" s="31">
        <v>4.0302861036228803</v>
      </c>
    </row>
    <row r="31" spans="1:13">
      <c r="D31" s="30">
        <v>5.78529871234608</v>
      </c>
      <c r="E31" s="30">
        <v>16.568309657539199</v>
      </c>
      <c r="F31" s="30">
        <v>9.2306152175883298</v>
      </c>
      <c r="G31" s="30">
        <v>4.7404716513570797</v>
      </c>
      <c r="H31" s="30">
        <v>9.7856525843895295</v>
      </c>
    </row>
    <row r="33" spans="2:12">
      <c r="D33" s="28">
        <v>88.296606451600297</v>
      </c>
      <c r="E33" s="28">
        <v>105.152278269753</v>
      </c>
      <c r="F33" s="28">
        <v>130.95248226003301</v>
      </c>
      <c r="G33" s="28">
        <v>7.3900323633810201</v>
      </c>
      <c r="H33" s="31">
        <v>-2.4218101850684102</v>
      </c>
    </row>
    <row r="34" spans="2:12">
      <c r="D34" s="30">
        <v>18.0950661469018</v>
      </c>
      <c r="E34" s="30">
        <v>28.3403301811611</v>
      </c>
      <c r="F34" s="30">
        <v>33.905643304844503</v>
      </c>
      <c r="G34" s="30">
        <v>7.3994530539643604</v>
      </c>
      <c r="H34" s="30">
        <v>0.78875992815044604</v>
      </c>
    </row>
    <row r="36" spans="2:12">
      <c r="C36" t="s">
        <v>57</v>
      </c>
      <c r="D36" t="s">
        <v>56</v>
      </c>
      <c r="E36" t="s">
        <v>55</v>
      </c>
      <c r="F36" t="s">
        <v>54</v>
      </c>
      <c r="G36" t="s">
        <v>53</v>
      </c>
    </row>
    <row r="37" spans="2:12">
      <c r="B37" s="32">
        <v>1.3533023766666701</v>
      </c>
      <c r="C37" s="28">
        <v>56.712454679033598</v>
      </c>
      <c r="D37" s="28">
        <v>115.594607230882</v>
      </c>
      <c r="E37" s="28">
        <v>112.24286402718501</v>
      </c>
      <c r="F37" s="28">
        <v>-1.2305286240943201</v>
      </c>
      <c r="G37" s="31">
        <v>9.3849782094381506</v>
      </c>
      <c r="H37" s="30">
        <v>5.9190782140392599</v>
      </c>
      <c r="I37" s="30">
        <v>15.8523693245752</v>
      </c>
      <c r="J37" s="30">
        <v>10.787194897247099</v>
      </c>
      <c r="K37">
        <v>1.1744171809234201</v>
      </c>
      <c r="L37" s="30">
        <v>3.1291186871699699</v>
      </c>
    </row>
    <row r="38" spans="2:12">
      <c r="B38" s="32">
        <v>7.9497739616666703</v>
      </c>
      <c r="C38" s="28">
        <v>54.755920715890603</v>
      </c>
      <c r="D38" s="28">
        <v>107.467447887579</v>
      </c>
      <c r="E38" s="28">
        <v>103.30271885017901</v>
      </c>
      <c r="F38" s="28">
        <v>4.7144998811183196</v>
      </c>
      <c r="G38" s="31">
        <v>5.5008588147485797</v>
      </c>
      <c r="H38" s="30">
        <v>5.7881048596492999</v>
      </c>
      <c r="I38" s="30">
        <v>16.684064137108901</v>
      </c>
      <c r="J38" s="30">
        <v>9.3484766712572203</v>
      </c>
      <c r="K38">
        <v>6.6976134074900502</v>
      </c>
      <c r="L38" s="30">
        <v>9.5092034665586507</v>
      </c>
    </row>
    <row r="39" spans="2:12">
      <c r="B39" s="32">
        <v>14.569905589999999</v>
      </c>
      <c r="C39" s="28">
        <v>54.694555270936597</v>
      </c>
      <c r="D39" s="28">
        <v>105.01081426077999</v>
      </c>
      <c r="E39" s="28">
        <v>97.422319789983703</v>
      </c>
      <c r="F39" s="28">
        <v>3.1156091188291599</v>
      </c>
      <c r="G39" s="31">
        <v>4.0302861036228803</v>
      </c>
      <c r="H39" s="30">
        <v>5.78529871234608</v>
      </c>
      <c r="I39" s="30">
        <v>16.568309657539199</v>
      </c>
      <c r="J39" s="30">
        <v>9.2306152175883298</v>
      </c>
      <c r="K39">
        <v>4.7404716513570797</v>
      </c>
      <c r="L39" s="30">
        <v>9.7856525843895295</v>
      </c>
    </row>
    <row r="40" spans="2:12">
      <c r="B40" s="32">
        <v>21.270117358333302</v>
      </c>
      <c r="C40" s="28">
        <v>56.966787730767898</v>
      </c>
      <c r="D40" s="28">
        <v>102.97825912238601</v>
      </c>
      <c r="E40" s="28">
        <v>95.860405616287807</v>
      </c>
      <c r="F40" s="28">
        <v>11.866009364997501</v>
      </c>
      <c r="G40" s="31">
        <v>3.01665821004765</v>
      </c>
      <c r="H40" s="30">
        <v>6.7818404267152204</v>
      </c>
      <c r="I40" s="30">
        <v>18.326566925141702</v>
      </c>
      <c r="J40" s="30">
        <v>12.8830204532103</v>
      </c>
      <c r="K40">
        <v>9.0119021015515894</v>
      </c>
      <c r="L40" s="30">
        <v>7.1403812455825904</v>
      </c>
    </row>
    <row r="41" spans="2:12">
      <c r="B41" s="32">
        <v>27.895968996666699</v>
      </c>
      <c r="C41" s="28">
        <v>54.425476137599198</v>
      </c>
      <c r="D41" s="28">
        <v>100.726879870847</v>
      </c>
      <c r="E41" s="28">
        <v>96.885767507485994</v>
      </c>
      <c r="F41" s="28">
        <v>10.158776776937</v>
      </c>
      <c r="G41" s="31">
        <v>3.5955223997447598</v>
      </c>
      <c r="H41" s="30">
        <v>6.8511513664005701</v>
      </c>
      <c r="I41" s="30">
        <v>18.2004595080051</v>
      </c>
      <c r="J41" s="30">
        <v>13.7218726864796</v>
      </c>
      <c r="K41">
        <v>8.3784555276729709</v>
      </c>
      <c r="L41" s="30">
        <v>5.3156158028921601</v>
      </c>
    </row>
    <row r="42" spans="2:12">
      <c r="B42" s="32">
        <v>34.507260608333297</v>
      </c>
      <c r="C42" s="28">
        <v>52.0775422169528</v>
      </c>
      <c r="D42" s="28">
        <v>96.104562598219502</v>
      </c>
      <c r="E42" s="28">
        <v>94.034136503068098</v>
      </c>
      <c r="F42" s="28">
        <v>8.2522816837216695</v>
      </c>
      <c r="G42" s="31">
        <v>1.8178503393462</v>
      </c>
      <c r="H42" s="30">
        <v>6.9872447434174401</v>
      </c>
      <c r="I42" s="30">
        <v>18.0848298561984</v>
      </c>
      <c r="J42" s="30">
        <v>13.2248972516654</v>
      </c>
      <c r="K42">
        <v>8.2622466284665297</v>
      </c>
      <c r="L42" s="30">
        <v>4.75266741401391</v>
      </c>
    </row>
    <row r="43" spans="2:12">
      <c r="B43" s="32">
        <v>41.264412476666699</v>
      </c>
      <c r="C43" s="28">
        <v>88.296606451600297</v>
      </c>
      <c r="D43" s="28">
        <v>105.152278269753</v>
      </c>
      <c r="E43" s="28">
        <v>130.95248226003301</v>
      </c>
      <c r="F43" s="28">
        <v>7.3900323633810201</v>
      </c>
      <c r="G43" s="31">
        <v>-2.4218101850684102</v>
      </c>
      <c r="H43" s="30">
        <v>18.0950661469018</v>
      </c>
      <c r="I43" s="30">
        <v>28.3403301811611</v>
      </c>
      <c r="J43" s="30">
        <v>33.905643304844503</v>
      </c>
      <c r="K43">
        <v>7.3994530539643604</v>
      </c>
      <c r="L43" s="30">
        <v>0.78875992815044604</v>
      </c>
    </row>
    <row r="44" spans="2:12">
      <c r="B44" s="32">
        <v>47.8775240916667</v>
      </c>
      <c r="C44" s="28">
        <v>81.394258340130193</v>
      </c>
      <c r="D44" s="28">
        <v>102.61087260802</v>
      </c>
      <c r="E44" s="28">
        <v>119.241706014721</v>
      </c>
      <c r="F44" s="28">
        <v>7.2633391780442604</v>
      </c>
      <c r="G44" s="31">
        <v>-0.40835251874325201</v>
      </c>
      <c r="H44" s="30">
        <v>17.8642544086279</v>
      </c>
      <c r="I44" s="30">
        <v>31.4830222181597</v>
      </c>
      <c r="J44" s="30">
        <v>32.758791523662403</v>
      </c>
      <c r="K44">
        <v>7.6676565657182998</v>
      </c>
      <c r="L44" s="30">
        <v>3.2001610615993701</v>
      </c>
    </row>
    <row r="45" spans="2:12">
      <c r="B45" s="32">
        <v>54.52677577</v>
      </c>
      <c r="C45" s="28">
        <v>74.598148061799904</v>
      </c>
      <c r="D45" s="28">
        <v>100.30255519823299</v>
      </c>
      <c r="E45" s="28">
        <v>109.332526738921</v>
      </c>
      <c r="F45" s="28">
        <v>6.17718451545813</v>
      </c>
      <c r="G45" s="31">
        <v>-0.14082826622364</v>
      </c>
      <c r="H45" s="30">
        <v>17.026237062640298</v>
      </c>
      <c r="I45" s="30">
        <v>32.890864205439101</v>
      </c>
      <c r="J45" s="30">
        <v>30.303716177325299</v>
      </c>
      <c r="K45">
        <v>6.8382681216813896</v>
      </c>
      <c r="L45" s="30">
        <v>2.5343737881181898</v>
      </c>
    </row>
    <row r="46" spans="2:12">
      <c r="B46" s="32">
        <v>61.227507539999998</v>
      </c>
      <c r="C46" s="28">
        <v>26.584266066605</v>
      </c>
      <c r="D46" s="28">
        <v>44.053527234466401</v>
      </c>
      <c r="E46" s="28">
        <v>37.376002235047203</v>
      </c>
      <c r="F46" s="28">
        <v>3.5802016090147899</v>
      </c>
      <c r="G46" s="31">
        <v>-3.2838482756530998</v>
      </c>
      <c r="H46" s="30">
        <v>4.3649228999669996</v>
      </c>
      <c r="I46" s="30">
        <v>10.370597852453599</v>
      </c>
      <c r="J46" s="30">
        <v>4.9164565480506104</v>
      </c>
      <c r="K46">
        <v>6.1869609349194601</v>
      </c>
      <c r="L46" s="30">
        <v>0.243264614817856</v>
      </c>
    </row>
    <row r="47" spans="2:12">
      <c r="B47" s="32">
        <v>67.844779161666693</v>
      </c>
      <c r="C47" s="28">
        <v>24.296524722021601</v>
      </c>
      <c r="D47" s="28">
        <v>35.6267195366148</v>
      </c>
      <c r="E47" s="28">
        <v>39.343792446179798</v>
      </c>
      <c r="F47" s="28">
        <v>2.96914243061924</v>
      </c>
      <c r="G47" s="31">
        <v>-4.1203035802169801</v>
      </c>
      <c r="H47" s="30">
        <v>4.0554704840605798</v>
      </c>
      <c r="I47" s="30">
        <v>7.2579272346342503</v>
      </c>
      <c r="J47" s="30">
        <v>3.1311301233024</v>
      </c>
      <c r="K47">
        <v>5.3659570536072598</v>
      </c>
      <c r="L47" s="30">
        <v>3.2542846714046503E-2</v>
      </c>
    </row>
    <row r="48" spans="2:12">
      <c r="B48" s="32">
        <v>74.554870948333303</v>
      </c>
      <c r="C48" s="28">
        <v>22.5645891066495</v>
      </c>
      <c r="D48" s="28">
        <v>31.691887714477101</v>
      </c>
      <c r="E48" s="28">
        <v>37.215999341498801</v>
      </c>
      <c r="F48" s="28">
        <v>4.0672523456125997</v>
      </c>
      <c r="G48" s="31">
        <v>-3.58607094655728</v>
      </c>
      <c r="H48" s="30">
        <v>3.9532213097429501</v>
      </c>
      <c r="I48" s="30">
        <v>6.4687791260775196</v>
      </c>
      <c r="J48" s="30">
        <v>3.3489367695366101</v>
      </c>
      <c r="K48">
        <v>4.9374112115939397</v>
      </c>
      <c r="L48" s="30">
        <v>0.14297104623416601</v>
      </c>
    </row>
    <row r="49" spans="2:12">
      <c r="B49" s="32">
        <v>81.293302783333303</v>
      </c>
      <c r="C49" s="28">
        <v>22.459942974644601</v>
      </c>
      <c r="D49" s="28">
        <v>30.3497852224579</v>
      </c>
      <c r="E49" s="28">
        <v>35.544624534820002</v>
      </c>
      <c r="F49" s="28">
        <v>3.05977969256918</v>
      </c>
      <c r="G49" s="31">
        <v>-4.3040788614454097</v>
      </c>
      <c r="H49" s="30">
        <v>3.7459874422592301</v>
      </c>
      <c r="I49" s="30">
        <v>6.3539525012810198</v>
      </c>
      <c r="J49" s="30">
        <v>3.7253125946914398</v>
      </c>
      <c r="K49">
        <v>4.8825787295830496</v>
      </c>
      <c r="L49" s="30">
        <v>0.50336693041616498</v>
      </c>
    </row>
    <row r="50" spans="2:12">
      <c r="B50" s="32">
        <v>87.927214434999996</v>
      </c>
      <c r="C50" s="28">
        <v>21.560228103608999</v>
      </c>
      <c r="D50" s="28">
        <v>27.228054607391002</v>
      </c>
      <c r="E50" s="28">
        <v>33.952926808185502</v>
      </c>
      <c r="F50" s="28">
        <v>3.7333178518761101</v>
      </c>
      <c r="G50" s="31">
        <v>-4.7230867298871502</v>
      </c>
      <c r="H50" s="30">
        <v>3.8335075686550102</v>
      </c>
      <c r="I50" s="30">
        <v>6.0367228436267704</v>
      </c>
      <c r="J50" s="30">
        <v>4.0016450238585701</v>
      </c>
      <c r="K50">
        <v>4.8274115294320099</v>
      </c>
      <c r="L50" s="30">
        <v>2.0188154325650101</v>
      </c>
    </row>
    <row r="51" spans="2:12" ht="13.8" thickBot="1">
      <c r="B51" s="29">
        <v>94.581146121666606</v>
      </c>
      <c r="C51" s="28">
        <v>19.784391679279299</v>
      </c>
      <c r="D51" s="28">
        <v>25.465018549924899</v>
      </c>
      <c r="E51" s="28">
        <v>32.332741560247698</v>
      </c>
      <c r="F51" s="28">
        <v>2.7581577921407598</v>
      </c>
      <c r="G51" s="27">
        <v>-4.9237992691046504</v>
      </c>
      <c r="H51" s="26">
        <v>4.0558952872574903</v>
      </c>
      <c r="I51" s="26">
        <v>5.7476750252847397</v>
      </c>
      <c r="J51" s="26">
        <v>4.0903035651277397</v>
      </c>
      <c r="K51">
        <v>2.66413452960238</v>
      </c>
      <c r="L51" s="26">
        <v>1.4744166401004499</v>
      </c>
    </row>
  </sheetData>
  <mergeCells count="10">
    <mergeCell ref="L8:M8"/>
    <mergeCell ref="D8:E8"/>
    <mergeCell ref="F8:G8"/>
    <mergeCell ref="H8:I8"/>
    <mergeCell ref="J8:K8"/>
    <mergeCell ref="A1:B1"/>
    <mergeCell ref="A2:B2"/>
    <mergeCell ref="A3:B3"/>
    <mergeCell ref="A4:B4"/>
    <mergeCell ref="B8:C8"/>
  </mergeCells>
  <phoneticPr fontId="4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O62"/>
  <sheetViews>
    <sheetView tabSelected="1" showWhiteSpace="0" view="pageLayout" zoomScale="85" zoomScaleNormal="70" zoomScalePageLayoutView="85" workbookViewId="0">
      <selection activeCell="F76" sqref="F76"/>
    </sheetView>
  </sheetViews>
  <sheetFormatPr defaultRowHeight="13.2"/>
  <cols>
    <col min="1" max="1" width="8" style="11" bestFit="1" customWidth="1"/>
    <col min="2" max="2" width="8.88671875" style="11"/>
    <col min="3" max="3" width="8.109375" style="11" bestFit="1" customWidth="1"/>
    <col min="4" max="4" width="1.5546875" style="11" customWidth="1"/>
    <col min="5" max="5" width="7.44140625" style="11" bestFit="1" customWidth="1"/>
    <col min="6" max="6" width="20.33203125" style="11" bestFit="1" customWidth="1"/>
    <col min="7" max="7" width="14.33203125" style="11" bestFit="1" customWidth="1"/>
    <col min="8" max="8" width="5.77734375" style="11" customWidth="1"/>
    <col min="9" max="9" width="8" style="11" bestFit="1" customWidth="1"/>
    <col min="10" max="10" width="9.5546875" style="11" bestFit="1" customWidth="1"/>
    <col min="11" max="12" width="8.88671875" style="11" bestFit="1" customWidth="1"/>
    <col min="13" max="13" width="10.88671875" style="11" bestFit="1" customWidth="1"/>
    <col min="14" max="14" width="9.5546875" style="11" bestFit="1" customWidth="1"/>
    <col min="15" max="15" width="11.5546875" style="11" customWidth="1"/>
    <col min="16" max="16" width="8.77734375" style="11" bestFit="1" customWidth="1"/>
    <col min="17" max="17" width="4.88671875" style="11" customWidth="1"/>
    <col min="18" max="16384" width="8.88671875" style="11"/>
  </cols>
  <sheetData>
    <row r="2" spans="1:15">
      <c r="A2" s="12" t="s">
        <v>51</v>
      </c>
    </row>
    <row r="3" spans="1:15" ht="13.8" thickBot="1">
      <c r="B3" s="24"/>
      <c r="C3" s="24" t="s">
        <v>52</v>
      </c>
      <c r="D3" s="24"/>
      <c r="E3" s="24" t="s">
        <v>51</v>
      </c>
      <c r="F3" s="24" t="s">
        <v>50</v>
      </c>
      <c r="G3" s="24" t="s">
        <v>41</v>
      </c>
    </row>
    <row r="4" spans="1:15" ht="13.8" thickTop="1">
      <c r="B4" s="11" t="s">
        <v>49</v>
      </c>
      <c r="C4" s="11">
        <v>18.8</v>
      </c>
      <c r="E4" s="11">
        <v>26.42</v>
      </c>
      <c r="F4" s="11">
        <f t="shared" ref="F4:F11" si="0">C4-E4</f>
        <v>-7.620000000000001</v>
      </c>
      <c r="G4" s="11">
        <f t="shared" ref="G4:G11" si="1">POWER(2,F4)</f>
        <v>5.0833666228200514E-3</v>
      </c>
    </row>
    <row r="5" spans="1:15">
      <c r="B5" s="11" t="s">
        <v>39</v>
      </c>
      <c r="C5" s="11">
        <v>18.79</v>
      </c>
      <c r="E5" s="11">
        <v>26.63</v>
      </c>
      <c r="F5" s="11">
        <f t="shared" si="0"/>
        <v>-7.84</v>
      </c>
      <c r="G5" s="11">
        <f t="shared" si="1"/>
        <v>4.3644028830946095E-3</v>
      </c>
      <c r="I5" s="12" t="s">
        <v>48</v>
      </c>
      <c r="K5" s="11" t="s">
        <v>37</v>
      </c>
      <c r="L5" s="11" t="s">
        <v>36</v>
      </c>
      <c r="M5" s="12" t="s">
        <v>35</v>
      </c>
      <c r="N5" s="12" t="s">
        <v>34</v>
      </c>
      <c r="O5" s="12" t="s">
        <v>33</v>
      </c>
    </row>
    <row r="6" spans="1:15">
      <c r="B6" s="11" t="s">
        <v>32</v>
      </c>
      <c r="C6" s="11">
        <v>20.57</v>
      </c>
      <c r="D6" s="15"/>
      <c r="E6" s="11">
        <v>26.9</v>
      </c>
      <c r="F6" s="15">
        <f t="shared" si="0"/>
        <v>-6.3299999999999983</v>
      </c>
      <c r="G6" s="15">
        <f t="shared" si="1"/>
        <v>1.2430257558670622E-2</v>
      </c>
      <c r="J6" s="11" t="s">
        <v>45</v>
      </c>
      <c r="K6" s="18">
        <f>AVERAGE(G4:G7)</f>
        <v>6.4597015706287708E-3</v>
      </c>
      <c r="L6" s="18">
        <f>STDEV(G4:G7)</f>
        <v>4.007356826708555E-3</v>
      </c>
      <c r="M6" s="13">
        <f>K6/K$6</f>
        <v>1</v>
      </c>
      <c r="N6" s="13">
        <f>L6/K$6</f>
        <v>0.62036253267942987</v>
      </c>
      <c r="O6" s="23"/>
    </row>
    <row r="7" spans="1:15">
      <c r="B7" s="11" t="s">
        <v>30</v>
      </c>
      <c r="C7" s="11">
        <v>20.440000000000001</v>
      </c>
      <c r="D7" s="15"/>
      <c r="E7" s="11">
        <v>28.42</v>
      </c>
      <c r="F7" s="15">
        <f t="shared" si="0"/>
        <v>-7.98</v>
      </c>
      <c r="G7" s="15">
        <f t="shared" si="1"/>
        <v>3.9607792179298012E-3</v>
      </c>
      <c r="J7" s="11" t="s">
        <v>29</v>
      </c>
      <c r="K7" s="18">
        <f>AVERAGE(G8:G11)</f>
        <v>7.7153780818155736E-3</v>
      </c>
      <c r="L7" s="18">
        <f>STDEV(G8:G11)</f>
        <v>2.7469694730710746E-3</v>
      </c>
      <c r="M7" s="13">
        <f>K7/K$6</f>
        <v>1.1943861488735275</v>
      </c>
      <c r="N7" s="13">
        <f>L7/K$6</f>
        <v>0.42524711753885119</v>
      </c>
      <c r="O7" s="23">
        <f>TTEST(G4:G7,G8:G11,2,2)</f>
        <v>0.62371821631873736</v>
      </c>
    </row>
    <row r="8" spans="1:15">
      <c r="B8" s="21" t="s">
        <v>28</v>
      </c>
      <c r="C8" s="21">
        <v>19.21</v>
      </c>
      <c r="D8" s="21"/>
      <c r="E8" s="21">
        <v>26.52</v>
      </c>
      <c r="F8" s="21">
        <f t="shared" si="0"/>
        <v>-7.3099999999999987</v>
      </c>
      <c r="G8" s="21">
        <f t="shared" si="1"/>
        <v>6.3018887439228672E-3</v>
      </c>
    </row>
    <row r="9" spans="1:15">
      <c r="B9" s="15" t="s">
        <v>27</v>
      </c>
      <c r="C9" s="15">
        <v>19.57</v>
      </c>
      <c r="D9" s="15"/>
      <c r="E9" s="15">
        <v>27.01</v>
      </c>
      <c r="F9" s="15">
        <f t="shared" si="0"/>
        <v>-7.4400000000000013</v>
      </c>
      <c r="G9" s="15">
        <f t="shared" si="1"/>
        <v>5.7588641300433587E-3</v>
      </c>
    </row>
    <row r="10" spans="1:15">
      <c r="B10" s="15" t="s">
        <v>26</v>
      </c>
      <c r="C10" s="15">
        <v>20.51</v>
      </c>
      <c r="D10" s="15"/>
      <c r="E10" s="15">
        <v>26.92</v>
      </c>
      <c r="F10" s="15">
        <f t="shared" si="0"/>
        <v>-6.41</v>
      </c>
      <c r="G10" s="15">
        <f t="shared" si="1"/>
        <v>1.1759740214148964E-2</v>
      </c>
      <c r="K10" s="18"/>
      <c r="L10" s="18"/>
      <c r="M10" s="13"/>
      <c r="N10" s="13"/>
      <c r="O10" s="20"/>
    </row>
    <row r="11" spans="1:15">
      <c r="B11" s="19" t="s">
        <v>25</v>
      </c>
      <c r="C11" s="19">
        <v>19.45</v>
      </c>
      <c r="D11" s="19"/>
      <c r="E11" s="19">
        <v>26.6</v>
      </c>
      <c r="F11" s="19">
        <f t="shared" si="0"/>
        <v>-7.1500000000000021</v>
      </c>
      <c r="G11" s="19">
        <f t="shared" si="1"/>
        <v>7.041019239147104E-3</v>
      </c>
      <c r="K11" s="18"/>
      <c r="L11" s="18"/>
      <c r="M11" s="13"/>
      <c r="N11" s="13"/>
      <c r="O11" s="13"/>
    </row>
    <row r="12" spans="1:15">
      <c r="B12" s="15"/>
      <c r="D12" s="15"/>
      <c r="F12" s="15"/>
      <c r="G12" s="15"/>
      <c r="K12" s="18"/>
      <c r="L12" s="18"/>
      <c r="M12" s="17"/>
      <c r="N12" s="17"/>
      <c r="O12" s="17"/>
    </row>
    <row r="13" spans="1:15">
      <c r="B13" s="15"/>
      <c r="D13" s="15"/>
      <c r="F13" s="15"/>
      <c r="G13" s="15"/>
      <c r="L13" s="12"/>
      <c r="M13" s="12"/>
      <c r="N13" s="12"/>
    </row>
    <row r="14" spans="1:15">
      <c r="B14" s="25" t="s">
        <v>47</v>
      </c>
      <c r="E14" s="12"/>
      <c r="F14" s="12"/>
      <c r="G14" s="12"/>
    </row>
    <row r="15" spans="1:15">
      <c r="E15" s="12"/>
      <c r="F15" s="12"/>
      <c r="G15" s="12"/>
    </row>
    <row r="16" spans="1:15">
      <c r="C16" s="14"/>
      <c r="D16" s="14"/>
      <c r="E16" s="13"/>
      <c r="F16" s="13"/>
      <c r="G16" s="12"/>
    </row>
    <row r="17" spans="1:15">
      <c r="C17" s="14"/>
      <c r="D17" s="14"/>
      <c r="E17" s="13"/>
      <c r="F17" s="13"/>
      <c r="G17" s="16"/>
    </row>
    <row r="18" spans="1:15">
      <c r="B18" s="15"/>
      <c r="D18" s="15"/>
      <c r="F18" s="15"/>
      <c r="G18" s="15"/>
      <c r="J18" s="14"/>
      <c r="K18" s="14"/>
      <c r="L18" s="13"/>
      <c r="M18" s="13"/>
      <c r="N18" s="12"/>
    </row>
    <row r="19" spans="1:15">
      <c r="B19" s="15"/>
      <c r="D19" s="15"/>
      <c r="F19" s="15"/>
      <c r="G19" s="15"/>
      <c r="J19" s="14"/>
      <c r="K19" s="14"/>
      <c r="L19" s="13"/>
      <c r="M19" s="13"/>
      <c r="N19" s="12"/>
    </row>
    <row r="24" spans="1:15">
      <c r="A24" s="12" t="s">
        <v>46</v>
      </c>
    </row>
    <row r="25" spans="1:15" ht="13.8" thickBot="1">
      <c r="B25" s="24"/>
      <c r="C25" s="24" t="s">
        <v>43</v>
      </c>
      <c r="D25" s="24"/>
      <c r="E25" s="24" t="s">
        <v>46</v>
      </c>
      <c r="F25" s="24" t="s">
        <v>42</v>
      </c>
      <c r="G25" s="24" t="s">
        <v>41</v>
      </c>
    </row>
    <row r="26" spans="1:15" ht="13.8" thickTop="1">
      <c r="B26" s="11" t="s">
        <v>40</v>
      </c>
      <c r="C26" s="11">
        <v>18.8</v>
      </c>
      <c r="E26" s="11">
        <v>23.86</v>
      </c>
      <c r="F26" s="11">
        <f t="shared" ref="F26:F33" si="2">C26-E26</f>
        <v>-5.0599999999999987</v>
      </c>
      <c r="G26" s="11">
        <f t="shared" ref="G26:G33" si="3">POWER(2,F26)</f>
        <v>2.9977003728914542E-2</v>
      </c>
    </row>
    <row r="27" spans="1:15">
      <c r="B27" s="11" t="s">
        <v>39</v>
      </c>
      <c r="C27" s="11">
        <v>18.79</v>
      </c>
      <c r="E27" s="11">
        <v>24.82</v>
      </c>
      <c r="F27" s="11">
        <f t="shared" si="2"/>
        <v>-6.0300000000000011</v>
      </c>
      <c r="G27" s="11">
        <f t="shared" si="3"/>
        <v>1.5303442149795725E-2</v>
      </c>
      <c r="I27" s="12" t="s">
        <v>46</v>
      </c>
      <c r="K27" s="11" t="s">
        <v>37</v>
      </c>
      <c r="L27" s="11" t="s">
        <v>36</v>
      </c>
      <c r="M27" s="12" t="s">
        <v>35</v>
      </c>
      <c r="N27" s="12" t="s">
        <v>34</v>
      </c>
      <c r="O27" s="12" t="s">
        <v>33</v>
      </c>
    </row>
    <row r="28" spans="1:15">
      <c r="B28" s="11" t="s">
        <v>32</v>
      </c>
      <c r="C28" s="11">
        <v>20.57</v>
      </c>
      <c r="D28" s="15"/>
      <c r="E28" s="11">
        <v>24.87</v>
      </c>
      <c r="F28" s="15">
        <f t="shared" si="2"/>
        <v>-4.3000000000000007</v>
      </c>
      <c r="G28" s="15">
        <f t="shared" si="3"/>
        <v>5.0765774772264703E-2</v>
      </c>
      <c r="J28" s="11" t="s">
        <v>45</v>
      </c>
      <c r="K28" s="18">
        <f>AVERAGE(G26:G29)</f>
        <v>2.5821297471123373E-2</v>
      </c>
      <c r="L28" s="18">
        <f>STDEV(G26:G29)</f>
        <v>1.9108680798864398E-2</v>
      </c>
      <c r="M28" s="13">
        <f>K28/K$28</f>
        <v>1</v>
      </c>
      <c r="N28" s="13">
        <f>L28/K$28</f>
        <v>0.74003565545976657</v>
      </c>
      <c r="O28" s="23"/>
    </row>
    <row r="29" spans="1:15">
      <c r="B29" s="11" t="s">
        <v>30</v>
      </c>
      <c r="C29" s="11">
        <v>20.440000000000001</v>
      </c>
      <c r="D29" s="15"/>
      <c r="E29" s="11">
        <v>27.55</v>
      </c>
      <c r="F29" s="15">
        <f t="shared" si="2"/>
        <v>-7.1099999999999994</v>
      </c>
      <c r="G29" s="15">
        <f t="shared" si="3"/>
        <v>7.2389692335185279E-3</v>
      </c>
      <c r="J29" s="11" t="s">
        <v>44</v>
      </c>
      <c r="K29" s="18">
        <f>AVERAGE(G30:G33)</f>
        <v>3.1723068620604609E-2</v>
      </c>
      <c r="L29" s="18">
        <f>STDEV(G30:G33)</f>
        <v>1.6026088267957931E-2</v>
      </c>
      <c r="M29" s="13">
        <f>K29/K$28</f>
        <v>1.2285621454956452</v>
      </c>
      <c r="N29" s="13">
        <f>L29/K$28</f>
        <v>0.62065387248182713</v>
      </c>
      <c r="O29" s="22">
        <f>TTEST(G26:G29,G30:G33,2,2)</f>
        <v>0.65273609581804193</v>
      </c>
    </row>
    <row r="30" spans="1:15">
      <c r="B30" s="21" t="s">
        <v>28</v>
      </c>
      <c r="C30" s="21">
        <v>19.21</v>
      </c>
      <c r="D30" s="21"/>
      <c r="E30" s="21">
        <v>24.48</v>
      </c>
      <c r="F30" s="21">
        <f t="shared" si="2"/>
        <v>-5.27</v>
      </c>
      <c r="G30" s="21">
        <f t="shared" si="3"/>
        <v>2.5916235806701313E-2</v>
      </c>
    </row>
    <row r="31" spans="1:15">
      <c r="B31" s="15" t="s">
        <v>27</v>
      </c>
      <c r="C31" s="15">
        <v>19.57</v>
      </c>
      <c r="D31" s="15"/>
      <c r="E31" s="15">
        <v>24.92</v>
      </c>
      <c r="F31" s="15">
        <f t="shared" si="2"/>
        <v>-5.3500000000000014</v>
      </c>
      <c r="G31" s="15">
        <f t="shared" si="3"/>
        <v>2.4518253059273437E-2</v>
      </c>
    </row>
    <row r="32" spans="1:15">
      <c r="B32" s="15" t="s">
        <v>26</v>
      </c>
      <c r="C32" s="15">
        <v>20.51</v>
      </c>
      <c r="D32" s="15"/>
      <c r="E32" s="15">
        <v>24.68</v>
      </c>
      <c r="F32" s="15">
        <f t="shared" si="2"/>
        <v>-4.1699999999999982</v>
      </c>
      <c r="G32" s="15">
        <f t="shared" si="3"/>
        <v>5.5552667572910712E-2</v>
      </c>
      <c r="K32" s="18"/>
      <c r="L32" s="18"/>
      <c r="M32" s="13"/>
      <c r="N32" s="13"/>
      <c r="O32" s="20"/>
    </row>
    <row r="33" spans="1:15">
      <c r="B33" s="19" t="s">
        <v>25</v>
      </c>
      <c r="C33" s="19">
        <v>19.45</v>
      </c>
      <c r="D33" s="19"/>
      <c r="E33" s="19">
        <v>25.03</v>
      </c>
      <c r="F33" s="19">
        <f t="shared" si="2"/>
        <v>-5.5800000000000018</v>
      </c>
      <c r="G33" s="19">
        <f t="shared" si="3"/>
        <v>2.0905118043532976E-2</v>
      </c>
      <c r="K33" s="18"/>
      <c r="L33" s="18"/>
      <c r="M33" s="13"/>
      <c r="N33" s="13"/>
      <c r="O33" s="13"/>
    </row>
    <row r="34" spans="1:15">
      <c r="B34" s="15"/>
      <c r="D34" s="15"/>
      <c r="F34" s="15"/>
      <c r="G34" s="15"/>
      <c r="K34" s="18"/>
      <c r="L34" s="18"/>
      <c r="M34" s="17"/>
      <c r="N34" s="17"/>
      <c r="O34" s="17"/>
    </row>
    <row r="35" spans="1:15">
      <c r="B35" s="15"/>
      <c r="D35" s="15"/>
      <c r="F35" s="15"/>
      <c r="G35" s="15"/>
      <c r="L35" s="12"/>
      <c r="M35" s="12"/>
      <c r="N35" s="12"/>
    </row>
    <row r="36" spans="1:15">
      <c r="E36" s="12"/>
      <c r="F36" s="12"/>
      <c r="G36" s="12"/>
    </row>
    <row r="37" spans="1:15">
      <c r="E37" s="12"/>
      <c r="F37" s="12"/>
      <c r="G37" s="12"/>
    </row>
    <row r="38" spans="1:15">
      <c r="C38" s="14"/>
      <c r="D38" s="14"/>
      <c r="E38" s="13"/>
      <c r="F38" s="13"/>
      <c r="G38" s="12"/>
    </row>
    <row r="39" spans="1:15">
      <c r="C39" s="14"/>
      <c r="D39" s="14"/>
      <c r="E39" s="13"/>
      <c r="F39" s="13"/>
      <c r="G39" s="16"/>
    </row>
    <row r="40" spans="1:15">
      <c r="B40" s="15"/>
      <c r="D40" s="15"/>
      <c r="F40" s="15"/>
      <c r="G40" s="15"/>
      <c r="J40" s="14"/>
      <c r="K40" s="14"/>
      <c r="L40" s="13"/>
      <c r="M40" s="13"/>
      <c r="N40" s="12"/>
    </row>
    <row r="41" spans="1:15">
      <c r="B41" s="15"/>
      <c r="D41" s="15"/>
      <c r="F41" s="15"/>
      <c r="G41" s="15"/>
      <c r="J41" s="14"/>
      <c r="K41" s="14"/>
      <c r="L41" s="13"/>
      <c r="M41" s="13"/>
      <c r="N41" s="12"/>
    </row>
    <row r="45" spans="1:15">
      <c r="A45" s="12" t="s">
        <v>38</v>
      </c>
    </row>
    <row r="46" spans="1:15" ht="13.8" thickBot="1">
      <c r="B46" s="24"/>
      <c r="C46" s="24" t="s">
        <v>43</v>
      </c>
      <c r="D46" s="24"/>
      <c r="E46" s="24" t="s">
        <v>38</v>
      </c>
      <c r="F46" s="24" t="s">
        <v>42</v>
      </c>
      <c r="G46" s="24" t="s">
        <v>41</v>
      </c>
    </row>
    <row r="47" spans="1:15" ht="13.8" thickTop="1">
      <c r="B47" s="11" t="s">
        <v>40</v>
      </c>
      <c r="C47" s="11">
        <v>18.8</v>
      </c>
      <c r="E47" s="11">
        <v>26.35</v>
      </c>
      <c r="F47" s="11">
        <f t="shared" ref="F47:F54" si="4">C47-E47</f>
        <v>-7.5500000000000007</v>
      </c>
      <c r="G47" s="11">
        <f t="shared" ref="G47:G54" si="5">POWER(2,F47)</f>
        <v>5.3360947529468563E-3</v>
      </c>
    </row>
    <row r="48" spans="1:15">
      <c r="B48" s="11" t="s">
        <v>39</v>
      </c>
      <c r="C48" s="11">
        <v>18.79</v>
      </c>
      <c r="E48" s="11">
        <v>27.47</v>
      </c>
      <c r="F48" s="11">
        <f t="shared" si="4"/>
        <v>-8.68</v>
      </c>
      <c r="G48" s="11">
        <f t="shared" si="5"/>
        <v>2.4381456033234624E-3</v>
      </c>
      <c r="I48" s="12" t="s">
        <v>38</v>
      </c>
      <c r="K48" s="11" t="s">
        <v>37</v>
      </c>
      <c r="L48" s="11" t="s">
        <v>36</v>
      </c>
      <c r="M48" s="12" t="s">
        <v>35</v>
      </c>
      <c r="N48" s="12" t="s">
        <v>34</v>
      </c>
      <c r="O48" s="12" t="s">
        <v>33</v>
      </c>
    </row>
    <row r="49" spans="2:15">
      <c r="B49" s="11" t="s">
        <v>32</v>
      </c>
      <c r="C49" s="11">
        <v>20.57</v>
      </c>
      <c r="D49" s="15"/>
      <c r="E49" s="11">
        <v>27.24</v>
      </c>
      <c r="F49" s="15">
        <f t="shared" si="4"/>
        <v>-6.6699999999999982</v>
      </c>
      <c r="G49" s="15">
        <f t="shared" si="5"/>
        <v>9.8204169884517946E-3</v>
      </c>
      <c r="J49" s="11" t="s">
        <v>31</v>
      </c>
      <c r="K49" s="18">
        <f>AVERAGE(G47:G50)</f>
        <v>7.6158167473819906E-3</v>
      </c>
      <c r="L49" s="18">
        <f>STDEV(G47:G50)</f>
        <v>4.6352815913771389E-3</v>
      </c>
      <c r="M49" s="13">
        <f>K49/K$49</f>
        <v>1</v>
      </c>
      <c r="N49" s="13">
        <f>L49/K$49</f>
        <v>0.60863880331292908</v>
      </c>
      <c r="O49" s="23"/>
    </row>
    <row r="50" spans="2:15">
      <c r="B50" s="11" t="s">
        <v>30</v>
      </c>
      <c r="C50" s="11">
        <v>20.440000000000001</v>
      </c>
      <c r="D50" s="15"/>
      <c r="E50" s="11">
        <v>26.72</v>
      </c>
      <c r="F50" s="15">
        <f t="shared" si="4"/>
        <v>-6.2799999999999976</v>
      </c>
      <c r="G50" s="15">
        <f t="shared" si="5"/>
        <v>1.2868609644805852E-2</v>
      </c>
      <c r="J50" s="11" t="s">
        <v>29</v>
      </c>
      <c r="K50" s="18">
        <f>AVERAGE(G51:G54)</f>
        <v>3.130756421388696E-2</v>
      </c>
      <c r="L50" s="18">
        <f>STDEV(G51:G54)</f>
        <v>2.9635892055121991E-2</v>
      </c>
      <c r="M50" s="13">
        <f>K50/K$49</f>
        <v>4.1108610215246095</v>
      </c>
      <c r="N50" s="13">
        <f>L50/K$49</f>
        <v>3.8913609712720056</v>
      </c>
      <c r="O50" s="22">
        <f>TTEST(G47:G50,G51:G54,2,2)</f>
        <v>0.16526743004621003</v>
      </c>
    </row>
    <row r="51" spans="2:15">
      <c r="B51" s="21" t="s">
        <v>28</v>
      </c>
      <c r="C51" s="21">
        <v>19.21</v>
      </c>
      <c r="D51" s="21"/>
      <c r="E51" s="21">
        <v>24.77</v>
      </c>
      <c r="F51" s="21">
        <f t="shared" si="4"/>
        <v>-5.5599999999999987</v>
      </c>
      <c r="G51" s="21">
        <f t="shared" si="5"/>
        <v>2.1196942616369896E-2</v>
      </c>
    </row>
    <row r="52" spans="2:15">
      <c r="B52" s="15" t="s">
        <v>27</v>
      </c>
      <c r="C52" s="15">
        <v>19.57</v>
      </c>
      <c r="D52" s="15"/>
      <c r="E52" s="15">
        <v>24.59</v>
      </c>
      <c r="F52" s="15">
        <f t="shared" si="4"/>
        <v>-5.0199999999999996</v>
      </c>
      <c r="G52" s="15">
        <f t="shared" si="5"/>
        <v>3.0819772015417482E-2</v>
      </c>
    </row>
    <row r="53" spans="2:15">
      <c r="B53" s="15" t="s">
        <v>26</v>
      </c>
      <c r="C53" s="15">
        <v>20.51</v>
      </c>
      <c r="D53" s="15"/>
      <c r="E53" s="15">
        <v>24.31</v>
      </c>
      <c r="F53" s="15">
        <f t="shared" si="4"/>
        <v>-3.7999999999999972</v>
      </c>
      <c r="G53" s="15">
        <f t="shared" si="5"/>
        <v>7.1793647187314832E-2</v>
      </c>
      <c r="K53" s="18"/>
      <c r="L53" s="18"/>
      <c r="M53" s="13"/>
      <c r="N53" s="13"/>
      <c r="O53" s="20"/>
    </row>
    <row r="54" spans="2:15">
      <c r="B54" s="19" t="s">
        <v>25</v>
      </c>
      <c r="C54" s="19">
        <v>19.45</v>
      </c>
      <c r="D54" s="19"/>
      <c r="E54" s="19">
        <v>28.91</v>
      </c>
      <c r="F54" s="19">
        <f t="shared" si="4"/>
        <v>-9.4600000000000009</v>
      </c>
      <c r="G54" s="19">
        <f t="shared" si="5"/>
        <v>1.419895036445615E-3</v>
      </c>
      <c r="K54" s="18"/>
      <c r="L54" s="18"/>
      <c r="M54" s="13"/>
      <c r="N54" s="13"/>
      <c r="O54" s="13"/>
    </row>
    <row r="55" spans="2:15">
      <c r="B55" s="15"/>
      <c r="D55" s="15"/>
      <c r="F55" s="15"/>
      <c r="G55" s="15"/>
      <c r="K55" s="18"/>
      <c r="L55" s="18"/>
      <c r="M55" s="17"/>
      <c r="N55" s="17"/>
      <c r="O55" s="17"/>
    </row>
    <row r="56" spans="2:15">
      <c r="B56" s="15"/>
      <c r="D56" s="15"/>
      <c r="F56" s="15"/>
      <c r="G56" s="15"/>
      <c r="L56" s="12"/>
      <c r="M56" s="12"/>
      <c r="N56" s="12"/>
    </row>
    <row r="57" spans="2:15">
      <c r="E57" s="12"/>
      <c r="F57" s="12"/>
      <c r="G57" s="12"/>
    </row>
    <row r="58" spans="2:15">
      <c r="E58" s="12"/>
      <c r="F58" s="12"/>
      <c r="G58" s="12"/>
    </row>
    <row r="59" spans="2:15">
      <c r="C59" s="14"/>
      <c r="D59" s="14"/>
      <c r="E59" s="13"/>
      <c r="F59" s="13"/>
      <c r="G59" s="12"/>
    </row>
    <row r="60" spans="2:15">
      <c r="C60" s="14"/>
      <c r="D60" s="14"/>
      <c r="E60" s="13"/>
      <c r="F60" s="13"/>
      <c r="G60" s="16"/>
    </row>
    <row r="61" spans="2:15">
      <c r="B61" s="15"/>
      <c r="D61" s="15"/>
      <c r="F61" s="15"/>
      <c r="G61" s="15"/>
      <c r="J61" s="14"/>
      <c r="K61" s="14"/>
      <c r="L61" s="13"/>
      <c r="M61" s="13"/>
      <c r="N61" s="12"/>
    </row>
    <row r="62" spans="2:15">
      <c r="B62" s="15"/>
      <c r="D62" s="15"/>
      <c r="F62" s="15"/>
      <c r="G62" s="15"/>
      <c r="J62" s="14"/>
      <c r="K62" s="14"/>
      <c r="L62" s="13"/>
      <c r="M62" s="13"/>
      <c r="N62" s="12"/>
    </row>
  </sheetData>
  <phoneticPr fontId="4"/>
  <pageMargins left="0.25" right="0.25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8a</vt:lpstr>
      <vt:lpstr>8b</vt:lpstr>
      <vt:lpstr>8c</vt:lpstr>
      <vt:lpstr>8h</vt:lpstr>
      <vt:lpstr>'8h'!Print_Area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幹細胞医学分野</dc:creator>
  <cp:lastModifiedBy>森永</cp:lastModifiedBy>
  <dcterms:created xsi:type="dcterms:W3CDTF">2018-10-16T05:27:31Z</dcterms:created>
  <dcterms:modified xsi:type="dcterms:W3CDTF">2021-04-14T02:02:23Z</dcterms:modified>
</cp:coreProperties>
</file>