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activeTab="4"/>
  </bookViews>
  <sheets>
    <sheet name="2a" sheetId="3" r:id="rId1"/>
    <sheet name="2b" sheetId="2" r:id="rId2"/>
    <sheet name="2c" sheetId="5" r:id="rId3"/>
    <sheet name="2d" sheetId="1" r:id="rId4"/>
    <sheet name="2f" sheetId="4" r:id="rId5"/>
  </sheets>
  <definedNames>
    <definedName name="_xlnm.Print_Area" localSheetId="0">'2a'!$M$4:$T$12</definedName>
  </definedNames>
  <calcPr calcId="152511"/>
</workbook>
</file>

<file path=xl/calcChain.xml><?xml version="1.0" encoding="utf-8"?>
<calcChain xmlns="http://schemas.openxmlformats.org/spreadsheetml/2006/main">
  <c r="C35" i="5" l="1"/>
  <c r="D35" i="5"/>
  <c r="E35" i="5"/>
  <c r="G35" i="5"/>
  <c r="H35" i="5"/>
  <c r="I35" i="5"/>
  <c r="L35" i="5"/>
  <c r="M35" i="5"/>
  <c r="C36" i="5"/>
  <c r="D36" i="5"/>
  <c r="E36" i="5"/>
  <c r="G36" i="5"/>
  <c r="H36" i="5"/>
  <c r="I36" i="5"/>
  <c r="L36" i="5"/>
  <c r="M36" i="5"/>
  <c r="M37" i="5"/>
  <c r="D14" i="4" l="1"/>
  <c r="F14" i="4"/>
  <c r="H14" i="4"/>
  <c r="J14" i="4"/>
  <c r="L14" i="4"/>
  <c r="N14" i="4"/>
  <c r="P14" i="4"/>
  <c r="F18" i="4" s="1"/>
  <c r="R14" i="4"/>
  <c r="D15" i="4"/>
  <c r="F15" i="4"/>
  <c r="H15" i="4"/>
  <c r="J15" i="4"/>
  <c r="L15" i="4"/>
  <c r="N15" i="4"/>
  <c r="P15" i="4"/>
  <c r="R15" i="4"/>
  <c r="I19" i="4"/>
  <c r="J19" i="4"/>
  <c r="E18" i="4" l="1"/>
  <c r="F22" i="4"/>
  <c r="E22" i="4"/>
  <c r="F19" i="4"/>
  <c r="E19" i="4"/>
  <c r="F20" i="4"/>
  <c r="N10" i="3"/>
  <c r="O10" i="3"/>
  <c r="P10" i="3"/>
  <c r="R10" i="3"/>
  <c r="S10" i="3"/>
  <c r="T10" i="3"/>
  <c r="N11" i="3"/>
  <c r="O11" i="3"/>
  <c r="P11" i="3"/>
  <c r="R11" i="3"/>
  <c r="S11" i="3"/>
  <c r="T11" i="3"/>
  <c r="O12" i="3"/>
  <c r="P12" i="3"/>
  <c r="S12" i="3"/>
  <c r="T12" i="3"/>
  <c r="B14" i="3"/>
  <c r="C14" i="3"/>
  <c r="F14" i="3"/>
  <c r="G14" i="3"/>
  <c r="B15" i="3"/>
  <c r="C15" i="3"/>
  <c r="F15" i="3"/>
  <c r="G15" i="3"/>
  <c r="J15" i="3"/>
  <c r="K15" i="3"/>
  <c r="J16" i="3"/>
  <c r="K16" i="3"/>
  <c r="F28" i="3"/>
  <c r="G28" i="3"/>
  <c r="J28" i="3"/>
  <c r="K28" i="3"/>
  <c r="B29" i="3"/>
  <c r="C29" i="3"/>
  <c r="F29" i="3"/>
  <c r="G29" i="3"/>
  <c r="J29" i="3"/>
  <c r="K29" i="3"/>
  <c r="B30" i="3"/>
  <c r="C30" i="3"/>
  <c r="B42" i="3"/>
  <c r="C42" i="3"/>
  <c r="J42" i="3"/>
  <c r="K42" i="3"/>
  <c r="B43" i="3"/>
  <c r="C43" i="3"/>
  <c r="F43" i="3"/>
  <c r="G43" i="3"/>
  <c r="J43" i="3"/>
  <c r="K43" i="3"/>
  <c r="F44" i="3"/>
  <c r="G44" i="3"/>
  <c r="F56" i="3"/>
  <c r="G56" i="3"/>
  <c r="J56" i="3"/>
  <c r="K56" i="3"/>
  <c r="F57" i="3"/>
  <c r="G57" i="3"/>
  <c r="J57" i="3"/>
  <c r="K57" i="3"/>
  <c r="B58" i="3"/>
  <c r="C58" i="3"/>
  <c r="B59" i="3"/>
  <c r="C59" i="3"/>
  <c r="B15" i="2" l="1"/>
  <c r="C15" i="2"/>
  <c r="D15" i="2"/>
  <c r="E15" i="2"/>
  <c r="F19" i="2" s="1"/>
  <c r="F15" i="2"/>
  <c r="G15" i="2"/>
  <c r="D19" i="2"/>
  <c r="E19" i="2"/>
  <c r="E20" i="2" l="1"/>
  <c r="D20" i="2"/>
  <c r="I3" i="1"/>
  <c r="H4" i="1"/>
  <c r="G4" i="1"/>
  <c r="H3" i="1"/>
  <c r="G3" i="1"/>
</calcChain>
</file>

<file path=xl/sharedStrings.xml><?xml version="1.0" encoding="utf-8"?>
<sst xmlns="http://schemas.openxmlformats.org/spreadsheetml/2006/main" count="129" uniqueCount="71">
  <si>
    <t>ND</t>
  </si>
  <si>
    <t>ND</t>
    <phoneticPr fontId="2"/>
  </si>
  <si>
    <t>HFD</t>
  </si>
  <si>
    <t>HFD</t>
    <phoneticPr fontId="2"/>
  </si>
  <si>
    <t>ave</t>
    <phoneticPr fontId="2"/>
  </si>
  <si>
    <t>SD</t>
    <phoneticPr fontId="2"/>
  </si>
  <si>
    <t>p</t>
    <phoneticPr fontId="2"/>
  </si>
  <si>
    <t>6N3</t>
    <phoneticPr fontId="2"/>
  </si>
  <si>
    <t>5H3</t>
    <phoneticPr fontId="2"/>
  </si>
  <si>
    <t>4N2</t>
    <phoneticPr fontId="2"/>
  </si>
  <si>
    <t>3H2</t>
    <phoneticPr fontId="2"/>
  </si>
  <si>
    <t>2H1</t>
    <phoneticPr fontId="2"/>
  </si>
  <si>
    <t>1 N1</t>
    <phoneticPr fontId="2"/>
  </si>
  <si>
    <t>ND</t>
    <phoneticPr fontId="2"/>
  </si>
  <si>
    <t>H3</t>
    <phoneticPr fontId="2"/>
  </si>
  <si>
    <t>H2</t>
    <phoneticPr fontId="2"/>
  </si>
  <si>
    <t>H1</t>
    <phoneticPr fontId="2"/>
  </si>
  <si>
    <t>N3</t>
    <phoneticPr fontId="2"/>
  </si>
  <si>
    <t>N2</t>
    <phoneticPr fontId="2"/>
  </si>
  <si>
    <t>N1</t>
    <phoneticPr fontId="2"/>
  </si>
  <si>
    <t>S.D.</t>
    <phoneticPr fontId="4"/>
  </si>
  <si>
    <t>Ave.</t>
    <phoneticPr fontId="4"/>
  </si>
  <si>
    <t>28-4</t>
    <phoneticPr fontId="4"/>
  </si>
  <si>
    <t>27-4</t>
    <phoneticPr fontId="4"/>
  </si>
  <si>
    <t>25-4</t>
    <phoneticPr fontId="4"/>
  </si>
  <si>
    <t>28-3</t>
    <phoneticPr fontId="4"/>
  </si>
  <si>
    <t>27-3</t>
    <phoneticPr fontId="4"/>
  </si>
  <si>
    <t>25-3</t>
    <phoneticPr fontId="4"/>
  </si>
  <si>
    <t>28-2</t>
    <phoneticPr fontId="4"/>
  </si>
  <si>
    <t>27-2</t>
    <phoneticPr fontId="4"/>
  </si>
  <si>
    <t>25-2</t>
    <phoneticPr fontId="4"/>
  </si>
  <si>
    <t>p</t>
    <phoneticPr fontId="4"/>
  </si>
  <si>
    <t>HFD+SAG</t>
    <phoneticPr fontId="4"/>
  </si>
  <si>
    <t>HFD</t>
    <phoneticPr fontId="4"/>
  </si>
  <si>
    <t>ND</t>
    <phoneticPr fontId="4"/>
  </si>
  <si>
    <t>Zig</t>
    <phoneticPr fontId="4"/>
  </si>
  <si>
    <t>Awl</t>
    <phoneticPr fontId="4"/>
  </si>
  <si>
    <t>28-1</t>
    <phoneticPr fontId="4"/>
  </si>
  <si>
    <t>27-1</t>
    <phoneticPr fontId="4"/>
  </si>
  <si>
    <t>25-1</t>
    <phoneticPr fontId="4"/>
  </si>
  <si>
    <t>ND</t>
    <phoneticPr fontId="2"/>
  </si>
  <si>
    <t>sd cata</t>
    <phoneticPr fontId="2"/>
  </si>
  <si>
    <t>p</t>
    <phoneticPr fontId="2"/>
  </si>
  <si>
    <t>sd</t>
    <phoneticPr fontId="2"/>
  </si>
  <si>
    <t>rate of t</t>
  </si>
  <si>
    <t>rate of t</t>
    <phoneticPr fontId="2"/>
  </si>
  <si>
    <t>HFD</t>
    <phoneticPr fontId="2"/>
  </si>
  <si>
    <t>c</t>
    <phoneticPr fontId="2"/>
  </si>
  <si>
    <t>t</t>
    <phoneticPr fontId="2"/>
  </si>
  <si>
    <t>t</t>
    <phoneticPr fontId="2"/>
  </si>
  <si>
    <t>c</t>
    <phoneticPr fontId="2"/>
  </si>
  <si>
    <t>c</t>
    <phoneticPr fontId="2"/>
  </si>
  <si>
    <t>HFD4</t>
    <phoneticPr fontId="2"/>
  </si>
  <si>
    <t>HFD3</t>
    <phoneticPr fontId="2"/>
  </si>
  <si>
    <t>HFD2</t>
    <phoneticPr fontId="2"/>
  </si>
  <si>
    <t>HFD1</t>
    <phoneticPr fontId="2"/>
  </si>
  <si>
    <t>ND4</t>
    <phoneticPr fontId="2"/>
  </si>
  <si>
    <t>ND3</t>
    <phoneticPr fontId="2"/>
  </si>
  <si>
    <t>ND2</t>
    <phoneticPr fontId="2"/>
  </si>
  <si>
    <t>ND1</t>
    <phoneticPr fontId="2"/>
  </si>
  <si>
    <t>p</t>
    <phoneticPr fontId="4"/>
  </si>
  <si>
    <t>S.D.</t>
    <phoneticPr fontId="4"/>
  </si>
  <si>
    <t>(um)</t>
    <phoneticPr fontId="4"/>
  </si>
  <si>
    <t>Ave.</t>
    <phoneticPr fontId="4"/>
  </si>
  <si>
    <t>HFD</t>
    <phoneticPr fontId="4"/>
  </si>
  <si>
    <t>ND</t>
    <phoneticPr fontId="4"/>
  </si>
  <si>
    <t>stock#</t>
    <phoneticPr fontId="4"/>
  </si>
  <si>
    <t>B6 HFD 4M-pk-1M</t>
  </si>
  <si>
    <t>B6 ND 4M-pk-1M</t>
  </si>
  <si>
    <t>Morinaga</t>
    <phoneticPr fontId="2"/>
  </si>
  <si>
    <t>Nishikai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</si>
</sst>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9">
    <xf numFmtId="0" fontId="0" fillId="0" borderId="0" xfId="0"/>
    <xf numFmtId="0" fontId="1" fillId="0" borderId="0" xfId="1">
      <alignment vertical="center"/>
    </xf>
    <xf numFmtId="176" fontId="1" fillId="0" borderId="0" xfId="1" applyNumberFormat="1">
      <alignment vertical="center"/>
    </xf>
    <xf numFmtId="176" fontId="1" fillId="0" borderId="0" xfId="1" applyNumberFormat="1" applyAlignment="1">
      <alignment horizontal="right" vertical="center"/>
    </xf>
    <xf numFmtId="176" fontId="1" fillId="0" borderId="1" xfId="1" applyNumberFormat="1" applyBorder="1">
      <alignment vertical="center"/>
    </xf>
    <xf numFmtId="176" fontId="1" fillId="0" borderId="0" xfId="1" quotePrefix="1" applyNumberFormat="1">
      <alignment vertical="center"/>
    </xf>
    <xf numFmtId="176" fontId="1" fillId="0" borderId="0" xfId="1" applyNumberFormat="1" applyBorder="1">
      <alignment vertical="center"/>
    </xf>
    <xf numFmtId="0" fontId="1" fillId="0" borderId="1" xfId="1" applyBorder="1">
      <alignment vertical="center"/>
    </xf>
    <xf numFmtId="0" fontId="3" fillId="0" borderId="0" xfId="1" applyFont="1">
      <alignment vertical="center"/>
    </xf>
    <xf numFmtId="0" fontId="1" fillId="0" borderId="0" xfId="1" applyAlignment="1">
      <alignment horizontal="right" vertical="center"/>
    </xf>
    <xf numFmtId="2" fontId="1" fillId="0" borderId="0" xfId="1" applyNumberFormat="1">
      <alignment vertical="center"/>
    </xf>
    <xf numFmtId="0" fontId="1" fillId="0" borderId="0" xfId="1" applyAlignment="1">
      <alignment horizontal="left" vertical="center" indent="1"/>
    </xf>
    <xf numFmtId="2" fontId="1" fillId="0" borderId="1" xfId="1" applyNumberFormat="1" applyBorder="1">
      <alignment vertical="center"/>
    </xf>
    <xf numFmtId="0" fontId="1" fillId="0" borderId="2" xfId="1" applyBorder="1" applyAlignment="1">
      <alignment horizontal="center" vertical="center"/>
    </xf>
    <xf numFmtId="0" fontId="1" fillId="0" borderId="2" xfId="1" applyBorder="1">
      <alignment vertical="center"/>
    </xf>
    <xf numFmtId="176" fontId="1" fillId="0" borderId="2" xfId="1" applyNumberFormat="1" applyBorder="1">
      <alignment vertical="center"/>
    </xf>
    <xf numFmtId="0" fontId="0" fillId="0" borderId="1" xfId="0" applyBorder="1"/>
    <xf numFmtId="0" fontId="5" fillId="0" borderId="0" xfId="1" applyFont="1">
      <alignment vertical="center"/>
    </xf>
    <xf numFmtId="0" fontId="5" fillId="0" borderId="0" xfId="1" applyFont="1" applyAlignment="1">
      <alignment horizontal="right" vertical="center"/>
    </xf>
    <xf numFmtId="0" fontId="1" fillId="0" borderId="1" xfId="1" quotePrefix="1" applyNumberFormat="1" applyBorder="1" applyAlignment="1"/>
    <xf numFmtId="0" fontId="1" fillId="0" borderId="0" xfId="1" quotePrefix="1" applyNumberFormat="1" applyBorder="1" applyAlignment="1"/>
    <xf numFmtId="0" fontId="1" fillId="0" borderId="0" xfId="1" applyBorder="1">
      <alignment vertical="center"/>
    </xf>
    <xf numFmtId="0" fontId="1" fillId="0" borderId="3" xfId="1" quotePrefix="1" applyNumberFormat="1" applyBorder="1" applyAlignment="1"/>
    <xf numFmtId="0" fontId="1" fillId="0" borderId="3" xfId="1" applyBorder="1">
      <alignment vertical="center"/>
    </xf>
    <xf numFmtId="0" fontId="1" fillId="0" borderId="1" xfId="1" applyBorder="1" applyAlignment="1">
      <alignment horizontal="center" vertical="center"/>
    </xf>
    <xf numFmtId="0" fontId="1" fillId="0" borderId="0" xfId="1" quotePrefix="1" applyNumberFormat="1" applyAlignment="1"/>
    <xf numFmtId="0" fontId="5" fillId="0" borderId="4" xfId="1" applyFont="1" applyBorder="1">
      <alignment vertical="center"/>
    </xf>
    <xf numFmtId="0" fontId="1" fillId="0" borderId="4" xfId="1" applyBorder="1">
      <alignment vertical="center"/>
    </xf>
    <xf numFmtId="0" fontId="1" fillId="0" borderId="0" xfId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ND(#25)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#25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('2a'!$N$11,'2a'!$R$11)</c:f>
                <c:numCache>
                  <c:formatCode>General</c:formatCode>
                  <c:ptCount val="2"/>
                  <c:pt idx="0">
                    <c:v>4.4409528538366594</c:v>
                  </c:pt>
                  <c:pt idx="1">
                    <c:v>0.49459579456360153</c:v>
                  </c:pt>
                </c:numCache>
              </c:numRef>
            </c:plus>
            <c:minus>
              <c:numRef>
                <c:f>('2a'!$N$11,'2a'!$R$11)</c:f>
                <c:numCache>
                  <c:formatCode>General</c:formatCode>
                  <c:ptCount val="2"/>
                  <c:pt idx="0">
                    <c:v>4.4409528538366594</c:v>
                  </c:pt>
                  <c:pt idx="1">
                    <c:v>0.49459579456360153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('2a'!$N$4,'2a'!$R$4)</c:f>
              <c:strCache>
                <c:ptCount val="2"/>
                <c:pt idx="0">
                  <c:v>Awl</c:v>
                </c:pt>
                <c:pt idx="1">
                  <c:v>Zig</c:v>
                </c:pt>
              </c:strCache>
            </c:strRef>
          </c:cat>
          <c:val>
            <c:numRef>
              <c:f>('2a'!$N$10,'2a'!$R$10)</c:f>
              <c:numCache>
                <c:formatCode>0.00</c:formatCode>
                <c:ptCount val="2"/>
                <c:pt idx="0">
                  <c:v>56.963249999999995</c:v>
                </c:pt>
                <c:pt idx="1">
                  <c:v>26.402500000000003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95765408"/>
        <c:axId val="1795765952"/>
      </c:barChart>
      <c:catAx>
        <c:axId val="179576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95765952"/>
        <c:crosses val="autoZero"/>
        <c:auto val="1"/>
        <c:lblAlgn val="ctr"/>
        <c:lblOffset val="100"/>
        <c:noMultiLvlLbl val="0"/>
      </c:catAx>
      <c:valAx>
        <c:axId val="1795765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95765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'2d'!$O$16</c:f>
              <c:strCache>
                <c:ptCount val="1"/>
                <c:pt idx="0">
                  <c:v>ND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'2d'!$P$15:$AA$15</c:f>
              <c:numCache>
                <c:formatCode>General</c:formatCode>
                <c:ptCount val="12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13</c:v>
                </c:pt>
                <c:pt idx="6">
                  <c:v>14</c:v>
                </c:pt>
                <c:pt idx="7">
                  <c:v>15</c:v>
                </c:pt>
                <c:pt idx="8">
                  <c:v>16</c:v>
                </c:pt>
                <c:pt idx="9">
                  <c:v>17</c:v>
                </c:pt>
                <c:pt idx="10">
                  <c:v>18</c:v>
                </c:pt>
                <c:pt idx="11">
                  <c:v>19</c:v>
                </c:pt>
              </c:numCache>
            </c:numRef>
          </c:cat>
          <c:val>
            <c:numRef>
              <c:f>'2d'!$P$16:$AA$16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50</c:v>
                </c:pt>
                <c:pt idx="9">
                  <c:v>75</c:v>
                </c:pt>
                <c:pt idx="10">
                  <c:v>75</c:v>
                </c:pt>
                <c:pt idx="11">
                  <c:v>100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'2d'!$O$17</c:f>
              <c:strCache>
                <c:ptCount val="1"/>
                <c:pt idx="0">
                  <c:v>HFD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'2d'!$P$15:$AA$15</c:f>
              <c:numCache>
                <c:formatCode>General</c:formatCode>
                <c:ptCount val="12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13</c:v>
                </c:pt>
                <c:pt idx="6">
                  <c:v>14</c:v>
                </c:pt>
                <c:pt idx="7">
                  <c:v>15</c:v>
                </c:pt>
                <c:pt idx="8">
                  <c:v>16</c:v>
                </c:pt>
                <c:pt idx="9">
                  <c:v>17</c:v>
                </c:pt>
                <c:pt idx="10">
                  <c:v>18</c:v>
                </c:pt>
                <c:pt idx="11">
                  <c:v>19</c:v>
                </c:pt>
              </c:numCache>
            </c:numRef>
          </c:cat>
          <c:val>
            <c:numRef>
              <c:f>'2d'!$P$17:$AA$17</c:f>
              <c:numCache>
                <c:formatCode>General</c:formatCode>
                <c:ptCount val="12"/>
                <c:pt idx="0">
                  <c:v>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75</c:v>
                </c:pt>
                <c:pt idx="5">
                  <c:v>75</c:v>
                </c:pt>
                <c:pt idx="6">
                  <c:v>75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03343840"/>
        <c:axId val="1903348736"/>
      </c:lineChart>
      <c:catAx>
        <c:axId val="1903343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903348736"/>
        <c:crosses val="autoZero"/>
        <c:auto val="1"/>
        <c:lblAlgn val="ctr"/>
        <c:lblOffset val="100"/>
        <c:noMultiLvlLbl val="0"/>
      </c:catAx>
      <c:valAx>
        <c:axId val="1903348736"/>
        <c:scaling>
          <c:orientation val="minMax"/>
          <c:max val="10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903343840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'2f'!$E$19:$F$19</c:f>
                <c:numCache>
                  <c:formatCode>General</c:formatCode>
                  <c:ptCount val="2"/>
                  <c:pt idx="0">
                    <c:v>1.6037507477489603</c:v>
                  </c:pt>
                  <c:pt idx="1">
                    <c:v>10.435153476042633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'2f'!$I$17:$J$17</c:f>
              <c:strCache>
                <c:ptCount val="2"/>
                <c:pt idx="0">
                  <c:v>ND</c:v>
                </c:pt>
                <c:pt idx="1">
                  <c:v>HFD</c:v>
                </c:pt>
              </c:strCache>
            </c:strRef>
          </c:cat>
          <c:val>
            <c:numRef>
              <c:f>'2f'!$I$18:$J$18</c:f>
              <c:numCache>
                <c:formatCode>General</c:formatCode>
                <c:ptCount val="2"/>
                <c:pt idx="0">
                  <c:v>0.7407407407407407</c:v>
                </c:pt>
                <c:pt idx="1">
                  <c:v>31.828282828282827</c:v>
                </c:pt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  <a:effectLst/>
            </c:spPr>
          </c:dPt>
          <c:errBars>
            <c:errBarType val="plus"/>
            <c:errValType val="cust"/>
            <c:noEndCap val="0"/>
            <c:plus>
              <c:numRef>
                <c:f>'2f'!$E$22:$F$22</c:f>
                <c:numCache>
                  <c:formatCode>General</c:formatCode>
                  <c:ptCount val="2"/>
                  <c:pt idx="0">
                    <c:v>1.603750747748963</c:v>
                  </c:pt>
                  <c:pt idx="1">
                    <c:v>10.435153476042593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'2f'!$I$17:$J$17</c:f>
              <c:strCache>
                <c:ptCount val="2"/>
                <c:pt idx="0">
                  <c:v>ND</c:v>
                </c:pt>
                <c:pt idx="1">
                  <c:v>HFD</c:v>
                </c:pt>
              </c:strCache>
            </c:strRef>
          </c:cat>
          <c:val>
            <c:numRef>
              <c:f>'2f'!$I$19:$J$19</c:f>
              <c:numCache>
                <c:formatCode>General</c:formatCode>
                <c:ptCount val="2"/>
                <c:pt idx="0">
                  <c:v>99.259259259259252</c:v>
                </c:pt>
                <c:pt idx="1">
                  <c:v>68.171717171717177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03335680"/>
        <c:axId val="1903343296"/>
      </c:barChart>
      <c:catAx>
        <c:axId val="190333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903343296"/>
        <c:crosses val="autoZero"/>
        <c:auto val="1"/>
        <c:lblAlgn val="ctr"/>
        <c:lblOffset val="100"/>
        <c:noMultiLvlLbl val="0"/>
      </c:catAx>
      <c:valAx>
        <c:axId val="19033432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903335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HFD(#27)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#27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('2a'!$O$11,'2a'!$S$11)</c:f>
                <c:numCache>
                  <c:formatCode>General</c:formatCode>
                  <c:ptCount val="2"/>
                  <c:pt idx="0">
                    <c:v>3.4402435354685785</c:v>
                  </c:pt>
                  <c:pt idx="1">
                    <c:v>0.44455033460790505</c:v>
                  </c:pt>
                </c:numCache>
              </c:numRef>
            </c:plus>
            <c:minus>
              <c:numRef>
                <c:f>('2a'!$O$11,'2a'!$S$11)</c:f>
                <c:numCache>
                  <c:formatCode>General</c:formatCode>
                  <c:ptCount val="2"/>
                  <c:pt idx="0">
                    <c:v>3.4402435354685785</c:v>
                  </c:pt>
                  <c:pt idx="1">
                    <c:v>0.44455033460790505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('2a'!$N$4,'2a'!$R$4)</c:f>
              <c:strCache>
                <c:ptCount val="2"/>
                <c:pt idx="0">
                  <c:v>Awl</c:v>
                </c:pt>
                <c:pt idx="1">
                  <c:v>Zig</c:v>
                </c:pt>
              </c:strCache>
            </c:strRef>
          </c:cat>
          <c:val>
            <c:numRef>
              <c:f>('2a'!$O$10,'2a'!$S$10)</c:f>
              <c:numCache>
                <c:formatCode>0.00</c:formatCode>
                <c:ptCount val="2"/>
                <c:pt idx="0">
                  <c:v>56.40325</c:v>
                </c:pt>
                <c:pt idx="1">
                  <c:v>24.662500000000001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95770304"/>
        <c:axId val="1795762688"/>
      </c:barChart>
      <c:catAx>
        <c:axId val="179577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95762688"/>
        <c:crosses val="autoZero"/>
        <c:auto val="1"/>
        <c:lblAlgn val="ctr"/>
        <c:lblOffset val="100"/>
        <c:noMultiLvlLbl val="0"/>
      </c:catAx>
      <c:valAx>
        <c:axId val="179576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95770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HFD+SAG(#28)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#28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('2a'!$P$11,'2a'!$T$11)</c:f>
                <c:numCache>
                  <c:formatCode>General</c:formatCode>
                  <c:ptCount val="2"/>
                  <c:pt idx="0">
                    <c:v>2.2169554949675154</c:v>
                  </c:pt>
                  <c:pt idx="1">
                    <c:v>1.450847453502033</c:v>
                  </c:pt>
                </c:numCache>
              </c:numRef>
            </c:plus>
            <c:minus>
              <c:numRef>
                <c:f>('2a'!$P$11,'2a'!$T$11)</c:f>
                <c:numCache>
                  <c:formatCode>General</c:formatCode>
                  <c:ptCount val="2"/>
                  <c:pt idx="0">
                    <c:v>2.2169554949675154</c:v>
                  </c:pt>
                  <c:pt idx="1">
                    <c:v>1.450847453502033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('2a'!$N$4,'2a'!$R$4)</c:f>
              <c:strCache>
                <c:ptCount val="2"/>
                <c:pt idx="0">
                  <c:v>Awl</c:v>
                </c:pt>
                <c:pt idx="1">
                  <c:v>Zig</c:v>
                </c:pt>
              </c:strCache>
            </c:strRef>
          </c:cat>
          <c:val>
            <c:numRef>
              <c:f>('2a'!$P$10,'2a'!$T$10)</c:f>
              <c:numCache>
                <c:formatCode>0.00</c:formatCode>
                <c:ptCount val="2"/>
                <c:pt idx="0">
                  <c:v>58.177499999999995</c:v>
                </c:pt>
                <c:pt idx="1">
                  <c:v>26.187500000000004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95771392"/>
        <c:axId val="1795770848"/>
      </c:barChart>
      <c:catAx>
        <c:axId val="1795771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95770848"/>
        <c:crosses val="autoZero"/>
        <c:auto val="1"/>
        <c:lblAlgn val="ctr"/>
        <c:lblOffset val="100"/>
        <c:noMultiLvlLbl val="0"/>
      </c:catAx>
      <c:valAx>
        <c:axId val="1795770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95771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'2a'!$N$5</c:f>
              <c:strCache>
                <c:ptCount val="1"/>
                <c:pt idx="0">
                  <c:v>ND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('2a'!$N$11,'2a'!$R$11)</c:f>
                <c:numCache>
                  <c:formatCode>General</c:formatCode>
                  <c:ptCount val="2"/>
                  <c:pt idx="0">
                    <c:v>4.4409528538366594</c:v>
                  </c:pt>
                  <c:pt idx="1">
                    <c:v>0.49459579456360153</c:v>
                  </c:pt>
                </c:numCache>
              </c:numRef>
            </c:plus>
            <c:minus>
              <c:numRef>
                <c:f>('2a'!$N$11,'2a'!$R$11)</c:f>
                <c:numCache>
                  <c:formatCode>General</c:formatCode>
                  <c:ptCount val="2"/>
                  <c:pt idx="0">
                    <c:v>4.4409528538366594</c:v>
                  </c:pt>
                  <c:pt idx="1">
                    <c:v>0.49459579456360153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('2a'!$N$4,'2a'!$R$4)</c:f>
              <c:strCache>
                <c:ptCount val="2"/>
                <c:pt idx="0">
                  <c:v>Awl</c:v>
                </c:pt>
                <c:pt idx="1">
                  <c:v>Zig</c:v>
                </c:pt>
              </c:strCache>
            </c:strRef>
          </c:cat>
          <c:val>
            <c:numRef>
              <c:f>('2a'!$N$10,'2a'!$R$10)</c:f>
              <c:numCache>
                <c:formatCode>0.00</c:formatCode>
                <c:ptCount val="2"/>
                <c:pt idx="0">
                  <c:v>56.963249999999995</c:v>
                </c:pt>
                <c:pt idx="1">
                  <c:v>26.402500000000003</c:v>
                </c:pt>
              </c:numCache>
            </c:numRef>
          </c:val>
        </c:ser>
        <c:ser>
          <c:idx val="2"/>
          <c:order val="1"/>
          <c:tx>
            <c:strRef>
              <c:f>'2a'!$O$5</c:f>
              <c:strCache>
                <c:ptCount val="1"/>
                <c:pt idx="0">
                  <c:v>HFD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('2a'!$O$11,'2a'!$S$11)</c:f>
                <c:numCache>
                  <c:formatCode>General</c:formatCode>
                  <c:ptCount val="2"/>
                  <c:pt idx="0">
                    <c:v>3.4402435354685785</c:v>
                  </c:pt>
                  <c:pt idx="1">
                    <c:v>0.44455033460790505</c:v>
                  </c:pt>
                </c:numCache>
              </c:numRef>
            </c:plus>
            <c:minus>
              <c:numRef>
                <c:f>('2a'!$O$11,'2a'!$S$11)</c:f>
                <c:numCache>
                  <c:formatCode>General</c:formatCode>
                  <c:ptCount val="2"/>
                  <c:pt idx="0">
                    <c:v>3.4402435354685785</c:v>
                  </c:pt>
                  <c:pt idx="1">
                    <c:v>0.44455033460790505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('2a'!$N$4,'2a'!$R$4)</c:f>
              <c:strCache>
                <c:ptCount val="2"/>
                <c:pt idx="0">
                  <c:v>Awl</c:v>
                </c:pt>
                <c:pt idx="1">
                  <c:v>Zig</c:v>
                </c:pt>
              </c:strCache>
            </c:strRef>
          </c:cat>
          <c:val>
            <c:numRef>
              <c:f>('2a'!$O$10,'2a'!$S$10)</c:f>
              <c:numCache>
                <c:formatCode>0.00</c:formatCode>
                <c:ptCount val="2"/>
                <c:pt idx="0">
                  <c:v>56.40325</c:v>
                </c:pt>
                <c:pt idx="1">
                  <c:v>24.662500000000001</c:v>
                </c:pt>
              </c:numCache>
            </c:numRef>
          </c:val>
        </c:ser>
        <c:ser>
          <c:idx val="0"/>
          <c:order val="2"/>
          <c:tx>
            <c:strRef>
              <c:f>'2a'!$P$5</c:f>
              <c:strCache>
                <c:ptCount val="1"/>
                <c:pt idx="0">
                  <c:v>HFD+SAG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('2a'!$P$11,'2a'!$T$11)</c:f>
                <c:numCache>
                  <c:formatCode>General</c:formatCode>
                  <c:ptCount val="2"/>
                  <c:pt idx="0">
                    <c:v>2.2169554949675154</c:v>
                  </c:pt>
                  <c:pt idx="1">
                    <c:v>1.450847453502033</c:v>
                  </c:pt>
                </c:numCache>
              </c:numRef>
            </c:plus>
            <c:minus>
              <c:numRef>
                <c:f>('2a'!$P$11,'2a'!$T$11)</c:f>
                <c:numCache>
                  <c:formatCode>General</c:formatCode>
                  <c:ptCount val="2"/>
                  <c:pt idx="0">
                    <c:v>2.2169554949675154</c:v>
                  </c:pt>
                  <c:pt idx="1">
                    <c:v>1.450847453502033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('2a'!$N$4,'2a'!$R$4)</c:f>
              <c:strCache>
                <c:ptCount val="2"/>
                <c:pt idx="0">
                  <c:v>Awl</c:v>
                </c:pt>
                <c:pt idx="1">
                  <c:v>Zig</c:v>
                </c:pt>
              </c:strCache>
            </c:strRef>
          </c:cat>
          <c:val>
            <c:numRef>
              <c:f>('2a'!$P$10,'2a'!$T$10)</c:f>
              <c:numCache>
                <c:formatCode>0.00</c:formatCode>
                <c:ptCount val="2"/>
                <c:pt idx="0">
                  <c:v>58.177499999999995</c:v>
                </c:pt>
                <c:pt idx="1">
                  <c:v>26.187500000000004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95763232"/>
        <c:axId val="1795771936"/>
      </c:barChart>
      <c:catAx>
        <c:axId val="1795763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bg1"/>
          </a:solidFill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95771936"/>
        <c:crosses val="autoZero"/>
        <c:auto val="1"/>
        <c:lblAlgn val="ctr"/>
        <c:lblOffset val="100"/>
        <c:noMultiLvlLbl val="0"/>
      </c:catAx>
      <c:valAx>
        <c:axId val="1795771936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95763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401396763762355"/>
          <c:y val="0.13712191572443186"/>
          <c:w val="0.15886089293535177"/>
          <c:h val="0.250581788037011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Awl</a:t>
            </a:r>
            <a:endParaRPr lang="ja-JP" alt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'2a'!$N$11:$P$11</c:f>
                <c:numCache>
                  <c:formatCode>General</c:formatCode>
                  <c:ptCount val="3"/>
                  <c:pt idx="0">
                    <c:v>4.4409528538366594</c:v>
                  </c:pt>
                  <c:pt idx="1">
                    <c:v>3.4402435354685785</c:v>
                  </c:pt>
                  <c:pt idx="2">
                    <c:v>2.2169554949675154</c:v>
                  </c:pt>
                </c:numCache>
              </c:numRef>
            </c:plus>
            <c:minus>
              <c:numRef>
                <c:f>'2a'!$N$11:$P$11</c:f>
                <c:numCache>
                  <c:formatCode>General</c:formatCode>
                  <c:ptCount val="3"/>
                  <c:pt idx="0">
                    <c:v>4.4409528538366594</c:v>
                  </c:pt>
                  <c:pt idx="1">
                    <c:v>3.4402435354685785</c:v>
                  </c:pt>
                  <c:pt idx="2">
                    <c:v>2.2169554949675154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'2a'!$N$5:$P$5</c:f>
              <c:strCache>
                <c:ptCount val="3"/>
                <c:pt idx="0">
                  <c:v>ND</c:v>
                </c:pt>
                <c:pt idx="1">
                  <c:v>HFD</c:v>
                </c:pt>
                <c:pt idx="2">
                  <c:v>HFD+SAG</c:v>
                </c:pt>
              </c:strCache>
            </c:strRef>
          </c:cat>
          <c:val>
            <c:numRef>
              <c:f>'2a'!$N$10:$P$10</c:f>
              <c:numCache>
                <c:formatCode>0.00</c:formatCode>
                <c:ptCount val="3"/>
                <c:pt idx="0">
                  <c:v>56.963249999999995</c:v>
                </c:pt>
                <c:pt idx="1">
                  <c:v>56.40325</c:v>
                </c:pt>
                <c:pt idx="2">
                  <c:v>58.177499999999995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95775200"/>
        <c:axId val="1795766496"/>
      </c:barChart>
      <c:catAx>
        <c:axId val="1795775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95766496"/>
        <c:crosses val="autoZero"/>
        <c:auto val="1"/>
        <c:lblAlgn val="ctr"/>
        <c:lblOffset val="100"/>
        <c:noMultiLvlLbl val="0"/>
      </c:catAx>
      <c:valAx>
        <c:axId val="1795766496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9577520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'2a'!$R$11:$T$11</c:f>
                <c:numCache>
                  <c:formatCode>General</c:formatCode>
                  <c:ptCount val="3"/>
                  <c:pt idx="0">
                    <c:v>0.49459579456360153</c:v>
                  </c:pt>
                  <c:pt idx="1">
                    <c:v>0.44455033460790505</c:v>
                  </c:pt>
                  <c:pt idx="2">
                    <c:v>1.450847453502033</c:v>
                  </c:pt>
                </c:numCache>
              </c:numRef>
            </c:plus>
            <c:minus>
              <c:numRef>
                <c:f>'2a'!$R$11:$T$11</c:f>
                <c:numCache>
                  <c:formatCode>General</c:formatCode>
                  <c:ptCount val="3"/>
                  <c:pt idx="0">
                    <c:v>0.49459579456360153</c:v>
                  </c:pt>
                  <c:pt idx="1">
                    <c:v>0.44455033460790505</c:v>
                  </c:pt>
                  <c:pt idx="2">
                    <c:v>1.450847453502033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'2a'!$R$5:$T$5</c:f>
              <c:strCache>
                <c:ptCount val="3"/>
                <c:pt idx="0">
                  <c:v>ND</c:v>
                </c:pt>
                <c:pt idx="1">
                  <c:v>HFD</c:v>
                </c:pt>
                <c:pt idx="2">
                  <c:v>HFD+SAG</c:v>
                </c:pt>
              </c:strCache>
            </c:strRef>
          </c:cat>
          <c:val>
            <c:numRef>
              <c:f>'2a'!$R$10:$T$10</c:f>
              <c:numCache>
                <c:formatCode>0.00</c:formatCode>
                <c:ptCount val="3"/>
                <c:pt idx="0">
                  <c:v>26.402500000000003</c:v>
                </c:pt>
                <c:pt idx="1">
                  <c:v>24.662500000000001</c:v>
                </c:pt>
                <c:pt idx="2">
                  <c:v>26.187500000000004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95764320"/>
        <c:axId val="1795776288"/>
      </c:barChart>
      <c:catAx>
        <c:axId val="1795764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95776288"/>
        <c:crosses val="autoZero"/>
        <c:auto val="1"/>
        <c:lblAlgn val="ctr"/>
        <c:lblOffset val="100"/>
        <c:noMultiLvlLbl val="0"/>
      </c:catAx>
      <c:valAx>
        <c:axId val="1795776288"/>
        <c:scaling>
          <c:orientation val="minMax"/>
          <c:max val="30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9576432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Hair length/mm</a:t>
            </a:r>
            <a:endParaRPr lang="ja-JP" alt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'2b'!$E$19:$E$20</c:f>
                <c:numCache>
                  <c:formatCode>General</c:formatCode>
                  <c:ptCount val="2"/>
                  <c:pt idx="0">
                    <c:v>0.42674586041900475</c:v>
                  </c:pt>
                  <c:pt idx="1">
                    <c:v>0.23860629921247917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'2b'!$C$19:$C$20</c:f>
              <c:strCache>
                <c:ptCount val="2"/>
                <c:pt idx="0">
                  <c:v>ND</c:v>
                </c:pt>
                <c:pt idx="1">
                  <c:v>HFD</c:v>
                </c:pt>
              </c:strCache>
            </c:strRef>
          </c:cat>
          <c:val>
            <c:numRef>
              <c:f>'2b'!$D$19:$D$20</c:f>
              <c:numCache>
                <c:formatCode>General</c:formatCode>
                <c:ptCount val="2"/>
                <c:pt idx="0">
                  <c:v>8.1878787878787875</c:v>
                </c:pt>
                <c:pt idx="1">
                  <c:v>6.333333333333333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95763776"/>
        <c:axId val="1795767040"/>
      </c:barChart>
      <c:catAx>
        <c:axId val="1795763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95767040"/>
        <c:crosses val="autoZero"/>
        <c:auto val="1"/>
        <c:lblAlgn val="ctr"/>
        <c:lblOffset val="100"/>
        <c:noMultiLvlLbl val="0"/>
      </c:catAx>
      <c:valAx>
        <c:axId val="1795767040"/>
        <c:scaling>
          <c:orientation val="minMax"/>
          <c:max val="1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9576377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'2c'!$L$36:$M$36</c:f>
                <c:numCache>
                  <c:formatCode>General</c:formatCode>
                  <c:ptCount val="2"/>
                  <c:pt idx="0">
                    <c:v>0.97074708632102014</c:v>
                  </c:pt>
                  <c:pt idx="1">
                    <c:v>0.44202780151493237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'2c'!$L$31:$M$31</c:f>
              <c:strCache>
                <c:ptCount val="2"/>
                <c:pt idx="0">
                  <c:v>ND</c:v>
                </c:pt>
                <c:pt idx="1">
                  <c:v>HFD</c:v>
                </c:pt>
              </c:strCache>
            </c:strRef>
          </c:cat>
          <c:val>
            <c:numRef>
              <c:f>'2c'!$L$35:$M$35</c:f>
              <c:numCache>
                <c:formatCode>General</c:formatCode>
                <c:ptCount val="2"/>
                <c:pt idx="0">
                  <c:v>11.810973288759685</c:v>
                </c:pt>
                <c:pt idx="1">
                  <c:v>11.399310526297688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D52-4052-96BD-069A47988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28487008"/>
        <c:axId val="1903333504"/>
      </c:barChart>
      <c:catAx>
        <c:axId val="172848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903333504"/>
        <c:crosses val="autoZero"/>
        <c:auto val="1"/>
        <c:lblAlgn val="ctr"/>
        <c:lblOffset val="100"/>
        <c:noMultiLvlLbl val="0"/>
      </c:catAx>
      <c:valAx>
        <c:axId val="1903333504"/>
        <c:scaling>
          <c:orientation val="minMax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28487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'2d'!$Q$4:$Q$5</c:f>
                <c:numCache>
                  <c:formatCode>General</c:formatCode>
                  <c:ptCount val="2"/>
                  <c:pt idx="0">
                    <c:v>2.1213203435596424</c:v>
                  </c:pt>
                  <c:pt idx="1">
                    <c:v>2.1650635094610968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'2d'!$K$4:$K$5</c:f>
              <c:strCache>
                <c:ptCount val="2"/>
                <c:pt idx="0">
                  <c:v>HFD</c:v>
                </c:pt>
                <c:pt idx="1">
                  <c:v>ND</c:v>
                </c:pt>
              </c:strCache>
            </c:strRef>
          </c:cat>
          <c:val>
            <c:numRef>
              <c:f>'2d'!$P$4:$P$5</c:f>
              <c:numCache>
                <c:formatCode>General</c:formatCode>
                <c:ptCount val="2"/>
                <c:pt idx="0">
                  <c:v>12</c:v>
                </c:pt>
                <c:pt idx="1">
                  <c:v>16.25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03346016"/>
        <c:axId val="1903337312"/>
      </c:barChart>
      <c:catAx>
        <c:axId val="19033460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903337312"/>
        <c:crosses val="autoZero"/>
        <c:auto val="1"/>
        <c:lblAlgn val="ctr"/>
        <c:lblOffset val="100"/>
        <c:noMultiLvlLbl val="0"/>
      </c:catAx>
      <c:valAx>
        <c:axId val="1903337312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90334601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251220</xdr:colOff>
      <xdr:row>13</xdr:row>
      <xdr:rowOff>11509</xdr:rowOff>
    </xdr:from>
    <xdr:to>
      <xdr:col>18</xdr:col>
      <xdr:colOff>554434</xdr:colOff>
      <xdr:row>25</xdr:row>
      <xdr:rowOff>89296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41672</xdr:colOff>
      <xdr:row>13</xdr:row>
      <xdr:rowOff>11905</xdr:rowOff>
    </xdr:from>
    <xdr:to>
      <xdr:col>24</xdr:col>
      <xdr:colOff>380606</xdr:colOff>
      <xdr:row>25</xdr:row>
      <xdr:rowOff>89692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619124</xdr:colOff>
      <xdr:row>13</xdr:row>
      <xdr:rowOff>23813</xdr:rowOff>
    </xdr:from>
    <xdr:to>
      <xdr:col>30</xdr:col>
      <xdr:colOff>309167</xdr:colOff>
      <xdr:row>25</xdr:row>
      <xdr:rowOff>101600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25</xdr:col>
      <xdr:colOff>35720</xdr:colOff>
      <xdr:row>27</xdr:row>
      <xdr:rowOff>119065</xdr:rowOff>
    </xdr:from>
    <xdr:to>
      <xdr:col>31</xdr:col>
      <xdr:colOff>428626</xdr:colOff>
      <xdr:row>42</xdr:row>
      <xdr:rowOff>113112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31</xdr:col>
      <xdr:colOff>386953</xdr:colOff>
      <xdr:row>36</xdr:row>
      <xdr:rowOff>136921</xdr:rowOff>
    </xdr:from>
    <xdr:ext cx="325217" cy="264560"/>
    <xdr:sp macro="" textlink="">
      <xdr:nvSpPr>
        <xdr:cNvPr id="6" name="テキスト ボックス 5"/>
        <xdr:cNvSpPr txBox="1"/>
      </xdr:nvSpPr>
      <xdr:spPr>
        <a:xfrm>
          <a:off x="19284553" y="6171961"/>
          <a:ext cx="32521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**</a:t>
          </a:r>
          <a:endParaRPr kumimoji="1" lang="ja-JP" altLang="en-US" sz="1100"/>
        </a:p>
      </xdr:txBody>
    </xdr:sp>
    <xdr:clientData/>
  </xdr:oneCellAnchor>
  <xdr:twoCellAnchor>
    <xdr:from>
      <xdr:col>12</xdr:col>
      <xdr:colOff>116086</xdr:colOff>
      <xdr:row>27</xdr:row>
      <xdr:rowOff>98821</xdr:rowOff>
    </xdr:from>
    <xdr:to>
      <xdr:col>18</xdr:col>
      <xdr:colOff>571498</xdr:colOff>
      <xdr:row>42</xdr:row>
      <xdr:rowOff>92606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32741</xdr:colOff>
      <xdr:row>27</xdr:row>
      <xdr:rowOff>104774</xdr:rowOff>
    </xdr:from>
    <xdr:to>
      <xdr:col>22</xdr:col>
      <xdr:colOff>352424</xdr:colOff>
      <xdr:row>42</xdr:row>
      <xdr:rowOff>98559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0.49809</cdr:x>
      <cdr:y>0.41542</cdr:y>
    </cdr:from>
    <cdr:to>
      <cdr:x>0.56922</cdr:x>
      <cdr:y>0.51186</cdr:y>
    </cdr:to>
    <cdr:sp macro="" textlink="">
      <cdr:nvSpPr>
        <cdr:cNvPr id="2" name="テキスト ボックス 6"/>
        <cdr:cNvSpPr txBox="1"/>
      </cdr:nvSpPr>
      <cdr:spPr>
        <a:xfrm xmlns:a="http://schemas.openxmlformats.org/drawingml/2006/main">
          <a:off x="1762806" y="1065783"/>
          <a:ext cx="251739" cy="24742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1100"/>
            <a:t>**</a:t>
          </a:r>
          <a:endParaRPr kumimoji="1" lang="ja-JP" altLang="en-US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149225</xdr:colOff>
      <xdr:row>3</xdr:row>
      <xdr:rowOff>114300</xdr:rowOff>
    </xdr:from>
    <xdr:to>
      <xdr:col>14</xdr:col>
      <xdr:colOff>368300</xdr:colOff>
      <xdr:row>22</xdr:row>
      <xdr:rowOff>63500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64226</xdr:colOff>
      <xdr:row>20</xdr:row>
      <xdr:rowOff>119743</xdr:rowOff>
    </xdr:from>
    <xdr:to>
      <xdr:col>15</xdr:col>
      <xdr:colOff>653144</xdr:colOff>
      <xdr:row>32</xdr:row>
      <xdr:rowOff>119743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282575</xdr:colOff>
      <xdr:row>10</xdr:row>
      <xdr:rowOff>107950</xdr:rowOff>
    </xdr:from>
    <xdr:to>
      <xdr:col>9</xdr:col>
      <xdr:colOff>587375</xdr:colOff>
      <xdr:row>27</xdr:row>
      <xdr:rowOff>44450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187325</xdr:colOff>
      <xdr:row>19</xdr:row>
      <xdr:rowOff>50800</xdr:rowOff>
    </xdr:from>
    <xdr:to>
      <xdr:col>18</xdr:col>
      <xdr:colOff>31750</xdr:colOff>
      <xdr:row>35</xdr:row>
      <xdr:rowOff>152400</xdr:rowOff>
    </xdr:to>
    <xdr:graphicFrame macro="">
      <xdr:nvGraphicFramePr>
        <xdr:cNvPr id="4" name="グラフ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304800</xdr:colOff>
      <xdr:row>18</xdr:row>
      <xdr:rowOff>15240</xdr:rowOff>
    </xdr:from>
    <xdr:to>
      <xdr:col>14</xdr:col>
      <xdr:colOff>411480</xdr:colOff>
      <xdr:row>38</xdr:row>
      <xdr:rowOff>106680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9"/>
  <sheetViews>
    <sheetView topLeftCell="A18" zoomScale="80" zoomScaleNormal="80" workbookViewId="0">
      <selection activeCell="W4" sqref="W4"/>
    </sheetView>
  </sheetViews>
  <sheetFormatPr defaultRowHeight="13.2" x14ac:dyDescent="0.2"/>
  <cols>
    <col min="1" max="3" width="8.88671875" style="1"/>
    <col min="4" max="4" width="3.44140625" style="1" customWidth="1"/>
    <col min="5" max="7" width="8.88671875" style="1"/>
    <col min="8" max="8" width="3.44140625" style="1" customWidth="1"/>
    <col min="9" max="11" width="8.88671875" style="1"/>
    <col min="12" max="12" width="3.44140625" style="1" customWidth="1"/>
    <col min="13" max="13" width="6.21875" style="1" customWidth="1"/>
    <col min="14" max="16" width="8.88671875" style="1"/>
    <col min="17" max="17" width="3.44140625" style="1" customWidth="1"/>
    <col min="18" max="16384" width="8.88671875" style="1"/>
  </cols>
  <sheetData>
    <row r="3" spans="1:20" ht="13.8" thickBot="1" x14ac:dyDescent="0.25">
      <c r="A3" s="15" t="s">
        <v>34</v>
      </c>
      <c r="B3" s="15" t="s">
        <v>36</v>
      </c>
      <c r="C3" s="15" t="s">
        <v>35</v>
      </c>
      <c r="D3" s="6"/>
      <c r="E3" s="15" t="s">
        <v>33</v>
      </c>
      <c r="F3" s="15" t="s">
        <v>36</v>
      </c>
      <c r="G3" s="15" t="s">
        <v>35</v>
      </c>
      <c r="H3" s="6"/>
      <c r="I3" s="15" t="s">
        <v>32</v>
      </c>
      <c r="J3" s="15" t="s">
        <v>36</v>
      </c>
      <c r="K3" s="15" t="s">
        <v>35</v>
      </c>
    </row>
    <row r="4" spans="1:20" ht="13.8" thickTop="1" x14ac:dyDescent="0.2">
      <c r="A4" s="5" t="s">
        <v>39</v>
      </c>
      <c r="B4" s="2">
        <v>60.82</v>
      </c>
      <c r="C4" s="2">
        <v>28.19</v>
      </c>
      <c r="D4" s="2"/>
      <c r="E4" s="5" t="s">
        <v>38</v>
      </c>
      <c r="F4" s="2">
        <v>57.52</v>
      </c>
      <c r="G4" s="2">
        <v>26.45</v>
      </c>
      <c r="H4" s="2"/>
      <c r="I4" s="5" t="s">
        <v>37</v>
      </c>
      <c r="J4" s="2">
        <v>61.5</v>
      </c>
      <c r="K4" s="2">
        <v>23.16</v>
      </c>
      <c r="N4" s="1" t="s">
        <v>36</v>
      </c>
      <c r="R4" s="1" t="s">
        <v>35</v>
      </c>
    </row>
    <row r="5" spans="1:20" ht="13.8" thickBot="1" x14ac:dyDescent="0.25">
      <c r="A5" s="2"/>
      <c r="B5" s="2">
        <v>59.28</v>
      </c>
      <c r="C5" s="2">
        <v>26.84</v>
      </c>
      <c r="D5" s="2"/>
      <c r="E5" s="2"/>
      <c r="F5" s="2">
        <v>49.96</v>
      </c>
      <c r="G5" s="2">
        <v>26.49</v>
      </c>
      <c r="H5" s="2"/>
      <c r="I5" s="2"/>
      <c r="J5" s="2">
        <v>49.58</v>
      </c>
      <c r="K5" s="2">
        <v>22.58</v>
      </c>
      <c r="M5" s="14"/>
      <c r="N5" s="13" t="s">
        <v>34</v>
      </c>
      <c r="O5" s="13" t="s">
        <v>33</v>
      </c>
      <c r="P5" s="13" t="s">
        <v>32</v>
      </c>
      <c r="R5" s="13" t="s">
        <v>34</v>
      </c>
      <c r="S5" s="13" t="s">
        <v>33</v>
      </c>
      <c r="T5" s="13" t="s">
        <v>32</v>
      </c>
    </row>
    <row r="6" spans="1:20" ht="13.8" thickTop="1" x14ac:dyDescent="0.2">
      <c r="A6" s="2"/>
      <c r="B6" s="2">
        <v>74.28</v>
      </c>
      <c r="C6" s="2">
        <v>28.16</v>
      </c>
      <c r="D6" s="2"/>
      <c r="E6" s="2"/>
      <c r="F6" s="2">
        <v>50.5</v>
      </c>
      <c r="G6" s="2">
        <v>27.24</v>
      </c>
      <c r="H6" s="2"/>
      <c r="I6" s="2"/>
      <c r="J6" s="2">
        <v>32.840000000000003</v>
      </c>
      <c r="K6" s="2">
        <v>30.11</v>
      </c>
      <c r="M6" s="1">
        <v>1</v>
      </c>
      <c r="N6" s="10">
        <v>63.582999999999991</v>
      </c>
      <c r="O6" s="10">
        <v>57.262999999999998</v>
      </c>
      <c r="P6" s="10">
        <v>59.01</v>
      </c>
      <c r="Q6" s="10"/>
      <c r="R6" s="10">
        <v>27.05</v>
      </c>
      <c r="S6" s="10">
        <v>25.32</v>
      </c>
      <c r="T6" s="10">
        <v>24.21</v>
      </c>
    </row>
    <row r="7" spans="1:20" x14ac:dyDescent="0.2">
      <c r="A7" s="2"/>
      <c r="B7" s="2">
        <v>56.13</v>
      </c>
      <c r="C7" s="2">
        <v>26.16</v>
      </c>
      <c r="D7" s="2"/>
      <c r="E7" s="2"/>
      <c r="F7" s="2">
        <v>62.14</v>
      </c>
      <c r="G7" s="2">
        <v>25.48</v>
      </c>
      <c r="H7" s="2"/>
      <c r="I7" s="2"/>
      <c r="J7" s="2">
        <v>74.290000000000006</v>
      </c>
      <c r="K7" s="2">
        <v>23.1</v>
      </c>
      <c r="M7" s="1">
        <v>2</v>
      </c>
      <c r="N7" s="10">
        <v>55.33</v>
      </c>
      <c r="O7" s="10">
        <v>52.91</v>
      </c>
      <c r="P7" s="10">
        <v>54.92</v>
      </c>
      <c r="Q7" s="10"/>
      <c r="R7" s="10">
        <v>25.93</v>
      </c>
      <c r="S7" s="10">
        <v>24.54</v>
      </c>
      <c r="T7" s="10">
        <v>26.64</v>
      </c>
    </row>
    <row r="8" spans="1:20" x14ac:dyDescent="0.2">
      <c r="A8" s="2"/>
      <c r="B8" s="2">
        <v>67.39</v>
      </c>
      <c r="C8" s="2">
        <v>31.25</v>
      </c>
      <c r="D8" s="2"/>
      <c r="E8" s="2"/>
      <c r="F8" s="2">
        <v>53.53</v>
      </c>
      <c r="G8" s="2">
        <v>26.2</v>
      </c>
      <c r="H8" s="2"/>
      <c r="I8" s="2"/>
      <c r="J8" s="2">
        <v>49.65</v>
      </c>
      <c r="K8" s="2">
        <v>26.23</v>
      </c>
      <c r="M8" s="1">
        <v>3</v>
      </c>
      <c r="N8" s="10">
        <v>54.82</v>
      </c>
      <c r="O8" s="10">
        <v>54.63</v>
      </c>
      <c r="P8" s="10">
        <v>59.89</v>
      </c>
      <c r="Q8" s="10"/>
      <c r="R8" s="10">
        <v>26.12</v>
      </c>
      <c r="S8" s="10">
        <v>24.36</v>
      </c>
      <c r="T8" s="10">
        <v>27.67</v>
      </c>
    </row>
    <row r="9" spans="1:20" x14ac:dyDescent="0.2">
      <c r="A9" s="2"/>
      <c r="B9" s="2">
        <v>58.81</v>
      </c>
      <c r="C9" s="2">
        <v>27.83</v>
      </c>
      <c r="D9" s="2"/>
      <c r="E9" s="2"/>
      <c r="F9" s="2">
        <v>59.33</v>
      </c>
      <c r="G9" s="2">
        <v>22.55</v>
      </c>
      <c r="H9" s="2"/>
      <c r="I9" s="2"/>
      <c r="J9" s="2">
        <v>70.849999999999994</v>
      </c>
      <c r="K9" s="2">
        <v>26.02</v>
      </c>
      <c r="M9" s="7">
        <v>4</v>
      </c>
      <c r="N9" s="12">
        <v>54.12</v>
      </c>
      <c r="O9" s="12">
        <v>60.81</v>
      </c>
      <c r="P9" s="12">
        <v>58.89</v>
      </c>
      <c r="Q9" s="10"/>
      <c r="R9" s="12">
        <v>26.51</v>
      </c>
      <c r="S9" s="12">
        <v>24.43</v>
      </c>
      <c r="T9" s="12">
        <v>26.23</v>
      </c>
    </row>
    <row r="10" spans="1:20" x14ac:dyDescent="0.2">
      <c r="A10" s="2"/>
      <c r="B10" s="2">
        <v>65.98</v>
      </c>
      <c r="C10" s="2">
        <v>24.84</v>
      </c>
      <c r="D10" s="2"/>
      <c r="E10" s="2"/>
      <c r="F10" s="2">
        <v>58.99</v>
      </c>
      <c r="G10" s="2">
        <v>22.63</v>
      </c>
      <c r="H10" s="2"/>
      <c r="I10" s="2"/>
      <c r="J10" s="2">
        <v>58.45</v>
      </c>
      <c r="K10" s="2">
        <v>22.52</v>
      </c>
      <c r="M10" s="11" t="s">
        <v>21</v>
      </c>
      <c r="N10" s="10">
        <f>AVERAGE(N6:N9)</f>
        <v>56.963249999999995</v>
      </c>
      <c r="O10" s="10">
        <f>AVERAGE(O6:O9)</f>
        <v>56.40325</v>
      </c>
      <c r="P10" s="10">
        <f>AVERAGE(P6:P9)</f>
        <v>58.177499999999995</v>
      </c>
      <c r="Q10" s="10"/>
      <c r="R10" s="10">
        <f>AVERAGE(R6:R9)</f>
        <v>26.402500000000003</v>
      </c>
      <c r="S10" s="10">
        <f>AVERAGE(S6:S9)</f>
        <v>24.662500000000001</v>
      </c>
      <c r="T10" s="10">
        <f>AVERAGE(T6:T9)</f>
        <v>26.187500000000004</v>
      </c>
    </row>
    <row r="11" spans="1:20" x14ac:dyDescent="0.2">
      <c r="A11" s="2"/>
      <c r="B11" s="2">
        <v>65.84</v>
      </c>
      <c r="C11" s="2">
        <v>25.75</v>
      </c>
      <c r="D11" s="2"/>
      <c r="E11" s="2"/>
      <c r="F11" s="2">
        <v>59.18</v>
      </c>
      <c r="G11" s="2">
        <v>23.33</v>
      </c>
      <c r="H11" s="2"/>
      <c r="I11" s="2"/>
      <c r="J11" s="2">
        <v>72.73</v>
      </c>
      <c r="K11" s="2">
        <v>20.74</v>
      </c>
      <c r="M11" s="11" t="s">
        <v>20</v>
      </c>
      <c r="N11" s="10">
        <f>STDEV(N6:N9)</f>
        <v>4.4409528538366594</v>
      </c>
      <c r="O11" s="10">
        <f>STDEV(O6:O9)</f>
        <v>3.4402435354685785</v>
      </c>
      <c r="P11" s="10">
        <f>STDEV(P6:P9)</f>
        <v>2.2169554949675154</v>
      </c>
      <c r="Q11" s="10"/>
      <c r="R11" s="10">
        <f>STDEV(R6:R9)</f>
        <v>0.49459579456360153</v>
      </c>
      <c r="S11" s="10">
        <f>STDEV(S6:S9)</f>
        <v>0.44455033460790505</v>
      </c>
      <c r="T11" s="10">
        <f>STDEV(T6:T9)</f>
        <v>1.450847453502033</v>
      </c>
    </row>
    <row r="12" spans="1:20" x14ac:dyDescent="0.2">
      <c r="A12" s="2"/>
      <c r="B12" s="2">
        <v>66.17</v>
      </c>
      <c r="C12" s="2">
        <v>24.97</v>
      </c>
      <c r="D12" s="2"/>
      <c r="E12" s="2"/>
      <c r="F12" s="2">
        <v>58.81</v>
      </c>
      <c r="G12" s="2">
        <v>27.19</v>
      </c>
      <c r="H12" s="2"/>
      <c r="I12" s="2"/>
      <c r="J12" s="2">
        <v>66.69</v>
      </c>
      <c r="K12" s="2">
        <v>25.24</v>
      </c>
      <c r="N12" s="9" t="s">
        <v>31</v>
      </c>
      <c r="O12" s="1">
        <f>TTEST(N6:N9,O6:O9,2,2)</f>
        <v>0.8485554248221242</v>
      </c>
      <c r="P12" s="1">
        <f>TTEST(O6:O9,P6:P9,2,2)</f>
        <v>0.41924299886455324</v>
      </c>
      <c r="R12" s="9" t="s">
        <v>31</v>
      </c>
      <c r="S12" s="8">
        <f>TTEST(R6:R9,S6:S9,2,2)</f>
        <v>1.9516488930882991E-3</v>
      </c>
      <c r="T12" s="1">
        <f>TTEST(S6:S9,T6:T9,2,2)</f>
        <v>9.1156792886852203E-2</v>
      </c>
    </row>
    <row r="13" spans="1:20" x14ac:dyDescent="0.2">
      <c r="A13" s="4"/>
      <c r="B13" s="4">
        <v>61.13</v>
      </c>
      <c r="C13" s="4">
        <v>26.53</v>
      </c>
      <c r="D13" s="2"/>
      <c r="E13" s="4"/>
      <c r="F13" s="4">
        <v>62.67</v>
      </c>
      <c r="G13" s="4">
        <v>25.66</v>
      </c>
      <c r="H13" s="2"/>
      <c r="I13" s="2"/>
      <c r="J13" s="2">
        <v>54.51</v>
      </c>
      <c r="K13" s="2">
        <v>22.44</v>
      </c>
    </row>
    <row r="14" spans="1:20" x14ac:dyDescent="0.2">
      <c r="A14" s="3" t="s">
        <v>21</v>
      </c>
      <c r="B14" s="2">
        <f>AVERAGE(B4:B13)</f>
        <v>63.582999999999991</v>
      </c>
      <c r="C14" s="2">
        <f>AVERAGE(C4:C13)</f>
        <v>27.052</v>
      </c>
      <c r="D14" s="2"/>
      <c r="E14" s="3" t="s">
        <v>21</v>
      </c>
      <c r="F14" s="2">
        <f>AVERAGE(F4:F13)</f>
        <v>57.262999999999998</v>
      </c>
      <c r="G14" s="2">
        <f>AVERAGE(G4:G13)</f>
        <v>25.321999999999999</v>
      </c>
      <c r="H14" s="2"/>
      <c r="I14" s="4"/>
      <c r="J14" s="4">
        <v>58</v>
      </c>
      <c r="K14" s="4"/>
    </row>
    <row r="15" spans="1:20" x14ac:dyDescent="0.2">
      <c r="A15" s="3" t="s">
        <v>20</v>
      </c>
      <c r="B15" s="2">
        <f>STDEV(B4:B13)</f>
        <v>5.343190994153213</v>
      </c>
      <c r="C15" s="2">
        <f>STDEV(C4:C13)</f>
        <v>1.908669111652876</v>
      </c>
      <c r="D15" s="2"/>
      <c r="E15" s="3" t="s">
        <v>20</v>
      </c>
      <c r="F15" s="2">
        <f>STDEV(F4:F13)</f>
        <v>4.464890318423909</v>
      </c>
      <c r="G15" s="2">
        <f>STDEV(G4:G13)</f>
        <v>1.8139508752382953</v>
      </c>
      <c r="H15" s="2"/>
      <c r="I15" s="3" t="s">
        <v>21</v>
      </c>
      <c r="J15" s="2">
        <f>AVERAGE(J4:J14)</f>
        <v>59.008181818181818</v>
      </c>
      <c r="K15" s="2">
        <f>AVERAGE(K4:K14)</f>
        <v>24.214000000000002</v>
      </c>
    </row>
    <row r="16" spans="1:20" x14ac:dyDescent="0.2">
      <c r="A16" s="3"/>
      <c r="B16" s="2"/>
      <c r="C16" s="2"/>
      <c r="D16" s="2"/>
      <c r="E16" s="3"/>
      <c r="F16" s="2"/>
      <c r="G16" s="2"/>
      <c r="H16" s="2"/>
      <c r="I16" s="3" t="s">
        <v>20</v>
      </c>
      <c r="J16" s="2">
        <f>STDEV(J4:J14)</f>
        <v>12.288498539839427</v>
      </c>
      <c r="K16" s="2">
        <f>STDEV(K4:K13)</f>
        <v>2.7131089178283974</v>
      </c>
    </row>
    <row r="17" spans="1:14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4" x14ac:dyDescent="0.2">
      <c r="A18" s="5" t="s">
        <v>30</v>
      </c>
      <c r="B18" s="2">
        <v>57.76</v>
      </c>
      <c r="C18" s="2">
        <v>23.35</v>
      </c>
      <c r="D18" s="2"/>
      <c r="E18" s="5" t="s">
        <v>29</v>
      </c>
      <c r="F18" s="2">
        <v>60.02</v>
      </c>
      <c r="G18" s="2">
        <v>24.56</v>
      </c>
      <c r="H18" s="2"/>
      <c r="I18" s="5" t="s">
        <v>28</v>
      </c>
      <c r="J18" s="2">
        <v>55.23</v>
      </c>
      <c r="K18" s="2">
        <v>25.12</v>
      </c>
    </row>
    <row r="19" spans="1:14" x14ac:dyDescent="0.2">
      <c r="A19" s="5"/>
      <c r="B19" s="2">
        <v>59.92</v>
      </c>
      <c r="C19" s="2">
        <v>27.06</v>
      </c>
      <c r="D19" s="2"/>
      <c r="E19" s="2"/>
      <c r="F19" s="2">
        <v>52.12</v>
      </c>
      <c r="G19" s="2">
        <v>27.97</v>
      </c>
      <c r="H19" s="2"/>
      <c r="I19" s="2"/>
      <c r="J19" s="2">
        <v>45.61</v>
      </c>
      <c r="K19" s="2">
        <v>27.67</v>
      </c>
    </row>
    <row r="20" spans="1:14" x14ac:dyDescent="0.2">
      <c r="A20" s="2"/>
      <c r="B20" s="2">
        <v>60.99</v>
      </c>
      <c r="C20" s="2">
        <v>27.98</v>
      </c>
      <c r="D20" s="2"/>
      <c r="E20" s="2"/>
      <c r="F20" s="2">
        <v>48.62</v>
      </c>
      <c r="G20" s="2">
        <v>23.33</v>
      </c>
      <c r="H20" s="2"/>
      <c r="I20" s="2"/>
      <c r="J20" s="2">
        <v>51.96</v>
      </c>
      <c r="K20" s="2">
        <v>28.83</v>
      </c>
    </row>
    <row r="21" spans="1:14" x14ac:dyDescent="0.2">
      <c r="A21" s="2"/>
      <c r="B21" s="2">
        <v>55.84</v>
      </c>
      <c r="C21" s="2">
        <v>25.24</v>
      </c>
      <c r="D21" s="2"/>
      <c r="E21" s="2"/>
      <c r="F21" s="2">
        <v>48.86</v>
      </c>
      <c r="G21" s="2">
        <v>22.63</v>
      </c>
      <c r="H21" s="2"/>
      <c r="I21" s="2"/>
      <c r="J21" s="2">
        <v>56</v>
      </c>
      <c r="K21" s="2">
        <v>26.24</v>
      </c>
    </row>
    <row r="22" spans="1:14" x14ac:dyDescent="0.2">
      <c r="A22" s="2"/>
      <c r="B22" s="2">
        <v>56.81</v>
      </c>
      <c r="C22" s="2">
        <v>26.45</v>
      </c>
      <c r="D22" s="2"/>
      <c r="E22" s="2"/>
      <c r="F22" s="2">
        <v>63.68</v>
      </c>
      <c r="G22" s="2">
        <v>24.57</v>
      </c>
      <c r="H22" s="2"/>
      <c r="I22" s="2"/>
      <c r="J22" s="2">
        <v>50.54</v>
      </c>
      <c r="K22" s="2">
        <v>25.46</v>
      </c>
    </row>
    <row r="23" spans="1:14" x14ac:dyDescent="0.2">
      <c r="A23" s="2"/>
      <c r="B23" s="2">
        <v>52.12</v>
      </c>
      <c r="C23" s="2">
        <v>26.57</v>
      </c>
      <c r="D23" s="2"/>
      <c r="E23" s="2"/>
      <c r="F23" s="2">
        <v>52.68</v>
      </c>
      <c r="G23" s="2">
        <v>23.91</v>
      </c>
      <c r="H23" s="2"/>
      <c r="I23" s="2"/>
      <c r="J23" s="2">
        <v>61.24</v>
      </c>
      <c r="K23" s="2">
        <v>27.75</v>
      </c>
    </row>
    <row r="24" spans="1:14" x14ac:dyDescent="0.2">
      <c r="A24" s="2"/>
      <c r="B24" s="2">
        <v>54.33</v>
      </c>
      <c r="C24" s="2">
        <v>25.83</v>
      </c>
      <c r="D24" s="2"/>
      <c r="E24" s="2"/>
      <c r="F24" s="2">
        <v>48.99</v>
      </c>
      <c r="G24" s="2">
        <v>24.3</v>
      </c>
      <c r="H24" s="2"/>
      <c r="I24" s="2"/>
      <c r="J24" s="2">
        <v>64.569999999999993</v>
      </c>
      <c r="K24" s="2">
        <v>27.14</v>
      </c>
    </row>
    <row r="25" spans="1:14" x14ac:dyDescent="0.2">
      <c r="A25" s="2"/>
      <c r="B25" s="2">
        <v>47.24</v>
      </c>
      <c r="C25" s="2">
        <v>24.76</v>
      </c>
      <c r="D25" s="2"/>
      <c r="E25" s="2"/>
      <c r="F25" s="2">
        <v>51.34</v>
      </c>
      <c r="G25" s="2">
        <v>25.07</v>
      </c>
      <c r="H25" s="2"/>
      <c r="I25" s="2"/>
      <c r="J25" s="2">
        <v>60.87</v>
      </c>
      <c r="K25" s="2">
        <v>26.93</v>
      </c>
    </row>
    <row r="26" spans="1:14" x14ac:dyDescent="0.2">
      <c r="A26" s="2"/>
      <c r="B26" s="2">
        <v>47.11</v>
      </c>
      <c r="C26" s="2">
        <v>25.26</v>
      </c>
      <c r="D26" s="2"/>
      <c r="E26" s="2"/>
      <c r="F26" s="2">
        <v>47.45</v>
      </c>
      <c r="G26" s="2">
        <v>23.32</v>
      </c>
      <c r="H26" s="2"/>
      <c r="I26" s="2"/>
      <c r="J26" s="2">
        <v>57.42</v>
      </c>
      <c r="K26" s="2">
        <v>24.42</v>
      </c>
      <c r="N26" s="7"/>
    </row>
    <row r="27" spans="1:14" x14ac:dyDescent="0.2">
      <c r="A27" s="6"/>
      <c r="B27" s="6">
        <v>56.1</v>
      </c>
      <c r="C27" s="4">
        <v>26.8</v>
      </c>
      <c r="D27" s="2"/>
      <c r="E27" s="4"/>
      <c r="F27" s="4">
        <v>55.32</v>
      </c>
      <c r="G27" s="4">
        <v>25.74</v>
      </c>
      <c r="H27" s="2"/>
      <c r="I27" s="4"/>
      <c r="J27" s="4">
        <v>45.71</v>
      </c>
      <c r="K27" s="4">
        <v>26.85</v>
      </c>
    </row>
    <row r="28" spans="1:14" x14ac:dyDescent="0.2">
      <c r="A28" s="4"/>
      <c r="B28" s="4">
        <v>60.41</v>
      </c>
      <c r="C28" s="4"/>
      <c r="D28" s="2"/>
      <c r="E28" s="3" t="s">
        <v>21</v>
      </c>
      <c r="F28" s="2">
        <f>AVERAGE(F18:F27)</f>
        <v>52.908000000000001</v>
      </c>
      <c r="G28" s="2">
        <f>AVERAGE(G18:G27)</f>
        <v>24.54</v>
      </c>
      <c r="H28" s="2"/>
      <c r="I28" s="3" t="s">
        <v>21</v>
      </c>
      <c r="J28" s="2">
        <f>AVERAGE(J18:J27)</f>
        <v>54.915000000000006</v>
      </c>
      <c r="K28" s="2">
        <f>AVERAGE(K18:K27)</f>
        <v>26.641000000000002</v>
      </c>
    </row>
    <row r="29" spans="1:14" x14ac:dyDescent="0.2">
      <c r="A29" s="3" t="s">
        <v>21</v>
      </c>
      <c r="B29" s="2">
        <f>AVERAGE(B18:B28)</f>
        <v>55.33</v>
      </c>
      <c r="C29" s="2">
        <f>AVERAGE(C18:C28)</f>
        <v>25.929999999999996</v>
      </c>
      <c r="D29" s="2"/>
      <c r="E29" s="3" t="s">
        <v>20</v>
      </c>
      <c r="F29" s="2">
        <f>STDEV(F18:F27)</f>
        <v>5.327909325221083</v>
      </c>
      <c r="G29" s="2">
        <f>STDEV(G18:G27)</f>
        <v>1.5107834612103306</v>
      </c>
      <c r="H29" s="2"/>
      <c r="I29" s="3" t="s">
        <v>20</v>
      </c>
      <c r="J29" s="2">
        <f>STDEV(J18:J27)</f>
        <v>6.4586363369779596</v>
      </c>
      <c r="K29" s="2">
        <f>STDEV(K18:K27)</f>
        <v>1.3440605971788948</v>
      </c>
    </row>
    <row r="30" spans="1:14" x14ac:dyDescent="0.2">
      <c r="A30" s="3" t="s">
        <v>20</v>
      </c>
      <c r="B30" s="2">
        <f>STDEV(B18:B28)</f>
        <v>4.8184956158535623</v>
      </c>
      <c r="C30" s="2">
        <f>STDEV(C18:C27)</f>
        <v>1.3281817144753445</v>
      </c>
      <c r="D30" s="2"/>
      <c r="E30" s="2"/>
      <c r="F30" s="2"/>
      <c r="G30" s="2"/>
      <c r="H30" s="2"/>
      <c r="I30" s="2"/>
      <c r="J30" s="2"/>
      <c r="K30" s="2"/>
    </row>
    <row r="31" spans="1:14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4" x14ac:dyDescent="0.2">
      <c r="A32" s="5" t="s">
        <v>27</v>
      </c>
      <c r="B32" s="2">
        <v>56.08</v>
      </c>
      <c r="C32" s="2">
        <v>21.31</v>
      </c>
      <c r="D32" s="2"/>
      <c r="E32" s="5" t="s">
        <v>26</v>
      </c>
      <c r="F32" s="2">
        <v>51.47</v>
      </c>
      <c r="G32" s="2">
        <v>20.239999999999998</v>
      </c>
      <c r="H32" s="2"/>
      <c r="I32" s="5" t="s">
        <v>25</v>
      </c>
      <c r="J32" s="2">
        <v>49.04</v>
      </c>
      <c r="K32" s="2">
        <v>26.64</v>
      </c>
    </row>
    <row r="33" spans="1:11" x14ac:dyDescent="0.2">
      <c r="A33" s="2"/>
      <c r="B33" s="2">
        <v>53.03</v>
      </c>
      <c r="C33" s="2">
        <v>26.79</v>
      </c>
      <c r="D33" s="2"/>
      <c r="E33" s="2"/>
      <c r="F33" s="2">
        <v>50.33</v>
      </c>
      <c r="G33" s="2">
        <v>27.27</v>
      </c>
      <c r="H33" s="2"/>
      <c r="I33" s="2"/>
      <c r="J33" s="2">
        <v>53.13</v>
      </c>
      <c r="K33" s="2">
        <v>28.89</v>
      </c>
    </row>
    <row r="34" spans="1:11" x14ac:dyDescent="0.2">
      <c r="A34" s="2"/>
      <c r="B34" s="2">
        <v>50.16</v>
      </c>
      <c r="C34" s="2">
        <v>27.08</v>
      </c>
      <c r="D34" s="2"/>
      <c r="E34" s="2"/>
      <c r="F34" s="2">
        <v>63.55</v>
      </c>
      <c r="G34" s="2">
        <v>20.440000000000001</v>
      </c>
      <c r="H34" s="2"/>
      <c r="I34" s="2"/>
      <c r="J34" s="2">
        <v>61.22</v>
      </c>
      <c r="K34" s="2">
        <v>26.51</v>
      </c>
    </row>
    <row r="35" spans="1:11" x14ac:dyDescent="0.2">
      <c r="A35" s="2"/>
      <c r="B35" s="2">
        <v>57.8</v>
      </c>
      <c r="C35" s="2">
        <v>28.3</v>
      </c>
      <c r="D35" s="2"/>
      <c r="E35" s="2"/>
      <c r="F35" s="2">
        <v>51.28</v>
      </c>
      <c r="G35" s="2">
        <v>24.91</v>
      </c>
      <c r="H35" s="2"/>
      <c r="I35" s="2"/>
      <c r="J35" s="2">
        <v>65.34</v>
      </c>
      <c r="K35" s="2">
        <v>25.39</v>
      </c>
    </row>
    <row r="36" spans="1:11" x14ac:dyDescent="0.2">
      <c r="A36" s="2"/>
      <c r="B36" s="2">
        <v>55.46</v>
      </c>
      <c r="C36" s="2">
        <v>23.52</v>
      </c>
      <c r="D36" s="2"/>
      <c r="E36" s="2"/>
      <c r="F36" s="2">
        <v>50.27</v>
      </c>
      <c r="G36" s="2">
        <v>27.94</v>
      </c>
      <c r="H36" s="2"/>
      <c r="I36" s="2"/>
      <c r="J36" s="2">
        <v>59.55</v>
      </c>
      <c r="K36" s="2">
        <v>30.46</v>
      </c>
    </row>
    <row r="37" spans="1:11" x14ac:dyDescent="0.2">
      <c r="A37" s="2"/>
      <c r="B37" s="2">
        <v>54.97</v>
      </c>
      <c r="C37" s="2">
        <v>24.92</v>
      </c>
      <c r="D37" s="2"/>
      <c r="E37" s="2"/>
      <c r="F37" s="2">
        <v>60.28</v>
      </c>
      <c r="G37" s="2">
        <v>26.04</v>
      </c>
      <c r="H37" s="2"/>
      <c r="I37" s="2"/>
      <c r="J37" s="2">
        <v>63.77</v>
      </c>
      <c r="K37" s="2">
        <v>28.03</v>
      </c>
    </row>
    <row r="38" spans="1:11" x14ac:dyDescent="0.2">
      <c r="A38" s="2"/>
      <c r="B38" s="2">
        <v>68.510000000000005</v>
      </c>
      <c r="C38" s="2">
        <v>26.23</v>
      </c>
      <c r="D38" s="2"/>
      <c r="E38" s="2"/>
      <c r="F38" s="2">
        <v>51.03</v>
      </c>
      <c r="G38" s="2">
        <v>25.35</v>
      </c>
      <c r="H38" s="2"/>
      <c r="I38" s="2"/>
      <c r="J38" s="2">
        <v>56.37</v>
      </c>
      <c r="K38" s="2">
        <v>27.7</v>
      </c>
    </row>
    <row r="39" spans="1:11" x14ac:dyDescent="0.2">
      <c r="A39" s="2"/>
      <c r="B39" s="2">
        <v>56.09</v>
      </c>
      <c r="C39" s="2">
        <v>30.75</v>
      </c>
      <c r="D39" s="2"/>
      <c r="E39" s="2"/>
      <c r="F39" s="2">
        <v>46.44</v>
      </c>
      <c r="G39" s="2">
        <v>21.86</v>
      </c>
      <c r="H39" s="2"/>
      <c r="I39" s="2"/>
      <c r="J39" s="2">
        <v>58.87</v>
      </c>
      <c r="K39" s="2">
        <v>25.98</v>
      </c>
    </row>
    <row r="40" spans="1:11" x14ac:dyDescent="0.2">
      <c r="A40" s="2"/>
      <c r="B40" s="2">
        <v>46.89</v>
      </c>
      <c r="C40" s="2">
        <v>26.58</v>
      </c>
      <c r="D40" s="2"/>
      <c r="E40" s="2"/>
      <c r="F40" s="2">
        <v>56.77</v>
      </c>
      <c r="G40" s="2">
        <v>24.68</v>
      </c>
      <c r="H40" s="2"/>
      <c r="I40" s="2"/>
      <c r="J40" s="2">
        <v>62.84</v>
      </c>
      <c r="K40" s="2">
        <v>28.38</v>
      </c>
    </row>
    <row r="41" spans="1:11" x14ac:dyDescent="0.2">
      <c r="A41" s="4"/>
      <c r="B41" s="4">
        <v>49.23</v>
      </c>
      <c r="C41" s="4">
        <v>25.74</v>
      </c>
      <c r="D41" s="2"/>
      <c r="E41" s="2"/>
      <c r="F41" s="2">
        <v>61.64</v>
      </c>
      <c r="G41" s="2">
        <v>24.83</v>
      </c>
      <c r="H41" s="2"/>
      <c r="I41" s="4"/>
      <c r="J41" s="4">
        <v>68.78</v>
      </c>
      <c r="K41" s="4">
        <v>28.71</v>
      </c>
    </row>
    <row r="42" spans="1:11" x14ac:dyDescent="0.2">
      <c r="A42" s="3" t="s">
        <v>21</v>
      </c>
      <c r="B42" s="2">
        <f>AVERAGE(B32:B41)</f>
        <v>54.822000000000003</v>
      </c>
      <c r="C42" s="2">
        <f>AVERAGE(C32:C41)</f>
        <v>26.121999999999996</v>
      </c>
      <c r="D42" s="2"/>
      <c r="E42" s="4"/>
      <c r="F42" s="4">
        <v>57.86</v>
      </c>
      <c r="G42" s="4"/>
      <c r="H42" s="2"/>
      <c r="I42" s="3" t="s">
        <v>21</v>
      </c>
      <c r="J42" s="2">
        <f>AVERAGE(J32:J41)</f>
        <v>59.890999999999998</v>
      </c>
      <c r="K42" s="2">
        <f>AVERAGE(K32:K41)</f>
        <v>27.669</v>
      </c>
    </row>
    <row r="43" spans="1:11" x14ac:dyDescent="0.2">
      <c r="A43" s="3" t="s">
        <v>20</v>
      </c>
      <c r="B43" s="2">
        <f>STDEV(B32:B41)</f>
        <v>5.9533534900740808</v>
      </c>
      <c r="C43" s="2">
        <f>STDEV(C32:C41)</f>
        <v>2.5661029684025634</v>
      </c>
      <c r="D43" s="2"/>
      <c r="E43" s="3" t="s">
        <v>21</v>
      </c>
      <c r="F43" s="2">
        <f>AVERAGE(F32:F42)</f>
        <v>54.629090909090905</v>
      </c>
      <c r="G43" s="2">
        <f>AVERAGE(G32:G42)</f>
        <v>24.356000000000002</v>
      </c>
      <c r="H43" s="2"/>
      <c r="I43" s="3" t="s">
        <v>20</v>
      </c>
      <c r="J43" s="2">
        <f>STDEV(J32:J41)</f>
        <v>5.8805412638255987</v>
      </c>
      <c r="K43" s="2">
        <f>STDEV(K32:K41)</f>
        <v>1.5437936678484236</v>
      </c>
    </row>
    <row r="44" spans="1:11" x14ac:dyDescent="0.2">
      <c r="A44" s="3"/>
      <c r="B44" s="2"/>
      <c r="C44" s="2"/>
      <c r="D44" s="2"/>
      <c r="E44" s="3" t="s">
        <v>20</v>
      </c>
      <c r="F44" s="2">
        <f>STDEV(F32:F42)</f>
        <v>5.607007142041919</v>
      </c>
      <c r="G44" s="2">
        <f>STDEV(G32:G41)</f>
        <v>2.6729808578937919</v>
      </c>
      <c r="H44" s="2"/>
      <c r="I44" s="2"/>
      <c r="J44" s="2"/>
      <c r="K44" s="2"/>
    </row>
    <row r="45" spans="1:11" x14ac:dyDescent="0.2">
      <c r="A45" s="2"/>
      <c r="B45" s="2"/>
      <c r="C45" s="2"/>
      <c r="D45" s="2"/>
      <c r="E45" s="2"/>
      <c r="F45" s="2"/>
      <c r="G45" s="2"/>
      <c r="H45" s="3"/>
      <c r="I45" s="2"/>
      <c r="J45" s="2"/>
      <c r="K45" s="2"/>
    </row>
    <row r="46" spans="1:11" x14ac:dyDescent="0.2">
      <c r="A46" s="5" t="s">
        <v>24</v>
      </c>
      <c r="B46" s="2">
        <v>46.67</v>
      </c>
      <c r="C46" s="2">
        <v>26.15</v>
      </c>
      <c r="D46" s="2"/>
      <c r="E46" s="5" t="s">
        <v>23</v>
      </c>
      <c r="F46" s="2">
        <v>63.24</v>
      </c>
      <c r="G46" s="2">
        <v>21.96</v>
      </c>
      <c r="H46" s="2"/>
      <c r="I46" s="5" t="s">
        <v>22</v>
      </c>
      <c r="J46" s="2">
        <v>55.6</v>
      </c>
      <c r="K46" s="2">
        <v>23.85</v>
      </c>
    </row>
    <row r="47" spans="1:11" x14ac:dyDescent="0.2">
      <c r="A47" s="2"/>
      <c r="B47" s="2">
        <v>66.02</v>
      </c>
      <c r="C47" s="2">
        <v>29.13</v>
      </c>
      <c r="D47" s="2"/>
      <c r="E47" s="2"/>
      <c r="F47" s="2">
        <v>58.85</v>
      </c>
      <c r="G47" s="2">
        <v>25.33</v>
      </c>
      <c r="H47" s="2"/>
      <c r="I47" s="2"/>
      <c r="J47" s="2">
        <v>57.45</v>
      </c>
      <c r="K47" s="2">
        <v>27.45</v>
      </c>
    </row>
    <row r="48" spans="1:11" x14ac:dyDescent="0.2">
      <c r="A48" s="2"/>
      <c r="B48" s="2">
        <v>53.93</v>
      </c>
      <c r="C48" s="2">
        <v>27.09</v>
      </c>
      <c r="D48" s="2"/>
      <c r="E48" s="2"/>
      <c r="F48" s="2">
        <v>50.1</v>
      </c>
      <c r="G48" s="2">
        <v>26.87</v>
      </c>
      <c r="H48" s="2"/>
      <c r="I48" s="2"/>
      <c r="J48" s="2">
        <v>68.040000000000006</v>
      </c>
      <c r="K48" s="2">
        <v>25.2</v>
      </c>
    </row>
    <row r="49" spans="1:11" x14ac:dyDescent="0.2">
      <c r="A49" s="2"/>
      <c r="B49" s="2">
        <v>49.12</v>
      </c>
      <c r="C49" s="2">
        <v>26.77</v>
      </c>
      <c r="D49" s="2"/>
      <c r="E49" s="2"/>
      <c r="F49" s="2">
        <v>52.58</v>
      </c>
      <c r="G49" s="2">
        <v>25.96</v>
      </c>
      <c r="H49" s="2"/>
      <c r="I49" s="2"/>
      <c r="J49" s="2">
        <v>62.05</v>
      </c>
      <c r="K49" s="2">
        <v>27.66</v>
      </c>
    </row>
    <row r="50" spans="1:11" x14ac:dyDescent="0.2">
      <c r="A50" s="2"/>
      <c r="B50" s="2">
        <v>51.89</v>
      </c>
      <c r="C50" s="2">
        <v>24.6</v>
      </c>
      <c r="D50" s="2"/>
      <c r="E50" s="2"/>
      <c r="F50" s="2">
        <v>60.61</v>
      </c>
      <c r="G50" s="2">
        <v>24.55</v>
      </c>
      <c r="H50" s="2"/>
      <c r="I50" s="2"/>
      <c r="J50" s="2">
        <v>53.11</v>
      </c>
      <c r="K50" s="2">
        <v>24.42</v>
      </c>
    </row>
    <row r="51" spans="1:11" x14ac:dyDescent="0.2">
      <c r="A51" s="2"/>
      <c r="B51" s="2">
        <v>56</v>
      </c>
      <c r="C51" s="2">
        <v>24.49</v>
      </c>
      <c r="D51" s="2"/>
      <c r="E51" s="2"/>
      <c r="F51" s="2">
        <v>65.05</v>
      </c>
      <c r="G51" s="2">
        <v>24.51</v>
      </c>
      <c r="H51" s="2"/>
      <c r="I51" s="2"/>
      <c r="J51" s="2">
        <v>51.93</v>
      </c>
      <c r="K51" s="2">
        <v>26.06</v>
      </c>
    </row>
    <row r="52" spans="1:11" x14ac:dyDescent="0.2">
      <c r="A52" s="2"/>
      <c r="B52" s="2">
        <v>45.47</v>
      </c>
      <c r="C52" s="2">
        <v>26.52</v>
      </c>
      <c r="D52" s="2"/>
      <c r="E52" s="2"/>
      <c r="F52" s="2">
        <v>62.94</v>
      </c>
      <c r="G52" s="2">
        <v>20.65</v>
      </c>
      <c r="H52" s="2"/>
      <c r="I52" s="2"/>
      <c r="J52" s="2">
        <v>57.77</v>
      </c>
      <c r="K52" s="2">
        <v>27.25</v>
      </c>
    </row>
    <row r="53" spans="1:11" x14ac:dyDescent="0.2">
      <c r="A53" s="2"/>
      <c r="B53" s="2">
        <v>58.67</v>
      </c>
      <c r="C53" s="2">
        <v>26.85</v>
      </c>
      <c r="D53" s="2"/>
      <c r="E53" s="2"/>
      <c r="F53" s="2">
        <v>66.22</v>
      </c>
      <c r="G53" s="2">
        <v>22.79</v>
      </c>
      <c r="H53" s="2"/>
      <c r="I53" s="2"/>
      <c r="J53" s="2">
        <v>56.07</v>
      </c>
      <c r="K53" s="2">
        <v>28.99</v>
      </c>
    </row>
    <row r="54" spans="1:11" x14ac:dyDescent="0.2">
      <c r="A54" s="2"/>
      <c r="B54" s="2">
        <v>53.76</v>
      </c>
      <c r="C54" s="2">
        <v>26.2</v>
      </c>
      <c r="D54" s="2"/>
      <c r="E54" s="2"/>
      <c r="F54" s="2">
        <v>65.41</v>
      </c>
      <c r="G54" s="2">
        <v>26.02</v>
      </c>
      <c r="H54" s="2"/>
      <c r="I54" s="2"/>
      <c r="J54" s="2">
        <v>65.209999999999994</v>
      </c>
      <c r="K54" s="2">
        <v>26.36</v>
      </c>
    </row>
    <row r="55" spans="1:11" x14ac:dyDescent="0.2">
      <c r="A55" s="2"/>
      <c r="B55" s="2">
        <v>49.98</v>
      </c>
      <c r="C55" s="2">
        <v>27.25</v>
      </c>
      <c r="D55" s="2"/>
      <c r="E55" s="4"/>
      <c r="F55" s="4">
        <v>63.05</v>
      </c>
      <c r="G55" s="4">
        <v>25.61</v>
      </c>
      <c r="H55" s="2"/>
      <c r="I55" s="4"/>
      <c r="J55" s="4">
        <v>61.7</v>
      </c>
      <c r="K55" s="4">
        <v>25.08</v>
      </c>
    </row>
    <row r="56" spans="1:11" x14ac:dyDescent="0.2">
      <c r="A56" s="2"/>
      <c r="B56" s="2">
        <v>52.24</v>
      </c>
      <c r="C56" s="2"/>
      <c r="D56" s="2"/>
      <c r="E56" s="3" t="s">
        <v>21</v>
      </c>
      <c r="F56" s="2">
        <f>AVERAGE(F46:F55)</f>
        <v>60.804999999999993</v>
      </c>
      <c r="G56" s="2">
        <f>AVERAGE(G46:G55)</f>
        <v>24.425000000000001</v>
      </c>
      <c r="H56" s="2"/>
      <c r="I56" s="3" t="s">
        <v>21</v>
      </c>
      <c r="J56" s="2">
        <f>AVERAGE(J46:J55)</f>
        <v>58.893000000000008</v>
      </c>
      <c r="K56" s="2">
        <f>AVERAGE(K46:K55)</f>
        <v>26.231999999999999</v>
      </c>
    </row>
    <row r="57" spans="1:11" x14ac:dyDescent="0.2">
      <c r="A57" s="4"/>
      <c r="B57" s="4">
        <v>65.63</v>
      </c>
      <c r="C57" s="4"/>
      <c r="D57" s="2"/>
      <c r="E57" s="3" t="s">
        <v>20</v>
      </c>
      <c r="F57" s="2">
        <f>STDEV(F46:F55)</f>
        <v>5.4790859943364021</v>
      </c>
      <c r="G57" s="2">
        <f>STDEV(G46:G55)</f>
        <v>2.0034539619811031</v>
      </c>
      <c r="H57" s="2"/>
      <c r="I57" s="3" t="s">
        <v>20</v>
      </c>
      <c r="J57" s="2">
        <f>STDEV(J46:J55)</f>
        <v>5.2228239487847947</v>
      </c>
      <c r="K57" s="2">
        <f>STDEV(K46:K55)</f>
        <v>1.6179877763581658</v>
      </c>
    </row>
    <row r="58" spans="1:11" x14ac:dyDescent="0.2">
      <c r="A58" s="3" t="s">
        <v>21</v>
      </c>
      <c r="B58" s="2">
        <f>AVERAGE(B46:B57)</f>
        <v>54.115000000000002</v>
      </c>
      <c r="C58" s="2">
        <f>AVERAGE(C46:C57)</f>
        <v>26.505000000000003</v>
      </c>
      <c r="D58" s="2"/>
      <c r="E58" s="2"/>
      <c r="F58" s="2"/>
      <c r="G58" s="2"/>
      <c r="H58" s="2"/>
      <c r="I58" s="2"/>
      <c r="J58" s="2"/>
      <c r="K58" s="2"/>
    </row>
    <row r="59" spans="1:11" x14ac:dyDescent="0.2">
      <c r="A59" s="3" t="s">
        <v>20</v>
      </c>
      <c r="B59" s="2">
        <f>STDEV(B46:B57)</f>
        <v>6.6020953973994958</v>
      </c>
      <c r="C59" s="2">
        <f>STDEV(C46:C55)</f>
        <v>1.3285602064724888</v>
      </c>
      <c r="D59" s="2"/>
      <c r="E59" s="2"/>
      <c r="F59" s="2"/>
      <c r="G59" s="2"/>
      <c r="H59" s="2"/>
      <c r="I59" s="2"/>
      <c r="J59" s="2"/>
      <c r="K59" s="2"/>
    </row>
  </sheetData>
  <phoneticPr fontId="2"/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1"/>
  <sheetViews>
    <sheetView workbookViewId="0">
      <selection activeCell="A32" sqref="A32"/>
    </sheetView>
  </sheetViews>
  <sheetFormatPr defaultRowHeight="13.2" x14ac:dyDescent="0.2"/>
  <sheetData>
    <row r="2" spans="1:7" x14ac:dyDescent="0.2">
      <c r="A2" t="s">
        <v>69</v>
      </c>
    </row>
    <row r="3" spans="1:7" x14ac:dyDescent="0.2">
      <c r="B3" t="s">
        <v>19</v>
      </c>
      <c r="C3" t="s">
        <v>18</v>
      </c>
      <c r="D3" t="s">
        <v>17</v>
      </c>
      <c r="E3" t="s">
        <v>16</v>
      </c>
      <c r="F3" t="s">
        <v>15</v>
      </c>
      <c r="G3" t="s">
        <v>14</v>
      </c>
    </row>
    <row r="4" spans="1:7" x14ac:dyDescent="0.2">
      <c r="B4">
        <v>11</v>
      </c>
      <c r="C4">
        <v>10</v>
      </c>
      <c r="D4">
        <v>8</v>
      </c>
      <c r="E4">
        <v>6</v>
      </c>
      <c r="F4">
        <v>7</v>
      </c>
      <c r="G4">
        <v>6</v>
      </c>
    </row>
    <row r="5" spans="1:7" x14ac:dyDescent="0.2">
      <c r="B5">
        <v>12</v>
      </c>
      <c r="C5">
        <v>7</v>
      </c>
      <c r="D5">
        <v>10</v>
      </c>
      <c r="E5">
        <v>6</v>
      </c>
      <c r="F5">
        <v>7</v>
      </c>
      <c r="G5">
        <v>5</v>
      </c>
    </row>
    <row r="6" spans="1:7" x14ac:dyDescent="0.2">
      <c r="B6">
        <v>10</v>
      </c>
      <c r="C6">
        <v>9</v>
      </c>
      <c r="D6">
        <v>10</v>
      </c>
      <c r="E6">
        <v>6</v>
      </c>
      <c r="F6">
        <v>5</v>
      </c>
      <c r="G6">
        <v>6</v>
      </c>
    </row>
    <row r="7" spans="1:7" x14ac:dyDescent="0.2">
      <c r="B7">
        <v>7</v>
      </c>
      <c r="C7">
        <v>7</v>
      </c>
      <c r="D7">
        <v>7</v>
      </c>
      <c r="E7">
        <v>5</v>
      </c>
      <c r="F7">
        <v>6</v>
      </c>
      <c r="G7">
        <v>7</v>
      </c>
    </row>
    <row r="8" spans="1:7" x14ac:dyDescent="0.2">
      <c r="B8">
        <v>6</v>
      </c>
      <c r="C8">
        <v>6</v>
      </c>
      <c r="D8">
        <v>9</v>
      </c>
      <c r="E8">
        <v>6</v>
      </c>
      <c r="F8">
        <v>6</v>
      </c>
      <c r="G8">
        <v>7</v>
      </c>
    </row>
    <row r="9" spans="1:7" x14ac:dyDescent="0.2">
      <c r="B9">
        <v>7</v>
      </c>
      <c r="C9">
        <v>8</v>
      </c>
      <c r="D9">
        <v>9</v>
      </c>
      <c r="E9">
        <v>5</v>
      </c>
      <c r="F9">
        <v>6</v>
      </c>
      <c r="G9">
        <v>8</v>
      </c>
    </row>
    <row r="10" spans="1:7" x14ac:dyDescent="0.2">
      <c r="B10">
        <v>7</v>
      </c>
      <c r="C10">
        <v>8</v>
      </c>
      <c r="D10">
        <v>8</v>
      </c>
      <c r="E10">
        <v>6</v>
      </c>
      <c r="F10">
        <v>7</v>
      </c>
      <c r="G10">
        <v>7</v>
      </c>
    </row>
    <row r="11" spans="1:7" x14ac:dyDescent="0.2">
      <c r="B11">
        <v>10</v>
      </c>
      <c r="C11">
        <v>8</v>
      </c>
      <c r="D11">
        <v>11</v>
      </c>
      <c r="E11">
        <v>7</v>
      </c>
      <c r="F11">
        <v>7</v>
      </c>
      <c r="G11">
        <v>6</v>
      </c>
    </row>
    <row r="12" spans="1:7" x14ac:dyDescent="0.2">
      <c r="B12">
        <v>8</v>
      </c>
      <c r="C12">
        <v>7</v>
      </c>
      <c r="D12">
        <v>7</v>
      </c>
      <c r="E12">
        <v>7</v>
      </c>
      <c r="F12">
        <v>7</v>
      </c>
      <c r="G12">
        <v>5</v>
      </c>
    </row>
    <row r="13" spans="1:7" x14ac:dyDescent="0.2">
      <c r="B13">
        <v>8</v>
      </c>
      <c r="C13">
        <v>6</v>
      </c>
      <c r="D13">
        <v>7</v>
      </c>
      <c r="E13">
        <v>6</v>
      </c>
      <c r="F13">
        <v>7</v>
      </c>
      <c r="G13">
        <v>7</v>
      </c>
    </row>
    <row r="14" spans="1:7" x14ac:dyDescent="0.2">
      <c r="D14">
        <v>6</v>
      </c>
      <c r="F14">
        <v>6</v>
      </c>
      <c r="G14">
        <v>8</v>
      </c>
    </row>
    <row r="15" spans="1:7" x14ac:dyDescent="0.2">
      <c r="B15">
        <f t="shared" ref="B15:G15" si="0">AVERAGE(B4:B14)</f>
        <v>8.6</v>
      </c>
      <c r="C15">
        <f t="shared" si="0"/>
        <v>7.6</v>
      </c>
      <c r="D15">
        <f t="shared" si="0"/>
        <v>8.3636363636363633</v>
      </c>
      <c r="E15">
        <f t="shared" si="0"/>
        <v>6</v>
      </c>
      <c r="F15">
        <f t="shared" si="0"/>
        <v>6.4545454545454541</v>
      </c>
      <c r="G15">
        <f t="shared" si="0"/>
        <v>6.5454545454545459</v>
      </c>
    </row>
    <row r="19" spans="1:7" x14ac:dyDescent="0.2">
      <c r="C19" t="s">
        <v>13</v>
      </c>
      <c r="D19">
        <f>AVERAGE(B15:D15)</f>
        <v>8.1878787878787875</v>
      </c>
      <c r="E19">
        <f>_xlfn.STDEV.P(B15:D15)</f>
        <v>0.42674586041900475</v>
      </c>
      <c r="F19">
        <f>TTEST(B15:D15,E15:G15,1,2)</f>
        <v>2.9147647897116431E-3</v>
      </c>
    </row>
    <row r="20" spans="1:7" x14ac:dyDescent="0.2">
      <c r="C20" t="s">
        <v>3</v>
      </c>
      <c r="D20">
        <f>AVERAGE(E15:G15)</f>
        <v>6.333333333333333</v>
      </c>
      <c r="E20">
        <f>_xlfn.STDEV.P(E15:G15)</f>
        <v>0.23860629921247917</v>
      </c>
    </row>
    <row r="31" spans="1:7" x14ac:dyDescent="0.2">
      <c r="A31" t="s">
        <v>70</v>
      </c>
      <c r="B31" t="s">
        <v>12</v>
      </c>
      <c r="C31" t="s">
        <v>11</v>
      </c>
      <c r="D31" t="s">
        <v>10</v>
      </c>
      <c r="E31" t="s">
        <v>9</v>
      </c>
      <c r="F31" t="s">
        <v>8</v>
      </c>
      <c r="G31" t="s">
        <v>7</v>
      </c>
    </row>
  </sheetData>
  <phoneticPr fontId="2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7"/>
  <sheetViews>
    <sheetView zoomScale="102" zoomScaleNormal="102" workbookViewId="0">
      <selection activeCell="J54" sqref="J54"/>
    </sheetView>
  </sheetViews>
  <sheetFormatPr defaultRowHeight="13.2" x14ac:dyDescent="0.2"/>
  <cols>
    <col min="1" max="1" width="8.88671875" style="1"/>
    <col min="2" max="2" width="7.5546875" style="1" bestFit="1" customWidth="1"/>
    <col min="3" max="5" width="8.88671875" style="1"/>
    <col min="6" max="6" width="4.44140625" style="1" customWidth="1"/>
    <col min="7" max="16384" width="8.88671875" style="1"/>
  </cols>
  <sheetData>
    <row r="2" spans="2:9" x14ac:dyDescent="0.2">
      <c r="C2" s="28" t="s">
        <v>65</v>
      </c>
      <c r="D2" s="28"/>
      <c r="E2" s="28"/>
      <c r="G2" s="28" t="s">
        <v>64</v>
      </c>
      <c r="H2" s="28"/>
      <c r="I2" s="28"/>
    </row>
    <row r="3" spans="2:9" x14ac:dyDescent="0.2">
      <c r="C3" s="28" t="s">
        <v>68</v>
      </c>
      <c r="D3" s="28"/>
      <c r="E3" s="28"/>
      <c r="G3" s="28" t="s">
        <v>67</v>
      </c>
      <c r="H3" s="28"/>
      <c r="I3" s="28"/>
    </row>
    <row r="4" spans="2:9" ht="13.8" thickBot="1" x14ac:dyDescent="0.25">
      <c r="B4" s="27" t="s">
        <v>66</v>
      </c>
      <c r="C4" s="26">
        <v>3866</v>
      </c>
      <c r="D4" s="26">
        <v>3867</v>
      </c>
      <c r="E4" s="26">
        <v>3988</v>
      </c>
      <c r="F4" s="27"/>
      <c r="G4" s="26">
        <v>3869</v>
      </c>
      <c r="H4" s="26">
        <v>3870</v>
      </c>
      <c r="I4" s="26">
        <v>3871</v>
      </c>
    </row>
    <row r="5" spans="2:9" x14ac:dyDescent="0.2">
      <c r="B5" s="1">
        <v>1</v>
      </c>
      <c r="C5" s="25">
        <v>12.790308831298796</v>
      </c>
      <c r="D5" s="25">
        <v>11.42306438745751</v>
      </c>
      <c r="E5" s="25">
        <v>12.225350710715828</v>
      </c>
      <c r="G5" s="25">
        <v>10.56</v>
      </c>
      <c r="H5" s="25">
        <v>11.355069352496267</v>
      </c>
      <c r="I5" s="25">
        <v>9.1874697278412842</v>
      </c>
    </row>
    <row r="6" spans="2:9" x14ac:dyDescent="0.2">
      <c r="C6" s="25">
        <v>15.050315611308619</v>
      </c>
      <c r="D6" s="25">
        <v>13.774178741398703</v>
      </c>
      <c r="E6" s="25">
        <v>13.302270482891258</v>
      </c>
      <c r="G6" s="25">
        <v>7.9687389215609263</v>
      </c>
      <c r="H6" s="25">
        <v>10.384372874661231</v>
      </c>
      <c r="I6" s="25">
        <v>12.76758395312128</v>
      </c>
    </row>
    <row r="7" spans="2:9" x14ac:dyDescent="0.2">
      <c r="C7" s="25">
        <v>11.740664376431171</v>
      </c>
      <c r="D7" s="25">
        <v>13.229300812968161</v>
      </c>
      <c r="E7" s="25">
        <v>13.185325176119097</v>
      </c>
      <c r="G7" s="25">
        <v>7.5315868181944241</v>
      </c>
      <c r="H7" s="25">
        <v>10.642180227754086</v>
      </c>
      <c r="I7" s="25">
        <v>12.668638443021417</v>
      </c>
    </row>
    <row r="8" spans="2:9" x14ac:dyDescent="0.2">
      <c r="B8" s="23">
        <v>2</v>
      </c>
      <c r="C8" s="22">
        <v>13.554571184659441</v>
      </c>
      <c r="D8" s="22">
        <v>11.44</v>
      </c>
      <c r="E8" s="22">
        <v>11.969294047687187</v>
      </c>
      <c r="F8" s="23"/>
      <c r="G8" s="22">
        <v>10.56</v>
      </c>
      <c r="H8" s="22">
        <v>10.2719034263373</v>
      </c>
      <c r="I8" s="22">
        <v>16.333425850078115</v>
      </c>
    </row>
    <row r="9" spans="2:9" x14ac:dyDescent="0.2">
      <c r="B9" s="21"/>
      <c r="C9" s="20">
        <v>11.616333328550796</v>
      </c>
      <c r="D9" s="20">
        <v>11.740664376431171</v>
      </c>
      <c r="E9" s="20">
        <v>11.616333328550796</v>
      </c>
      <c r="F9" s="21"/>
      <c r="G9" s="20">
        <v>9.2504702583166019</v>
      </c>
      <c r="H9" s="20">
        <v>14.626277721963302</v>
      </c>
      <c r="I9" s="20">
        <v>10.158188814941372</v>
      </c>
    </row>
    <row r="10" spans="2:9" x14ac:dyDescent="0.2">
      <c r="B10" s="21"/>
      <c r="C10" s="20">
        <v>13.12646182335514</v>
      </c>
      <c r="D10" s="20">
        <v>9.0708323763588563</v>
      </c>
      <c r="E10" s="20">
        <v>13.316816436370967</v>
      </c>
      <c r="F10" s="21"/>
      <c r="G10" s="20">
        <v>10.205723884174017</v>
      </c>
      <c r="H10" s="20">
        <v>12.169798683626611</v>
      </c>
      <c r="I10" s="20">
        <v>11</v>
      </c>
    </row>
    <row r="11" spans="2:9" x14ac:dyDescent="0.2">
      <c r="B11" s="23">
        <v>3</v>
      </c>
      <c r="C11" s="22">
        <v>12.201573668998602</v>
      </c>
      <c r="D11" s="22">
        <v>12.390512499489278</v>
      </c>
      <c r="E11" s="22">
        <v>10.705662053324868</v>
      </c>
      <c r="F11" s="23"/>
      <c r="G11" s="22">
        <v>10.569162691528597</v>
      </c>
      <c r="H11" s="22">
        <v>11.035143859506318</v>
      </c>
      <c r="I11" s="22">
        <v>11.44</v>
      </c>
    </row>
    <row r="12" spans="2:9" x14ac:dyDescent="0.2">
      <c r="C12" s="25">
        <v>10.158188814941372</v>
      </c>
      <c r="D12" s="25">
        <v>14.546642224238555</v>
      </c>
      <c r="E12" s="25">
        <v>13.816280251934671</v>
      </c>
      <c r="G12" s="25">
        <v>11.008796482813189</v>
      </c>
      <c r="H12" s="25">
        <v>8.2668494603446128</v>
      </c>
      <c r="I12" s="25">
        <v>11.139910233031504</v>
      </c>
    </row>
    <row r="13" spans="2:9" x14ac:dyDescent="0.2">
      <c r="C13" s="25">
        <v>11.078916914572472</v>
      </c>
      <c r="D13" s="25">
        <v>10.30013592143327</v>
      </c>
      <c r="E13" s="25">
        <v>10.35637002042704</v>
      </c>
      <c r="G13" s="25">
        <v>12.00966277628144</v>
      </c>
      <c r="H13" s="25">
        <v>10.26247533492773</v>
      </c>
      <c r="I13" s="25">
        <v>15.500245159351511</v>
      </c>
    </row>
    <row r="14" spans="2:9" x14ac:dyDescent="0.2">
      <c r="B14" s="23">
        <v>4</v>
      </c>
      <c r="C14" s="22">
        <v>11.473796233156662</v>
      </c>
      <c r="D14" s="22">
        <v>13.082140497640284</v>
      </c>
      <c r="E14" s="22">
        <v>11.847362575695907</v>
      </c>
      <c r="F14" s="23"/>
      <c r="G14" s="22">
        <v>13.668357618967979</v>
      </c>
      <c r="H14" s="22">
        <v>8.7669378918753598</v>
      </c>
      <c r="I14" s="22">
        <v>8.4635689871353907</v>
      </c>
    </row>
    <row r="15" spans="2:9" x14ac:dyDescent="0.2">
      <c r="B15" s="21"/>
      <c r="C15" s="20">
        <v>10.822569011098985</v>
      </c>
      <c r="D15" s="20">
        <v>14.96</v>
      </c>
      <c r="E15" s="20">
        <v>12.880807428107913</v>
      </c>
      <c r="F15" s="21"/>
      <c r="G15" s="20">
        <v>14.086873322352266</v>
      </c>
      <c r="H15" s="20">
        <v>8.8109931335803466</v>
      </c>
      <c r="I15" s="20">
        <v>10.033543740872414</v>
      </c>
    </row>
    <row r="16" spans="2:9" x14ac:dyDescent="0.2">
      <c r="B16" s="7"/>
      <c r="C16" s="19">
        <v>14.086873322352268</v>
      </c>
      <c r="D16" s="19">
        <v>9.3338095116624284</v>
      </c>
      <c r="E16" s="19">
        <v>12.828094168659661</v>
      </c>
      <c r="F16" s="7"/>
      <c r="G16" s="19">
        <v>12.327854638987272</v>
      </c>
      <c r="H16" s="19">
        <v>8.5432546491369425</v>
      </c>
      <c r="I16" s="19">
        <v>11.953108382341393</v>
      </c>
    </row>
    <row r="17" spans="2:13" x14ac:dyDescent="0.2">
      <c r="B17" s="1">
        <v>5</v>
      </c>
      <c r="C17" s="25">
        <v>10.74176894184566</v>
      </c>
      <c r="D17" s="25">
        <v>9.6899948400399083</v>
      </c>
      <c r="E17" s="25">
        <v>14.566591914377227</v>
      </c>
      <c r="G17" s="25">
        <v>14.08</v>
      </c>
      <c r="H17" s="25">
        <v>11</v>
      </c>
      <c r="I17" s="25">
        <v>13.647094928958325</v>
      </c>
    </row>
    <row r="18" spans="2:13" x14ac:dyDescent="0.2">
      <c r="C18" s="25">
        <v>11.888145355773542</v>
      </c>
      <c r="D18" s="25">
        <v>10.642180227754086</v>
      </c>
      <c r="E18" s="25">
        <v>8.0292465399936503</v>
      </c>
      <c r="G18" s="25">
        <v>11.953108382341393</v>
      </c>
      <c r="H18" s="25">
        <v>11.691090624916052</v>
      </c>
      <c r="I18" s="25">
        <v>13.236615881712364</v>
      </c>
    </row>
    <row r="19" spans="2:13" x14ac:dyDescent="0.2">
      <c r="C19" s="25">
        <v>11.269498657881812</v>
      </c>
      <c r="D19" s="25">
        <v>13.030241747565546</v>
      </c>
      <c r="E19" s="25">
        <v>11.078916914572472</v>
      </c>
      <c r="G19" s="25">
        <v>12.880807428107913</v>
      </c>
      <c r="H19" s="25">
        <v>13.497318252156612</v>
      </c>
      <c r="I19" s="25">
        <v>12.272766599263592</v>
      </c>
    </row>
    <row r="20" spans="2:13" x14ac:dyDescent="0.2">
      <c r="B20" s="23">
        <v>6</v>
      </c>
      <c r="C20" s="22">
        <v>10.043186745251727</v>
      </c>
      <c r="D20" s="22">
        <v>14.7514880605314</v>
      </c>
      <c r="E20" s="22">
        <v>11</v>
      </c>
      <c r="F20" s="23"/>
      <c r="G20" s="22">
        <v>9.7695854569167881</v>
      </c>
      <c r="H20" s="22">
        <v>12.32</v>
      </c>
      <c r="I20" s="22">
        <v>13.893134995385312</v>
      </c>
    </row>
    <row r="21" spans="2:13" x14ac:dyDescent="0.2">
      <c r="B21" s="21"/>
      <c r="C21" s="20">
        <v>12.390512499489278</v>
      </c>
      <c r="D21" s="20">
        <v>11.312364916320549</v>
      </c>
      <c r="E21" s="20">
        <v>9.68</v>
      </c>
      <c r="F21" s="21"/>
      <c r="G21" s="20">
        <v>12.327854638987272</v>
      </c>
      <c r="H21" s="20">
        <v>11.312364916320549</v>
      </c>
      <c r="I21" s="20">
        <v>9.4982945837660768</v>
      </c>
    </row>
    <row r="22" spans="2:13" x14ac:dyDescent="0.2">
      <c r="B22" s="7"/>
      <c r="C22" s="19">
        <v>9.3338095116624284</v>
      </c>
      <c r="D22" s="19">
        <v>10.74176894184566</v>
      </c>
      <c r="E22" s="19">
        <v>10.867198351001052</v>
      </c>
      <c r="F22" s="7"/>
      <c r="G22" s="19">
        <v>13.12646182335514</v>
      </c>
      <c r="H22" s="19">
        <v>12.201573668998602</v>
      </c>
      <c r="I22" s="19">
        <v>12.940788229470414</v>
      </c>
    </row>
    <row r="23" spans="2:13" x14ac:dyDescent="0.2">
      <c r="B23" s="1">
        <v>7</v>
      </c>
      <c r="C23" s="25">
        <v>12.599682535683192</v>
      </c>
      <c r="D23" s="25">
        <v>15.140092469995023</v>
      </c>
      <c r="E23" s="25">
        <v>8.4061881967988317</v>
      </c>
      <c r="G23" s="25">
        <v>13.265835819879577</v>
      </c>
      <c r="H23" s="25">
        <v>8.7669378918753598</v>
      </c>
      <c r="I23" s="25">
        <v>10.56</v>
      </c>
    </row>
    <row r="24" spans="2:13" x14ac:dyDescent="0.2">
      <c r="C24" s="25">
        <v>14.96</v>
      </c>
      <c r="D24" s="25">
        <v>15.624647196016941</v>
      </c>
      <c r="E24" s="25">
        <v>7.5187232958794272</v>
      </c>
      <c r="G24" s="25">
        <v>13.753079655117252</v>
      </c>
      <c r="H24" s="25">
        <v>9.1874697278412842</v>
      </c>
      <c r="I24" s="25">
        <v>12.828094168659661</v>
      </c>
    </row>
    <row r="25" spans="2:13" x14ac:dyDescent="0.2">
      <c r="C25" s="25">
        <v>12.828094168659661</v>
      </c>
      <c r="D25" s="25">
        <v>17.953941071530785</v>
      </c>
      <c r="E25" s="25">
        <v>8.8984493031089418</v>
      </c>
      <c r="G25" s="25">
        <v>13.647094928958325</v>
      </c>
      <c r="H25" s="25">
        <v>11.278084943819142</v>
      </c>
      <c r="I25" s="25">
        <v>9.6899948400399083</v>
      </c>
    </row>
    <row r="26" spans="2:13" x14ac:dyDescent="0.2">
      <c r="B26" s="23">
        <v>8</v>
      </c>
      <c r="C26" s="22">
        <v>9.2818101682807566</v>
      </c>
      <c r="D26" s="22">
        <v>16.058493079987301</v>
      </c>
      <c r="E26" s="22">
        <v>10.642180227754086</v>
      </c>
      <c r="F26" s="23"/>
      <c r="G26" s="22">
        <v>13.64</v>
      </c>
      <c r="H26" s="22">
        <v>8.4978114829643054</v>
      </c>
      <c r="I26" s="22">
        <v>8.8438905465863833</v>
      </c>
    </row>
    <row r="27" spans="2:13" x14ac:dyDescent="0.2">
      <c r="B27" s="21"/>
      <c r="C27" s="20">
        <v>10.30013592143327</v>
      </c>
      <c r="D27" s="20">
        <v>10.633080456763224</v>
      </c>
      <c r="E27" s="20">
        <v>7.5315868181944241</v>
      </c>
      <c r="F27" s="21"/>
      <c r="G27" s="20">
        <v>10.033543740872414</v>
      </c>
      <c r="H27" s="20">
        <v>9.477890060556728</v>
      </c>
      <c r="I27" s="20">
        <v>8.8548291908991672</v>
      </c>
    </row>
    <row r="28" spans="2:13" x14ac:dyDescent="0.2">
      <c r="B28" s="7"/>
      <c r="C28" s="19">
        <v>8.6669948655805733</v>
      </c>
      <c r="D28" s="19">
        <v>14.96</v>
      </c>
      <c r="E28" s="19">
        <v>10.569162691528597</v>
      </c>
      <c r="F28" s="7"/>
      <c r="G28" s="19">
        <v>11.515902048906112</v>
      </c>
      <c r="H28" s="19">
        <v>11.035143859506318</v>
      </c>
      <c r="I28" s="19">
        <v>9.4982945837660768</v>
      </c>
    </row>
    <row r="29" spans="2:13" x14ac:dyDescent="0.2">
      <c r="B29" s="1">
        <v>9</v>
      </c>
      <c r="C29" s="25">
        <v>11.473796233156662</v>
      </c>
      <c r="D29" s="25">
        <v>9.2818101682807566</v>
      </c>
      <c r="E29" s="25">
        <v>9.1874697278412842</v>
      </c>
      <c r="G29" s="25">
        <v>12.32</v>
      </c>
      <c r="H29" s="25">
        <v>11.312364916320549</v>
      </c>
      <c r="I29" s="25">
        <v>9.9268524719570603</v>
      </c>
    </row>
    <row r="30" spans="2:13" x14ac:dyDescent="0.2">
      <c r="C30" s="25">
        <v>14.086873322352266</v>
      </c>
      <c r="D30" s="25">
        <v>14.947053221287463</v>
      </c>
      <c r="E30" s="25">
        <v>11.888145355773542</v>
      </c>
      <c r="G30" s="25">
        <v>9.2818101682807566</v>
      </c>
      <c r="H30" s="25">
        <v>12.828094168659661</v>
      </c>
      <c r="I30" s="25">
        <v>13.207331297427196</v>
      </c>
    </row>
    <row r="31" spans="2:13" x14ac:dyDescent="0.2">
      <c r="C31" s="25">
        <v>10.158188814941372</v>
      </c>
      <c r="D31" s="25">
        <v>12.00966277628144</v>
      </c>
      <c r="E31" s="25">
        <v>8.8984493031089418</v>
      </c>
      <c r="G31" s="25">
        <v>13.753079655117252</v>
      </c>
      <c r="H31" s="25">
        <v>10.2719034263373</v>
      </c>
      <c r="I31" s="25">
        <v>11.026368395804669</v>
      </c>
      <c r="K31" s="7"/>
      <c r="L31" s="24" t="s">
        <v>65</v>
      </c>
      <c r="M31" s="24" t="s">
        <v>64</v>
      </c>
    </row>
    <row r="32" spans="2:13" x14ac:dyDescent="0.2">
      <c r="B32" s="23">
        <v>10</v>
      </c>
      <c r="C32" s="22">
        <v>8.4635689871353907</v>
      </c>
      <c r="D32" s="22">
        <v>14.758048651498612</v>
      </c>
      <c r="E32" s="22">
        <v>9.4061256636300605</v>
      </c>
      <c r="F32" s="23"/>
      <c r="G32" s="22">
        <v>10.56</v>
      </c>
      <c r="H32" s="22">
        <v>11</v>
      </c>
      <c r="I32" s="22">
        <v>13.403760666320478</v>
      </c>
      <c r="L32" s="1">
        <v>11.558925101723691</v>
      </c>
      <c r="M32" s="1">
        <v>11.537200077102868</v>
      </c>
    </row>
    <row r="33" spans="2:14" x14ac:dyDescent="0.2">
      <c r="B33" s="21"/>
      <c r="C33" s="20">
        <v>8.7337506261628519</v>
      </c>
      <c r="D33" s="20">
        <v>13.668357618967979</v>
      </c>
      <c r="E33" s="20">
        <v>12.514887134928545</v>
      </c>
      <c r="F33" s="21"/>
      <c r="G33" s="20">
        <v>11.649618019488878</v>
      </c>
      <c r="H33" s="20">
        <v>12.668638443021417</v>
      </c>
      <c r="I33" s="20">
        <v>13.816280251934671</v>
      </c>
      <c r="L33" s="1">
        <v>12.882885160589494</v>
      </c>
      <c r="M33" s="1">
        <v>10.904773891073761</v>
      </c>
    </row>
    <row r="34" spans="2:14" x14ac:dyDescent="0.2">
      <c r="B34" s="7"/>
      <c r="C34" s="19">
        <v>11.847362575695907</v>
      </c>
      <c r="D34" s="19">
        <v>15.992048023939898</v>
      </c>
      <c r="E34" s="19">
        <v>11</v>
      </c>
      <c r="F34" s="7"/>
      <c r="G34" s="19">
        <v>8.8109931335803466</v>
      </c>
      <c r="H34" s="19">
        <v>13.661273732708819</v>
      </c>
      <c r="I34" s="19">
        <v>14.888653397805994</v>
      </c>
      <c r="K34" s="7"/>
      <c r="L34" s="7">
        <v>10.991109603965874</v>
      </c>
      <c r="M34" s="7">
        <v>11.755957610716433</v>
      </c>
    </row>
    <row r="35" spans="2:14" x14ac:dyDescent="0.2">
      <c r="B35" s="18" t="s">
        <v>63</v>
      </c>
      <c r="C35" s="17">
        <f>AVERAGE(C5:C34)</f>
        <v>11.558925101723691</v>
      </c>
      <c r="D35" s="17">
        <f>AVERAGE(D5:D34)</f>
        <v>12.882885160589494</v>
      </c>
      <c r="E35" s="17">
        <f>AVERAGE(E5:E34)</f>
        <v>10.991109603965874</v>
      </c>
      <c r="F35" s="17"/>
      <c r="G35" s="17">
        <f>AVERAGE(G5:G34)</f>
        <v>11.537200077102868</v>
      </c>
      <c r="H35" s="17">
        <f>AVERAGE(H5:H34)</f>
        <v>10.904773891073761</v>
      </c>
      <c r="I35" s="17">
        <f>AVERAGE(I5:I34)</f>
        <v>11.755957610716433</v>
      </c>
      <c r="K35" s="18" t="s">
        <v>63</v>
      </c>
      <c r="L35" s="17">
        <f>AVERAGE(L32:L34)</f>
        <v>11.810973288759685</v>
      </c>
      <c r="M35" s="17">
        <f>AVERAGE(M32:M34)</f>
        <v>11.399310526297688</v>
      </c>
      <c r="N35" s="1" t="s">
        <v>62</v>
      </c>
    </row>
    <row r="36" spans="2:14" x14ac:dyDescent="0.2">
      <c r="B36" s="18" t="s">
        <v>61</v>
      </c>
      <c r="C36" s="17">
        <f>STDEV(C5:C34)</f>
        <v>1.7996926440871397</v>
      </c>
      <c r="D36" s="17">
        <f>STDEV(D5:D34)</f>
        <v>2.3704655309692826</v>
      </c>
      <c r="E36" s="17">
        <f>STDEV(E5:E34)</f>
        <v>1.916689766851762</v>
      </c>
      <c r="F36" s="17"/>
      <c r="G36" s="17">
        <f>STDEV(G5:G34)</f>
        <v>1.8897183828406281</v>
      </c>
      <c r="H36" s="17">
        <f>STDEV(H5:H34)</f>
        <v>1.6609219659956711</v>
      </c>
      <c r="I36" s="17">
        <f>STDEV(I5:I34)</f>
        <v>2.1138281962219994</v>
      </c>
      <c r="K36" s="18" t="s">
        <v>61</v>
      </c>
      <c r="L36" s="17">
        <f>STDEV(L32:L34)</f>
        <v>0.97074708632102014</v>
      </c>
      <c r="M36" s="17">
        <f>STDEV(M32:M34)</f>
        <v>0.44202780151493237</v>
      </c>
    </row>
    <row r="37" spans="2:14" x14ac:dyDescent="0.2">
      <c r="L37" s="9" t="s">
        <v>60</v>
      </c>
      <c r="M37" s="1">
        <f>TTEST(L32:L34,M32:M34,2,2)</f>
        <v>0.54043196349323186</v>
      </c>
    </row>
  </sheetData>
  <mergeCells count="4">
    <mergeCell ref="C3:E3"/>
    <mergeCell ref="G3:I3"/>
    <mergeCell ref="C2:E2"/>
    <mergeCell ref="G2:I2"/>
  </mergeCells>
  <phoneticPr fontId="2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17"/>
  <sheetViews>
    <sheetView workbookViewId="0">
      <selection activeCell="H34" sqref="H34"/>
    </sheetView>
  </sheetViews>
  <sheetFormatPr defaultRowHeight="13.2" x14ac:dyDescent="0.2"/>
  <sheetData>
    <row r="2" spans="2:27" x14ac:dyDescent="0.2">
      <c r="G2" t="s">
        <v>4</v>
      </c>
      <c r="H2" t="s">
        <v>5</v>
      </c>
      <c r="I2" t="s">
        <v>6</v>
      </c>
    </row>
    <row r="3" spans="2:27" x14ac:dyDescent="0.2">
      <c r="B3" t="s">
        <v>1</v>
      </c>
      <c r="C3">
        <v>19</v>
      </c>
      <c r="D3">
        <v>17</v>
      </c>
      <c r="E3">
        <v>13</v>
      </c>
      <c r="F3">
        <v>16</v>
      </c>
      <c r="G3">
        <f>AVERAGE(C3:F3)</f>
        <v>16.25</v>
      </c>
      <c r="H3">
        <f>_xlfn.STDEV.P(C3:F3)</f>
        <v>2.1650635094610968</v>
      </c>
      <c r="I3">
        <f>TTEST(C3:F3,C4:F4,1,3)</f>
        <v>2.5639423562264826E-2</v>
      </c>
    </row>
    <row r="4" spans="2:27" x14ac:dyDescent="0.2">
      <c r="B4" t="s">
        <v>3</v>
      </c>
      <c r="C4">
        <v>12</v>
      </c>
      <c r="D4">
        <v>15</v>
      </c>
      <c r="E4">
        <v>12</v>
      </c>
      <c r="F4">
        <v>9</v>
      </c>
      <c r="G4">
        <f>AVERAGE(C4:F4)</f>
        <v>12</v>
      </c>
      <c r="H4">
        <f>_xlfn.STDEV.P(C4:F4)</f>
        <v>2.1213203435596424</v>
      </c>
      <c r="K4" t="s">
        <v>2</v>
      </c>
      <c r="L4">
        <v>12</v>
      </c>
      <c r="M4">
        <v>15</v>
      </c>
      <c r="N4">
        <v>12</v>
      </c>
      <c r="O4">
        <v>9</v>
      </c>
      <c r="P4">
        <v>12</v>
      </c>
      <c r="Q4">
        <v>2.1213203435596424</v>
      </c>
    </row>
    <row r="5" spans="2:27" x14ac:dyDescent="0.2">
      <c r="K5" t="s">
        <v>0</v>
      </c>
      <c r="L5">
        <v>19</v>
      </c>
      <c r="M5">
        <v>17</v>
      </c>
      <c r="N5">
        <v>13</v>
      </c>
      <c r="O5">
        <v>16</v>
      </c>
      <c r="P5">
        <v>16.25</v>
      </c>
      <c r="Q5">
        <v>2.1650635094610968</v>
      </c>
      <c r="R5">
        <v>2.5639423562264826E-2</v>
      </c>
    </row>
    <row r="15" spans="2:27" x14ac:dyDescent="0.2">
      <c r="P15">
        <v>8</v>
      </c>
      <c r="Q15">
        <v>9</v>
      </c>
      <c r="R15">
        <v>10</v>
      </c>
      <c r="S15">
        <v>11</v>
      </c>
      <c r="T15">
        <v>12</v>
      </c>
      <c r="U15">
        <v>13</v>
      </c>
      <c r="V15">
        <v>14</v>
      </c>
      <c r="W15">
        <v>15</v>
      </c>
      <c r="X15">
        <v>16</v>
      </c>
      <c r="Y15">
        <v>17</v>
      </c>
      <c r="Z15">
        <v>18</v>
      </c>
      <c r="AA15">
        <v>19</v>
      </c>
    </row>
    <row r="16" spans="2:27" x14ac:dyDescent="0.2">
      <c r="O16" t="s">
        <v>1</v>
      </c>
      <c r="P16">
        <v>0</v>
      </c>
      <c r="Q16">
        <v>0</v>
      </c>
      <c r="R16">
        <v>0</v>
      </c>
      <c r="S16">
        <v>0</v>
      </c>
      <c r="T16">
        <v>0</v>
      </c>
      <c r="U16">
        <v>25</v>
      </c>
      <c r="V16">
        <v>25</v>
      </c>
      <c r="W16">
        <v>25</v>
      </c>
      <c r="X16">
        <v>50</v>
      </c>
      <c r="Y16">
        <v>75</v>
      </c>
      <c r="Z16">
        <v>75</v>
      </c>
      <c r="AA16">
        <v>100</v>
      </c>
    </row>
    <row r="17" spans="15:27" x14ac:dyDescent="0.2">
      <c r="O17" t="s">
        <v>3</v>
      </c>
      <c r="P17">
        <v>0</v>
      </c>
      <c r="Q17">
        <v>25</v>
      </c>
      <c r="R17">
        <v>25</v>
      </c>
      <c r="S17">
        <v>25</v>
      </c>
      <c r="T17">
        <v>75</v>
      </c>
      <c r="U17">
        <v>75</v>
      </c>
      <c r="V17">
        <v>75</v>
      </c>
      <c r="W17">
        <v>100</v>
      </c>
      <c r="X17">
        <v>100</v>
      </c>
      <c r="Y17">
        <v>100</v>
      </c>
      <c r="Z17">
        <v>100</v>
      </c>
      <c r="AA17">
        <v>100</v>
      </c>
    </row>
  </sheetData>
  <phoneticPr fontId="2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R26"/>
  <sheetViews>
    <sheetView tabSelected="1" workbookViewId="0">
      <selection activeCell="E42" sqref="E42"/>
    </sheetView>
  </sheetViews>
  <sheetFormatPr defaultRowHeight="13.2" x14ac:dyDescent="0.2"/>
  <sheetData>
    <row r="2" spans="3:18" x14ac:dyDescent="0.2">
      <c r="C2" t="s">
        <v>59</v>
      </c>
      <c r="E2" t="s">
        <v>58</v>
      </c>
      <c r="G2" t="s">
        <v>57</v>
      </c>
      <c r="I2" t="s">
        <v>56</v>
      </c>
      <c r="K2" t="s">
        <v>55</v>
      </c>
      <c r="M2" t="s">
        <v>54</v>
      </c>
      <c r="O2" t="s">
        <v>53</v>
      </c>
      <c r="Q2" t="s">
        <v>52</v>
      </c>
    </row>
    <row r="3" spans="3:18" x14ac:dyDescent="0.2">
      <c r="C3" t="s">
        <v>48</v>
      </c>
      <c r="D3" t="s">
        <v>51</v>
      </c>
      <c r="E3" t="s">
        <v>48</v>
      </c>
      <c r="F3" t="s">
        <v>50</v>
      </c>
      <c r="G3" t="s">
        <v>49</v>
      </c>
      <c r="H3" t="s">
        <v>51</v>
      </c>
      <c r="I3" t="s">
        <v>49</v>
      </c>
      <c r="J3" t="s">
        <v>50</v>
      </c>
      <c r="K3" t="s">
        <v>48</v>
      </c>
      <c r="L3" t="s">
        <v>51</v>
      </c>
      <c r="M3" t="s">
        <v>48</v>
      </c>
      <c r="N3" t="s">
        <v>50</v>
      </c>
      <c r="O3" t="s">
        <v>49</v>
      </c>
      <c r="P3" t="s">
        <v>47</v>
      </c>
      <c r="Q3" t="s">
        <v>48</v>
      </c>
      <c r="R3" t="s">
        <v>47</v>
      </c>
    </row>
    <row r="4" spans="3:18" x14ac:dyDescent="0.2">
      <c r="C4">
        <v>0</v>
      </c>
      <c r="D4">
        <v>3</v>
      </c>
      <c r="E4">
        <v>0</v>
      </c>
      <c r="F4">
        <v>4</v>
      </c>
      <c r="G4">
        <v>0</v>
      </c>
      <c r="H4">
        <v>2</v>
      </c>
      <c r="I4">
        <v>0</v>
      </c>
      <c r="J4">
        <v>1</v>
      </c>
      <c r="K4">
        <v>0</v>
      </c>
      <c r="L4">
        <v>1</v>
      </c>
      <c r="M4">
        <v>1</v>
      </c>
      <c r="N4">
        <v>2</v>
      </c>
      <c r="O4">
        <v>0</v>
      </c>
      <c r="P4">
        <v>2</v>
      </c>
      <c r="Q4">
        <v>0</v>
      </c>
      <c r="R4">
        <v>3</v>
      </c>
    </row>
    <row r="5" spans="3:18" x14ac:dyDescent="0.2">
      <c r="C5">
        <v>0</v>
      </c>
      <c r="D5">
        <v>3</v>
      </c>
      <c r="E5">
        <v>0</v>
      </c>
      <c r="F5">
        <v>3</v>
      </c>
      <c r="G5">
        <v>0</v>
      </c>
      <c r="H5">
        <v>2</v>
      </c>
      <c r="I5">
        <v>0</v>
      </c>
      <c r="J5">
        <v>2</v>
      </c>
      <c r="K5">
        <v>1</v>
      </c>
      <c r="L5">
        <v>0</v>
      </c>
      <c r="M5">
        <v>0</v>
      </c>
      <c r="N5">
        <v>3</v>
      </c>
      <c r="O5">
        <v>1</v>
      </c>
      <c r="P5">
        <v>0</v>
      </c>
      <c r="Q5">
        <v>1</v>
      </c>
      <c r="R5">
        <v>1</v>
      </c>
    </row>
    <row r="6" spans="3:18" x14ac:dyDescent="0.2">
      <c r="C6">
        <v>0</v>
      </c>
      <c r="D6">
        <v>1</v>
      </c>
      <c r="E6">
        <v>0</v>
      </c>
      <c r="F6">
        <v>5</v>
      </c>
      <c r="G6">
        <v>0</v>
      </c>
      <c r="H6">
        <v>2</v>
      </c>
      <c r="I6">
        <v>0</v>
      </c>
      <c r="J6">
        <v>1</v>
      </c>
      <c r="K6">
        <v>2</v>
      </c>
      <c r="L6">
        <v>0</v>
      </c>
      <c r="M6">
        <v>2</v>
      </c>
      <c r="N6">
        <v>0</v>
      </c>
      <c r="O6">
        <v>1</v>
      </c>
      <c r="P6">
        <v>1</v>
      </c>
      <c r="Q6">
        <v>1</v>
      </c>
      <c r="R6">
        <v>0</v>
      </c>
    </row>
    <row r="7" spans="3:18" x14ac:dyDescent="0.2">
      <c r="E7">
        <v>0</v>
      </c>
      <c r="F7">
        <v>3</v>
      </c>
      <c r="G7">
        <v>0</v>
      </c>
      <c r="H7">
        <v>3</v>
      </c>
      <c r="I7">
        <v>0</v>
      </c>
      <c r="J7">
        <v>2</v>
      </c>
      <c r="K7">
        <v>0</v>
      </c>
      <c r="L7">
        <v>2</v>
      </c>
      <c r="M7">
        <v>2</v>
      </c>
      <c r="N7">
        <v>1</v>
      </c>
      <c r="O7">
        <v>1</v>
      </c>
      <c r="P7">
        <v>1</v>
      </c>
      <c r="Q7">
        <v>1</v>
      </c>
      <c r="R7">
        <v>0</v>
      </c>
    </row>
    <row r="8" spans="3:18" x14ac:dyDescent="0.2">
      <c r="E8">
        <v>0</v>
      </c>
      <c r="F8">
        <v>4</v>
      </c>
      <c r="G8">
        <v>1</v>
      </c>
      <c r="H8">
        <v>2</v>
      </c>
      <c r="I8">
        <v>0</v>
      </c>
      <c r="J8">
        <v>3</v>
      </c>
      <c r="K8">
        <v>1</v>
      </c>
      <c r="L8">
        <v>0</v>
      </c>
      <c r="M8">
        <v>2</v>
      </c>
      <c r="N8">
        <v>0</v>
      </c>
      <c r="O8">
        <v>0</v>
      </c>
      <c r="P8">
        <v>1</v>
      </c>
      <c r="Q8">
        <v>0</v>
      </c>
      <c r="R8">
        <v>1</v>
      </c>
    </row>
    <row r="9" spans="3:18" x14ac:dyDescent="0.2">
      <c r="E9">
        <v>0</v>
      </c>
      <c r="F9">
        <v>3</v>
      </c>
      <c r="G9">
        <v>0</v>
      </c>
      <c r="H9">
        <v>4</v>
      </c>
      <c r="I9">
        <v>0</v>
      </c>
      <c r="J9">
        <v>3</v>
      </c>
      <c r="K9">
        <v>0</v>
      </c>
      <c r="L9">
        <v>2</v>
      </c>
      <c r="M9">
        <v>1</v>
      </c>
      <c r="N9">
        <v>1</v>
      </c>
      <c r="O9">
        <v>1</v>
      </c>
      <c r="P9">
        <v>0</v>
      </c>
      <c r="Q9">
        <v>0</v>
      </c>
      <c r="R9">
        <v>2</v>
      </c>
    </row>
    <row r="10" spans="3:18" x14ac:dyDescent="0.2">
      <c r="E10">
        <v>0</v>
      </c>
      <c r="F10">
        <v>4</v>
      </c>
      <c r="G10">
        <v>0</v>
      </c>
      <c r="H10">
        <v>5</v>
      </c>
      <c r="I10">
        <v>0</v>
      </c>
      <c r="J10">
        <v>3</v>
      </c>
      <c r="K10">
        <v>0</v>
      </c>
      <c r="L10">
        <v>2</v>
      </c>
      <c r="Q10">
        <v>0</v>
      </c>
      <c r="R10">
        <v>2</v>
      </c>
    </row>
    <row r="11" spans="3:18" x14ac:dyDescent="0.2">
      <c r="E11">
        <v>0</v>
      </c>
      <c r="F11">
        <v>6</v>
      </c>
      <c r="G11">
        <v>0</v>
      </c>
      <c r="H11">
        <v>4</v>
      </c>
      <c r="I11">
        <v>0</v>
      </c>
      <c r="J11">
        <v>4</v>
      </c>
    </row>
    <row r="12" spans="3:18" x14ac:dyDescent="0.2">
      <c r="G12">
        <v>0</v>
      </c>
      <c r="H12">
        <v>2</v>
      </c>
      <c r="I12">
        <v>0</v>
      </c>
      <c r="J12">
        <v>3</v>
      </c>
    </row>
    <row r="13" spans="3:18" x14ac:dyDescent="0.2">
      <c r="C13" s="16"/>
      <c r="D13" s="16"/>
      <c r="E13" s="16"/>
      <c r="F13" s="16"/>
      <c r="G13" s="16"/>
      <c r="H13" s="16"/>
      <c r="I13" s="16">
        <v>0</v>
      </c>
      <c r="J13" s="16">
        <v>4</v>
      </c>
      <c r="K13" s="16"/>
      <c r="L13" s="16"/>
      <c r="M13" s="16"/>
      <c r="N13" s="16"/>
      <c r="O13" s="16"/>
      <c r="P13" s="16"/>
      <c r="Q13" s="16"/>
      <c r="R13" s="16"/>
    </row>
    <row r="14" spans="3:18" x14ac:dyDescent="0.2">
      <c r="D14">
        <f>SUM(C4:C13)/(SUM(C4:C13)+SUM(D4:D13))</f>
        <v>0</v>
      </c>
      <c r="F14">
        <f>SUM(E4:E13)/(SUM(E4:E13)+SUM(F4:F13))</f>
        <v>0</v>
      </c>
      <c r="H14">
        <f>SUM(G4:G13)/(SUM(G4:G13)+SUM(H4:H13))</f>
        <v>3.7037037037037035E-2</v>
      </c>
      <c r="J14">
        <f>SUM(I4:I13)/(SUM(I4:I13)+SUM(J4:J13))</f>
        <v>0</v>
      </c>
      <c r="L14">
        <f>SUM(K4:K13)/(SUM(K4:K13)+SUM(L4:L13))</f>
        <v>0.36363636363636365</v>
      </c>
      <c r="N14">
        <f>SUM(M4:M13)/(SUM(M4:M13)+SUM(N4:N13))</f>
        <v>0.53333333333333333</v>
      </c>
      <c r="P14">
        <f>SUM(O4:O13)/(SUM(O4:O13)+SUM(P4:P13))</f>
        <v>0.44444444444444442</v>
      </c>
      <c r="R14">
        <f>SUM(Q4:Q13)/(SUM(Q4:Q13)+SUM(R4:R13))</f>
        <v>0.25</v>
      </c>
    </row>
    <row r="15" spans="3:18" x14ac:dyDescent="0.2">
      <c r="D15">
        <f>SUM(D4:D13)/(SUM(C4:C13)+SUM(D4:D13))</f>
        <v>1</v>
      </c>
      <c r="F15">
        <f>SUM(F4:F13)/(SUM(E4:E13)+SUM(F4:F13))</f>
        <v>1</v>
      </c>
      <c r="H15">
        <f>SUM(H4:H13)/(SUM(G4:G13)+SUM(H4:H13))</f>
        <v>0.96296296296296291</v>
      </c>
      <c r="J15">
        <f>SUM(J4:J13)/(SUM(I4:I13)+SUM(J4:J13))</f>
        <v>1</v>
      </c>
      <c r="L15">
        <f>SUM(L4:L13)/(SUM(K4:K13)+SUM(L4:L13))</f>
        <v>0.63636363636363635</v>
      </c>
      <c r="N15">
        <f>SUM(N4:N13)/(SUM(M4:M13)+SUM(N4:N13))</f>
        <v>0.46666666666666667</v>
      </c>
      <c r="P15">
        <f>SUM(P4:P13)/(SUM(O4:O13)+SUM(P4:P13))</f>
        <v>0.55555555555555558</v>
      </c>
      <c r="R15">
        <f>SUM(R4:R13)/(SUM(Q4:Q13)+SUM(R4:R13))</f>
        <v>0.75</v>
      </c>
    </row>
    <row r="17" spans="4:10" x14ac:dyDescent="0.2">
      <c r="E17" t="s">
        <v>40</v>
      </c>
      <c r="F17" t="s">
        <v>46</v>
      </c>
      <c r="I17" t="s">
        <v>0</v>
      </c>
      <c r="J17" t="s">
        <v>2</v>
      </c>
    </row>
    <row r="18" spans="4:10" x14ac:dyDescent="0.2">
      <c r="D18" t="s">
        <v>45</v>
      </c>
      <c r="E18">
        <f>100*AVERAGE(D14,F14,H14,J14,)</f>
        <v>0.7407407407407407</v>
      </c>
      <c r="F18">
        <f>100*AVERAGE(L14,N14,P14,R14,)</f>
        <v>31.828282828282827</v>
      </c>
      <c r="H18" t="s">
        <v>44</v>
      </c>
      <c r="I18">
        <v>0.7407407407407407</v>
      </c>
      <c r="J18">
        <v>31.828282828282827</v>
      </c>
    </row>
    <row r="19" spans="4:10" x14ac:dyDescent="0.2">
      <c r="D19" t="s">
        <v>43</v>
      </c>
      <c r="E19">
        <f>100*_xlfn.STDEV.P(D14,F14,H14,J14)</f>
        <v>1.6037507477489603</v>
      </c>
      <c r="F19">
        <f>100*_xlfn.STDEV.P(L14,N14,P14,R14)</f>
        <v>10.435153476042633</v>
      </c>
      <c r="I19">
        <f>100-I18</f>
        <v>99.259259259259252</v>
      </c>
      <c r="J19">
        <f>100-J18</f>
        <v>68.171717171717177</v>
      </c>
    </row>
    <row r="20" spans="4:10" x14ac:dyDescent="0.2">
      <c r="D20" t="s">
        <v>42</v>
      </c>
      <c r="F20">
        <f>TTEST(D14:J14,L14:R14,2,2)</f>
        <v>7.0003191440393662E-4</v>
      </c>
    </row>
    <row r="22" spans="4:10" x14ac:dyDescent="0.2">
      <c r="D22" t="s">
        <v>41</v>
      </c>
      <c r="E22">
        <f>100*_xlfn.STDEV.P(D15,F15,H15,J15)</f>
        <v>1.603750747748963</v>
      </c>
      <c r="F22">
        <f>100*_xlfn.STDEV.P(L15,N15,P15,R15)</f>
        <v>10.435153476042593</v>
      </c>
    </row>
    <row r="26" spans="4:10" x14ac:dyDescent="0.2">
      <c r="E26" t="s">
        <v>40</v>
      </c>
    </row>
  </sheetData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2a</vt:lpstr>
      <vt:lpstr>2b</vt:lpstr>
      <vt:lpstr>2c</vt:lpstr>
      <vt:lpstr>2d</vt:lpstr>
      <vt:lpstr>2f</vt:lpstr>
      <vt:lpstr>'2a'!Print_Area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2021-02-24T01:56:13Z</dcterms:modified>
</cp:coreProperties>
</file>