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Ritsuko/Box/Morita_Fujiwara/01_論文Morita et al/03_FinalSubmisstion/05_SourceData/"/>
    </mc:Choice>
  </mc:AlternateContent>
  <xr:revisionPtr revIDLastSave="0" documentId="13_ncr:1_{097ABBA5-EB82-EC4B-976E-A0349B591BE3}" xr6:coauthVersionLast="46" xr6:coauthVersionMax="46" xr10:uidLastSave="{00000000-0000-0000-0000-000000000000}"/>
  <bookViews>
    <workbookView xWindow="0" yWindow="460" windowWidth="35840" windowHeight="20040" firstSheet="1" activeTab="8" xr2:uid="{7FD42812-8D66-40EC-A547-1B6F773E456F}"/>
  </bookViews>
  <sheets>
    <sheet name="Fig1b_EDFig3ef_replicate1" sheetId="14" r:id="rId1"/>
    <sheet name="Fig1b_EDFig3ef_replicate2" sheetId="15" r:id="rId2"/>
    <sheet name="Fig1b_EDFig3ef_replicate3" sheetId="34" r:id="rId3"/>
    <sheet name="Fig1d_EDFig3h_replicate1" sheetId="28" r:id="rId4"/>
    <sheet name="Fig1d_EDFig3h_replicate2" sheetId="27" r:id="rId5"/>
    <sheet name="Fig1d_EDFig3h_replicate3" sheetId="29" r:id="rId6"/>
    <sheet name="Fig1e_EDFig3i_replicate1" sheetId="23" r:id="rId7"/>
    <sheet name="Fig1e_EDFig3i_replicate2" sheetId="35" r:id="rId8"/>
    <sheet name="Fig1e_EDFig3i_replicate3" sheetId="2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9" i="14" l="1"/>
  <c r="P4" i="25"/>
  <c r="N4" i="25"/>
  <c r="T28" i="34"/>
  <c r="T22" i="34"/>
  <c r="T8" i="34"/>
  <c r="T7" i="34"/>
  <c r="T6" i="34"/>
  <c r="T5" i="34"/>
  <c r="T4" i="34"/>
  <c r="T9" i="34"/>
  <c r="R8" i="34"/>
  <c r="R6" i="34"/>
  <c r="R7" i="34"/>
  <c r="R5" i="34"/>
  <c r="R4" i="34"/>
  <c r="R9" i="34"/>
  <c r="P4" i="34"/>
  <c r="P24" i="34"/>
  <c r="P19" i="34"/>
  <c r="P14" i="34"/>
  <c r="P9" i="34"/>
  <c r="O6" i="27"/>
  <c r="O5" i="27"/>
  <c r="O4" i="27"/>
  <c r="O3" i="27"/>
  <c r="M24" i="23"/>
  <c r="M19" i="23"/>
  <c r="M14" i="23"/>
  <c r="M9" i="23"/>
  <c r="O8" i="23"/>
  <c r="M4" i="23"/>
  <c r="P25" i="25"/>
  <c r="P26" i="25"/>
  <c r="P27" i="25"/>
  <c r="P28" i="25"/>
  <c r="P24" i="25"/>
  <c r="N24" i="25"/>
  <c r="N19" i="25"/>
  <c r="N14" i="25"/>
  <c r="N9" i="25"/>
  <c r="O24" i="35"/>
  <c r="O19" i="35"/>
  <c r="O20" i="35"/>
  <c r="O21" i="35"/>
  <c r="O22" i="35"/>
  <c r="O23" i="35"/>
  <c r="M24" i="35"/>
  <c r="M35" i="35"/>
  <c r="M19" i="35"/>
  <c r="M14" i="35"/>
  <c r="M9" i="35"/>
  <c r="M4" i="35"/>
  <c r="T10" i="14"/>
  <c r="T4" i="14"/>
  <c r="R24" i="14"/>
  <c r="R20" i="14"/>
  <c r="R21" i="14"/>
  <c r="R22" i="14"/>
  <c r="R23" i="14"/>
  <c r="R19" i="14"/>
  <c r="R16" i="14"/>
  <c r="R10" i="14"/>
  <c r="P24" i="14"/>
  <c r="P19" i="14"/>
  <c r="P14" i="14"/>
  <c r="P4" i="14"/>
  <c r="U22" i="15"/>
  <c r="U19" i="15"/>
  <c r="U18" i="15"/>
  <c r="U16" i="15"/>
  <c r="U14" i="15"/>
  <c r="U10" i="15"/>
  <c r="U9" i="15"/>
  <c r="U5" i="15"/>
  <c r="U6" i="15"/>
  <c r="U7" i="15"/>
  <c r="U8" i="15"/>
  <c r="U4" i="15"/>
  <c r="T24" i="15"/>
  <c r="T19" i="15"/>
  <c r="T14" i="15"/>
  <c r="T9" i="15"/>
  <c r="T4" i="15"/>
  <c r="Q24" i="15"/>
  <c r="Q19" i="15"/>
  <c r="Q14" i="15"/>
  <c r="Q9" i="15"/>
  <c r="Q4" i="15"/>
  <c r="M33" i="23"/>
  <c r="N33" i="25"/>
  <c r="M33" i="35"/>
  <c r="P19" i="35"/>
  <c r="Q21" i="35"/>
  <c r="S8" i="15"/>
  <c r="S5" i="15"/>
  <c r="S6" i="15"/>
  <c r="S7" i="15"/>
  <c r="S4" i="15"/>
  <c r="Q22" i="35"/>
  <c r="R17" i="14"/>
  <c r="O16" i="35"/>
  <c r="O17" i="35"/>
  <c r="O18" i="35"/>
  <c r="O15" i="35"/>
  <c r="O14" i="35"/>
  <c r="R16" i="34"/>
  <c r="R17" i="34"/>
  <c r="R18" i="34"/>
  <c r="R15" i="34"/>
  <c r="R14" i="34"/>
  <c r="P14" i="35"/>
  <c r="Q18" i="35"/>
  <c r="S14" i="34"/>
  <c r="T14" i="34"/>
  <c r="T16" i="34"/>
  <c r="I81" i="27"/>
  <c r="I6" i="27"/>
  <c r="I7" i="27"/>
  <c r="I8" i="27"/>
  <c r="I9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5" i="27"/>
  <c r="I33" i="27"/>
  <c r="I34" i="27"/>
  <c r="I35" i="27"/>
  <c r="I36" i="27"/>
  <c r="I37" i="27"/>
  <c r="I38" i="27"/>
  <c r="I39" i="27"/>
  <c r="I40" i="27"/>
  <c r="I41" i="27"/>
  <c r="I42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62" i="27"/>
  <c r="I63" i="27"/>
  <c r="I64" i="27"/>
  <c r="I65" i="27"/>
  <c r="I66" i="27"/>
  <c r="I67" i="27"/>
  <c r="I68" i="27"/>
  <c r="I69" i="27"/>
  <c r="I70" i="27"/>
  <c r="I71" i="27"/>
  <c r="I72" i="27"/>
  <c r="I43" i="27"/>
  <c r="I73" i="27"/>
  <c r="I74" i="27"/>
  <c r="I75" i="27"/>
  <c r="I76" i="27"/>
  <c r="I77" i="27"/>
  <c r="I78" i="27"/>
  <c r="I79" i="27"/>
  <c r="I80" i="27"/>
  <c r="I4" i="27"/>
  <c r="I3" i="27"/>
  <c r="Q16" i="35"/>
  <c r="T18" i="34"/>
  <c r="O10" i="35"/>
  <c r="O11" i="35"/>
  <c r="O12" i="35"/>
  <c r="O13" i="35"/>
  <c r="O9" i="35"/>
  <c r="O28" i="35"/>
  <c r="O27" i="35"/>
  <c r="O26" i="35"/>
  <c r="O25" i="35"/>
  <c r="O8" i="35"/>
  <c r="O7" i="35"/>
  <c r="O6" i="35"/>
  <c r="O5" i="35"/>
  <c r="O4" i="35"/>
  <c r="O35" i="35"/>
  <c r="P24" i="35"/>
  <c r="Q28" i="35"/>
  <c r="P4" i="35"/>
  <c r="Q4" i="35"/>
  <c r="P9" i="35"/>
  <c r="O33" i="35"/>
  <c r="Q13" i="35"/>
  <c r="O34" i="35"/>
  <c r="Q10" i="35"/>
  <c r="Q19" i="35"/>
  <c r="T7" i="35"/>
  <c r="Q14" i="35"/>
  <c r="T6" i="35"/>
  <c r="Q9" i="35"/>
  <c r="T5" i="35"/>
  <c r="Q5" i="35"/>
  <c r="U4" i="35"/>
  <c r="O29" i="35"/>
  <c r="O36" i="35"/>
  <c r="M29" i="35"/>
  <c r="Q8" i="35"/>
  <c r="Q26" i="35"/>
  <c r="V8" i="35"/>
  <c r="X6" i="35"/>
  <c r="Q12" i="35"/>
  <c r="W5" i="35"/>
  <c r="Q11" i="35"/>
  <c r="V5" i="35"/>
  <c r="X4" i="35"/>
  <c r="Q7" i="35"/>
  <c r="W4" i="35"/>
  <c r="Q6" i="35"/>
  <c r="V4" i="35"/>
  <c r="Q25" i="35"/>
  <c r="U8" i="35"/>
  <c r="P29" i="35"/>
  <c r="T4" i="35"/>
  <c r="V6" i="35"/>
  <c r="Q24" i="35"/>
  <c r="T8" i="35"/>
  <c r="U5" i="35"/>
  <c r="P33" i="35"/>
  <c r="Q33" i="35"/>
  <c r="T33" i="35"/>
  <c r="Q17" i="35"/>
  <c r="W6" i="35"/>
  <c r="X5" i="35"/>
  <c r="Q15" i="35"/>
  <c r="U6" i="35"/>
  <c r="O37" i="35"/>
  <c r="Q23" i="35"/>
  <c r="X7" i="35"/>
  <c r="W7" i="35"/>
  <c r="V7" i="35"/>
  <c r="X8" i="35"/>
  <c r="Q20" i="35"/>
  <c r="U7" i="35"/>
  <c r="Q27" i="35"/>
  <c r="W8" i="35"/>
  <c r="P35" i="35"/>
  <c r="Q35" i="35"/>
  <c r="T34" i="35"/>
  <c r="Q34" i="35"/>
  <c r="U33" i="35"/>
  <c r="P37" i="35"/>
  <c r="Q36" i="35"/>
  <c r="U34" i="35"/>
  <c r="R28" i="34"/>
  <c r="R27" i="34"/>
  <c r="R26" i="34"/>
  <c r="R25" i="34"/>
  <c r="R24" i="34"/>
  <c r="R23" i="34"/>
  <c r="R22" i="34"/>
  <c r="R21" i="34"/>
  <c r="R20" i="34"/>
  <c r="R19" i="34"/>
  <c r="R13" i="34"/>
  <c r="R12" i="34"/>
  <c r="R11" i="34"/>
  <c r="R10" i="34"/>
  <c r="S24" i="34"/>
  <c r="S9" i="34"/>
  <c r="S19" i="34"/>
  <c r="T27" i="34"/>
  <c r="Z8" i="34"/>
  <c r="Z4" i="34"/>
  <c r="Y4" i="34"/>
  <c r="X4" i="34"/>
  <c r="S4" i="34"/>
  <c r="T10" i="34"/>
  <c r="P29" i="34"/>
  <c r="R29" i="34"/>
  <c r="AA8" i="34"/>
  <c r="W4" i="34"/>
  <c r="X5" i="34"/>
  <c r="T24" i="34"/>
  <c r="W8" i="34"/>
  <c r="T25" i="34"/>
  <c r="X8" i="34"/>
  <c r="T26" i="34"/>
  <c r="Y8" i="34"/>
  <c r="T21" i="34"/>
  <c r="Y7" i="34"/>
  <c r="AA4" i="34"/>
  <c r="W6" i="34"/>
  <c r="T17" i="34"/>
  <c r="T23" i="34"/>
  <c r="AA7" i="34"/>
  <c r="Z7" i="34"/>
  <c r="T20" i="34"/>
  <c r="X7" i="34"/>
  <c r="T19" i="34"/>
  <c r="W7" i="34"/>
  <c r="AA6" i="34"/>
  <c r="S29" i="34"/>
  <c r="Y6" i="34"/>
  <c r="Z6" i="34"/>
  <c r="T15" i="34"/>
  <c r="X6" i="34"/>
  <c r="T13" i="34"/>
  <c r="AA5" i="34"/>
  <c r="W5" i="34"/>
  <c r="T12" i="34"/>
  <c r="Z5" i="34"/>
  <c r="T11" i="34"/>
  <c r="Y5" i="34"/>
  <c r="P8" i="25"/>
  <c r="P7" i="25"/>
  <c r="P6" i="25"/>
  <c r="P5" i="25"/>
  <c r="I85" i="29"/>
  <c r="I84" i="29"/>
  <c r="I83" i="29"/>
  <c r="I82" i="29"/>
  <c r="I81" i="29"/>
  <c r="I80" i="29"/>
  <c r="I79" i="29"/>
  <c r="I78" i="29"/>
  <c r="I77" i="29"/>
  <c r="I76" i="29"/>
  <c r="I75" i="29"/>
  <c r="I74" i="29"/>
  <c r="I73" i="29"/>
  <c r="I72" i="29"/>
  <c r="I71" i="29"/>
  <c r="I70" i="29"/>
  <c r="I69" i="29"/>
  <c r="I68" i="29"/>
  <c r="I67" i="29"/>
  <c r="I66" i="29"/>
  <c r="I65" i="29"/>
  <c r="I64" i="29"/>
  <c r="I63" i="29"/>
  <c r="I62" i="29"/>
  <c r="I61" i="29"/>
  <c r="I60" i="29"/>
  <c r="I59" i="29"/>
  <c r="I58" i="29"/>
  <c r="I57" i="29"/>
  <c r="I56" i="29"/>
  <c r="I55" i="29"/>
  <c r="I54" i="29"/>
  <c r="I53" i="29"/>
  <c r="I52" i="29"/>
  <c r="I51" i="29"/>
  <c r="I50" i="29"/>
  <c r="I49" i="29"/>
  <c r="I48" i="29"/>
  <c r="I47" i="29"/>
  <c r="I46" i="29"/>
  <c r="I45" i="29"/>
  <c r="I44" i="29"/>
  <c r="I43" i="29"/>
  <c r="I42" i="29"/>
  <c r="I41" i="29"/>
  <c r="I40" i="29"/>
  <c r="I39" i="29"/>
  <c r="I38" i="29"/>
  <c r="I37" i="29"/>
  <c r="I36" i="29"/>
  <c r="I35" i="29"/>
  <c r="I34" i="29"/>
  <c r="I33" i="29"/>
  <c r="I32" i="29"/>
  <c r="I31" i="29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O6" i="29"/>
  <c r="I6" i="29"/>
  <c r="O5" i="29"/>
  <c r="I5" i="29"/>
  <c r="O4" i="29"/>
  <c r="I4" i="29"/>
  <c r="O3" i="29"/>
  <c r="I3" i="29"/>
  <c r="I203" i="28"/>
  <c r="I202" i="28"/>
  <c r="I201" i="28"/>
  <c r="I200" i="28"/>
  <c r="I199" i="28"/>
  <c r="I198" i="28"/>
  <c r="I197" i="28"/>
  <c r="I196" i="28"/>
  <c r="I195" i="28"/>
  <c r="I194" i="28"/>
  <c r="I193" i="28"/>
  <c r="I192" i="28"/>
  <c r="I191" i="28"/>
  <c r="I190" i="28"/>
  <c r="I189" i="28"/>
  <c r="I188" i="28"/>
  <c r="I187" i="28"/>
  <c r="I186" i="28"/>
  <c r="I185" i="28"/>
  <c r="I184" i="28"/>
  <c r="I183" i="28"/>
  <c r="I182" i="28"/>
  <c r="I181" i="28"/>
  <c r="I180" i="28"/>
  <c r="I179" i="28"/>
  <c r="I178" i="28"/>
  <c r="I177" i="28"/>
  <c r="I176" i="28"/>
  <c r="I175" i="28"/>
  <c r="I174" i="28"/>
  <c r="I173" i="28"/>
  <c r="I172" i="28"/>
  <c r="I171" i="28"/>
  <c r="I170" i="28"/>
  <c r="I169" i="28"/>
  <c r="I168" i="28"/>
  <c r="I167" i="28"/>
  <c r="I166" i="28"/>
  <c r="I165" i="28"/>
  <c r="I164" i="28"/>
  <c r="I163" i="28"/>
  <c r="I162" i="28"/>
  <c r="I161" i="28"/>
  <c r="I160" i="28"/>
  <c r="I159" i="28"/>
  <c r="I158" i="28"/>
  <c r="I157" i="28"/>
  <c r="I156" i="28"/>
  <c r="I155" i="28"/>
  <c r="I154" i="28"/>
  <c r="I153" i="28"/>
  <c r="I152" i="28"/>
  <c r="I151" i="28"/>
  <c r="I150" i="28"/>
  <c r="I149" i="28"/>
  <c r="I148" i="28"/>
  <c r="I147" i="28"/>
  <c r="I146" i="28"/>
  <c r="I145" i="28"/>
  <c r="I144" i="28"/>
  <c r="I143" i="28"/>
  <c r="I142" i="28"/>
  <c r="I141" i="28"/>
  <c r="I140" i="28"/>
  <c r="I139" i="28"/>
  <c r="I138" i="28"/>
  <c r="I137" i="28"/>
  <c r="I136" i="28"/>
  <c r="I135" i="28"/>
  <c r="I134" i="28"/>
  <c r="I133" i="28"/>
  <c r="I132" i="28"/>
  <c r="I131" i="28"/>
  <c r="I130" i="28"/>
  <c r="I129" i="28"/>
  <c r="I128" i="28"/>
  <c r="I127" i="28"/>
  <c r="I126" i="28"/>
  <c r="I125" i="28"/>
  <c r="I124" i="28"/>
  <c r="I123" i="28"/>
  <c r="I122" i="28"/>
  <c r="I121" i="28"/>
  <c r="I120" i="28"/>
  <c r="I119" i="28"/>
  <c r="I118" i="28"/>
  <c r="I117" i="28"/>
  <c r="I116" i="28"/>
  <c r="I115" i="28"/>
  <c r="I114" i="28"/>
  <c r="I113" i="28"/>
  <c r="I112" i="28"/>
  <c r="I111" i="28"/>
  <c r="I110" i="28"/>
  <c r="I109" i="28"/>
  <c r="I108" i="28"/>
  <c r="I107" i="28"/>
  <c r="I106" i="28"/>
  <c r="I105" i="28"/>
  <c r="I104" i="28"/>
  <c r="I103" i="28"/>
  <c r="I102" i="28"/>
  <c r="I101" i="28"/>
  <c r="I100" i="28"/>
  <c r="I99" i="28"/>
  <c r="I98" i="28"/>
  <c r="I97" i="28"/>
  <c r="I96" i="28"/>
  <c r="I95" i="28"/>
  <c r="I94" i="28"/>
  <c r="I93" i="28"/>
  <c r="I92" i="28"/>
  <c r="I91" i="28"/>
  <c r="I90" i="28"/>
  <c r="I89" i="28"/>
  <c r="I88" i="28"/>
  <c r="I87" i="28"/>
  <c r="I86" i="28"/>
  <c r="I85" i="28"/>
  <c r="I84" i="28"/>
  <c r="I83" i="28"/>
  <c r="I82" i="28"/>
  <c r="I81" i="28"/>
  <c r="I80" i="28"/>
  <c r="I79" i="28"/>
  <c r="I78" i="28"/>
  <c r="I77" i="28"/>
  <c r="I76" i="28"/>
  <c r="I75" i="28"/>
  <c r="I74" i="28"/>
  <c r="I73" i="28"/>
  <c r="I72" i="28"/>
  <c r="I71" i="28"/>
  <c r="I70" i="28"/>
  <c r="I69" i="28"/>
  <c r="I68" i="28"/>
  <c r="I67" i="28"/>
  <c r="I66" i="28"/>
  <c r="I65" i="28"/>
  <c r="I64" i="28"/>
  <c r="I63" i="28"/>
  <c r="I62" i="28"/>
  <c r="I61" i="28"/>
  <c r="I60" i="28"/>
  <c r="I59" i="28"/>
  <c r="I58" i="28"/>
  <c r="I57" i="28"/>
  <c r="I56" i="28"/>
  <c r="I55" i="28"/>
  <c r="I54" i="28"/>
  <c r="I53" i="28"/>
  <c r="I52" i="28"/>
  <c r="I51" i="28"/>
  <c r="I50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O6" i="28"/>
  <c r="I6" i="28"/>
  <c r="O5" i="28"/>
  <c r="I5" i="28"/>
  <c r="O4" i="28"/>
  <c r="I4" i="28"/>
  <c r="O3" i="28"/>
  <c r="I3" i="28"/>
  <c r="O7" i="29"/>
  <c r="O7" i="28"/>
  <c r="O7" i="27"/>
  <c r="O5" i="23"/>
  <c r="O6" i="23"/>
  <c r="O7" i="23"/>
  <c r="O4" i="23"/>
  <c r="R25" i="14"/>
  <c r="R26" i="14"/>
  <c r="R27" i="14"/>
  <c r="R28" i="14"/>
  <c r="R15" i="14"/>
  <c r="R18" i="14"/>
  <c r="R11" i="14"/>
  <c r="R12" i="14"/>
  <c r="R13" i="14"/>
  <c r="R5" i="14"/>
  <c r="R6" i="14"/>
  <c r="R7" i="14"/>
  <c r="R8" i="14"/>
  <c r="R4" i="14"/>
  <c r="R9" i="14"/>
  <c r="R14" i="14"/>
  <c r="P36" i="25"/>
  <c r="P20" i="25"/>
  <c r="P21" i="25"/>
  <c r="P22" i="25"/>
  <c r="P23" i="25"/>
  <c r="P19" i="25"/>
  <c r="P15" i="25"/>
  <c r="P16" i="25"/>
  <c r="P17" i="25"/>
  <c r="P18" i="25"/>
  <c r="P14" i="25"/>
  <c r="P10" i="25"/>
  <c r="P11" i="25"/>
  <c r="P12" i="25"/>
  <c r="P13" i="25"/>
  <c r="P9" i="25"/>
  <c r="N35" i="25"/>
  <c r="O25" i="23"/>
  <c r="O26" i="23"/>
  <c r="O27" i="23"/>
  <c r="O28" i="23"/>
  <c r="O36" i="23"/>
  <c r="O24" i="23"/>
  <c r="O20" i="23"/>
  <c r="O21" i="23"/>
  <c r="O22" i="23"/>
  <c r="O23" i="23"/>
  <c r="O19" i="23"/>
  <c r="O15" i="23"/>
  <c r="O16" i="23"/>
  <c r="O17" i="23"/>
  <c r="O18" i="23"/>
  <c r="O14" i="23"/>
  <c r="O10" i="23"/>
  <c r="O11" i="23"/>
  <c r="O12" i="23"/>
  <c r="O13" i="23"/>
  <c r="O9" i="23"/>
  <c r="M35" i="23"/>
  <c r="O34" i="23"/>
  <c r="P33" i="25"/>
  <c r="O33" i="23"/>
  <c r="P33" i="23"/>
  <c r="O35" i="23"/>
  <c r="P35" i="23"/>
  <c r="Q35" i="23"/>
  <c r="T34" i="23"/>
  <c r="P34" i="25"/>
  <c r="Q4" i="25"/>
  <c r="R4" i="25"/>
  <c r="N29" i="25"/>
  <c r="P29" i="25"/>
  <c r="Q9" i="25"/>
  <c r="R12" i="25"/>
  <c r="Q14" i="25"/>
  <c r="R16" i="25"/>
  <c r="Q19" i="25"/>
  <c r="R22" i="25"/>
  <c r="Q24" i="25"/>
  <c r="R27" i="25"/>
  <c r="P35" i="25"/>
  <c r="P24" i="23"/>
  <c r="P4" i="23"/>
  <c r="Q4" i="23"/>
  <c r="O29" i="23"/>
  <c r="M29" i="23"/>
  <c r="P9" i="23"/>
  <c r="Q13" i="23"/>
  <c r="X5" i="23"/>
  <c r="P14" i="23"/>
  <c r="Q15" i="23"/>
  <c r="U6" i="23"/>
  <c r="P19" i="23"/>
  <c r="Q21" i="23"/>
  <c r="V7" i="23"/>
  <c r="Q19" i="23"/>
  <c r="Q9" i="23"/>
  <c r="T5" i="23"/>
  <c r="Q24" i="23"/>
  <c r="T8" i="23"/>
  <c r="R10" i="25"/>
  <c r="R21" i="25"/>
  <c r="Q14" i="23"/>
  <c r="T6" i="23"/>
  <c r="Q10" i="23"/>
  <c r="U5" i="23"/>
  <c r="Q34" i="23"/>
  <c r="U33" i="23"/>
  <c r="Q27" i="23"/>
  <c r="W8" i="23"/>
  <c r="Q33" i="23"/>
  <c r="T33" i="23"/>
  <c r="Q36" i="23"/>
  <c r="U34" i="23"/>
  <c r="Q25" i="23"/>
  <c r="U8" i="23"/>
  <c r="Q11" i="23"/>
  <c r="V5" i="23"/>
  <c r="Q28" i="23"/>
  <c r="X8" i="23"/>
  <c r="Q17" i="23"/>
  <c r="W6" i="23"/>
  <c r="Q26" i="23"/>
  <c r="V8" i="23"/>
  <c r="Q12" i="23"/>
  <c r="W5" i="23"/>
  <c r="R25" i="25"/>
  <c r="R26" i="25"/>
  <c r="R5" i="25"/>
  <c r="R24" i="25"/>
  <c r="R15" i="25"/>
  <c r="R11" i="25"/>
  <c r="R14" i="25"/>
  <c r="R13" i="25"/>
  <c r="R18" i="25"/>
  <c r="R23" i="25"/>
  <c r="R17" i="25"/>
  <c r="R20" i="25"/>
  <c r="R8" i="25"/>
  <c r="R28" i="25"/>
  <c r="R19" i="25"/>
  <c r="R6" i="25"/>
  <c r="R7" i="25"/>
  <c r="R9" i="25"/>
  <c r="Q29" i="25"/>
  <c r="Q33" i="25"/>
  <c r="R33" i="25"/>
  <c r="Q35" i="25"/>
  <c r="R36" i="25"/>
  <c r="T4" i="23"/>
  <c r="Q7" i="23"/>
  <c r="W4" i="23"/>
  <c r="Q5" i="23"/>
  <c r="U4" i="23"/>
  <c r="Q16" i="23"/>
  <c r="V6" i="23"/>
  <c r="Q20" i="23"/>
  <c r="U7" i="23"/>
  <c r="Q23" i="23"/>
  <c r="X7" i="23"/>
  <c r="T7" i="23"/>
  <c r="Q6" i="23"/>
  <c r="V4" i="23"/>
  <c r="Q18" i="23"/>
  <c r="X6" i="23"/>
  <c r="Q8" i="23"/>
  <c r="X4" i="23"/>
  <c r="Q22" i="23"/>
  <c r="W7" i="23"/>
  <c r="P29" i="23"/>
  <c r="R34" i="25"/>
  <c r="R35" i="25"/>
  <c r="S19" i="15"/>
  <c r="S14" i="15"/>
  <c r="S9" i="15"/>
  <c r="S24" i="15"/>
  <c r="Q29" i="15"/>
  <c r="P29" i="14"/>
  <c r="Y4" i="15"/>
  <c r="Z4" i="15"/>
  <c r="AA4" i="15"/>
  <c r="S25" i="15"/>
  <c r="S26" i="15"/>
  <c r="S27" i="15"/>
  <c r="S28" i="15"/>
  <c r="S20" i="15"/>
  <c r="S21" i="15"/>
  <c r="S22" i="15"/>
  <c r="S23" i="15"/>
  <c r="S15" i="15"/>
  <c r="S16" i="15"/>
  <c r="S17" i="15"/>
  <c r="S18" i="15"/>
  <c r="S10" i="15"/>
  <c r="S11" i="15"/>
  <c r="S12" i="15"/>
  <c r="S13" i="15"/>
  <c r="S29" i="15"/>
  <c r="AB4" i="15"/>
  <c r="R29" i="14"/>
  <c r="X5" i="15"/>
  <c r="X4" i="15"/>
  <c r="U24" i="15"/>
  <c r="X8" i="15"/>
  <c r="U21" i="15"/>
  <c r="Z7" i="15"/>
  <c r="U15" i="15"/>
  <c r="Y6" i="15"/>
  <c r="S24" i="14"/>
  <c r="T25" i="14"/>
  <c r="X8" i="14"/>
  <c r="S4" i="14"/>
  <c r="S19" i="14"/>
  <c r="T23" i="14"/>
  <c r="AA7" i="14"/>
  <c r="S9" i="14"/>
  <c r="X5" i="14"/>
  <c r="S14" i="14"/>
  <c r="T17" i="14"/>
  <c r="Z6" i="14"/>
  <c r="T28" i="14"/>
  <c r="AA8" i="14"/>
  <c r="T18" i="14"/>
  <c r="AA6" i="14"/>
  <c r="T15" i="14"/>
  <c r="X6" i="14"/>
  <c r="T16" i="14"/>
  <c r="Y6" i="14"/>
  <c r="U12" i="15"/>
  <c r="AA5" i="15"/>
  <c r="U26" i="15"/>
  <c r="Z8" i="15"/>
  <c r="T29" i="15"/>
  <c r="U27" i="15"/>
  <c r="AA8" i="15"/>
  <c r="U28" i="15"/>
  <c r="AB8" i="15"/>
  <c r="T7" i="14"/>
  <c r="Z4" i="14"/>
  <c r="S29" i="14"/>
  <c r="Y5" i="15"/>
  <c r="U11" i="15"/>
  <c r="Z5" i="15"/>
  <c r="U13" i="15"/>
  <c r="AB5" i="15"/>
  <c r="T24" i="14"/>
  <c r="W8" i="14"/>
  <c r="T27" i="14"/>
  <c r="Z8" i="14"/>
  <c r="T26" i="14"/>
  <c r="Y8" i="14"/>
  <c r="T20" i="14"/>
  <c r="X7" i="14"/>
  <c r="T21" i="14"/>
  <c r="Y7" i="14"/>
  <c r="AA7" i="15"/>
  <c r="U23" i="15"/>
  <c r="AB7" i="15"/>
  <c r="U25" i="15"/>
  <c r="Y8" i="15"/>
  <c r="X7" i="15"/>
  <c r="U20" i="15"/>
  <c r="Y7" i="15"/>
  <c r="X6" i="15"/>
  <c r="Z6" i="15"/>
  <c r="U17" i="15"/>
  <c r="AA6" i="15"/>
  <c r="AB6" i="15"/>
  <c r="T14" i="14"/>
  <c r="W6" i="14"/>
  <c r="T19" i="14"/>
  <c r="W7" i="14"/>
  <c r="T22" i="14"/>
  <c r="Z7" i="14"/>
  <c r="T9" i="14"/>
  <c r="W5" i="14"/>
  <c r="T6" i="14"/>
  <c r="Y4" i="14"/>
  <c r="W4" i="14"/>
  <c r="T11" i="14"/>
  <c r="Y5" i="14"/>
  <c r="T13" i="14"/>
  <c r="AA5" i="14"/>
  <c r="T8" i="14"/>
  <c r="AA4" i="14"/>
  <c r="T5" i="14"/>
  <c r="X4" i="14"/>
  <c r="T12" i="14"/>
  <c r="Z5" i="14"/>
  <c r="V4" i="25"/>
  <c r="X4" i="25"/>
  <c r="W4" i="25"/>
  <c r="Y4" i="25"/>
  <c r="U4" i="25"/>
  <c r="X5" i="25"/>
  <c r="Y5" i="25"/>
  <c r="W5" i="25"/>
  <c r="U5" i="25"/>
  <c r="V5" i="25"/>
  <c r="Y6" i="25"/>
  <c r="X6" i="25"/>
  <c r="W6" i="25"/>
  <c r="V6" i="25"/>
  <c r="U6" i="25"/>
  <c r="X7" i="25"/>
  <c r="W7" i="25"/>
  <c r="V7" i="25"/>
  <c r="U7" i="25"/>
  <c r="Y7" i="25"/>
  <c r="X8" i="25"/>
  <c r="Y8" i="25"/>
  <c r="V8" i="25"/>
  <c r="W8" i="25"/>
  <c r="U8" i="25"/>
  <c r="V33" i="25"/>
  <c r="U33" i="25"/>
  <c r="V34" i="25"/>
  <c r="U34" i="25"/>
</calcChain>
</file>

<file path=xl/sharedStrings.xml><?xml version="1.0" encoding="utf-8"?>
<sst xmlns="http://schemas.openxmlformats.org/spreadsheetml/2006/main" count="9280" uniqueCount="1808">
  <si>
    <t>Time</t>
  </si>
  <si>
    <t>Track no.</t>
  </si>
  <si>
    <t>IFE</t>
  </si>
  <si>
    <t>Initial position (basal or suprabasal)</t>
  </si>
  <si>
    <t>Initial region (IFE, Stem, HG etc)</t>
  </si>
  <si>
    <t>Final region  (IFE, Stem, HG etc)</t>
  </si>
  <si>
    <t>Final position  (basal or suprabasal)</t>
  </si>
  <si>
    <t>DivisionTime-1</t>
  </si>
  <si>
    <t>DivisionTime-2</t>
  </si>
  <si>
    <t>DivisionTime-3</t>
  </si>
  <si>
    <t>DivisionTime-4</t>
  </si>
  <si>
    <t>DivisionTime-5</t>
  </si>
  <si>
    <t>basal</t>
  </si>
  <si>
    <t>Start TimePoint</t>
  </si>
  <si>
    <t>Last TimePoint</t>
  </si>
  <si>
    <t>Division no.(total)</t>
  </si>
  <si>
    <t>Spots-6_01</t>
  </si>
  <si>
    <t>Spots-6_02</t>
  </si>
  <si>
    <t>Spots-51_01</t>
  </si>
  <si>
    <t>Spots-51_02</t>
  </si>
  <si>
    <t>Spots-60_01</t>
  </si>
  <si>
    <t>Spots-60_02</t>
  </si>
  <si>
    <t>Spots-62_01</t>
  </si>
  <si>
    <t>Spots-62_02</t>
  </si>
  <si>
    <t>Spots-61_01</t>
  </si>
  <si>
    <t>Spots-61_02</t>
  </si>
  <si>
    <t>Spots-63_01</t>
  </si>
  <si>
    <t>Spots-63_02</t>
  </si>
  <si>
    <t>DivisionTime-6</t>
  </si>
  <si>
    <t>Spots-35_01</t>
  </si>
  <si>
    <t>Spots-35_02</t>
  </si>
  <si>
    <t>Spots-91_01</t>
  </si>
  <si>
    <t>Spots-91_02</t>
  </si>
  <si>
    <t>Spots-101_01</t>
  </si>
  <si>
    <t>Spots-101_02</t>
  </si>
  <si>
    <t>Spots-4_01</t>
  </si>
  <si>
    <t>Spots-4_02</t>
  </si>
  <si>
    <t>Spots-23_01</t>
  </si>
  <si>
    <t>Spots-23_02</t>
  </si>
  <si>
    <t>Spots-28_01</t>
  </si>
  <si>
    <t>Spots-28_02</t>
  </si>
  <si>
    <t>Spots-37_01</t>
  </si>
  <si>
    <t>Spots-37_02</t>
  </si>
  <si>
    <t>Spots-39_01</t>
  </si>
  <si>
    <t>Spots-39_02</t>
  </si>
  <si>
    <t>Spots-43_01</t>
  </si>
  <si>
    <t>Spots-43_02</t>
  </si>
  <si>
    <t>Spots-77_01</t>
  </si>
  <si>
    <t>Spots-77_02</t>
  </si>
  <si>
    <t>Spots-90_01</t>
  </si>
  <si>
    <t>Spots-90_02</t>
  </si>
  <si>
    <t>Spots-92_01</t>
  </si>
  <si>
    <t>Spots-92_02</t>
  </si>
  <si>
    <t>Spots-103_01</t>
  </si>
  <si>
    <t>Spots-103_02</t>
  </si>
  <si>
    <t>Spots-104_01</t>
  </si>
  <si>
    <t>Spots-104_02</t>
  </si>
  <si>
    <t>Spots-106_01</t>
  </si>
  <si>
    <t>Spots-106_02</t>
  </si>
  <si>
    <t>Spots-50_01</t>
  </si>
  <si>
    <t>Spots-50_02</t>
  </si>
  <si>
    <t>Spots-24_01</t>
  </si>
  <si>
    <t>Spots-24_02</t>
  </si>
  <si>
    <t>Spots-29_01</t>
  </si>
  <si>
    <t>Spots-29_02</t>
  </si>
  <si>
    <t>Spots-31_01</t>
  </si>
  <si>
    <t>Spots-31_02</t>
  </si>
  <si>
    <t>Spots-30_01</t>
  </si>
  <si>
    <t>Spots-30_02</t>
  </si>
  <si>
    <t>HairGerm</t>
  </si>
  <si>
    <t>Suprabasal</t>
  </si>
  <si>
    <t>Spots-40_01</t>
  </si>
  <si>
    <t>Spots-40_02</t>
  </si>
  <si>
    <t>Spots-46_01</t>
  </si>
  <si>
    <t>Spots-107_01</t>
  </si>
  <si>
    <t>Spots-107_02</t>
  </si>
  <si>
    <t>Spots-108_01</t>
  </si>
  <si>
    <t>Spots-108_02</t>
  </si>
  <si>
    <t>Spots-55_01</t>
  </si>
  <si>
    <t>Spots-55_02</t>
  </si>
  <si>
    <t>Spots-99_01</t>
  </si>
  <si>
    <t>Spots-99_02</t>
  </si>
  <si>
    <t>Spots-11_10</t>
  </si>
  <si>
    <t>Spots-11_11</t>
  </si>
  <si>
    <t>Spots-32_01</t>
  </si>
  <si>
    <t>Spots-32_02</t>
  </si>
  <si>
    <t>52*</t>
  </si>
  <si>
    <t>60*</t>
  </si>
  <si>
    <t>42*</t>
  </si>
  <si>
    <t>161**</t>
  </si>
  <si>
    <t>84*</t>
  </si>
  <si>
    <t>77*</t>
  </si>
  <si>
    <t>56*</t>
  </si>
  <si>
    <t>162**</t>
  </si>
  <si>
    <t>155**</t>
  </si>
  <si>
    <t>107**</t>
  </si>
  <si>
    <t>46*</t>
  </si>
  <si>
    <t>53*</t>
  </si>
  <si>
    <t>104**</t>
  </si>
  <si>
    <t>63*</t>
  </si>
  <si>
    <t>110**</t>
  </si>
  <si>
    <t>Spots-105_01</t>
  </si>
  <si>
    <t>45*</t>
  </si>
  <si>
    <t>Spots-53_01</t>
  </si>
  <si>
    <t>Spots-53_02</t>
  </si>
  <si>
    <t>Spots-88_10</t>
  </si>
  <si>
    <t>Spots-88_11</t>
  </si>
  <si>
    <t>１</t>
  </si>
  <si>
    <t>Spots-2_01</t>
  </si>
  <si>
    <t>Spots-2_02</t>
  </si>
  <si>
    <t>37*</t>
  </si>
  <si>
    <t>148**</t>
  </si>
  <si>
    <t>Spots-3_01</t>
  </si>
  <si>
    <t>Spots-3_02</t>
  </si>
  <si>
    <t>Spots-3_03</t>
  </si>
  <si>
    <t>Spots-3_04</t>
  </si>
  <si>
    <t>Spots-5_01</t>
  </si>
  <si>
    <t>Spots-5_02</t>
  </si>
  <si>
    <t>Spots-6_03</t>
  </si>
  <si>
    <t>Spots-7_01</t>
  </si>
  <si>
    <t>Spots-7_02</t>
  </si>
  <si>
    <t>Spots-8_01</t>
  </si>
  <si>
    <t>Spots-8_02</t>
  </si>
  <si>
    <t>Spots-9_01</t>
  </si>
  <si>
    <t>Spots-9_02</t>
  </si>
  <si>
    <t>182**</t>
  </si>
  <si>
    <t>172**</t>
  </si>
  <si>
    <t>Spots-11_01</t>
  </si>
  <si>
    <t>Spots-11_02</t>
  </si>
  <si>
    <t>Spots-16_01</t>
  </si>
  <si>
    <t>Spots-16_02</t>
  </si>
  <si>
    <t>Spots-18_01</t>
  </si>
  <si>
    <t>Spots-18_02</t>
  </si>
  <si>
    <t>Spots-57_01</t>
  </si>
  <si>
    <t>Spots-57_02</t>
  </si>
  <si>
    <t>Spots-66_01</t>
  </si>
  <si>
    <t>Spots-66_02</t>
  </si>
  <si>
    <t>Spots-76_01</t>
  </si>
  <si>
    <t>Spots-76_02</t>
  </si>
  <si>
    <t>Spots-76_03</t>
  </si>
  <si>
    <t>Spots-99_03</t>
  </si>
  <si>
    <t>Spots-99_04</t>
  </si>
  <si>
    <t>Spots-53_03</t>
  </si>
  <si>
    <t>Spots-53_04</t>
  </si>
  <si>
    <t>Spots-53_05</t>
  </si>
  <si>
    <t>Spots-58_01</t>
  </si>
  <si>
    <t>Spots-58_02</t>
  </si>
  <si>
    <t>Spots-67_01</t>
  </si>
  <si>
    <t>Spots-67_02</t>
  </si>
  <si>
    <t>Spots-102_01</t>
  </si>
  <si>
    <t>Spots-102_02</t>
  </si>
  <si>
    <t>Spots-102_03</t>
  </si>
  <si>
    <t>Spots-105_02</t>
  </si>
  <si>
    <t>Spots-105_03</t>
  </si>
  <si>
    <t>Spots-17_01</t>
  </si>
  <si>
    <t>Spots-17_02</t>
  </si>
  <si>
    <t>Spots-47_01</t>
  </si>
  <si>
    <t>Spots-47_02</t>
  </si>
  <si>
    <t>Spots-48_01</t>
  </si>
  <si>
    <t>Spots-48_02</t>
  </si>
  <si>
    <t>Spots-48_03</t>
  </si>
  <si>
    <t>166**</t>
  </si>
  <si>
    <t>Spots-49_01</t>
  </si>
  <si>
    <t>Spots-49_02</t>
  </si>
  <si>
    <t>Spots-49_03</t>
  </si>
  <si>
    <t>85**</t>
  </si>
  <si>
    <t>Spots-50_03</t>
  </si>
  <si>
    <t>Spots-50_04</t>
  </si>
  <si>
    <t>Spots-59_01</t>
  </si>
  <si>
    <t>Spots-59_02</t>
  </si>
  <si>
    <t>Spots-60_03</t>
  </si>
  <si>
    <t>Spots-60_04</t>
  </si>
  <si>
    <t>Spots-61_03</t>
  </si>
  <si>
    <t>Spots-61_04</t>
  </si>
  <si>
    <t>Spots-62_03</t>
  </si>
  <si>
    <t>Spots-62_04</t>
  </si>
  <si>
    <t>156**</t>
  </si>
  <si>
    <t>175**</t>
  </si>
  <si>
    <t>Spots-63_03</t>
  </si>
  <si>
    <t>Spots-63_04</t>
  </si>
  <si>
    <t>81*</t>
  </si>
  <si>
    <t>Spots-100_01</t>
  </si>
  <si>
    <t>Spots-100_02</t>
  </si>
  <si>
    <t>Spots-73_01</t>
  </si>
  <si>
    <t>Spots-73_02</t>
  </si>
  <si>
    <t>Spots-73_03</t>
  </si>
  <si>
    <t>39**</t>
  </si>
  <si>
    <t>Spots-33_01</t>
  </si>
  <si>
    <t>Spots-33_02</t>
  </si>
  <si>
    <t>Spots-34_01</t>
  </si>
  <si>
    <t>Spots-34_02</t>
  </si>
  <si>
    <t>Spots-91_03</t>
  </si>
  <si>
    <t>Spots-91_04</t>
  </si>
  <si>
    <t>Spots-101_03</t>
  </si>
  <si>
    <t>Spots-101_04</t>
  </si>
  <si>
    <t>Spots-101_05</t>
  </si>
  <si>
    <t>Spots-70_01</t>
  </si>
  <si>
    <t>Spots-70_02</t>
  </si>
  <si>
    <t>Spots-65_01</t>
  </si>
  <si>
    <t>Spots-65_02</t>
  </si>
  <si>
    <t>3**</t>
  </si>
  <si>
    <t>Spots-78_01</t>
  </si>
  <si>
    <t>Spots-78_02</t>
  </si>
  <si>
    <t>Spots-78_03</t>
  </si>
  <si>
    <t>25*</t>
  </si>
  <si>
    <t>5**</t>
  </si>
  <si>
    <t>Spots-80_01</t>
  </si>
  <si>
    <t>Spots-80_02</t>
  </si>
  <si>
    <t>Spots-82_01</t>
  </si>
  <si>
    <t>Spots-82_02</t>
  </si>
  <si>
    <t>144*</t>
  </si>
  <si>
    <t>80*</t>
  </si>
  <si>
    <t>Spots-85_01</t>
  </si>
  <si>
    <t>Spots-85_02</t>
  </si>
  <si>
    <t>Spots-94_01</t>
  </si>
  <si>
    <t>Spots-94_02</t>
  </si>
  <si>
    <t>96*</t>
  </si>
  <si>
    <t>47*</t>
  </si>
  <si>
    <t>Spots-51_03</t>
  </si>
  <si>
    <t>Spots-51_04</t>
  </si>
  <si>
    <t>Spots-52_01</t>
  </si>
  <si>
    <t>Spots-52_02</t>
  </si>
  <si>
    <t>Spots-55_03</t>
  </si>
  <si>
    <t>Spots-55_04</t>
  </si>
  <si>
    <t>Spots-56_01</t>
  </si>
  <si>
    <t>Spots-56_02</t>
  </si>
  <si>
    <t>4**</t>
  </si>
  <si>
    <t>Spots-4_03</t>
  </si>
  <si>
    <t>Spots-4_04</t>
  </si>
  <si>
    <t>Spots-4_05</t>
  </si>
  <si>
    <t>Spots-4_06</t>
  </si>
  <si>
    <t>Spots-4_07</t>
  </si>
  <si>
    <t>176**</t>
  </si>
  <si>
    <t>Spots-20_01</t>
  </si>
  <si>
    <t>Spots-20_02</t>
  </si>
  <si>
    <t>85*</t>
  </si>
  <si>
    <t>31*</t>
  </si>
  <si>
    <t>41*</t>
  </si>
  <si>
    <t>Spots-23_03</t>
  </si>
  <si>
    <t>Spots-23_04</t>
  </si>
  <si>
    <t>Spots-23_05</t>
  </si>
  <si>
    <t>Spots-23_06</t>
  </si>
  <si>
    <t>105*</t>
  </si>
  <si>
    <t>107*</t>
  </si>
  <si>
    <t>130**</t>
  </si>
  <si>
    <t>88*</t>
  </si>
  <si>
    <t>Spots-28_03</t>
  </si>
  <si>
    <t>Spots-28_04</t>
  </si>
  <si>
    <t>Spots-28_05</t>
  </si>
  <si>
    <t>140**</t>
  </si>
  <si>
    <t>Spots-29_03</t>
  </si>
  <si>
    <t>Spots-29_04</t>
  </si>
  <si>
    <t>Spots-29_05</t>
  </si>
  <si>
    <t>Spots-29_06</t>
  </si>
  <si>
    <t>Spots-30_03</t>
  </si>
  <si>
    <t>Spots-30_04</t>
  </si>
  <si>
    <t>Spots-30_05</t>
  </si>
  <si>
    <t>Spots-30_06</t>
  </si>
  <si>
    <t>Spots-30_07</t>
  </si>
  <si>
    <t>Spots-31_03</t>
  </si>
  <si>
    <t>Spots-31_04</t>
  </si>
  <si>
    <t>Spots-31_05</t>
  </si>
  <si>
    <t>Spots-31_06</t>
  </si>
  <si>
    <t>Spots-31_07</t>
  </si>
  <si>
    <t>Spots-37_03</t>
  </si>
  <si>
    <t>Spots-37_04</t>
  </si>
  <si>
    <t>Spots-37_05</t>
  </si>
  <si>
    <t>Spots-37_06</t>
  </si>
  <si>
    <t>Spots-37_07</t>
  </si>
  <si>
    <t>Spots-37_08</t>
  </si>
  <si>
    <t>Spots-37_09</t>
  </si>
  <si>
    <t>Spots-37_10</t>
  </si>
  <si>
    <t>Spots-37_11</t>
  </si>
  <si>
    <t>Spots-39_03</t>
  </si>
  <si>
    <t>Spots-39_04</t>
  </si>
  <si>
    <t>Spots-39_05</t>
  </si>
  <si>
    <t>Spots-39_06</t>
  </si>
  <si>
    <t>Spots-39_07</t>
  </si>
  <si>
    <t>Spots-39_08</t>
  </si>
  <si>
    <t>Spots-39_09</t>
  </si>
  <si>
    <t>Spots-39_10</t>
  </si>
  <si>
    <t>Spots-40_03</t>
  </si>
  <si>
    <t>Spots-40_04</t>
  </si>
  <si>
    <t>Spots-40_05</t>
  </si>
  <si>
    <t>Spots-40_06</t>
  </si>
  <si>
    <t>Spots-40_07</t>
  </si>
  <si>
    <t>Spots-40_08</t>
  </si>
  <si>
    <t>Spots-40_09</t>
  </si>
  <si>
    <t>Spots-40_10</t>
  </si>
  <si>
    <t>Spots-40_11</t>
  </si>
  <si>
    <t>Spots-40_12</t>
  </si>
  <si>
    <t>Spots-43_03</t>
  </si>
  <si>
    <t>Spots-43_04</t>
  </si>
  <si>
    <t>Spots-43_05</t>
  </si>
  <si>
    <t>Spots-43_06</t>
  </si>
  <si>
    <t>Spots-43_07</t>
  </si>
  <si>
    <t>Spots-43_08</t>
  </si>
  <si>
    <t>Spots-43_09</t>
  </si>
  <si>
    <t>Spots-44_01</t>
  </si>
  <si>
    <t>Spots-44_02</t>
  </si>
  <si>
    <t>Spots-44_03</t>
  </si>
  <si>
    <t>Spots-44_04</t>
  </si>
  <si>
    <t>Spots-44_05</t>
  </si>
  <si>
    <t>Spots-45_01</t>
  </si>
  <si>
    <t>Spots-45_02</t>
  </si>
  <si>
    <t>Spots-46_02</t>
  </si>
  <si>
    <t>Spots-46_03</t>
  </si>
  <si>
    <t>Spots-46_04</t>
  </si>
  <si>
    <t>Spots-46_05</t>
  </si>
  <si>
    <t>Spots-77_03</t>
  </si>
  <si>
    <t>Spots-77_04</t>
  </si>
  <si>
    <t>Spots-77_05</t>
  </si>
  <si>
    <t>Spots-77_06</t>
  </si>
  <si>
    <t>Spots-77_07</t>
  </si>
  <si>
    <t>Spots-90_03</t>
  </si>
  <si>
    <t>Spots-90_04</t>
  </si>
  <si>
    <t>Spots-92_03</t>
  </si>
  <si>
    <t>Spots-92_04</t>
  </si>
  <si>
    <t>Spots-92_05</t>
  </si>
  <si>
    <t>Spots-92_06</t>
  </si>
  <si>
    <t>Spots-92_07</t>
  </si>
  <si>
    <t>Spots-92_08</t>
  </si>
  <si>
    <t>Spots-92_09</t>
  </si>
  <si>
    <t>Spots-92_10</t>
  </si>
  <si>
    <t>Spots-92_11</t>
  </si>
  <si>
    <t>Spots-92_12</t>
  </si>
  <si>
    <t>Spots-92_13</t>
  </si>
  <si>
    <t>Spots-103_03</t>
  </si>
  <si>
    <t>Spots-103_04</t>
  </si>
  <si>
    <t>Spots-103_05</t>
  </si>
  <si>
    <t>Spots-103_06</t>
  </si>
  <si>
    <t>Spots-104_03</t>
  </si>
  <si>
    <t>Spots-104_04</t>
  </si>
  <si>
    <t>Spots-104_05</t>
  </si>
  <si>
    <t>Spots-106_03</t>
  </si>
  <si>
    <t>Spots-106_04</t>
  </si>
  <si>
    <t>Spots-106_05</t>
  </si>
  <si>
    <t>Spots-106_06</t>
  </si>
  <si>
    <t>Spots-107_03</t>
  </si>
  <si>
    <t>Spots-107_04</t>
  </si>
  <si>
    <t>Spots-107_05</t>
  </si>
  <si>
    <t>Spots-107_06</t>
  </si>
  <si>
    <t>Spots-107_07</t>
  </si>
  <si>
    <t>Spots-107_08</t>
  </si>
  <si>
    <t>Spots-107_09</t>
  </si>
  <si>
    <t>Spots-107_10</t>
  </si>
  <si>
    <t>Spots-107_11</t>
  </si>
  <si>
    <t>Spots-107_12</t>
  </si>
  <si>
    <t>Spots-107_13</t>
  </si>
  <si>
    <t>Spots-107_14</t>
  </si>
  <si>
    <t>Spots-107_15</t>
  </si>
  <si>
    <t>Spots-107_16</t>
  </si>
  <si>
    <t>Spots-108_03</t>
  </si>
  <si>
    <t>Spots-108_04</t>
  </si>
  <si>
    <t>Spots-108_05</t>
  </si>
  <si>
    <t>Spots-108_06</t>
  </si>
  <si>
    <t>165**</t>
  </si>
  <si>
    <t>134**</t>
  </si>
  <si>
    <t>Spots-43_10</t>
  </si>
  <si>
    <t>83**</t>
  </si>
  <si>
    <t>122**</t>
  </si>
  <si>
    <t>147**</t>
  </si>
  <si>
    <t>Spots-106_07</t>
  </si>
  <si>
    <t>Spots-106_08</t>
  </si>
  <si>
    <t>142**</t>
  </si>
  <si>
    <t>150**</t>
  </si>
  <si>
    <t>116**</t>
  </si>
  <si>
    <t>48**</t>
  </si>
  <si>
    <t>Spots-35_03</t>
  </si>
  <si>
    <t>Spots-35_04</t>
  </si>
  <si>
    <t>Spots-35_05</t>
  </si>
  <si>
    <t>Spots-35_06</t>
  </si>
  <si>
    <t>Spots-35_07</t>
  </si>
  <si>
    <t>Spots-35_08</t>
  </si>
  <si>
    <t>Spots-35_09</t>
  </si>
  <si>
    <t>Spots-35_10</t>
  </si>
  <si>
    <t>Spots-72_01</t>
  </si>
  <si>
    <t>Spots-72_02</t>
  </si>
  <si>
    <t>621*</t>
  </si>
  <si>
    <t>605*</t>
  </si>
  <si>
    <t>586*</t>
  </si>
  <si>
    <t>315*</t>
  </si>
  <si>
    <t>629*</t>
  </si>
  <si>
    <t>620*</t>
  </si>
  <si>
    <t>612*</t>
  </si>
  <si>
    <t>151*</t>
  </si>
  <si>
    <t>Upper</t>
  </si>
  <si>
    <t>Spots-36_01</t>
  </si>
  <si>
    <t>Spots-36_02</t>
  </si>
  <si>
    <t>Spots-116_01</t>
  </si>
  <si>
    <t>Spots-116_02</t>
  </si>
  <si>
    <t>Spots-116_03</t>
  </si>
  <si>
    <t>Spots-132_01</t>
  </si>
  <si>
    <t>Spots-132_02</t>
  </si>
  <si>
    <t>Spots-125_01</t>
  </si>
  <si>
    <t>Spots-125_02</t>
  </si>
  <si>
    <t>Spots-74_01</t>
  </si>
  <si>
    <t>Spots-112_01</t>
  </si>
  <si>
    <t>Spots-112_02</t>
  </si>
  <si>
    <t>Spots-120_01</t>
  </si>
  <si>
    <t>Spots-120_02</t>
  </si>
  <si>
    <t>Spots-123_01</t>
  </si>
  <si>
    <t>Spots-123_02</t>
  </si>
  <si>
    <t>Spots-64_01</t>
  </si>
  <si>
    <t>Spots-64_02</t>
  </si>
  <si>
    <t>Spots-114_01</t>
  </si>
  <si>
    <t>Spots-114_02</t>
  </si>
  <si>
    <t>Spots-79_01</t>
  </si>
  <si>
    <t>Spots-87_01</t>
  </si>
  <si>
    <t>Spots-87_02</t>
  </si>
  <si>
    <t>Spots-95_01</t>
  </si>
  <si>
    <t>Spots-84_01</t>
  </si>
  <si>
    <t>Spots-129_01</t>
  </si>
  <si>
    <t>Spots-129_02</t>
  </si>
  <si>
    <t>Spots-81_01</t>
  </si>
  <si>
    <t>Spots-121_01</t>
  </si>
  <si>
    <t>Spots-121_02</t>
  </si>
  <si>
    <t>Spots-128_01</t>
  </si>
  <si>
    <t>Spots-128_02</t>
  </si>
  <si>
    <t>Spots-119_01</t>
  </si>
  <si>
    <t>Spots-119_02</t>
  </si>
  <si>
    <t>Spots-119_03</t>
  </si>
  <si>
    <t>Spots-117_01</t>
  </si>
  <si>
    <t>Spots-117_02</t>
  </si>
  <si>
    <t>Spots-118_01</t>
  </si>
  <si>
    <t>Spots-54_01</t>
  </si>
  <si>
    <t>Spots-93_01</t>
  </si>
  <si>
    <t>Spots-96_01</t>
  </si>
  <si>
    <t>Spots-97_01</t>
  </si>
  <si>
    <t>Spots-97_02</t>
  </si>
  <si>
    <t>Spots-83_01</t>
  </si>
  <si>
    <t>Spots-113_01</t>
  </si>
  <si>
    <t>Spots-113_02</t>
  </si>
  <si>
    <t>Spots-124_01</t>
  </si>
  <si>
    <t>Spots-124_02</t>
  </si>
  <si>
    <t>13**</t>
  </si>
  <si>
    <t>475**</t>
  </si>
  <si>
    <t>599*</t>
  </si>
  <si>
    <t>444**</t>
  </si>
  <si>
    <t>437**</t>
  </si>
  <si>
    <t>441**</t>
  </si>
  <si>
    <t>475*</t>
  </si>
  <si>
    <t>468*</t>
  </si>
  <si>
    <t>Spots-88_24</t>
  </si>
  <si>
    <t>Spots-88_23</t>
  </si>
  <si>
    <t>Spots-88_22</t>
  </si>
  <si>
    <t>Spots-88_21</t>
  </si>
  <si>
    <t>Spots-88_20</t>
  </si>
  <si>
    <t>Spots-88_19</t>
  </si>
  <si>
    <t>Spots-88_18</t>
  </si>
  <si>
    <t>Spots-88_17</t>
  </si>
  <si>
    <t>Spots-88_16</t>
  </si>
  <si>
    <t>Spots-88_15</t>
  </si>
  <si>
    <t>Spots-88_14</t>
  </si>
  <si>
    <t>Spots-88_13</t>
  </si>
  <si>
    <t>Spots-88_12</t>
  </si>
  <si>
    <t>Spots-18_11</t>
  </si>
  <si>
    <t>Spots-18_10</t>
  </si>
  <si>
    <t>Spots-11_26</t>
  </si>
  <si>
    <t>Spots-11_25</t>
  </si>
  <si>
    <t>Spots-11_24</t>
  </si>
  <si>
    <t>Spots-11_23</t>
  </si>
  <si>
    <t>Spots-11_22</t>
  </si>
  <si>
    <t>Spots-11_21</t>
  </si>
  <si>
    <t>Spots-11_20</t>
  </si>
  <si>
    <t>Spots-11_19</t>
  </si>
  <si>
    <t>Spots-11_18</t>
  </si>
  <si>
    <t>Spots-11_17</t>
  </si>
  <si>
    <t>Spots-11_16</t>
  </si>
  <si>
    <t>Spots-11_15</t>
  </si>
  <si>
    <t>Spots-11_14</t>
  </si>
  <si>
    <t>Spots-11_13</t>
  </si>
  <si>
    <t>Spots-11_12</t>
  </si>
  <si>
    <t>459**</t>
  </si>
  <si>
    <t>461**</t>
  </si>
  <si>
    <t>246*</t>
  </si>
  <si>
    <t>624*</t>
  </si>
  <si>
    <t>236*</t>
  </si>
  <si>
    <t>432**</t>
  </si>
  <si>
    <t>464**</t>
  </si>
  <si>
    <t>393*</t>
  </si>
  <si>
    <t>458**</t>
  </si>
  <si>
    <t>465*</t>
  </si>
  <si>
    <t>190*</t>
  </si>
  <si>
    <t>561*</t>
  </si>
  <si>
    <t>541*</t>
  </si>
  <si>
    <t>486**</t>
  </si>
  <si>
    <t>184*</t>
  </si>
  <si>
    <t>408*</t>
  </si>
  <si>
    <t>417*</t>
  </si>
  <si>
    <t>396*</t>
  </si>
  <si>
    <t>435*</t>
  </si>
  <si>
    <t>439**</t>
  </si>
  <si>
    <t>480**</t>
  </si>
  <si>
    <t>Spots-32_04</t>
  </si>
  <si>
    <t>Spots-32_03</t>
  </si>
  <si>
    <t>426**</t>
  </si>
  <si>
    <t>440**</t>
  </si>
  <si>
    <t>529*</t>
  </si>
  <si>
    <t>453**</t>
  </si>
  <si>
    <t>424*</t>
  </si>
  <si>
    <t>48*</t>
  </si>
  <si>
    <t>Spots-44_06</t>
  </si>
  <si>
    <t>Spots-44_07</t>
  </si>
  <si>
    <t>Spots-68_01</t>
  </si>
  <si>
    <t>Spots-68_02</t>
  </si>
  <si>
    <t>Spots-86_01</t>
  </si>
  <si>
    <t>Spots-122_01</t>
  </si>
  <si>
    <t>Spots-88_01</t>
  </si>
  <si>
    <t>Spots-88_02</t>
  </si>
  <si>
    <t>121**</t>
  </si>
  <si>
    <t>44**</t>
  </si>
  <si>
    <t>102*</t>
  </si>
  <si>
    <t>Spots-29_07</t>
  </si>
  <si>
    <t>131**</t>
  </si>
  <si>
    <t>15**</t>
  </si>
  <si>
    <t>71**</t>
  </si>
  <si>
    <t>Spots-47_03</t>
  </si>
  <si>
    <t>Spots-73_04</t>
  </si>
  <si>
    <t>75**</t>
  </si>
  <si>
    <t>Spots-108_07</t>
  </si>
  <si>
    <t>135**</t>
  </si>
  <si>
    <t>Spots-116_04</t>
  </si>
  <si>
    <t>149**</t>
  </si>
  <si>
    <t>Spots-111_01</t>
  </si>
  <si>
    <t>Spots-111_02</t>
  </si>
  <si>
    <t>44*</t>
  </si>
  <si>
    <t>163**</t>
  </si>
  <si>
    <t>177**</t>
  </si>
  <si>
    <t>2**</t>
  </si>
  <si>
    <t>Spots-113_03</t>
  </si>
  <si>
    <t>153**</t>
  </si>
  <si>
    <t>Spots-115_01</t>
  </si>
  <si>
    <t>Spots-115_02</t>
  </si>
  <si>
    <t>112**</t>
  </si>
  <si>
    <t>121*</t>
  </si>
  <si>
    <t>72*</t>
  </si>
  <si>
    <t>Spots-123_03</t>
  </si>
  <si>
    <t>Spots-123_04</t>
  </si>
  <si>
    <t>Spots-124_03</t>
  </si>
  <si>
    <t>Spots-124_04</t>
  </si>
  <si>
    <t>64*</t>
  </si>
  <si>
    <t>86*</t>
  </si>
  <si>
    <t>73*</t>
  </si>
  <si>
    <t>Spots-130_01</t>
  </si>
  <si>
    <t>Spots-130_02</t>
  </si>
  <si>
    <t>Spots-130_03</t>
  </si>
  <si>
    <t>144**</t>
  </si>
  <si>
    <t>Spots-141-2_01</t>
  </si>
  <si>
    <t>Spots-141-2_02</t>
  </si>
  <si>
    <t>Spots-141-2_03</t>
  </si>
  <si>
    <t>Spots-141-2_04</t>
  </si>
  <si>
    <t>Spots-141-2_05</t>
  </si>
  <si>
    <t>Spots-147-1_01</t>
  </si>
  <si>
    <t>45**</t>
  </si>
  <si>
    <t>Spots-147-1_02</t>
  </si>
  <si>
    <t>Spots-147-1_03</t>
  </si>
  <si>
    <t>Spots-147-1_04</t>
  </si>
  <si>
    <t>Spots-147-1_05</t>
  </si>
  <si>
    <t>Spots-6_04</t>
  </si>
  <si>
    <t>Spots-6_05</t>
  </si>
  <si>
    <t>502**</t>
  </si>
  <si>
    <t>Spots-116-2_01</t>
  </si>
  <si>
    <t>Spots-116-2_02</t>
  </si>
  <si>
    <t>Spots-116-2_03</t>
  </si>
  <si>
    <t>Spots-116-2_04</t>
  </si>
  <si>
    <t>627*</t>
  </si>
  <si>
    <t>Spots-116-2_05</t>
  </si>
  <si>
    <t>Spots-116-2_06</t>
  </si>
  <si>
    <t>Spots-116-2_07</t>
  </si>
  <si>
    <t>Spots-116-2_08</t>
  </si>
  <si>
    <t>Spots-116-2_09</t>
  </si>
  <si>
    <t>Spots-132_03</t>
  </si>
  <si>
    <t>Spots-132_04</t>
  </si>
  <si>
    <t>387**</t>
  </si>
  <si>
    <t>370**</t>
  </si>
  <si>
    <t>368**</t>
  </si>
  <si>
    <t>504**</t>
  </si>
  <si>
    <t>404**</t>
  </si>
  <si>
    <t>359**</t>
  </si>
  <si>
    <t>Spots-11_03</t>
  </si>
  <si>
    <t>Spots-11_04</t>
  </si>
  <si>
    <t>367**</t>
  </si>
  <si>
    <t>437*</t>
  </si>
  <si>
    <t>Spots-157_01</t>
  </si>
  <si>
    <t>Spots-157_02</t>
  </si>
  <si>
    <t>Spots-157_03</t>
  </si>
  <si>
    <t>Spots-157_04</t>
  </si>
  <si>
    <t>Spots-157_05</t>
  </si>
  <si>
    <t>Spots-157_06</t>
  </si>
  <si>
    <t>Spots-157_07</t>
  </si>
  <si>
    <t>Spots-157_08</t>
  </si>
  <si>
    <t>Spots-157_09</t>
  </si>
  <si>
    <t>Spots-157_10</t>
  </si>
  <si>
    <t>464*</t>
  </si>
  <si>
    <t>529**</t>
  </si>
  <si>
    <t>422**</t>
  </si>
  <si>
    <t>Spots-49_04</t>
  </si>
  <si>
    <t>Lower</t>
  </si>
  <si>
    <t>Initial position</t>
  </si>
  <si>
    <t>Final position (region)</t>
  </si>
  <si>
    <t>Hair germ</t>
  </si>
  <si>
    <t xml:space="preserve">       </t>
  </si>
  <si>
    <t>Outcomes</t>
  </si>
  <si>
    <t>Total</t>
  </si>
  <si>
    <t xml:space="preserve">*Apoptosis </t>
  </si>
  <si>
    <t xml:space="preserve">**Out of Focus </t>
  </si>
  <si>
    <t>Inner region</t>
  </si>
  <si>
    <t>Initial Position</t>
  </si>
  <si>
    <t>Total No.</t>
  </si>
  <si>
    <t>%Total</t>
  </si>
  <si>
    <t>Spot-89_01</t>
  </si>
  <si>
    <t>Spot-89_02</t>
  </si>
  <si>
    <t>Spot-89_03</t>
  </si>
  <si>
    <t>Spot-89_04</t>
  </si>
  <si>
    <t>Spot-89_05</t>
  </si>
  <si>
    <t>Spot-89_06</t>
  </si>
  <si>
    <t>Spots-17_03</t>
  </si>
  <si>
    <t>Spots-17_04</t>
  </si>
  <si>
    <t>Spots-17_05</t>
  </si>
  <si>
    <t>Spots-17_06</t>
  </si>
  <si>
    <t>Spots-17_07</t>
  </si>
  <si>
    <t>Spots-17_08</t>
  </si>
  <si>
    <t>Spots-2_03</t>
  </si>
  <si>
    <t>Spots-2_04</t>
  </si>
  <si>
    <t>Spots-2_05</t>
  </si>
  <si>
    <t>Spots-2_06</t>
  </si>
  <si>
    <t>Spots-88_03</t>
  </si>
  <si>
    <t>Spots-88_04</t>
  </si>
  <si>
    <t>Spots-88_05</t>
  </si>
  <si>
    <t>Spots-88_06</t>
  </si>
  <si>
    <t>Spots-88_07</t>
  </si>
  <si>
    <t>Spots-88_08</t>
  </si>
  <si>
    <t>Spots-88_09</t>
  </si>
  <si>
    <t>Spots-71_01</t>
  </si>
  <si>
    <t>Spots-11_05</t>
  </si>
  <si>
    <t>Spots-11_06</t>
  </si>
  <si>
    <t>Spots-11_07</t>
  </si>
  <si>
    <t>Spots-11_08</t>
  </si>
  <si>
    <t>Spots-11_09</t>
  </si>
  <si>
    <t>Spots-15_01</t>
  </si>
  <si>
    <t>Spots-15_02</t>
  </si>
  <si>
    <t>Spots-15_03</t>
  </si>
  <si>
    <t>Spots-18_03</t>
  </si>
  <si>
    <t>Spots-18_04</t>
  </si>
  <si>
    <t>Spots-18_05</t>
  </si>
  <si>
    <t>Spots-18_06</t>
  </si>
  <si>
    <t>Spots-18_07</t>
  </si>
  <si>
    <t>Spots-18_08</t>
  </si>
  <si>
    <t>Spots-18_09</t>
  </si>
  <si>
    <t>Spots-25_01</t>
  </si>
  <si>
    <t>Spots-25_02</t>
  </si>
  <si>
    <t>Spots-25_03</t>
  </si>
  <si>
    <t>Spots-58_03</t>
  </si>
  <si>
    <t>Spots-70_03</t>
  </si>
  <si>
    <t>Spots-70_04</t>
  </si>
  <si>
    <t>Spots-70_05</t>
  </si>
  <si>
    <t>Spots-70_06</t>
  </si>
  <si>
    <t>Spots-9_03</t>
  </si>
  <si>
    <t>Spots-1_01</t>
  </si>
  <si>
    <t>Spots-1_02</t>
  </si>
  <si>
    <t>Spots-1_03</t>
  </si>
  <si>
    <t>Spots-1_04</t>
  </si>
  <si>
    <t>Spots-1_05</t>
  </si>
  <si>
    <t>Spots-1_06</t>
  </si>
  <si>
    <t>Spots-14_01</t>
  </si>
  <si>
    <t>Spots-14_02</t>
  </si>
  <si>
    <t>Spots-14_03</t>
  </si>
  <si>
    <t>Spots-14_04</t>
  </si>
  <si>
    <t>Spots-22_01</t>
  </si>
  <si>
    <t>Spots-22_02</t>
  </si>
  <si>
    <t>Spots-38_01</t>
  </si>
  <si>
    <t>Spots-42_01</t>
  </si>
  <si>
    <t>Spots-42_02</t>
  </si>
  <si>
    <t>Spots-52_03</t>
  </si>
  <si>
    <t>Spots-52_04</t>
  </si>
  <si>
    <t>Spots-55_05</t>
  </si>
  <si>
    <t>Spots-64_03</t>
  </si>
  <si>
    <t>Spots-7_03</t>
  </si>
  <si>
    <t>Spots-7_04</t>
  </si>
  <si>
    <t>Spots-8_03</t>
  </si>
  <si>
    <t>Spots-8_04</t>
  </si>
  <si>
    <t>Suprabasal cells</t>
  </si>
  <si>
    <t>No. in each final region</t>
  </si>
  <si>
    <t>Spots-41_01</t>
  </si>
  <si>
    <t>Spots-69_01</t>
  </si>
  <si>
    <t>Spots-21_01</t>
  </si>
  <si>
    <t>Spots-21_02</t>
  </si>
  <si>
    <t>Spots-26_01</t>
  </si>
  <si>
    <t>Spots-98_01</t>
  </si>
  <si>
    <t>Spots-98_02</t>
  </si>
  <si>
    <t>Spots-13_01</t>
  </si>
  <si>
    <t>Spots-13_02</t>
  </si>
  <si>
    <t>Spots-19_01</t>
  </si>
  <si>
    <t>Spots-68_03</t>
  </si>
  <si>
    <t>Spots-89_01</t>
  </si>
  <si>
    <t>Spots-16_03</t>
  </si>
  <si>
    <t>Spots-R-11_01</t>
  </si>
  <si>
    <t>Spots-R-11_02</t>
  </si>
  <si>
    <t>Spots-R-11_03</t>
  </si>
  <si>
    <t>Initial No.</t>
  </si>
  <si>
    <t>Spots-107_17</t>
  </si>
  <si>
    <t>Spots-71_02</t>
  </si>
  <si>
    <t>Spots-71_03</t>
  </si>
  <si>
    <t>Spots-122_02</t>
  </si>
  <si>
    <t>Spots-127_01</t>
  </si>
  <si>
    <t>Spots-127_02</t>
  </si>
  <si>
    <t>Spots-129_03</t>
  </si>
  <si>
    <t>Spots-139_01</t>
  </si>
  <si>
    <t>Spots-139_02</t>
  </si>
  <si>
    <t>Spots-141_01</t>
  </si>
  <si>
    <t>Spots-141_02</t>
  </si>
  <si>
    <t>Spots-143_01</t>
  </si>
  <si>
    <t>Spots-143_02</t>
  </si>
  <si>
    <t>Spots-144_01</t>
  </si>
  <si>
    <t>Spots-144_02</t>
  </si>
  <si>
    <t>suprabasal</t>
  </si>
  <si>
    <t>Spots-145_01</t>
  </si>
  <si>
    <t>Spots-145_02</t>
  </si>
  <si>
    <t>Spots-150_01</t>
  </si>
  <si>
    <t>Spots-150_02</t>
  </si>
  <si>
    <t>Spots-151_01</t>
  </si>
  <si>
    <t>Spots-151_02</t>
  </si>
  <si>
    <t>Spots-154_01</t>
  </si>
  <si>
    <t>Spots-154_02</t>
  </si>
  <si>
    <t>Spots-155_01</t>
  </si>
  <si>
    <t>Spots-155_02</t>
  </si>
  <si>
    <t>Spots-192_01</t>
  </si>
  <si>
    <t>Spots-193_01</t>
  </si>
  <si>
    <t>Spots-193_02</t>
  </si>
  <si>
    <t>Spots-210_01</t>
  </si>
  <si>
    <t>Spots-210_02</t>
  </si>
  <si>
    <t>Spots-228_01</t>
  </si>
  <si>
    <t>Spots-228_02</t>
  </si>
  <si>
    <t>Spots-252_01</t>
  </si>
  <si>
    <t>25**</t>
  </si>
  <si>
    <t>Spots-252_02</t>
  </si>
  <si>
    <t>Spots-252_03</t>
  </si>
  <si>
    <t>Spots-265_01</t>
  </si>
  <si>
    <t>Spots-265_02</t>
  </si>
  <si>
    <t>Spots-266_01</t>
  </si>
  <si>
    <t>Spots-266_02</t>
  </si>
  <si>
    <t>Spots-267_01</t>
  </si>
  <si>
    <t>Spots-267_02</t>
  </si>
  <si>
    <t>Spots-273_01</t>
  </si>
  <si>
    <t>Spots-273_02</t>
  </si>
  <si>
    <t>Spots-292_01</t>
  </si>
  <si>
    <t>Spots-292_02</t>
  </si>
  <si>
    <t>Spots-292_03</t>
  </si>
  <si>
    <t>Spots-295_01</t>
  </si>
  <si>
    <t>Spots-295_02</t>
  </si>
  <si>
    <t>Spots-297_01</t>
  </si>
  <si>
    <t>Spots-297_02</t>
  </si>
  <si>
    <t>Spots-300_01</t>
  </si>
  <si>
    <t>Spots-300_02</t>
  </si>
  <si>
    <t>Spots-300_03</t>
  </si>
  <si>
    <t>Spots-75_01</t>
  </si>
  <si>
    <t>Spots-75_02</t>
  </si>
  <si>
    <t>Spots-86_02</t>
  </si>
  <si>
    <t>Spots-95_02</t>
  </si>
  <si>
    <t>Spots-109_01</t>
  </si>
  <si>
    <t>Spots-109_02</t>
  </si>
  <si>
    <t>Spots-110_01</t>
  </si>
  <si>
    <t>basal?</t>
  </si>
  <si>
    <t>Spots-110_02</t>
  </si>
  <si>
    <t>Spots-118_02</t>
  </si>
  <si>
    <t>Spots-119_04</t>
  </si>
  <si>
    <t>Spots-126_01</t>
  </si>
  <si>
    <t>Spots-126_02</t>
  </si>
  <si>
    <t>Spots-136_01</t>
  </si>
  <si>
    <t>Spots-136_02</t>
  </si>
  <si>
    <t>Spots-136_03</t>
  </si>
  <si>
    <t>Spots-140_01</t>
  </si>
  <si>
    <t>Spots-140_02</t>
  </si>
  <si>
    <t>Spots-147_01</t>
  </si>
  <si>
    <t>Spots-147_02</t>
  </si>
  <si>
    <t>Spots-148_01</t>
  </si>
  <si>
    <t>Spots-148_02</t>
  </si>
  <si>
    <t>Spots-153_01</t>
  </si>
  <si>
    <t>Spots-153_02</t>
  </si>
  <si>
    <t>Spots-178_01</t>
  </si>
  <si>
    <t>Spots-179_01</t>
  </si>
  <si>
    <t>Spots-180_01</t>
  </si>
  <si>
    <t>Spots-181_01</t>
  </si>
  <si>
    <t>Spots-182_01</t>
  </si>
  <si>
    <t>Spots-183_01</t>
  </si>
  <si>
    <t>Spots-184_01</t>
  </si>
  <si>
    <t>Spots-185_01</t>
  </si>
  <si>
    <t>Spots-185_02</t>
  </si>
  <si>
    <t>Spots-186_01</t>
  </si>
  <si>
    <t>Spots-187_01</t>
  </si>
  <si>
    <t>Spots-188_01</t>
  </si>
  <si>
    <t>Spots-188_02</t>
  </si>
  <si>
    <t>Spots-189_01</t>
  </si>
  <si>
    <t>Spots-189_02</t>
  </si>
  <si>
    <t>Spots-213_01</t>
  </si>
  <si>
    <t>Spots-213_02</t>
  </si>
  <si>
    <t>Spots-220_01</t>
  </si>
  <si>
    <t>Spots-220_02</t>
  </si>
  <si>
    <t>Spots-232_01</t>
  </si>
  <si>
    <t>Spots-232_02</t>
  </si>
  <si>
    <t>Spots-244_01</t>
  </si>
  <si>
    <t>Spots-244_02</t>
  </si>
  <si>
    <t>Spots-245_01</t>
  </si>
  <si>
    <t>Spots-245_02</t>
  </si>
  <si>
    <t>Spots-247_01</t>
  </si>
  <si>
    <t>Spots-247_02</t>
  </si>
  <si>
    <t>Spots-254_01</t>
  </si>
  <si>
    <t>Spots-254_02</t>
  </si>
  <si>
    <t>Spots-261_01</t>
  </si>
  <si>
    <t>Spots-261_02</t>
  </si>
  <si>
    <t>Spots-278_01</t>
  </si>
  <si>
    <t>Spots-278_02</t>
  </si>
  <si>
    <t>Spots-296_01</t>
  </si>
  <si>
    <t>Spots-296_02</t>
  </si>
  <si>
    <t>Spots-34_03</t>
  </si>
  <si>
    <t>65*</t>
  </si>
  <si>
    <t>Spots-54_02</t>
  </si>
  <si>
    <t>Spots-81_02</t>
  </si>
  <si>
    <t>Spots-83_02</t>
  </si>
  <si>
    <t>Spots-93_02</t>
  </si>
  <si>
    <t>Spots-96_02</t>
  </si>
  <si>
    <t>Spots-134_01</t>
  </si>
  <si>
    <t>Spots-134_02</t>
  </si>
  <si>
    <t>Spots-137_01</t>
  </si>
  <si>
    <t>Spots-137_02</t>
  </si>
  <si>
    <t>Spots-138_01</t>
  </si>
  <si>
    <t>Spots-138_02</t>
  </si>
  <si>
    <t>Spots-152_01</t>
  </si>
  <si>
    <t>Spots-152_02</t>
  </si>
  <si>
    <t>Spots-160_01</t>
  </si>
  <si>
    <t>43*</t>
  </si>
  <si>
    <t>Spots-160_02</t>
  </si>
  <si>
    <t>Spots-161_01</t>
  </si>
  <si>
    <t>Spots-163_01</t>
  </si>
  <si>
    <t>Spots-163_02</t>
  </si>
  <si>
    <t>Spots-166_01</t>
  </si>
  <si>
    <t>Spots-166_02</t>
  </si>
  <si>
    <t>Spots-173_01</t>
  </si>
  <si>
    <t>Spots-173_02</t>
  </si>
  <si>
    <t>Spots-175_01</t>
  </si>
  <si>
    <t>Spots-175_02</t>
  </si>
  <si>
    <t>Spots-175_03</t>
  </si>
  <si>
    <t>Spots-190_01</t>
  </si>
  <si>
    <t>Spots-205_01</t>
  </si>
  <si>
    <t>Spots-209_01</t>
  </si>
  <si>
    <t>Spots-216_01</t>
  </si>
  <si>
    <t>Spots-216_02</t>
  </si>
  <si>
    <t>Spots-217_01</t>
  </si>
  <si>
    <t>Spots-217_02</t>
  </si>
  <si>
    <t>Spots-219_01</t>
  </si>
  <si>
    <t>Spots-219_02</t>
  </si>
  <si>
    <t>Spots-226_01</t>
  </si>
  <si>
    <t>Spots-226_02</t>
  </si>
  <si>
    <t>Spots-226_03</t>
  </si>
  <si>
    <t>Spots-230_01</t>
  </si>
  <si>
    <t>Spots-230_02</t>
  </si>
  <si>
    <t>Spots-230_03</t>
  </si>
  <si>
    <t>Spots-231_01</t>
  </si>
  <si>
    <t>Spots-231_02</t>
  </si>
  <si>
    <t>Spots-233_01</t>
  </si>
  <si>
    <t>Spots-233_02</t>
  </si>
  <si>
    <t>Spots-238_01</t>
  </si>
  <si>
    <t>Spots-238_02</t>
  </si>
  <si>
    <t>Spots-238_03</t>
  </si>
  <si>
    <t>Spots-241_01</t>
  </si>
  <si>
    <t>Spots-241_02</t>
  </si>
  <si>
    <t>Spots-243_01</t>
  </si>
  <si>
    <t>Spots-243_02</t>
  </si>
  <si>
    <t>Spots-251_01</t>
  </si>
  <si>
    <t>Spots-251_02</t>
  </si>
  <si>
    <t>Spots-259_01</t>
  </si>
  <si>
    <t>Spots-259_02</t>
  </si>
  <si>
    <t>Spots-259_03</t>
  </si>
  <si>
    <t>Spots-260_01</t>
  </si>
  <si>
    <t>Spots-260_02</t>
  </si>
  <si>
    <t>Spots-275_01</t>
  </si>
  <si>
    <t>Spots-275_02</t>
  </si>
  <si>
    <t>Spots-280_01</t>
  </si>
  <si>
    <t>Spots-280_02</t>
  </si>
  <si>
    <t>Spots-286_01</t>
  </si>
  <si>
    <t>Spots-286_02</t>
  </si>
  <si>
    <t>50*</t>
  </si>
  <si>
    <t>Spots-133_01</t>
  </si>
  <si>
    <t>Spots-133_02</t>
  </si>
  <si>
    <t>Spots-133_03</t>
  </si>
  <si>
    <t>Spots-159_01</t>
  </si>
  <si>
    <t>Spots-159_02</t>
  </si>
  <si>
    <t>Spots-159_03</t>
  </si>
  <si>
    <t>Spots-164_01</t>
  </si>
  <si>
    <t>Spots-164_02</t>
  </si>
  <si>
    <t>Spots-167_01</t>
  </si>
  <si>
    <t>Spots-167_02</t>
  </si>
  <si>
    <t>Spots-169_01</t>
  </si>
  <si>
    <t>Spots-169_02</t>
  </si>
  <si>
    <t>Spots-172_01</t>
  </si>
  <si>
    <t>Spots-172_02</t>
  </si>
  <si>
    <t>Spots-174_01</t>
  </si>
  <si>
    <t>Spots-174_02</t>
  </si>
  <si>
    <t>Spots-174_03</t>
  </si>
  <si>
    <t>Spots-194_01</t>
  </si>
  <si>
    <t>Spots-195_01</t>
  </si>
  <si>
    <t>Spots-197_01</t>
  </si>
  <si>
    <t>Spots-198_01</t>
  </si>
  <si>
    <t>Spots-198_02</t>
  </si>
  <si>
    <t>Spots-199_01</t>
  </si>
  <si>
    <t>Spots-201_01</t>
  </si>
  <si>
    <t>Spots-201_02</t>
  </si>
  <si>
    <t>Spots-201_03</t>
  </si>
  <si>
    <t>Spots-202_01</t>
  </si>
  <si>
    <t>Spots-203_01</t>
  </si>
  <si>
    <t>Spots-204_01</t>
  </si>
  <si>
    <t>Spots-207_01</t>
  </si>
  <si>
    <t>Spots-212_01</t>
  </si>
  <si>
    <t>Spots-212_02</t>
  </si>
  <si>
    <t>Spots-214_01</t>
  </si>
  <si>
    <t>Spots-214_02</t>
  </si>
  <si>
    <t>Spots-218_01</t>
  </si>
  <si>
    <t>Spots-218_02</t>
  </si>
  <si>
    <t>Spots-221_01</t>
  </si>
  <si>
    <t>Spots-221_02</t>
  </si>
  <si>
    <t>Spots-222_01</t>
  </si>
  <si>
    <t>Spots-222_02</t>
  </si>
  <si>
    <t>Spots-223_01</t>
  </si>
  <si>
    <t>Spots-223_02</t>
  </si>
  <si>
    <t>Spots-224_01</t>
  </si>
  <si>
    <t>Spots-224_02</t>
  </si>
  <si>
    <t>Spots-225_01</t>
  </si>
  <si>
    <t>Spots-225_02</t>
  </si>
  <si>
    <t>Spots-229_01</t>
  </si>
  <si>
    <t>Spots-229_02</t>
  </si>
  <si>
    <t>Spots-234_01</t>
  </si>
  <si>
    <t>Spots-234_02</t>
  </si>
  <si>
    <t>Spots-236_01</t>
  </si>
  <si>
    <t>Spots-236_02</t>
  </si>
  <si>
    <t>Spots-237_01</t>
  </si>
  <si>
    <t>Spots-237_02</t>
  </si>
  <si>
    <t>Spots-239_01</t>
  </si>
  <si>
    <t>69*</t>
  </si>
  <si>
    <t>Spots-239_02</t>
  </si>
  <si>
    <t>Spots-240_01</t>
  </si>
  <si>
    <t>Spots-240_02</t>
  </si>
  <si>
    <t>Spots-246_01</t>
  </si>
  <si>
    <t>Spots-246_02</t>
  </si>
  <si>
    <t>Spots-248_01</t>
  </si>
  <si>
    <t>Spots-248_02</t>
  </si>
  <si>
    <t>Spots-250_01</t>
  </si>
  <si>
    <t>Spots-250_02</t>
  </si>
  <si>
    <t>Spots-255_01</t>
  </si>
  <si>
    <t>Spots-255_02</t>
  </si>
  <si>
    <t>Spots-258_01</t>
  </si>
  <si>
    <t>Spots-258_02</t>
  </si>
  <si>
    <t>Spots-288_01</t>
  </si>
  <si>
    <t>Spots-291_01</t>
  </si>
  <si>
    <t>Spots-291_02</t>
  </si>
  <si>
    <t>Spots-291_03</t>
  </si>
  <si>
    <t>Spots-293_01</t>
  </si>
  <si>
    <t>55*</t>
  </si>
  <si>
    <t>Spots-293_02</t>
  </si>
  <si>
    <t>Spots-294_01</t>
  </si>
  <si>
    <t>Spots-294_02</t>
  </si>
  <si>
    <t>59*</t>
  </si>
  <si>
    <t>Spots-65_03</t>
  </si>
  <si>
    <t>Spots-74_02</t>
  </si>
  <si>
    <t>Spots-82_03</t>
  </si>
  <si>
    <t>Spots-10_01</t>
  </si>
  <si>
    <t>-</t>
  </si>
  <si>
    <t>Spots-227_01</t>
  </si>
  <si>
    <t>Spots-227_02</t>
  </si>
  <si>
    <t>Spots-302_01</t>
  </si>
  <si>
    <t>Spots-303_01</t>
  </si>
  <si>
    <t>Spots-305_01</t>
  </si>
  <si>
    <t>Spots-305_02</t>
  </si>
  <si>
    <t>Spots-306_01</t>
  </si>
  <si>
    <t>Spots-306_02</t>
  </si>
  <si>
    <t>Spots-307_01</t>
  </si>
  <si>
    <t>Spots-307_02</t>
  </si>
  <si>
    <t>Spots-308_01</t>
  </si>
  <si>
    <t>Spots-308_02</t>
  </si>
  <si>
    <t>Spots-309_01</t>
  </si>
  <si>
    <t>Spots-309_02</t>
  </si>
  <si>
    <t>Spots-310_01</t>
  </si>
  <si>
    <t>Spots-311_01</t>
  </si>
  <si>
    <t>Spots-312_01</t>
  </si>
  <si>
    <t>Spots-313_01</t>
  </si>
  <si>
    <t>Spots-313_02</t>
  </si>
  <si>
    <t>Spots-314_01</t>
  </si>
  <si>
    <t>Spots-314_02</t>
  </si>
  <si>
    <t>Spots-315_01</t>
  </si>
  <si>
    <t>Spots-316_01</t>
  </si>
  <si>
    <t>Spots-316_02</t>
  </si>
  <si>
    <t>67*</t>
  </si>
  <si>
    <t>Spots-317_01</t>
  </si>
  <si>
    <t>Spots-317_02</t>
  </si>
  <si>
    <t>Spots-318_01</t>
  </si>
  <si>
    <t>Spots-319_01</t>
  </si>
  <si>
    <t>Spots-321_01</t>
  </si>
  <si>
    <t>Spots-322_01</t>
  </si>
  <si>
    <t>Spots-322_02</t>
  </si>
  <si>
    <t>Spots-323_01</t>
  </si>
  <si>
    <t>Spots-323_02</t>
  </si>
  <si>
    <t>Spots-324_01</t>
  </si>
  <si>
    <t>Spots-324_02</t>
  </si>
  <si>
    <t>Spots-325_01</t>
  </si>
  <si>
    <t>Spots-326_01</t>
  </si>
  <si>
    <t>Spots-326_02</t>
  </si>
  <si>
    <t>Spots-327_01</t>
  </si>
  <si>
    <t>Spots-327_02</t>
  </si>
  <si>
    <t>Spots-328_01</t>
  </si>
  <si>
    <t>Spots-328_02</t>
  </si>
  <si>
    <t>Spots-329_01</t>
  </si>
  <si>
    <t>Spots-329_02</t>
  </si>
  <si>
    <t>Spots-330_01</t>
  </si>
  <si>
    <t>Spots-330_02</t>
  </si>
  <si>
    <t>Spots-332_01</t>
  </si>
  <si>
    <t>Spots-332_02</t>
  </si>
  <si>
    <t>Spots-334_01</t>
  </si>
  <si>
    <t>Spots-334_02</t>
  </si>
  <si>
    <t>Spots-335_01</t>
  </si>
  <si>
    <t>Spots-335_02</t>
  </si>
  <si>
    <t>Spots-79_02</t>
  </si>
  <si>
    <t>Spots-84_02</t>
  </si>
  <si>
    <t>Basal</t>
  </si>
  <si>
    <t>Basal cells</t>
  </si>
  <si>
    <t>- (Suprabasal)</t>
  </si>
  <si>
    <t>Division no. (-25h)</t>
  </si>
  <si>
    <t>Spots-147-2_01</t>
  </si>
  <si>
    <t>Spots-167_03</t>
  </si>
  <si>
    <t>Spots-R-14_01</t>
  </si>
  <si>
    <t>Spots-R-14_02</t>
  </si>
  <si>
    <t>Spots-R-37_01</t>
  </si>
  <si>
    <t>Spots-R-37_02</t>
  </si>
  <si>
    <t>Spots-R-5_01</t>
  </si>
  <si>
    <t>Spots-R-5_02</t>
  </si>
  <si>
    <t>Spots-R-5_03</t>
  </si>
  <si>
    <t>Spots-R-53_01</t>
  </si>
  <si>
    <t>Spots-R-53_02</t>
  </si>
  <si>
    <t>Spots-R-53_03</t>
  </si>
  <si>
    <t>Spots-170_01</t>
  </si>
  <si>
    <t>Spots-170_02</t>
  </si>
  <si>
    <t>Spots-R-17_01</t>
  </si>
  <si>
    <t>Spots-R-17_02</t>
  </si>
  <si>
    <t>Spots-R-2_01</t>
  </si>
  <si>
    <t>Spots-R-2_02</t>
  </si>
  <si>
    <t>Spots-R-33_01</t>
  </si>
  <si>
    <t>Spots-R-33_02</t>
  </si>
  <si>
    <t>Spots-R-33_03</t>
  </si>
  <si>
    <t>Spots-R-1_01</t>
  </si>
  <si>
    <t>Spots-R-1_02</t>
  </si>
  <si>
    <t>Spots-R-10_01</t>
  </si>
  <si>
    <t>Spots-R-10_02</t>
  </si>
  <si>
    <t>Spots-R-10_03</t>
  </si>
  <si>
    <t>Spots-R-10_04</t>
  </si>
  <si>
    <t>Spots-R-18_01</t>
  </si>
  <si>
    <t>Spots-R-18_02</t>
  </si>
  <si>
    <t>Spots-R-19_01</t>
  </si>
  <si>
    <t>Spots-R-25_01</t>
  </si>
  <si>
    <t>Spots-R-25_02</t>
  </si>
  <si>
    <t>Spots-R-25_03</t>
  </si>
  <si>
    <t>Spots-R-25_04</t>
  </si>
  <si>
    <t>Spots-R-26_01</t>
  </si>
  <si>
    <t>Spots-R-26_02</t>
  </si>
  <si>
    <t>Spots-R-26_03</t>
  </si>
  <si>
    <t>Spots-R-27_01</t>
  </si>
  <si>
    <t>Spots-R-27_02</t>
  </si>
  <si>
    <t>Spots-R-35_01</t>
  </si>
  <si>
    <t>Spots-R-35_02</t>
  </si>
  <si>
    <t>Spots-R-36_01</t>
  </si>
  <si>
    <t>Spots-R-36_02</t>
  </si>
  <si>
    <t>Spots-R-36_03</t>
  </si>
  <si>
    <t>Spots-R-40_01</t>
  </si>
  <si>
    <t>Spots-R-40_02</t>
  </si>
  <si>
    <t>Spots-R-42_01</t>
  </si>
  <si>
    <t>Spots-R-42_02</t>
  </si>
  <si>
    <t>Spots-R-43_01</t>
  </si>
  <si>
    <t>Spots-R-43_02</t>
  </si>
  <si>
    <t>Spots-R-46_01</t>
  </si>
  <si>
    <t>Spots-R-46_02</t>
  </si>
  <si>
    <t>Spots-R-48_01</t>
  </si>
  <si>
    <t>Spots-R-48_02</t>
  </si>
  <si>
    <t>Spots-R-49_01</t>
  </si>
  <si>
    <t>Spots-R-49_02</t>
  </si>
  <si>
    <t>Spots-R-50_01</t>
  </si>
  <si>
    <t>Spots-R-50_02</t>
  </si>
  <si>
    <t>Spots-R-51_01</t>
  </si>
  <si>
    <t>Spots-R-51_02</t>
  </si>
  <si>
    <t>Spots-R-52_01</t>
  </si>
  <si>
    <t>Spots-R-52_02</t>
  </si>
  <si>
    <t>Spots-R-54_01</t>
  </si>
  <si>
    <t>Spots-R-54_02</t>
  </si>
  <si>
    <t>Spots-141-1_01</t>
  </si>
  <si>
    <t>Spots-141-1_02</t>
  </si>
  <si>
    <t>Spots-R-12_01</t>
  </si>
  <si>
    <t>Spots-R-12_02</t>
  </si>
  <si>
    <t>Spots-R-12_03</t>
  </si>
  <si>
    <t>Spots-R-13_01</t>
  </si>
  <si>
    <t>Spots-R-13_02</t>
  </si>
  <si>
    <t>Spots-R-13_03</t>
  </si>
  <si>
    <t>Spots-R-38_01</t>
  </si>
  <si>
    <t>Spots-R-38_02</t>
  </si>
  <si>
    <t>Spots-R-6_01</t>
  </si>
  <si>
    <t>Spots-R-6_02</t>
  </si>
  <si>
    <t>Spots-184_02</t>
  </si>
  <si>
    <t>Spots-190_02</t>
  </si>
  <si>
    <t>Spots-191_01</t>
  </si>
  <si>
    <t>Spots-191_02</t>
  </si>
  <si>
    <t>Spots-192_02</t>
  </si>
  <si>
    <t>Spots-194_02</t>
  </si>
  <si>
    <t>Spots-194_03</t>
  </si>
  <si>
    <t>Spots-195_02</t>
  </si>
  <si>
    <t>Spots-196_01</t>
  </si>
  <si>
    <t>Spots-196_02</t>
  </si>
  <si>
    <t>Spots-197_02</t>
  </si>
  <si>
    <t>Spots-200_01</t>
  </si>
  <si>
    <t>Spots-200_02</t>
  </si>
  <si>
    <t>Final region  (IFE, Stem, HG etc)   Frame-150</t>
  </si>
  <si>
    <t>Final position  (basal or suprabasal)     Frame-150</t>
  </si>
  <si>
    <t>Spots-142_01</t>
  </si>
  <si>
    <t>Spots-146_01</t>
  </si>
  <si>
    <t>Spots-171_01</t>
  </si>
  <si>
    <t>Spots-135_01</t>
  </si>
  <si>
    <t>Spots-156_01</t>
  </si>
  <si>
    <t>Spots-27_01</t>
  </si>
  <si>
    <t>Spots-12_01</t>
  </si>
  <si>
    <t>Spots-168_01</t>
  </si>
  <si>
    <t>DivisionTime-1 (F31~)</t>
  </si>
  <si>
    <t>Division no.(F31~ total)</t>
  </si>
  <si>
    <t>Final region  (IFE, Stem, HG etc)     Time-106</t>
    <phoneticPr fontId="0"/>
  </si>
  <si>
    <t>Final position  (basal or suprabasal)      Time-106</t>
    <phoneticPr fontId="0"/>
  </si>
  <si>
    <t>Spots-149-01_02</t>
  </si>
  <si>
    <t>IEF</t>
  </si>
  <si>
    <t>Spots-149-01_03</t>
  </si>
  <si>
    <t>108**</t>
  </si>
  <si>
    <t>Spots-156-01_02</t>
  </si>
  <si>
    <t>101**</t>
  </si>
  <si>
    <t>basal</t>
    <phoneticPr fontId="0"/>
  </si>
  <si>
    <t>Spots-117-01_01</t>
  </si>
  <si>
    <t>Spots-117-01_02</t>
  </si>
  <si>
    <t>Spots-117-01_03</t>
  </si>
  <si>
    <t>Spots-117-02_01</t>
  </si>
  <si>
    <t>Spots-117-02_02</t>
  </si>
  <si>
    <t>Spots-117-02_03</t>
  </si>
  <si>
    <t>Spots-14-01_01</t>
  </si>
  <si>
    <t>Spots-14-01_02</t>
  </si>
  <si>
    <t>42**</t>
  </si>
  <si>
    <t>Spots-14-02_01</t>
  </si>
  <si>
    <t>Spots-14-02_02</t>
  </si>
  <si>
    <t>119**</t>
  </si>
  <si>
    <t>Spots-149-01_01</t>
  </si>
  <si>
    <t>92**</t>
  </si>
  <si>
    <t>Spots-150-01_01</t>
  </si>
  <si>
    <t>111**</t>
  </si>
  <si>
    <t>Spots-150-02_01</t>
  </si>
  <si>
    <t>Spots-150-02_02</t>
  </si>
  <si>
    <t>113**</t>
  </si>
  <si>
    <t>Spots-153-01_01</t>
  </si>
  <si>
    <t>Spots-153-01_02</t>
  </si>
  <si>
    <t>117**</t>
  </si>
  <si>
    <t>Spots-153-01_03</t>
  </si>
  <si>
    <t>Spots-153-02_01</t>
  </si>
  <si>
    <t>Spots-153-02_02</t>
  </si>
  <si>
    <t>Inner region</t>
    <phoneticPr fontId="0"/>
  </si>
  <si>
    <t>Spots-153-02_03</t>
  </si>
  <si>
    <t>Spots-156-01_01</t>
  </si>
  <si>
    <t>Spots-156-02_01</t>
  </si>
  <si>
    <t>114**</t>
  </si>
  <si>
    <t>Spots-496-01_01</t>
  </si>
  <si>
    <t>99**</t>
  </si>
  <si>
    <t>Spots-496-02_01</t>
  </si>
  <si>
    <t>Spots-496-02_02</t>
  </si>
  <si>
    <t>Spots-496-02_03</t>
  </si>
  <si>
    <t>118**</t>
  </si>
  <si>
    <t>Spots-b526-01_01</t>
  </si>
  <si>
    <t>Spots-b526-01_02</t>
  </si>
  <si>
    <t>Spots-b526-02_01</t>
  </si>
  <si>
    <t>Spots-b526-02_02</t>
  </si>
  <si>
    <t>Spots-b527-01_01</t>
  </si>
  <si>
    <t>Spots-b527-01_02</t>
  </si>
  <si>
    <t>Spots-b527-01_03</t>
  </si>
  <si>
    <t>Spots-b527-02_01</t>
  </si>
  <si>
    <t>Spots-b527-02_02</t>
  </si>
  <si>
    <t>Spots-b528-01_01</t>
  </si>
  <si>
    <t>Spots-b538-01_01</t>
  </si>
  <si>
    <t>98**</t>
  </si>
  <si>
    <t>Spots-b538-02_01</t>
  </si>
  <si>
    <t>94**</t>
  </si>
  <si>
    <t>Spots-120-02_01</t>
  </si>
  <si>
    <t>Spots-127-01_01</t>
  </si>
  <si>
    <t>Spots-127-01_02</t>
  </si>
  <si>
    <t>Spots-127-02_01</t>
  </si>
  <si>
    <t>Spots-165-01_01</t>
  </si>
  <si>
    <t>Spots-165-01_02</t>
  </si>
  <si>
    <t>Spots-165-01_03</t>
  </si>
  <si>
    <t>Spots-165-01_04</t>
  </si>
  <si>
    <t>Spots-166-01_01</t>
  </si>
  <si>
    <t>Spots-166-01_02</t>
  </si>
  <si>
    <t>Spots-166-02_01</t>
  </si>
  <si>
    <t>Spots-216-01_01</t>
  </si>
  <si>
    <t>Spots-216-01_02</t>
  </si>
  <si>
    <t>Spots-216-01_03</t>
  </si>
  <si>
    <t>Spots-216-01_04</t>
  </si>
  <si>
    <t>Spots-216-02_01</t>
  </si>
  <si>
    <t>Spots-216-02_02</t>
  </si>
  <si>
    <t>Spots-642-02_01</t>
  </si>
  <si>
    <t>Spots-642-02_02</t>
  </si>
  <si>
    <t>Spots-a24-01_01</t>
  </si>
  <si>
    <t>Spots-a24-01_02</t>
  </si>
  <si>
    <t>Spots-a25-01_01</t>
  </si>
  <si>
    <t>Spots-a25-01_02</t>
  </si>
  <si>
    <t>Spots-a27-01_01</t>
  </si>
  <si>
    <t>Spots-a29-01_01</t>
  </si>
  <si>
    <t>Spots-a29-02_01</t>
  </si>
  <si>
    <t>Spots-a29-02_02</t>
  </si>
  <si>
    <t>Spots-a30-01_01</t>
  </si>
  <si>
    <t>Spots-a30-02_01</t>
  </si>
  <si>
    <t>Spots-a30-02_02</t>
  </si>
  <si>
    <t>Spots-a30-02_03</t>
  </si>
  <si>
    <t>Spots-a31-01_01</t>
  </si>
  <si>
    <t>Spots-a31-01_02</t>
  </si>
  <si>
    <t>Spots-a32-01_01</t>
  </si>
  <si>
    <t>Spots-a32-01_02</t>
  </si>
  <si>
    <t>suprabasal</t>
    <phoneticPr fontId="0"/>
  </si>
  <si>
    <t>Spots-a33-01_01</t>
  </si>
  <si>
    <t>Spots-b528-02_01</t>
  </si>
  <si>
    <t>Spots-b528-02_02</t>
  </si>
  <si>
    <t>Spots-b528-03_01</t>
  </si>
  <si>
    <t>Spots-b528-03_02</t>
  </si>
  <si>
    <t>Spots-b529-01_01</t>
  </si>
  <si>
    <t>Spots-b529-02_01</t>
  </si>
  <si>
    <t>Spots-b539-01_01</t>
  </si>
  <si>
    <t>Spots-b539-01_02</t>
  </si>
  <si>
    <t>Spots-b539-01_03</t>
  </si>
  <si>
    <t>Spots-b539-02_01</t>
  </si>
  <si>
    <t>Spots-107-01_01</t>
  </si>
  <si>
    <t>Spots-107-01_02</t>
  </si>
  <si>
    <t>Spots-107-01_03</t>
  </si>
  <si>
    <t>Spots-107-01_04</t>
  </si>
  <si>
    <t>Spots-108-01_01</t>
  </si>
  <si>
    <t>Spots-108-01_02</t>
  </si>
  <si>
    <t>Spots-108-02_01</t>
  </si>
  <si>
    <t>Spots-108-02_02</t>
  </si>
  <si>
    <t>Spots-108-02_03</t>
  </si>
  <si>
    <t>Spots-120-01_01</t>
  </si>
  <si>
    <t>Spots-120-01_02</t>
  </si>
  <si>
    <t>Spots-159-01_01</t>
  </si>
  <si>
    <t>Spots-159-02_01</t>
  </si>
  <si>
    <t>Spots-159-02_02</t>
  </si>
  <si>
    <t>Spots-160-01_01</t>
  </si>
  <si>
    <t>Spots-160-01_02</t>
  </si>
  <si>
    <t>Spots-160-01_03</t>
  </si>
  <si>
    <t>Spots-160-01_04</t>
  </si>
  <si>
    <t>Spots-160-01_05</t>
  </si>
  <si>
    <t>Spots-160-01_06</t>
  </si>
  <si>
    <t>Spots-160-02_01</t>
  </si>
  <si>
    <t>Spots-163-02_01</t>
  </si>
  <si>
    <t>Spots-163-02_02</t>
  </si>
  <si>
    <t>Spots-163-02_03</t>
  </si>
  <si>
    <t>Spots-615-01_01</t>
  </si>
  <si>
    <t>Spots-615-02_01</t>
  </si>
  <si>
    <t>Spots-615-02_02</t>
  </si>
  <si>
    <t>Spots-642-01_01</t>
  </si>
  <si>
    <t>Spots-a26-01_01</t>
  </si>
  <si>
    <t>Spots-a26-01_02</t>
  </si>
  <si>
    <t>Spots-a26-01_03</t>
  </si>
  <si>
    <t>Spots-a26-01_04</t>
  </si>
  <si>
    <t>Spots-a26-01_05</t>
  </si>
  <si>
    <t>Spots-a26-02_01</t>
  </si>
  <si>
    <t>Spots-a28-01_01</t>
  </si>
  <si>
    <t>Spots-a28-01_02</t>
  </si>
  <si>
    <t>Spots-a28-01_03</t>
  </si>
  <si>
    <t>Spots-a34-01_01</t>
  </si>
  <si>
    <t>Spots-a34-01_02</t>
  </si>
  <si>
    <t>Spots-a34-02_01</t>
  </si>
  <si>
    <t>Spots-a34-02_02</t>
  </si>
  <si>
    <t>Spots-107-02_01</t>
  </si>
  <si>
    <t>Spots-107-02_02</t>
  </si>
  <si>
    <t>Spots-107-02_03</t>
  </si>
  <si>
    <t>Spots-107-02_04</t>
  </si>
  <si>
    <t>Spots-109-01_01</t>
  </si>
  <si>
    <t>87*</t>
  </si>
  <si>
    <t>Spots-109-02_01</t>
  </si>
  <si>
    <t>Spots-110-02_01</t>
  </si>
  <si>
    <t>95**</t>
  </si>
  <si>
    <t>Spots-112-01_01</t>
  </si>
  <si>
    <t>Spots-112-02_01</t>
  </si>
  <si>
    <t>Spots-112-02_02</t>
  </si>
  <si>
    <t>Spots-112-02_03</t>
  </si>
  <si>
    <t>Spots-112-03_01</t>
  </si>
  <si>
    <t>Spots-121-01_01</t>
  </si>
  <si>
    <t>Spots-121-01_02</t>
  </si>
  <si>
    <t>Spots-121-01_03</t>
  </si>
  <si>
    <t>Spots-121-02_01</t>
  </si>
  <si>
    <t>Spots-121-02_02</t>
  </si>
  <si>
    <t>Spots-121-02_03</t>
  </si>
  <si>
    <t>Spots-161-01_01</t>
  </si>
  <si>
    <t>Spots-161-01_02</t>
  </si>
  <si>
    <t>Spots-161-01_03</t>
  </si>
  <si>
    <t>Spots-161-01_04</t>
  </si>
  <si>
    <t>Spots-161-02_01</t>
  </si>
  <si>
    <t>Spots-161-02_02</t>
  </si>
  <si>
    <t>Spots-161-03_01</t>
  </si>
  <si>
    <t>Spots-161-03_02</t>
  </si>
  <si>
    <t>Spots-162-01_01</t>
  </si>
  <si>
    <t>Spots-162-01_02</t>
  </si>
  <si>
    <t>Spots-162-01_03</t>
  </si>
  <si>
    <t>Spots-162-02_01</t>
  </si>
  <si>
    <t>Spots-163-01_01</t>
  </si>
  <si>
    <t>Spots-163-01_02</t>
  </si>
  <si>
    <t>Spots-163-01_03</t>
  </si>
  <si>
    <t>Spots-164-01_01</t>
  </si>
  <si>
    <t>Spots-164-01_02</t>
  </si>
  <si>
    <t>Spots-164-02_01</t>
  </si>
  <si>
    <t>Spots-164-02_02</t>
  </si>
  <si>
    <t>Spots-167-01_01</t>
  </si>
  <si>
    <t>Spots-167-01_02</t>
  </si>
  <si>
    <t>Spots-167-01_03</t>
  </si>
  <si>
    <t>Spots-167-02_01</t>
  </si>
  <si>
    <t>Spots-167-02_02</t>
  </si>
  <si>
    <t>Spots-28-01_01</t>
  </si>
  <si>
    <t>Spots-28-01_02</t>
  </si>
  <si>
    <t>Spots-28-01_03</t>
  </si>
  <si>
    <t>Spots-28-02_01</t>
  </si>
  <si>
    <t>Spots-28-03_01</t>
  </si>
  <si>
    <t>Spots-28-03_02</t>
  </si>
  <si>
    <t>Spots-323-01_01</t>
  </si>
  <si>
    <t>Spots-323-01_02</t>
  </si>
  <si>
    <t>Spots-323-01_03</t>
  </si>
  <si>
    <t>Spots-323-02_01</t>
  </si>
  <si>
    <t>Spots-323-02_02</t>
  </si>
  <si>
    <t>Spots-323-02_03</t>
  </si>
  <si>
    <t>Spots-sb1-01_01</t>
  </si>
  <si>
    <t>Spots-sb1-01_02</t>
  </si>
  <si>
    <t>Spots-sb1-01_03</t>
  </si>
  <si>
    <t>Spots-sb11-01_01</t>
  </si>
  <si>
    <t>Spots-sb12-01_01</t>
  </si>
  <si>
    <t>Spots-sb13-02_01</t>
  </si>
  <si>
    <t>Spots-sb14-01_01</t>
  </si>
  <si>
    <t>Spots-sb14-01_02</t>
  </si>
  <si>
    <t>Spots-sb14-01_03</t>
  </si>
  <si>
    <t>Spots-sb15-01_01</t>
  </si>
  <si>
    <t>Spots-sb15-01_02</t>
  </si>
  <si>
    <t>Spots-sb18-01_01</t>
  </si>
  <si>
    <t>Spots-sb18-01_02</t>
  </si>
  <si>
    <t>Spots-sb21-01_01</t>
  </si>
  <si>
    <t>Spots-sb21-01_02</t>
  </si>
  <si>
    <t>Spots-sb22-01_01</t>
  </si>
  <si>
    <t>Spots-sb22-01_02</t>
  </si>
  <si>
    <t>Spots-sb23-01_01</t>
  </si>
  <si>
    <t>Spots-sb23-01_02</t>
  </si>
  <si>
    <t>Spots-sb24-01_01</t>
  </si>
  <si>
    <t>Spots-sb25-01_01</t>
  </si>
  <si>
    <t>Spots-sb25-02_01</t>
  </si>
  <si>
    <t>Spots-sb26-01_01</t>
  </si>
  <si>
    <t>Spots-sb26-01_02</t>
  </si>
  <si>
    <t>Spots-sb26-02_01</t>
  </si>
  <si>
    <t>Spots-sb28-01_01</t>
  </si>
  <si>
    <t>Spots-sb29-01_01</t>
  </si>
  <si>
    <t>Spots-sb4-01_01</t>
  </si>
  <si>
    <t>Spots-sb4-01_02</t>
  </si>
  <si>
    <t>Spots-sb4-01_03</t>
  </si>
  <si>
    <t>Spots-sb4-02_01</t>
  </si>
  <si>
    <t>Spots-sb4-02_02</t>
  </si>
  <si>
    <t>Spots-sb7-01_01</t>
  </si>
  <si>
    <t>Spots-sb7-01_02</t>
  </si>
  <si>
    <t>Spots-sb8-01_01</t>
  </si>
  <si>
    <t>Spots-sb8-01_02</t>
  </si>
  <si>
    <t>76*</t>
  </si>
  <si>
    <t>75*</t>
  </si>
  <si>
    <t>120**</t>
  </si>
  <si>
    <t>116*</t>
  </si>
  <si>
    <t>30**</t>
  </si>
  <si>
    <t>Center of  placode</t>
  </si>
  <si>
    <t>Cell position in hair placode</t>
  </si>
  <si>
    <t>Distance</t>
  </si>
  <si>
    <t>Scaled distance</t>
  </si>
  <si>
    <t>Region at hair germ stage</t>
  </si>
  <si>
    <t>No.</t>
  </si>
  <si>
    <t>Position X</t>
  </si>
  <si>
    <t>Position Y</t>
  </si>
  <si>
    <t>Position Z</t>
  </si>
  <si>
    <t>Spots 134</t>
  </si>
  <si>
    <t>Spots 30</t>
  </si>
  <si>
    <t>Spots 38</t>
  </si>
  <si>
    <t>Spots 40</t>
  </si>
  <si>
    <t>Spots 42</t>
  </si>
  <si>
    <t>Spots R-1</t>
  </si>
  <si>
    <t>Spots R-10</t>
  </si>
  <si>
    <t>Spots R-18</t>
  </si>
  <si>
    <t>Spots R-19</t>
  </si>
  <si>
    <t>Spots R-25</t>
  </si>
  <si>
    <t>Spots R-26</t>
  </si>
  <si>
    <t>Spots R-27</t>
  </si>
  <si>
    <t>Spots R-35</t>
  </si>
  <si>
    <t>Spots R-36</t>
  </si>
  <si>
    <t>Spots R-40</t>
  </si>
  <si>
    <t>Spots R-42</t>
  </si>
  <si>
    <t>Spots R-43</t>
  </si>
  <si>
    <t>Spots R-46</t>
  </si>
  <si>
    <t>Spots R-48</t>
  </si>
  <si>
    <t>Spots R-49</t>
  </si>
  <si>
    <t>Spots R-50</t>
  </si>
  <si>
    <t>Spots R-51</t>
  </si>
  <si>
    <t>Spots R-52</t>
  </si>
  <si>
    <t>Spots R-54</t>
  </si>
  <si>
    <t>Spots-116-2</t>
  </si>
  <si>
    <t>Spots 132</t>
  </si>
  <si>
    <t>Spots 143</t>
  </si>
  <si>
    <t>Spots 146</t>
  </si>
  <si>
    <t>Spots 170</t>
  </si>
  <si>
    <t>Spots 171</t>
  </si>
  <si>
    <t>Spots 41</t>
  </si>
  <si>
    <t>Spots 44</t>
  </si>
  <si>
    <t>Spots R-17</t>
  </si>
  <si>
    <t>Spots R-2</t>
  </si>
  <si>
    <t>Spots-116</t>
  </si>
  <si>
    <t>Spots-125</t>
  </si>
  <si>
    <t>Spots-36</t>
  </si>
  <si>
    <t>Spots-63</t>
  </si>
  <si>
    <t>Spots-R11</t>
  </si>
  <si>
    <t>Spots 135</t>
  </si>
  <si>
    <t>Spots 155</t>
  </si>
  <si>
    <t>Spots 156</t>
  </si>
  <si>
    <t>Spots 20</t>
  </si>
  <si>
    <t>Spots 43</t>
  </si>
  <si>
    <t>Spots 52</t>
  </si>
  <si>
    <t>Spots 59</t>
  </si>
  <si>
    <t>Spots 62</t>
  </si>
  <si>
    <t>Spots R-12</t>
  </si>
  <si>
    <t>Spots R-13</t>
  </si>
  <si>
    <t>Spots R-38</t>
  </si>
  <si>
    <t>Spots R-6</t>
  </si>
  <si>
    <t>Spots-11</t>
  </si>
  <si>
    <t>Spots-157</t>
  </si>
  <si>
    <t>Spots-16</t>
  </si>
  <si>
    <t>Spots-49</t>
  </si>
  <si>
    <t>Spots 167</t>
  </si>
  <si>
    <t>Spots 10</t>
  </si>
  <si>
    <t>Spots 12</t>
  </si>
  <si>
    <t>Spots 147-2</t>
  </si>
  <si>
    <t>Spots 161</t>
  </si>
  <si>
    <t>Spots 168</t>
  </si>
  <si>
    <t>Spots 172</t>
  </si>
  <si>
    <t>Spots 21</t>
  </si>
  <si>
    <t>Spots 51</t>
  </si>
  <si>
    <t>Spots 55</t>
  </si>
  <si>
    <t>Spots 58</t>
  </si>
  <si>
    <t>Spots 6</t>
  </si>
  <si>
    <t>Spots 60</t>
  </si>
  <si>
    <t>Spots R-14</t>
  </si>
  <si>
    <t>Spots R-5</t>
  </si>
  <si>
    <t>Spots R-37</t>
  </si>
  <si>
    <t>Spots-141-2</t>
  </si>
  <si>
    <t>Spots-56</t>
  </si>
  <si>
    <t>Spots-R53</t>
  </si>
  <si>
    <t>Spots 141-1</t>
  </si>
  <si>
    <t>Spots 103</t>
  </si>
  <si>
    <t>Spots 104</t>
  </si>
  <si>
    <t>Spots 107</t>
  </si>
  <si>
    <t>Spots 121</t>
  </si>
  <si>
    <t>Spots 122</t>
  </si>
  <si>
    <t>Spots 127</t>
  </si>
  <si>
    <t>Spots 129</t>
  </si>
  <si>
    <t>Spots 139</t>
  </si>
  <si>
    <t>Spots 14</t>
  </si>
  <si>
    <t>Spots 141</t>
  </si>
  <si>
    <t>Spots 144</t>
  </si>
  <si>
    <t>Spots 145</t>
  </si>
  <si>
    <t>Spots 150</t>
  </si>
  <si>
    <t>Spots 151</t>
  </si>
  <si>
    <t>Spots 154</t>
  </si>
  <si>
    <t>Spots 18</t>
  </si>
  <si>
    <t>Spots 19</t>
  </si>
  <si>
    <t>Spots 192</t>
  </si>
  <si>
    <t>Spots 193</t>
  </si>
  <si>
    <t>Spots 2</t>
  </si>
  <si>
    <t>Spots 210</t>
  </si>
  <si>
    <t>Spots 265</t>
  </si>
  <si>
    <t>Spots 266</t>
  </si>
  <si>
    <t>Spots 267</t>
  </si>
  <si>
    <t>Spots 273</t>
  </si>
  <si>
    <t>Spots 292</t>
  </si>
  <si>
    <t>Spots 295</t>
  </si>
  <si>
    <t>Spots 297</t>
  </si>
  <si>
    <t>Spots 300</t>
  </si>
  <si>
    <t>Spots 53</t>
  </si>
  <si>
    <t>Spots 57</t>
  </si>
  <si>
    <t>Spots 75</t>
  </si>
  <si>
    <t>Spots 78</t>
  </si>
  <si>
    <t>Spots 86</t>
  </si>
  <si>
    <t>Spots 87</t>
  </si>
  <si>
    <t>Spots 88</t>
  </si>
  <si>
    <t>Spots 95</t>
  </si>
  <si>
    <t>Spots 99</t>
  </si>
  <si>
    <t>Spots 100</t>
  </si>
  <si>
    <t>Spots 17</t>
  </si>
  <si>
    <t>Spots 185</t>
  </si>
  <si>
    <t>Spots 228</t>
  </si>
  <si>
    <t>Spots 108</t>
  </si>
  <si>
    <t>Spots 109</t>
  </si>
  <si>
    <t>Spots 110</t>
  </si>
  <si>
    <t>Spots 117</t>
  </si>
  <si>
    <t>Spots 118</t>
  </si>
  <si>
    <t>Spots 119</t>
  </si>
  <si>
    <t>Spots 125</t>
  </si>
  <si>
    <t>Spots 126</t>
  </si>
  <si>
    <t>Spots 128</t>
  </si>
  <si>
    <t>Spots 136</t>
  </si>
  <si>
    <t>Spots 140</t>
  </si>
  <si>
    <t>Spots 147</t>
  </si>
  <si>
    <t>Spots 148</t>
  </si>
  <si>
    <t>Spots 153</t>
  </si>
  <si>
    <t>Spots 16</t>
  </si>
  <si>
    <t>Spots 178</t>
  </si>
  <si>
    <t>Spots 179</t>
  </si>
  <si>
    <t>Spots 180</t>
  </si>
  <si>
    <t>Spots 181</t>
  </si>
  <si>
    <t>Spots 182</t>
  </si>
  <si>
    <t>Spots 183</t>
  </si>
  <si>
    <t>Spots 184</t>
  </si>
  <si>
    <t>Spots 186</t>
  </si>
  <si>
    <t>Spots 187</t>
  </si>
  <si>
    <t>Spots 188</t>
  </si>
  <si>
    <t>Spots 213</t>
  </si>
  <si>
    <t>Spots 220</t>
  </si>
  <si>
    <t>Spots 232</t>
  </si>
  <si>
    <t>Spots 244</t>
  </si>
  <si>
    <t>Spots 245</t>
  </si>
  <si>
    <t>Spots 247</t>
  </si>
  <si>
    <t>Spots 254</t>
  </si>
  <si>
    <t>Spots 261</t>
  </si>
  <si>
    <t>Spots 278</t>
  </si>
  <si>
    <t>Spots 296</t>
  </si>
  <si>
    <t>Spots 34</t>
  </si>
  <si>
    <t>Spots 54</t>
  </si>
  <si>
    <t>Spots 81</t>
  </si>
  <si>
    <t>Spots 83</t>
  </si>
  <si>
    <t>Spots 93</t>
  </si>
  <si>
    <t>Spots 94</t>
  </si>
  <si>
    <t>Spots 96</t>
  </si>
  <si>
    <t>Spots 97</t>
  </si>
  <si>
    <t>Spots 259</t>
  </si>
  <si>
    <t>Spots 260</t>
  </si>
  <si>
    <t>Spots 209</t>
  </si>
  <si>
    <t>Spots 112</t>
  </si>
  <si>
    <t>Spots 116</t>
  </si>
  <si>
    <t>Spots 120</t>
  </si>
  <si>
    <t>Spots 124</t>
  </si>
  <si>
    <t>Spots 137</t>
  </si>
  <si>
    <t>Spots 138</t>
  </si>
  <si>
    <t>Spots 152</t>
  </si>
  <si>
    <t>Spots 160</t>
  </si>
  <si>
    <t>Spots 166</t>
  </si>
  <si>
    <t>Spots 173</t>
  </si>
  <si>
    <t>Spots 175</t>
  </si>
  <si>
    <t>Spots 190</t>
  </si>
  <si>
    <t>Spots 205</t>
  </si>
  <si>
    <t>Spots 216</t>
  </si>
  <si>
    <t>Spots 217</t>
  </si>
  <si>
    <t>Spots 219</t>
  </si>
  <si>
    <t>Spots 226</t>
  </si>
  <si>
    <t>Spots 230</t>
  </si>
  <si>
    <t>Spots 231</t>
  </si>
  <si>
    <t>Spots 233</t>
  </si>
  <si>
    <t>Spots 238</t>
  </si>
  <si>
    <t>Spots 241</t>
  </si>
  <si>
    <t>Spots 243</t>
  </si>
  <si>
    <t>Spots 25</t>
  </si>
  <si>
    <t>Spots 251</t>
  </si>
  <si>
    <t>Spots 275</t>
  </si>
  <si>
    <t>Spots 280</t>
  </si>
  <si>
    <t>Spots 286</t>
  </si>
  <si>
    <t>Spots 29</t>
  </si>
  <si>
    <t>Spots 31</t>
  </si>
  <si>
    <t>Spots 36</t>
  </si>
  <si>
    <t>Spots 39</t>
  </si>
  <si>
    <t>Spots 46</t>
  </si>
  <si>
    <t>Spots 64</t>
  </si>
  <si>
    <t>Spots 67</t>
  </si>
  <si>
    <t>Spots 68</t>
  </si>
  <si>
    <t>Spots 201</t>
  </si>
  <si>
    <t>Spots 189</t>
  </si>
  <si>
    <t>Spots 77</t>
  </si>
  <si>
    <t>Spots 91</t>
  </si>
  <si>
    <t>Spots 101</t>
  </si>
  <si>
    <t>Spots 102</t>
  </si>
  <si>
    <t>Spots 114</t>
  </si>
  <si>
    <t>Spots 123</t>
  </si>
  <si>
    <t>Spots 133</t>
  </si>
  <si>
    <t>Spots 159</t>
  </si>
  <si>
    <t>Spots 164</t>
  </si>
  <si>
    <t>Spots 169</t>
  </si>
  <si>
    <t>Spots 174</t>
  </si>
  <si>
    <t>Spots 194</t>
  </si>
  <si>
    <t>Spots 195</t>
  </si>
  <si>
    <t>Spots 197</t>
  </si>
  <si>
    <t>Spots 198</t>
  </si>
  <si>
    <t>Spots 199</t>
  </si>
  <si>
    <t>Spots 202</t>
  </si>
  <si>
    <t>Spots 203</t>
  </si>
  <si>
    <t>Spots 204</t>
  </si>
  <si>
    <t>Spots 207</t>
  </si>
  <si>
    <t>Spots 212</t>
  </si>
  <si>
    <t>Spots 214</t>
  </si>
  <si>
    <t>Spots 218</t>
  </si>
  <si>
    <t>Spots 221</t>
  </si>
  <si>
    <t>Spots 222</t>
  </si>
  <si>
    <t>Spots 223</t>
  </si>
  <si>
    <t>Spots 224</t>
  </si>
  <si>
    <t>Spots 229</t>
  </si>
  <si>
    <t>Spots 234</t>
  </si>
  <si>
    <t>Spots 236</t>
  </si>
  <si>
    <t>Spots 237</t>
  </si>
  <si>
    <t>Spots 240</t>
  </si>
  <si>
    <t>Spots 248</t>
  </si>
  <si>
    <t>Spots 250</t>
  </si>
  <si>
    <t>Spots 255</t>
  </si>
  <si>
    <t>Spots 258</t>
  </si>
  <si>
    <t>Spots 291</t>
  </si>
  <si>
    <t>Spots 294</t>
  </si>
  <si>
    <t>Spots 45</t>
  </si>
  <si>
    <t>Spots 63</t>
  </si>
  <si>
    <t>Spots 65</t>
  </si>
  <si>
    <t>Spots 74</t>
  </si>
  <si>
    <t>Spots 117_01</t>
  </si>
  <si>
    <t>Spots 117_02</t>
  </si>
  <si>
    <t>Spots 14_01</t>
  </si>
  <si>
    <t>Spots 14_02</t>
  </si>
  <si>
    <t>Spots 149_01</t>
  </si>
  <si>
    <t>Spots 150_01</t>
  </si>
  <si>
    <t>Spots 150_02</t>
  </si>
  <si>
    <t>Spots 153_01</t>
  </si>
  <si>
    <t>Spots 153_02</t>
  </si>
  <si>
    <t>Spots 156_01</t>
  </si>
  <si>
    <t>Spots 156_02</t>
  </si>
  <si>
    <t>Spots 496_01</t>
  </si>
  <si>
    <t>Spots 496_02</t>
  </si>
  <si>
    <t>Spots b526_01</t>
  </si>
  <si>
    <t>Spots b526_02</t>
  </si>
  <si>
    <t>Spots b527_01</t>
  </si>
  <si>
    <t>Spots b527_02</t>
  </si>
  <si>
    <t>Spots b528_01</t>
  </si>
  <si>
    <t>Spots b538_01</t>
  </si>
  <si>
    <t>Spots b538_02</t>
  </si>
  <si>
    <t>Spots 165_01</t>
  </si>
  <si>
    <t>Spots 120_02</t>
  </si>
  <si>
    <t>Spots 127_01</t>
  </si>
  <si>
    <t>Spots 127_02</t>
  </si>
  <si>
    <t>Spots 166_01</t>
  </si>
  <si>
    <t>Spots 166_02</t>
  </si>
  <si>
    <t>Spots 216_01</t>
  </si>
  <si>
    <t>Spots 216_02</t>
  </si>
  <si>
    <t>Spots 642_02</t>
  </si>
  <si>
    <t>Spots a24_01</t>
  </si>
  <si>
    <t>Spots a25_01</t>
  </si>
  <si>
    <t>Spots a27_01</t>
  </si>
  <si>
    <t>Spots a29_01</t>
  </si>
  <si>
    <t>Spots a29_02</t>
  </si>
  <si>
    <t>Spots a30_01</t>
  </si>
  <si>
    <t>Spots a30_02</t>
  </si>
  <si>
    <t>Spots a31_01</t>
  </si>
  <si>
    <t>Spots b528_02</t>
  </si>
  <si>
    <t>Spots b528_03</t>
  </si>
  <si>
    <t>Spots b529_02</t>
  </si>
  <si>
    <t>Spots b539_01</t>
  </si>
  <si>
    <t>Spots b539_02</t>
  </si>
  <si>
    <t>Spots 107_01</t>
  </si>
  <si>
    <t>Spots 108_01</t>
  </si>
  <si>
    <t>Spots 108_02</t>
  </si>
  <si>
    <t>Spots 120_01</t>
  </si>
  <si>
    <t>Spots 159_01</t>
  </si>
  <si>
    <t>Spots 159_02</t>
  </si>
  <si>
    <t>Spots 160_01</t>
  </si>
  <si>
    <t>Spots 160_02</t>
  </si>
  <si>
    <t>Spots 163_02</t>
  </si>
  <si>
    <t>Spots 615_01</t>
  </si>
  <si>
    <t>Spots 615_02</t>
  </si>
  <si>
    <t>Spots 642_01</t>
  </si>
  <si>
    <t>Spots a26_01</t>
  </si>
  <si>
    <t>Spots a26_02</t>
  </si>
  <si>
    <t>Spots a28_01</t>
  </si>
  <si>
    <t>Spots a34_01</t>
  </si>
  <si>
    <t>Spots a34_02</t>
  </si>
  <si>
    <t>Spots 112_02</t>
  </si>
  <si>
    <t>Spots 107_02</t>
  </si>
  <si>
    <t>Spots 110_02</t>
  </si>
  <si>
    <t>Spots 112_01</t>
  </si>
  <si>
    <t>Spots 112_03</t>
  </si>
  <si>
    <t>Spots 121_01</t>
  </si>
  <si>
    <t>Spots 121_02</t>
  </si>
  <si>
    <t>Spots 161_01</t>
  </si>
  <si>
    <t>Spots 161_02</t>
  </si>
  <si>
    <t>Spots 161_03</t>
  </si>
  <si>
    <t>Spots 162_01</t>
  </si>
  <si>
    <t>Spots 162_02</t>
  </si>
  <si>
    <t>Spots 163_01</t>
  </si>
  <si>
    <t>Spots 164_02</t>
  </si>
  <si>
    <t>Spots 167_02</t>
  </si>
  <si>
    <t>Spots 28_01</t>
  </si>
  <si>
    <t>Spots 28_02</t>
  </si>
  <si>
    <t>Spots 28_03</t>
  </si>
  <si>
    <t>Spots 323_01</t>
  </si>
  <si>
    <t>Spots 323_02</t>
  </si>
  <si>
    <t>Spots-957_01</t>
  </si>
  <si>
    <t>Spots-957_02</t>
  </si>
  <si>
    <t>Spots-963_01</t>
  </si>
  <si>
    <t>Spots-63-01_01</t>
  </si>
  <si>
    <t>Spots-63-01_02</t>
  </si>
  <si>
    <t>Spots-63-01_03</t>
  </si>
  <si>
    <t>Spots-63-02_02</t>
  </si>
  <si>
    <t>Spots-63-02_01</t>
  </si>
  <si>
    <t>Spots-116-01_01</t>
  </si>
  <si>
    <t>Spots-116-01_02</t>
  </si>
  <si>
    <t>Spots-116-01_03</t>
  </si>
  <si>
    <t>Spots-116-01_04</t>
  </si>
  <si>
    <t>Spots-116-01_05</t>
  </si>
  <si>
    <t>Spots-116-01_06</t>
  </si>
  <si>
    <t>Spots-116-01_07</t>
  </si>
  <si>
    <t>Spots-116-01_08</t>
  </si>
  <si>
    <t>Spots-116-01_09</t>
  </si>
  <si>
    <t>Spots-116-01_10</t>
  </si>
  <si>
    <t>Spots-116-01_11</t>
  </si>
  <si>
    <t>Spots-116-02_01</t>
  </si>
  <si>
    <t>Spots-116-02_02</t>
  </si>
  <si>
    <t>Spots-116-02_03</t>
  </si>
  <si>
    <t>Spots-116-02_04</t>
  </si>
  <si>
    <t>Spots-116-02_05</t>
  </si>
  <si>
    <t>Spots-125-01_01</t>
  </si>
  <si>
    <t>Spots-125-02_01</t>
  </si>
  <si>
    <t>Spots-125-02_02</t>
  </si>
  <si>
    <t>Spots-125-02_03</t>
  </si>
  <si>
    <t>Spots-125-02_04</t>
  </si>
  <si>
    <t>Spots-125-02_05</t>
  </si>
  <si>
    <t>Spots-R-11-01_01</t>
  </si>
  <si>
    <t>Spots-R-11-01_02</t>
  </si>
  <si>
    <t>Spots-R-11-01_03</t>
  </si>
  <si>
    <t>Spots-R-11-01_04</t>
  </si>
  <si>
    <t>Spots-R-11-01_05</t>
  </si>
  <si>
    <t>Spots-R-11-01_06</t>
  </si>
  <si>
    <t>Spots-R-11-02_01</t>
  </si>
  <si>
    <t>Spots-R-11-02_02</t>
  </si>
  <si>
    <t>Spots-R-11-02_03</t>
  </si>
  <si>
    <t>Spots-R-11-02_04</t>
  </si>
  <si>
    <t>Spots-R-11-02_05</t>
  </si>
  <si>
    <t>Spots-R-11-03_01</t>
  </si>
  <si>
    <t>Spots-R-11-03_02</t>
  </si>
  <si>
    <t>Spots-R-11-03_03</t>
  </si>
  <si>
    <t>Spots-R-11-03_04</t>
  </si>
  <si>
    <t>Spots-R-11-03_05</t>
  </si>
  <si>
    <t>Spots-R-11-03_06</t>
  </si>
  <si>
    <t>Spots-R-11-03_07</t>
  </si>
  <si>
    <t>Spots-R-11-03_08</t>
  </si>
  <si>
    <t>Spots-142_02</t>
  </si>
  <si>
    <t>Spots-957_01_01</t>
  </si>
  <si>
    <t>Spots-957_01_02</t>
  </si>
  <si>
    <t>323*</t>
  </si>
  <si>
    <t>501*</t>
  </si>
  <si>
    <t>394*</t>
  </si>
  <si>
    <t>292*</t>
  </si>
  <si>
    <t>274*</t>
  </si>
  <si>
    <t>Spots-R-19-01_01</t>
  </si>
  <si>
    <t>Spots-R-19-01_02</t>
  </si>
  <si>
    <t>Spots-R-19-02_01</t>
  </si>
  <si>
    <t>Spots-R-19-02_02</t>
  </si>
  <si>
    <t>Spots-R-19-02_03</t>
  </si>
  <si>
    <t>Spots-R-19-02_04</t>
  </si>
  <si>
    <t>Spots-R-19-02_05</t>
  </si>
  <si>
    <t>Spots-R-19-02_06</t>
  </si>
  <si>
    <t>Spots-R-19-02_07</t>
  </si>
  <si>
    <t>Spots-R-19-02_08</t>
  </si>
  <si>
    <t>Spots-R-19-02_09</t>
  </si>
  <si>
    <t>Spots-R-19-02_10</t>
  </si>
  <si>
    <t>Spots-R-19_02</t>
  </si>
  <si>
    <t>Spots-957</t>
  </si>
  <si>
    <t>Prospective IFE</t>
  </si>
  <si>
    <t>Prospective upper</t>
  </si>
  <si>
    <t>Prospective lower</t>
  </si>
  <si>
    <t>Prospective hair germ</t>
  </si>
  <si>
    <t>436**</t>
  </si>
  <si>
    <t>473**</t>
  </si>
  <si>
    <t>447**</t>
  </si>
  <si>
    <t>465**</t>
  </si>
  <si>
    <t>452**</t>
  </si>
  <si>
    <t>446**</t>
  </si>
  <si>
    <t>590*</t>
  </si>
  <si>
    <t>435**</t>
  </si>
  <si>
    <t>433**</t>
  </si>
  <si>
    <t>Spots-R-10-01_01</t>
  </si>
  <si>
    <t>600**</t>
  </si>
  <si>
    <t>Spots-R-10-01_02</t>
  </si>
  <si>
    <t>Spots-R-10-02_01</t>
  </si>
  <si>
    <t>Spots-R-10-02_02</t>
  </si>
  <si>
    <t>Spots-R-10-03_01</t>
  </si>
  <si>
    <t>Spots-R-10-03_02</t>
  </si>
  <si>
    <t>622""</t>
  </si>
  <si>
    <t>Spots-R-10-04_01</t>
  </si>
  <si>
    <t>Spots-R-10-04_02</t>
  </si>
  <si>
    <t>Spots-R-46-01_01</t>
  </si>
  <si>
    <t>Spots-R-46-01_02</t>
  </si>
  <si>
    <t>Spots-R-46-01_03</t>
  </si>
  <si>
    <t>Spots-R-46-01_04</t>
  </si>
  <si>
    <t>Spots-R-46-01_05</t>
  </si>
  <si>
    <t>Spots-R-46-02_01</t>
  </si>
  <si>
    <t>Spots-R-46-02_02</t>
  </si>
  <si>
    <t>Spots-R-46-02_03</t>
  </si>
  <si>
    <t>Spots-R-46-02_04</t>
  </si>
  <si>
    <t>IFE</t>
    <phoneticPr fontId="16"/>
  </si>
  <si>
    <t>Inner region</t>
    <phoneticPr fontId="7" type="noConversion"/>
  </si>
  <si>
    <t>Regions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</si>
</sst>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scheme val="minor"/>
    </font>
    <font>
      <sz val="11"/>
      <color rgb="FF00B0F0"/>
      <name val="游ゴシック"/>
      <family val="2"/>
      <scheme val="minor"/>
    </font>
    <font>
      <sz val="11"/>
      <color rgb="FF00B050"/>
      <name val="游ゴシック"/>
      <family val="2"/>
      <scheme val="minor"/>
    </font>
    <font>
      <sz val="11"/>
      <color rgb="FF0070C0"/>
      <name val="游ゴシック"/>
      <family val="2"/>
      <scheme val="minor"/>
    </font>
    <font>
      <sz val="11"/>
      <name val="游ゴシック"/>
      <family val="2"/>
      <scheme val="minor"/>
    </font>
    <font>
      <sz val="8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11"/>
      <color rgb="FF339933"/>
      <name val="游ゴシック"/>
      <family val="2"/>
      <scheme val="minor"/>
    </font>
    <font>
      <sz val="11"/>
      <color rgb="FF008000"/>
      <name val="游ゴシック"/>
      <family val="2"/>
      <scheme val="minor"/>
    </font>
    <font>
      <sz val="11"/>
      <color theme="9" tint="-0.249977111117893"/>
      <name val="游ゴシック"/>
      <family val="2"/>
      <scheme val="minor"/>
    </font>
    <font>
      <sz val="11"/>
      <color theme="0" tint="-0.34998626667073579"/>
      <name val="游ゴシック"/>
      <family val="2"/>
      <scheme val="minor"/>
    </font>
    <font>
      <sz val="11"/>
      <color rgb="FF00B050"/>
      <name val="游ゴシック"/>
      <family val="3"/>
      <charset val="128"/>
      <scheme val="minor"/>
    </font>
    <font>
      <sz val="12"/>
      <color rgb="FF000000"/>
      <name val="游ゴシック"/>
      <family val="2"/>
      <scheme val="minor"/>
    </font>
    <font>
      <sz val="11"/>
      <color rgb="FF000000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D8D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DE2FF"/>
        <bgColor indexed="64"/>
      </patternFill>
    </fill>
    <fill>
      <patternFill patternType="solid">
        <fgColor rgb="FFFFB5A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AAF6"/>
        <bgColor indexed="64"/>
      </patternFill>
    </fill>
    <fill>
      <patternFill patternType="solid">
        <fgColor rgb="FFFFB3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" fillId="0" borderId="0">
      <alignment vertical="center"/>
    </xf>
  </cellStyleXfs>
  <cellXfs count="19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0" fillId="6" borderId="0" xfId="0" applyFont="1" applyFill="1" applyAlignment="1">
      <alignment horizontal="center"/>
    </xf>
    <xf numFmtId="0" fontId="0" fillId="3" borderId="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7" borderId="0" xfId="0" applyFill="1" applyAlignment="1">
      <alignment horizontal="center"/>
    </xf>
    <xf numFmtId="0" fontId="2" fillId="7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7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0" fillId="7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0" xfId="0" applyFont="1" applyFill="1" applyAlignment="1">
      <alignment horizontal="left"/>
    </xf>
    <xf numFmtId="0" fontId="9" fillId="6" borderId="0" xfId="0" applyFont="1" applyFill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6" borderId="4" xfId="0" applyFill="1" applyBorder="1" applyAlignment="1">
      <alignment horizontal="left"/>
    </xf>
    <xf numFmtId="0" fontId="0" fillId="8" borderId="4" xfId="0" applyFill="1" applyBorder="1" applyAlignment="1">
      <alignment horizontal="left"/>
    </xf>
    <xf numFmtId="0" fontId="0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9" borderId="0" xfId="0" applyFill="1" applyAlignment="1">
      <alignment horizontal="center"/>
    </xf>
    <xf numFmtId="0" fontId="2" fillId="9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2" fillId="10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2" fillId="11" borderId="0" xfId="0" applyFont="1" applyFill="1" applyAlignment="1">
      <alignment horizontal="center"/>
    </xf>
    <xf numFmtId="0" fontId="0" fillId="11" borderId="0" xfId="0" applyFill="1" applyAlignment="1">
      <alignment horizontal="left"/>
    </xf>
    <xf numFmtId="0" fontId="4" fillId="11" borderId="0" xfId="0" applyFont="1" applyFill="1" applyAlignment="1">
      <alignment horizontal="center"/>
    </xf>
    <xf numFmtId="0" fontId="6" fillId="11" borderId="0" xfId="0" applyFont="1" applyFill="1" applyAlignment="1">
      <alignment horizontal="center"/>
    </xf>
    <xf numFmtId="0" fontId="0" fillId="11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11" fillId="12" borderId="0" xfId="0" applyFont="1" applyFill="1" applyAlignment="1">
      <alignment horizontal="center"/>
    </xf>
    <xf numFmtId="0" fontId="6" fillId="12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0" fillId="11" borderId="0" xfId="0" applyFill="1"/>
    <xf numFmtId="0" fontId="0" fillId="11" borderId="0" xfId="0" applyFont="1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2" fillId="11" borderId="0" xfId="0" applyFont="1" applyFill="1" applyBorder="1" applyAlignment="1">
      <alignment horizontal="center"/>
    </xf>
    <xf numFmtId="0" fontId="9" fillId="11" borderId="0" xfId="0" applyFont="1" applyFill="1" applyAlignment="1">
      <alignment horizontal="center"/>
    </xf>
    <xf numFmtId="0" fontId="0" fillId="10" borderId="0" xfId="0" applyFont="1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2" fillId="10" borderId="0" xfId="0" applyFont="1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0" fontId="8" fillId="9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13" borderId="0" xfId="0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0" fontId="2" fillId="15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4" fillId="14" borderId="0" xfId="0" applyFont="1" applyFill="1" applyAlignment="1">
      <alignment horizontal="center"/>
    </xf>
    <xf numFmtId="0" fontId="0" fillId="4" borderId="0" xfId="0" quotePrefix="1" applyFill="1" applyAlignment="1">
      <alignment horizontal="center"/>
    </xf>
    <xf numFmtId="0" fontId="0" fillId="10" borderId="0" xfId="0" quotePrefix="1" applyFill="1" applyAlignment="1">
      <alignment horizontal="center"/>
    </xf>
    <xf numFmtId="0" fontId="0" fillId="0" borderId="0" xfId="0" applyFill="1"/>
    <xf numFmtId="0" fontId="0" fillId="2" borderId="1" xfId="0" applyFill="1" applyBorder="1" applyAlignment="1">
      <alignment horizontal="center" vertical="center" wrapText="1"/>
    </xf>
    <xf numFmtId="0" fontId="13" fillId="12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4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4" fillId="16" borderId="0" xfId="0" applyFont="1" applyFill="1" applyAlignment="1">
      <alignment horizontal="center"/>
    </xf>
    <xf numFmtId="0" fontId="10" fillId="16" borderId="0" xfId="0" applyFon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0" fillId="16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/>
    <xf numFmtId="0" fontId="0" fillId="6" borderId="0" xfId="0" quotePrefix="1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12" borderId="0" xfId="0" applyFont="1" applyFill="1" applyAlignment="1">
      <alignment horizontal="center"/>
    </xf>
    <xf numFmtId="0" fontId="0" fillId="14" borderId="0" xfId="0" applyFont="1" applyFill="1" applyAlignment="1">
      <alignment horizontal="center"/>
    </xf>
    <xf numFmtId="0" fontId="0" fillId="15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8" fillId="11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6" fillId="22" borderId="0" xfId="0" applyFont="1" applyFill="1" applyAlignment="1">
      <alignment horizontal="center"/>
    </xf>
    <xf numFmtId="0" fontId="4" fillId="22" borderId="0" xfId="0" applyFont="1" applyFill="1" applyAlignment="1">
      <alignment horizontal="center"/>
    </xf>
    <xf numFmtId="0" fontId="3" fillId="22" borderId="0" xfId="0" applyFont="1" applyFill="1" applyAlignment="1">
      <alignment horizontal="center"/>
    </xf>
    <xf numFmtId="0" fontId="2" fillId="5" borderId="0" xfId="1" applyFont="1" applyFill="1" applyAlignment="1">
      <alignment horizontal="center"/>
    </xf>
    <xf numFmtId="0" fontId="6" fillId="21" borderId="0" xfId="0" applyFont="1" applyFill="1" applyAlignment="1">
      <alignment horizontal="center"/>
    </xf>
    <xf numFmtId="0" fontId="4" fillId="21" borderId="0" xfId="0" applyFont="1" applyFill="1" applyAlignment="1">
      <alignment horizontal="center"/>
    </xf>
    <xf numFmtId="0" fontId="3" fillId="21" borderId="0" xfId="0" applyFont="1" applyFill="1" applyAlignment="1">
      <alignment horizontal="center"/>
    </xf>
    <xf numFmtId="0" fontId="14" fillId="19" borderId="0" xfId="0" applyFont="1" applyFill="1" applyBorder="1" applyAlignment="1">
      <alignment horizontal="center" vertical="center" wrapText="1"/>
    </xf>
    <xf numFmtId="0" fontId="14" fillId="19" borderId="0" xfId="0" applyFont="1" applyFill="1" applyBorder="1" applyAlignment="1">
      <alignment vertical="center" wrapText="1"/>
    </xf>
    <xf numFmtId="0" fontId="0" fillId="21" borderId="0" xfId="0" applyFill="1" applyAlignment="1">
      <alignment horizontal="center"/>
    </xf>
    <xf numFmtId="0" fontId="18" fillId="12" borderId="0" xfId="0" applyFont="1" applyFill="1" applyAlignment="1">
      <alignment horizontal="center"/>
    </xf>
    <xf numFmtId="0" fontId="18" fillId="0" borderId="0" xfId="0" applyFont="1"/>
    <xf numFmtId="0" fontId="18" fillId="5" borderId="0" xfId="0" applyFont="1" applyFill="1" applyAlignment="1">
      <alignment horizontal="center"/>
    </xf>
    <xf numFmtId="0" fontId="18" fillId="11" borderId="0" xfId="0" applyFont="1" applyFill="1" applyAlignment="1">
      <alignment horizontal="center"/>
    </xf>
    <xf numFmtId="0" fontId="18" fillId="1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8" fillId="14" borderId="0" xfId="0" applyFont="1" applyFill="1" applyAlignment="1">
      <alignment horizontal="center"/>
    </xf>
    <xf numFmtId="0" fontId="18" fillId="15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18" fillId="1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3" borderId="3" xfId="0" applyFont="1" applyFill="1" applyBorder="1" applyAlignment="1">
      <alignment horizontal="center" vertical="center" wrapText="1"/>
    </xf>
    <xf numFmtId="0" fontId="18" fillId="15" borderId="0" xfId="0" applyFont="1" applyFill="1" applyAlignment="1">
      <alignment horizontal="center" vertical="center"/>
    </xf>
    <xf numFmtId="0" fontId="18" fillId="14" borderId="0" xfId="0" applyFont="1" applyFill="1" applyAlignment="1">
      <alignment horizontal="center" vertical="center"/>
    </xf>
    <xf numFmtId="0" fontId="18" fillId="4" borderId="0" xfId="0" quotePrefix="1" applyFont="1" applyFill="1" applyAlignment="1">
      <alignment horizontal="center"/>
    </xf>
    <xf numFmtId="0" fontId="18" fillId="10" borderId="0" xfId="0" quotePrefix="1" applyFont="1" applyFill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/>
    </xf>
    <xf numFmtId="0" fontId="0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0" fillId="6" borderId="4" xfId="0" applyFill="1" applyBorder="1" applyAlignment="1">
      <alignment horizontal="center"/>
    </xf>
    <xf numFmtId="0" fontId="0" fillId="8" borderId="5" xfId="0" applyFill="1" applyBorder="1" applyAlignment="1">
      <alignment horizontal="left" vertical="center"/>
    </xf>
    <xf numFmtId="0" fontId="0" fillId="8" borderId="6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17" borderId="0" xfId="0" applyFill="1" applyAlignment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/>
    </xf>
    <xf numFmtId="0" fontId="15" fillId="19" borderId="1" xfId="0" applyFont="1" applyFill="1" applyBorder="1" applyAlignment="1">
      <alignment horizontal="center"/>
    </xf>
    <xf numFmtId="0" fontId="15" fillId="20" borderId="0" xfId="0" applyFont="1" applyFill="1" applyAlignment="1">
      <alignment horizontal="center" vertical="center" wrapText="1"/>
    </xf>
    <xf numFmtId="0" fontId="15" fillId="20" borderId="0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</cellXfs>
  <cellStyles count="3">
    <cellStyle name="ハイパーリンク" xfId="1" builtinId="8"/>
    <cellStyle name="標準" xfId="0" builtinId="0"/>
    <cellStyle name="標準 2" xfId="2" xr:uid="{EF1A1EB2-CE57-3F4C-BD7B-F6CF276EBAA6}"/>
  </cellStyles>
  <dxfs count="6"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ill>
        <patternFill>
          <bgColor theme="0" tint="-0.49998474074526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8D9"/>
      <color rgb="FFFDE2FF"/>
      <color rgb="FFFFCCFF"/>
      <color rgb="FFFFAAF6"/>
      <color rgb="FFFFBBAF"/>
      <color rgb="FFFFCCCC"/>
      <color rgb="FFFEC7CE"/>
      <color rgb="FFFFDBF9"/>
      <color rgb="FFFFEFE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590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D9C5-FBF7-47C3-BF54-947CA7515F6C}">
  <sheetPr codeName="Sheet4">
    <tabColor theme="7" tint="0.79998168889431442"/>
  </sheetPr>
  <dimension ref="A1:AA386"/>
  <sheetViews>
    <sheetView zoomScale="60" zoomScaleNormal="60" workbookViewId="0">
      <pane xSplit="5" ySplit="1" topLeftCell="F2" activePane="bottomRight" state="frozen"/>
      <selection activeCell="Q46" sqref="Q46"/>
      <selection pane="topRight" activeCell="Q46" sqref="Q46"/>
      <selection pane="bottomLeft" activeCell="Q46" sqref="Q46"/>
      <selection pane="bottomRight" activeCell="H401" sqref="H401"/>
    </sheetView>
  </sheetViews>
  <sheetFormatPr baseColWidth="10" defaultColWidth="8.83203125" defaultRowHeight="18"/>
  <cols>
    <col min="1" max="1" width="15.5" style="1" customWidth="1"/>
    <col min="2" max="3" width="12" style="1" customWidth="1"/>
    <col min="4" max="4" width="16.5" style="1" customWidth="1"/>
    <col min="5" max="5" width="15.5" style="1" customWidth="1"/>
    <col min="6" max="10" width="12" style="1" customWidth="1"/>
    <col min="11" max="11" width="16.5" style="1" customWidth="1"/>
    <col min="12" max="12" width="19.1640625" style="1" customWidth="1"/>
    <col min="13" max="13" width="16.83203125" style="1" customWidth="1"/>
    <col min="15" max="15" width="15.5" style="14" customWidth="1"/>
    <col min="16" max="16" width="7.5" style="14" customWidth="1"/>
    <col min="17" max="17" width="18.5" style="14" customWidth="1"/>
    <col min="18" max="18" width="15" style="1" customWidth="1"/>
    <col min="22" max="22" width="13" customWidth="1"/>
    <col min="27" max="27" width="12.83203125" customWidth="1"/>
  </cols>
  <sheetData>
    <row r="1" spans="1:27" s="10" customFormat="1" ht="58" thickBot="1">
      <c r="A1" s="11" t="s">
        <v>1</v>
      </c>
      <c r="B1" s="11" t="s">
        <v>13</v>
      </c>
      <c r="C1" s="11" t="s">
        <v>14</v>
      </c>
      <c r="D1" s="11" t="s">
        <v>4</v>
      </c>
      <c r="E1" s="11" t="s">
        <v>3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15</v>
      </c>
      <c r="L1" s="11" t="s">
        <v>5</v>
      </c>
      <c r="M1" s="11" t="s">
        <v>6</v>
      </c>
      <c r="O1" s="19"/>
      <c r="P1" s="19"/>
      <c r="Q1" s="19"/>
    </row>
    <row r="2" spans="1:27" ht="15" customHeight="1">
      <c r="A2" s="22" t="s">
        <v>524</v>
      </c>
      <c r="B2" s="22">
        <v>1</v>
      </c>
      <c r="C2" s="36" t="s">
        <v>526</v>
      </c>
      <c r="D2" s="22" t="s">
        <v>2</v>
      </c>
      <c r="E2" s="22" t="s">
        <v>12</v>
      </c>
      <c r="F2" s="22">
        <v>29</v>
      </c>
      <c r="G2" s="22"/>
      <c r="H2" s="22"/>
      <c r="I2" s="22"/>
      <c r="J2" s="22"/>
      <c r="K2" s="22">
        <v>1</v>
      </c>
      <c r="L2" s="22" t="s">
        <v>2</v>
      </c>
      <c r="M2" s="22" t="s">
        <v>12</v>
      </c>
      <c r="O2" s="174" t="s">
        <v>599</v>
      </c>
      <c r="P2" s="174" t="s">
        <v>700</v>
      </c>
      <c r="Q2" s="174" t="s">
        <v>600</v>
      </c>
      <c r="R2" s="176" t="s">
        <v>683</v>
      </c>
      <c r="S2" s="174" t="s">
        <v>609</v>
      </c>
      <c r="T2" s="174" t="s">
        <v>610</v>
      </c>
      <c r="V2" s="172" t="s">
        <v>608</v>
      </c>
      <c r="W2" s="171" t="s">
        <v>603</v>
      </c>
      <c r="X2" s="171"/>
      <c r="Y2" s="171"/>
      <c r="Z2" s="171"/>
      <c r="AA2" s="171"/>
    </row>
    <row r="3" spans="1:27">
      <c r="A3" s="22" t="s">
        <v>525</v>
      </c>
      <c r="B3" s="22">
        <v>1</v>
      </c>
      <c r="C3" s="36" t="s">
        <v>237</v>
      </c>
      <c r="D3" s="22" t="s">
        <v>2</v>
      </c>
      <c r="E3" s="22" t="s">
        <v>12</v>
      </c>
      <c r="F3" s="22">
        <v>29</v>
      </c>
      <c r="G3" s="22"/>
      <c r="H3" s="22"/>
      <c r="I3" s="22"/>
      <c r="J3" s="22"/>
      <c r="K3" s="22">
        <v>1</v>
      </c>
      <c r="L3" s="22" t="s">
        <v>2</v>
      </c>
      <c r="M3" s="22" t="s">
        <v>12</v>
      </c>
      <c r="O3" s="175"/>
      <c r="P3" s="175"/>
      <c r="Q3" s="175"/>
      <c r="R3" s="177"/>
      <c r="S3" s="175"/>
      <c r="T3" s="175"/>
      <c r="V3" s="173"/>
      <c r="W3" s="58" t="s">
        <v>2</v>
      </c>
      <c r="X3" s="58" t="s">
        <v>386</v>
      </c>
      <c r="Y3" s="58" t="s">
        <v>598</v>
      </c>
      <c r="Z3" s="58" t="s">
        <v>69</v>
      </c>
      <c r="AA3" s="58" t="s">
        <v>682</v>
      </c>
    </row>
    <row r="4" spans="1:27">
      <c r="A4" s="87" t="s">
        <v>397</v>
      </c>
      <c r="B4" s="87">
        <v>1</v>
      </c>
      <c r="C4" s="88" t="s">
        <v>527</v>
      </c>
      <c r="D4" s="87" t="s">
        <v>2</v>
      </c>
      <c r="E4" s="87" t="s">
        <v>12</v>
      </c>
      <c r="F4" s="87">
        <v>82</v>
      </c>
      <c r="G4" s="87"/>
      <c r="H4" s="87"/>
      <c r="I4" s="87"/>
      <c r="J4" s="87"/>
      <c r="K4" s="87">
        <v>1</v>
      </c>
      <c r="L4" s="87" t="s">
        <v>2</v>
      </c>
      <c r="M4" s="87" t="s">
        <v>12</v>
      </c>
      <c r="O4" s="37" t="s">
        <v>2</v>
      </c>
      <c r="P4" s="55">
        <f>COUNTIF(A2:A47, "*_01")</f>
        <v>19</v>
      </c>
      <c r="Q4" s="37" t="s">
        <v>2</v>
      </c>
      <c r="R4" s="55">
        <f>COUNTIF($L$2:$L$47, Q4)</f>
        <v>39</v>
      </c>
      <c r="S4" s="65">
        <f>SUM(R4:R8)</f>
        <v>46</v>
      </c>
      <c r="T4" s="56">
        <f>R4*100/$S$4</f>
        <v>84.782608695652172</v>
      </c>
      <c r="V4" s="59" t="s">
        <v>2</v>
      </c>
      <c r="W4" s="57">
        <f>T4</f>
        <v>84.782608695652172</v>
      </c>
      <c r="X4" s="57">
        <f>T5</f>
        <v>0</v>
      </c>
      <c r="Y4" s="57">
        <f>T6</f>
        <v>0</v>
      </c>
      <c r="Z4" s="57">
        <f>T7</f>
        <v>0</v>
      </c>
      <c r="AA4" s="57">
        <f>T8</f>
        <v>15.217391304347826</v>
      </c>
    </row>
    <row r="5" spans="1:27">
      <c r="A5" s="87" t="s">
        <v>398</v>
      </c>
      <c r="B5" s="87">
        <v>1</v>
      </c>
      <c r="C5" s="88" t="s">
        <v>528</v>
      </c>
      <c r="D5" s="87" t="s">
        <v>2</v>
      </c>
      <c r="E5" s="87" t="s">
        <v>12</v>
      </c>
      <c r="F5" s="87">
        <v>82</v>
      </c>
      <c r="G5" s="87"/>
      <c r="H5" s="87"/>
      <c r="I5" s="87"/>
      <c r="J5" s="87"/>
      <c r="K5" s="87">
        <v>1</v>
      </c>
      <c r="L5" s="87" t="s">
        <v>2</v>
      </c>
      <c r="M5" s="87" t="s">
        <v>12</v>
      </c>
      <c r="O5" s="38"/>
      <c r="P5" s="2"/>
      <c r="Q5" s="38" t="s">
        <v>386</v>
      </c>
      <c r="R5" s="2">
        <f t="shared" ref="R5:R8" si="0">COUNTIF($L$2:$L$47, Q5)</f>
        <v>0</v>
      </c>
      <c r="S5" s="66"/>
      <c r="T5" s="3">
        <f t="shared" ref="T5:T8" si="1">R5*100/$S$4</f>
        <v>0</v>
      </c>
      <c r="V5" s="59" t="s">
        <v>386</v>
      </c>
      <c r="W5" s="57">
        <f>T9</f>
        <v>0</v>
      </c>
      <c r="X5" s="57">
        <f>T10</f>
        <v>85.869565217391298</v>
      </c>
      <c r="Y5" s="57">
        <f>T11</f>
        <v>0</v>
      </c>
      <c r="Z5" s="57">
        <f>T12</f>
        <v>0</v>
      </c>
      <c r="AA5" s="57">
        <f>T13</f>
        <v>14.130434782608695</v>
      </c>
    </row>
    <row r="6" spans="1:27">
      <c r="A6" s="22" t="s">
        <v>431</v>
      </c>
      <c r="B6" s="22">
        <v>1</v>
      </c>
      <c r="C6" s="36" t="s">
        <v>526</v>
      </c>
      <c r="D6" s="22" t="s">
        <v>2</v>
      </c>
      <c r="E6" s="22" t="s">
        <v>12</v>
      </c>
      <c r="F6" s="22">
        <v>27</v>
      </c>
      <c r="G6" s="22"/>
      <c r="H6" s="22"/>
      <c r="I6" s="22"/>
      <c r="J6" s="22"/>
      <c r="K6" s="22">
        <v>2</v>
      </c>
      <c r="L6" s="22" t="s">
        <v>607</v>
      </c>
      <c r="M6" s="22" t="s">
        <v>70</v>
      </c>
      <c r="O6" s="38"/>
      <c r="P6" s="2"/>
      <c r="Q6" s="38" t="s">
        <v>598</v>
      </c>
      <c r="R6" s="2">
        <f t="shared" si="0"/>
        <v>0</v>
      </c>
      <c r="S6" s="66"/>
      <c r="T6" s="3">
        <f t="shared" si="1"/>
        <v>0</v>
      </c>
      <c r="V6" s="59" t="s">
        <v>598</v>
      </c>
      <c r="W6" s="57">
        <f>T14</f>
        <v>0</v>
      </c>
      <c r="X6" s="57">
        <f>T15</f>
        <v>0</v>
      </c>
      <c r="Y6" s="57">
        <f>T16</f>
        <v>59.782608695652172</v>
      </c>
      <c r="Z6" s="57">
        <f>T17</f>
        <v>14.130434782608695</v>
      </c>
      <c r="AA6" s="57">
        <f>T18</f>
        <v>26.086956521739129</v>
      </c>
    </row>
    <row r="7" spans="1:27">
      <c r="A7" s="22" t="s">
        <v>432</v>
      </c>
      <c r="B7" s="22">
        <v>1</v>
      </c>
      <c r="C7" s="22">
        <v>185</v>
      </c>
      <c r="D7" s="22" t="s">
        <v>2</v>
      </c>
      <c r="E7" s="22" t="s">
        <v>12</v>
      </c>
      <c r="F7" s="22">
        <v>27</v>
      </c>
      <c r="G7" s="22">
        <v>142</v>
      </c>
      <c r="H7" s="22"/>
      <c r="I7" s="22"/>
      <c r="J7" s="22"/>
      <c r="K7" s="22">
        <v>2</v>
      </c>
      <c r="L7" s="22" t="s">
        <v>2</v>
      </c>
      <c r="M7" s="22" t="s">
        <v>12</v>
      </c>
      <c r="O7" s="38"/>
      <c r="P7" s="2"/>
      <c r="Q7" s="38" t="s">
        <v>601</v>
      </c>
      <c r="R7" s="2">
        <f t="shared" si="0"/>
        <v>0</v>
      </c>
      <c r="S7" s="66"/>
      <c r="T7" s="3">
        <f t="shared" si="1"/>
        <v>0</v>
      </c>
      <c r="V7" s="59" t="s">
        <v>69</v>
      </c>
      <c r="W7" s="57">
        <f>T19</f>
        <v>0</v>
      </c>
      <c r="X7" s="57">
        <f>T20</f>
        <v>0</v>
      </c>
      <c r="Y7" s="57">
        <f>T21</f>
        <v>0</v>
      </c>
      <c r="Z7" s="57">
        <f>T22</f>
        <v>30.973451327433629</v>
      </c>
      <c r="AA7" s="57">
        <f>T23</f>
        <v>69.026548672566378</v>
      </c>
    </row>
    <row r="8" spans="1:27">
      <c r="A8" s="22" t="s">
        <v>530</v>
      </c>
      <c r="B8" s="22">
        <v>1</v>
      </c>
      <c r="C8" s="46" t="s">
        <v>531</v>
      </c>
      <c r="D8" s="22" t="s">
        <v>2</v>
      </c>
      <c r="E8" s="22" t="s">
        <v>12</v>
      </c>
      <c r="F8" s="22">
        <v>27</v>
      </c>
      <c r="G8" s="22">
        <v>142</v>
      </c>
      <c r="H8" s="22"/>
      <c r="I8" s="22"/>
      <c r="J8" s="22"/>
      <c r="K8" s="22">
        <v>2</v>
      </c>
      <c r="L8" s="22" t="s">
        <v>2</v>
      </c>
      <c r="M8" s="22" t="s">
        <v>12</v>
      </c>
      <c r="O8" s="39"/>
      <c r="P8" s="7"/>
      <c r="Q8" s="39" t="s">
        <v>607</v>
      </c>
      <c r="R8" s="2">
        <f t="shared" si="0"/>
        <v>7</v>
      </c>
      <c r="S8" s="67"/>
      <c r="T8" s="6">
        <f t="shared" si="1"/>
        <v>15.217391304347826</v>
      </c>
      <c r="V8" s="59" t="s">
        <v>607</v>
      </c>
      <c r="W8" s="57">
        <f>T24</f>
        <v>0</v>
      </c>
      <c r="X8" s="57">
        <f>T25</f>
        <v>0</v>
      </c>
      <c r="Y8" s="57">
        <f>T26</f>
        <v>0</v>
      </c>
      <c r="Z8" s="57">
        <f>T27</f>
        <v>0</v>
      </c>
      <c r="AA8" s="57">
        <f>T28</f>
        <v>100</v>
      </c>
    </row>
    <row r="9" spans="1:27">
      <c r="A9" s="87" t="s">
        <v>405</v>
      </c>
      <c r="B9" s="87">
        <v>1</v>
      </c>
      <c r="C9" s="87">
        <v>185</v>
      </c>
      <c r="D9" s="87" t="s">
        <v>2</v>
      </c>
      <c r="E9" s="87" t="s">
        <v>12</v>
      </c>
      <c r="F9" s="87">
        <v>98</v>
      </c>
      <c r="G9" s="87"/>
      <c r="H9" s="87"/>
      <c r="I9" s="87"/>
      <c r="J9" s="87"/>
      <c r="K9" s="87">
        <v>1</v>
      </c>
      <c r="L9" s="87" t="s">
        <v>2</v>
      </c>
      <c r="M9" s="87" t="s">
        <v>12</v>
      </c>
      <c r="O9" s="37" t="s">
        <v>386</v>
      </c>
      <c r="P9" s="55">
        <f>COUNTIF(A48:A72, "*_01")+COUNTIF(A76:A119, "*_01")+COUNTIF(A122:A144, "*_01")</f>
        <v>38</v>
      </c>
      <c r="Q9" s="37" t="s">
        <v>2</v>
      </c>
      <c r="R9" s="55">
        <f>COUNTIF($L$48:$L$72, Q9)+COUNTIF($L$76:$L$119, Q9)+COUNTIF($L$122:$L$144, Q9)</f>
        <v>0</v>
      </c>
      <c r="S9" s="65">
        <f>SUM(R9:R13)</f>
        <v>92</v>
      </c>
      <c r="T9" s="56">
        <f>R9*100/$S$9</f>
        <v>0</v>
      </c>
    </row>
    <row r="10" spans="1:27">
      <c r="A10" s="87" t="s">
        <v>406</v>
      </c>
      <c r="B10" s="87">
        <v>1</v>
      </c>
      <c r="C10" s="87">
        <v>185</v>
      </c>
      <c r="D10" s="87" t="s">
        <v>2</v>
      </c>
      <c r="E10" s="87" t="s">
        <v>12</v>
      </c>
      <c r="F10" s="87">
        <v>98</v>
      </c>
      <c r="G10" s="87"/>
      <c r="H10" s="87"/>
      <c r="I10" s="87"/>
      <c r="J10" s="87"/>
      <c r="K10" s="87">
        <v>1</v>
      </c>
      <c r="L10" s="87" t="s">
        <v>2</v>
      </c>
      <c r="M10" s="87" t="s">
        <v>12</v>
      </c>
      <c r="O10" s="38"/>
      <c r="P10" s="2"/>
      <c r="Q10" s="38" t="s">
        <v>386</v>
      </c>
      <c r="R10" s="2">
        <f>COUNTIF($L$48:$L$72, Q10)+COUNTIF($L$76:$L$119, Q10)+COUNTIF($L$122:$L$144, Q10)</f>
        <v>79</v>
      </c>
      <c r="S10" s="66"/>
      <c r="T10" s="3">
        <f>R10*100/$S$9</f>
        <v>85.869565217391298</v>
      </c>
    </row>
    <row r="11" spans="1:27">
      <c r="A11" s="22" t="s">
        <v>532</v>
      </c>
      <c r="B11" s="22">
        <v>1</v>
      </c>
      <c r="C11" s="22">
        <v>185</v>
      </c>
      <c r="D11" s="22" t="s">
        <v>2</v>
      </c>
      <c r="E11" s="22" t="s">
        <v>12</v>
      </c>
      <c r="F11" s="22">
        <v>77</v>
      </c>
      <c r="G11" s="22"/>
      <c r="H11" s="22"/>
      <c r="I11" s="22"/>
      <c r="J11" s="22"/>
      <c r="K11" s="22">
        <v>1</v>
      </c>
      <c r="L11" s="22" t="s">
        <v>2</v>
      </c>
      <c r="M11" s="22" t="s">
        <v>12</v>
      </c>
      <c r="O11" s="38"/>
      <c r="P11" s="2"/>
      <c r="Q11" s="38" t="s">
        <v>598</v>
      </c>
      <c r="R11" s="2">
        <f>COUNTIF($L$48:$L$72, Q11)+COUNTIF($L$76:$L$119, Q11)+COUNTIF($L$122:$L$144, Q11)</f>
        <v>0</v>
      </c>
      <c r="S11" s="66"/>
      <c r="T11" s="3">
        <f t="shared" ref="T11:T13" si="2">R11*100/$S$9</f>
        <v>0</v>
      </c>
    </row>
    <row r="12" spans="1:27">
      <c r="A12" s="22" t="s">
        <v>533</v>
      </c>
      <c r="B12" s="22">
        <v>1</v>
      </c>
      <c r="C12" s="22">
        <v>185</v>
      </c>
      <c r="D12" s="22" t="s">
        <v>2</v>
      </c>
      <c r="E12" s="22" t="s">
        <v>12</v>
      </c>
      <c r="F12" s="22">
        <v>77</v>
      </c>
      <c r="G12" s="22"/>
      <c r="H12" s="22"/>
      <c r="I12" s="22"/>
      <c r="J12" s="22"/>
      <c r="K12" s="22">
        <v>1</v>
      </c>
      <c r="L12" s="22" t="s">
        <v>2</v>
      </c>
      <c r="M12" s="22" t="s">
        <v>12</v>
      </c>
      <c r="O12" s="38"/>
      <c r="P12" s="2"/>
      <c r="Q12" s="38" t="s">
        <v>601</v>
      </c>
      <c r="R12" s="2">
        <f>COUNTIF($L$48:$L$72, Q12)+COUNTIF($L$76:$L$119, Q12)+COUNTIF($L$122:$L$144, Q12)</f>
        <v>0</v>
      </c>
      <c r="S12" s="66"/>
      <c r="T12" s="3">
        <f t="shared" si="2"/>
        <v>0</v>
      </c>
    </row>
    <row r="13" spans="1:27">
      <c r="A13" s="87" t="s">
        <v>389</v>
      </c>
      <c r="B13" s="88" t="s">
        <v>205</v>
      </c>
      <c r="C13" s="87">
        <v>185</v>
      </c>
      <c r="D13" s="87" t="s">
        <v>2</v>
      </c>
      <c r="E13" s="87" t="s">
        <v>12</v>
      </c>
      <c r="F13" s="87">
        <v>45</v>
      </c>
      <c r="G13" s="87">
        <v>148</v>
      </c>
      <c r="H13" s="87"/>
      <c r="I13" s="87"/>
      <c r="J13" s="87"/>
      <c r="K13" s="87">
        <v>3</v>
      </c>
      <c r="L13" s="87" t="s">
        <v>2</v>
      </c>
      <c r="M13" s="87" t="s">
        <v>12</v>
      </c>
      <c r="O13" s="39"/>
      <c r="P13" s="7"/>
      <c r="Q13" s="39" t="s">
        <v>607</v>
      </c>
      <c r="R13" s="2">
        <f>COUNTIF($L$48:$L$72, Q13)+COUNTIF($L$76:$L$119, Q13)+COUNTIF($L$122:$L$144, Q13)</f>
        <v>13</v>
      </c>
      <c r="S13" s="67"/>
      <c r="T13" s="6">
        <f t="shared" si="2"/>
        <v>14.130434782608695</v>
      </c>
    </row>
    <row r="14" spans="1:27">
      <c r="A14" s="87" t="s">
        <v>390</v>
      </c>
      <c r="B14" s="88" t="s">
        <v>205</v>
      </c>
      <c r="C14" s="87">
        <v>185</v>
      </c>
      <c r="D14" s="87" t="s">
        <v>2</v>
      </c>
      <c r="E14" s="87" t="s">
        <v>12</v>
      </c>
      <c r="F14" s="87">
        <v>45</v>
      </c>
      <c r="G14" s="87">
        <v>148</v>
      </c>
      <c r="H14" s="87"/>
      <c r="I14" s="87"/>
      <c r="J14" s="87"/>
      <c r="K14" s="87">
        <v>3</v>
      </c>
      <c r="L14" s="87" t="s">
        <v>2</v>
      </c>
      <c r="M14" s="87" t="s">
        <v>12</v>
      </c>
      <c r="O14" s="37" t="s">
        <v>598</v>
      </c>
      <c r="P14" s="55">
        <f>COUNTIF(A145:A184, "*_01")+COUNTIF(A190:A211, "*_01")+COUNTIF(A221:A235, "*_01")+COUNTIF(A237:A251, "*_01")</f>
        <v>19</v>
      </c>
      <c r="Q14" s="37" t="s">
        <v>2</v>
      </c>
      <c r="R14" s="55">
        <f>COUNTIF($L$145:$L$184, Q14)+COUNTIF($L$190:$L$211, Q14)+COUNTIF($L$221:$L$235, Q14)+COUNTIF($L$237:$L$251, Q14)</f>
        <v>0</v>
      </c>
      <c r="S14" s="65">
        <f>SUM(R14:R18)</f>
        <v>92</v>
      </c>
      <c r="T14" s="56">
        <f>R14*100/$S$14</f>
        <v>0</v>
      </c>
    </row>
    <row r="15" spans="1:27" ht="14" customHeight="1">
      <c r="A15" s="87" t="s">
        <v>391</v>
      </c>
      <c r="B15" s="88" t="s">
        <v>205</v>
      </c>
      <c r="C15" s="87">
        <v>185</v>
      </c>
      <c r="D15" s="87" t="s">
        <v>2</v>
      </c>
      <c r="E15" s="87" t="s">
        <v>12</v>
      </c>
      <c r="F15" s="87">
        <v>45</v>
      </c>
      <c r="G15" s="87">
        <v>142</v>
      </c>
      <c r="H15" s="87"/>
      <c r="I15" s="87"/>
      <c r="J15" s="87"/>
      <c r="K15" s="87">
        <v>3</v>
      </c>
      <c r="L15" s="87" t="s">
        <v>2</v>
      </c>
      <c r="M15" s="87" t="s">
        <v>12</v>
      </c>
      <c r="O15" s="38"/>
      <c r="P15" s="2"/>
      <c r="Q15" s="38" t="s">
        <v>386</v>
      </c>
      <c r="R15" s="2">
        <f>COUNTIF($L$145:$L$184, Q15)+COUNTIF($L$190:$L$211, Q15)+COUNTIF($L$221:$L$235, Q15)+COUNTIF($L$237:$L$251, Q15)</f>
        <v>0</v>
      </c>
      <c r="S15" s="66"/>
      <c r="T15" s="3">
        <f t="shared" ref="T15:T18" si="3">R15*100/$S$14</f>
        <v>0</v>
      </c>
    </row>
    <row r="16" spans="1:27">
      <c r="A16" s="87" t="s">
        <v>522</v>
      </c>
      <c r="B16" s="88" t="s">
        <v>205</v>
      </c>
      <c r="C16" s="87">
        <v>185</v>
      </c>
      <c r="D16" s="87" t="s">
        <v>2</v>
      </c>
      <c r="E16" s="87" t="s">
        <v>12</v>
      </c>
      <c r="F16" s="87">
        <v>45</v>
      </c>
      <c r="G16" s="87">
        <v>142</v>
      </c>
      <c r="H16" s="87"/>
      <c r="I16" s="87"/>
      <c r="J16" s="87"/>
      <c r="K16" s="87">
        <v>3</v>
      </c>
      <c r="L16" s="87" t="s">
        <v>2</v>
      </c>
      <c r="M16" s="87" t="s">
        <v>12</v>
      </c>
      <c r="O16" s="38"/>
      <c r="P16" s="2"/>
      <c r="Q16" s="38" t="s">
        <v>598</v>
      </c>
      <c r="R16" s="2">
        <f>COUNTIF($L$145:$L$184, Q16)+COUNTIF($L$190:$L$211, Q16)+COUNTIF($L$221:$L$235, Q16)+COUNTIF($L$237:$L$251, Q16)</f>
        <v>55</v>
      </c>
      <c r="S16" s="66"/>
      <c r="T16" s="3">
        <f t="shared" si="3"/>
        <v>59.782608695652172</v>
      </c>
    </row>
    <row r="17" spans="1:20">
      <c r="A17" s="22" t="s">
        <v>422</v>
      </c>
      <c r="B17" s="24">
        <v>1</v>
      </c>
      <c r="C17" s="22">
        <v>185</v>
      </c>
      <c r="D17" s="22" t="s">
        <v>2</v>
      </c>
      <c r="E17" s="22" t="s">
        <v>12</v>
      </c>
      <c r="F17" s="22">
        <v>83</v>
      </c>
      <c r="G17" s="22"/>
      <c r="H17" s="22"/>
      <c r="I17" s="22"/>
      <c r="J17" s="22"/>
      <c r="K17" s="22">
        <v>1</v>
      </c>
      <c r="L17" s="22" t="s">
        <v>607</v>
      </c>
      <c r="M17" s="22" t="s">
        <v>70</v>
      </c>
      <c r="O17" s="38"/>
      <c r="P17" s="2"/>
      <c r="Q17" s="38" t="s">
        <v>601</v>
      </c>
      <c r="R17" s="2">
        <f>COUNTIF($L$145:$L$184, Q17)+COUNTIF($L$190:$L$211, Q17)+COUNTIF($L$221:$L$235, Q17)+COUNTIF($L$237:$L$251, Q17)</f>
        <v>13</v>
      </c>
      <c r="S17" s="66"/>
      <c r="T17" s="3">
        <f t="shared" si="3"/>
        <v>14.130434782608695</v>
      </c>
    </row>
    <row r="18" spans="1:20">
      <c r="A18" s="22" t="s">
        <v>423</v>
      </c>
      <c r="B18" s="24">
        <v>1</v>
      </c>
      <c r="C18" s="22">
        <v>185</v>
      </c>
      <c r="D18" s="22" t="s">
        <v>2</v>
      </c>
      <c r="E18" s="22" t="s">
        <v>12</v>
      </c>
      <c r="F18" s="22">
        <v>83</v>
      </c>
      <c r="G18" s="22"/>
      <c r="H18" s="22"/>
      <c r="I18" s="22"/>
      <c r="J18" s="22"/>
      <c r="K18" s="22">
        <v>1</v>
      </c>
      <c r="L18" s="22" t="s">
        <v>607</v>
      </c>
      <c r="M18" s="22" t="s">
        <v>70</v>
      </c>
      <c r="O18" s="39"/>
      <c r="P18" s="7"/>
      <c r="Q18" s="39" t="s">
        <v>607</v>
      </c>
      <c r="R18" s="2">
        <f>COUNTIF($L$145:$L$184, Q18)+COUNTIF($L$190:$L$211, Q18)+COUNTIF($L$221:$L$235, Q18)+COUNTIF($L$237:$L$251, Q18)</f>
        <v>24</v>
      </c>
      <c r="S18" s="67"/>
      <c r="T18" s="6">
        <f t="shared" si="3"/>
        <v>26.086956521739129</v>
      </c>
    </row>
    <row r="19" spans="1:20">
      <c r="A19" s="87" t="s">
        <v>424</v>
      </c>
      <c r="B19" s="89">
        <v>10</v>
      </c>
      <c r="C19" s="88" t="s">
        <v>534</v>
      </c>
      <c r="D19" s="87" t="s">
        <v>2</v>
      </c>
      <c r="E19" s="87" t="s">
        <v>12</v>
      </c>
      <c r="F19" s="87"/>
      <c r="G19" s="87"/>
      <c r="H19" s="87"/>
      <c r="I19" s="87"/>
      <c r="J19" s="87"/>
      <c r="K19" s="87">
        <v>0</v>
      </c>
      <c r="L19" s="87" t="s">
        <v>2</v>
      </c>
      <c r="M19" s="87" t="s">
        <v>12</v>
      </c>
      <c r="O19" s="37" t="s">
        <v>601</v>
      </c>
      <c r="P19" s="55">
        <f>COUNTIF(A252:A269, "*_01")+COUNTIF(A271:A314, "*_01")+COUNTIF(A316:A342, "*_01")+COUNTIF(A345:A368, "*_01")</f>
        <v>18</v>
      </c>
      <c r="Q19" s="37" t="s">
        <v>2</v>
      </c>
      <c r="R19" s="55">
        <f>COUNTIF($L$252:$L$269, Q19)+COUNTIF($L$271:$L$314, Q19)+COUNTIF($L$316:$L$342, Q19)+COUNTIF($L$345:$L$368, Q19)</f>
        <v>0</v>
      </c>
      <c r="S19" s="65">
        <f>SUM(R19:R23)</f>
        <v>113</v>
      </c>
      <c r="T19" s="56">
        <f>R19*100/$S$19</f>
        <v>0</v>
      </c>
    </row>
    <row r="20" spans="1:20">
      <c r="A20" s="22" t="s">
        <v>419</v>
      </c>
      <c r="B20" s="24">
        <v>1</v>
      </c>
      <c r="C20" s="46" t="s">
        <v>361</v>
      </c>
      <c r="D20" s="22" t="s">
        <v>2</v>
      </c>
      <c r="E20" s="22" t="s">
        <v>12</v>
      </c>
      <c r="F20" s="22">
        <v>22</v>
      </c>
      <c r="G20" s="22"/>
      <c r="H20" s="22"/>
      <c r="I20" s="22"/>
      <c r="J20" s="22"/>
      <c r="K20" s="22">
        <v>2</v>
      </c>
      <c r="L20" s="22" t="s">
        <v>2</v>
      </c>
      <c r="M20" s="22" t="s">
        <v>12</v>
      </c>
      <c r="O20" s="38"/>
      <c r="P20" s="2"/>
      <c r="Q20" s="38" t="s">
        <v>386</v>
      </c>
      <c r="R20" s="2">
        <f t="shared" ref="R20:R23" si="4">COUNTIF($L$252:$L$269, Q20)+COUNTIF($L$271:$L$314, Q20)+COUNTIF($L$316:$L$342, Q20)+COUNTIF($L$345:$L$368, Q20)</f>
        <v>0</v>
      </c>
      <c r="S20" s="66"/>
      <c r="T20" s="3">
        <f t="shared" ref="T20:T23" si="5">R20*100/$S$19</f>
        <v>0</v>
      </c>
    </row>
    <row r="21" spans="1:20">
      <c r="A21" s="22" t="s">
        <v>420</v>
      </c>
      <c r="B21" s="24">
        <v>1</v>
      </c>
      <c r="C21" s="23">
        <v>185</v>
      </c>
      <c r="D21" s="22" t="s">
        <v>2</v>
      </c>
      <c r="E21" s="22" t="s">
        <v>12</v>
      </c>
      <c r="F21" s="22">
        <v>22</v>
      </c>
      <c r="G21" s="22">
        <v>173</v>
      </c>
      <c r="H21" s="22"/>
      <c r="I21" s="22"/>
      <c r="J21" s="22"/>
      <c r="K21" s="22">
        <v>2</v>
      </c>
      <c r="L21" s="22" t="s">
        <v>2</v>
      </c>
      <c r="M21" s="22" t="s">
        <v>12</v>
      </c>
      <c r="O21" s="38"/>
      <c r="P21" s="2"/>
      <c r="Q21" s="38" t="s">
        <v>598</v>
      </c>
      <c r="R21" s="2">
        <f t="shared" si="4"/>
        <v>0</v>
      </c>
      <c r="S21" s="66"/>
      <c r="T21" s="3">
        <f t="shared" si="5"/>
        <v>0</v>
      </c>
    </row>
    <row r="22" spans="1:20">
      <c r="A22" s="22" t="s">
        <v>421</v>
      </c>
      <c r="B22" s="24">
        <v>1</v>
      </c>
      <c r="C22" s="23">
        <v>185</v>
      </c>
      <c r="D22" s="22" t="s">
        <v>2</v>
      </c>
      <c r="E22" s="22" t="s">
        <v>12</v>
      </c>
      <c r="F22" s="22">
        <v>22</v>
      </c>
      <c r="G22" s="22">
        <v>173</v>
      </c>
      <c r="H22" s="22"/>
      <c r="I22" s="22"/>
      <c r="J22" s="22"/>
      <c r="K22" s="22">
        <v>2</v>
      </c>
      <c r="L22" s="22" t="s">
        <v>2</v>
      </c>
      <c r="M22" s="22" t="s">
        <v>12</v>
      </c>
      <c r="O22" s="38"/>
      <c r="P22" s="2"/>
      <c r="Q22" s="38" t="s">
        <v>601</v>
      </c>
      <c r="R22" s="2">
        <f t="shared" si="4"/>
        <v>35</v>
      </c>
      <c r="S22" s="66"/>
      <c r="T22" s="3">
        <f t="shared" si="5"/>
        <v>30.973451327433629</v>
      </c>
    </row>
    <row r="23" spans="1:20">
      <c r="A23" s="87" t="s">
        <v>399</v>
      </c>
      <c r="B23" s="90" t="s">
        <v>226</v>
      </c>
      <c r="C23" s="91" t="s">
        <v>512</v>
      </c>
      <c r="D23" s="87" t="s">
        <v>2</v>
      </c>
      <c r="E23" s="87" t="s">
        <v>12</v>
      </c>
      <c r="F23" s="87">
        <v>51</v>
      </c>
      <c r="G23" s="87"/>
      <c r="H23" s="87"/>
      <c r="I23" s="87"/>
      <c r="J23" s="87"/>
      <c r="K23" s="87">
        <v>1</v>
      </c>
      <c r="L23" s="87" t="s">
        <v>607</v>
      </c>
      <c r="M23" s="87" t="s">
        <v>70</v>
      </c>
      <c r="O23" s="39"/>
      <c r="P23" s="7"/>
      <c r="Q23" s="39" t="s">
        <v>607</v>
      </c>
      <c r="R23" s="7">
        <f t="shared" si="4"/>
        <v>78</v>
      </c>
      <c r="S23" s="67"/>
      <c r="T23" s="6">
        <f t="shared" si="5"/>
        <v>69.026548672566378</v>
      </c>
    </row>
    <row r="24" spans="1:20">
      <c r="A24" s="87" t="s">
        <v>400</v>
      </c>
      <c r="B24" s="90" t="s">
        <v>226</v>
      </c>
      <c r="C24" s="91" t="s">
        <v>535</v>
      </c>
      <c r="D24" s="87" t="s">
        <v>2</v>
      </c>
      <c r="E24" s="87" t="s">
        <v>12</v>
      </c>
      <c r="F24" s="87">
        <v>51</v>
      </c>
      <c r="G24" s="87"/>
      <c r="H24" s="87"/>
      <c r="I24" s="87"/>
      <c r="J24" s="87"/>
      <c r="K24" s="87">
        <v>1</v>
      </c>
      <c r="L24" s="87" t="s">
        <v>607</v>
      </c>
      <c r="M24" s="87" t="s">
        <v>70</v>
      </c>
      <c r="O24" s="37" t="s">
        <v>607</v>
      </c>
      <c r="P24" s="55">
        <f>COUNTIF(A369:A383, "*_01")</f>
        <v>10</v>
      </c>
      <c r="Q24" s="37" t="s">
        <v>2</v>
      </c>
      <c r="R24" s="2">
        <f>COUNTIF($L$369:$L$383, Q24)</f>
        <v>0</v>
      </c>
      <c r="S24" s="65">
        <f>SUM(R24:R28)</f>
        <v>15</v>
      </c>
      <c r="T24" s="56">
        <f>R24*100/$S$24</f>
        <v>0</v>
      </c>
    </row>
    <row r="25" spans="1:20">
      <c r="A25" s="22" t="s">
        <v>415</v>
      </c>
      <c r="B25" s="24">
        <v>1</v>
      </c>
      <c r="C25" s="36" t="s">
        <v>88</v>
      </c>
      <c r="D25" s="22" t="s">
        <v>2</v>
      </c>
      <c r="E25" s="22" t="s">
        <v>12</v>
      </c>
      <c r="F25" s="22">
        <v>23</v>
      </c>
      <c r="G25" s="22"/>
      <c r="H25" s="22"/>
      <c r="I25" s="22"/>
      <c r="J25" s="22"/>
      <c r="K25" s="22">
        <v>1</v>
      </c>
      <c r="L25" s="22" t="s">
        <v>2</v>
      </c>
      <c r="M25" s="22" t="s">
        <v>12</v>
      </c>
      <c r="O25" s="18"/>
      <c r="P25" s="9"/>
      <c r="Q25" s="38" t="s">
        <v>386</v>
      </c>
      <c r="R25" s="2">
        <f t="shared" ref="R25:R28" si="6">COUNTIF($L$369:$L$383, Q25)</f>
        <v>0</v>
      </c>
      <c r="S25" s="66"/>
      <c r="T25" s="3">
        <f t="shared" ref="T25:T28" si="7">R25*100/$S$24</f>
        <v>0</v>
      </c>
    </row>
    <row r="26" spans="1:20">
      <c r="A26" s="22" t="s">
        <v>416</v>
      </c>
      <c r="B26" s="24">
        <v>1</v>
      </c>
      <c r="C26" s="36" t="s">
        <v>217</v>
      </c>
      <c r="D26" s="22" t="s">
        <v>2</v>
      </c>
      <c r="E26" s="22" t="s">
        <v>12</v>
      </c>
      <c r="F26" s="22">
        <v>23</v>
      </c>
      <c r="G26" s="22"/>
      <c r="H26" s="22"/>
      <c r="I26" s="22"/>
      <c r="J26" s="22"/>
      <c r="K26" s="22">
        <v>1</v>
      </c>
      <c r="L26" s="22" t="s">
        <v>2</v>
      </c>
      <c r="M26" s="22" t="s">
        <v>12</v>
      </c>
      <c r="O26" s="18"/>
      <c r="P26" s="9"/>
      <c r="Q26" s="38" t="s">
        <v>598</v>
      </c>
      <c r="R26" s="2">
        <f t="shared" si="6"/>
        <v>0</v>
      </c>
      <c r="S26" s="66"/>
      <c r="T26" s="3">
        <f t="shared" si="7"/>
        <v>0</v>
      </c>
    </row>
    <row r="27" spans="1:20">
      <c r="A27" s="87" t="s">
        <v>507</v>
      </c>
      <c r="B27" s="89">
        <v>1</v>
      </c>
      <c r="C27" s="91" t="s">
        <v>536</v>
      </c>
      <c r="D27" s="87" t="s">
        <v>2</v>
      </c>
      <c r="E27" s="87" t="s">
        <v>12</v>
      </c>
      <c r="F27" s="87"/>
      <c r="G27" s="87"/>
      <c r="H27" s="87"/>
      <c r="I27" s="87"/>
      <c r="J27" s="87"/>
      <c r="K27" s="87">
        <v>0</v>
      </c>
      <c r="L27" s="87" t="s">
        <v>2</v>
      </c>
      <c r="M27" s="87" t="s">
        <v>12</v>
      </c>
      <c r="O27" s="38"/>
      <c r="P27" s="2"/>
      <c r="Q27" s="38" t="s">
        <v>601</v>
      </c>
      <c r="R27" s="2">
        <f t="shared" si="6"/>
        <v>0</v>
      </c>
      <c r="S27" s="66"/>
      <c r="T27" s="3">
        <f t="shared" si="7"/>
        <v>0</v>
      </c>
    </row>
    <row r="28" spans="1:20">
      <c r="A28" s="22" t="s">
        <v>401</v>
      </c>
      <c r="B28" s="24">
        <v>1</v>
      </c>
      <c r="C28" s="24">
        <v>185</v>
      </c>
      <c r="D28" s="22" t="s">
        <v>2</v>
      </c>
      <c r="E28" s="22" t="s">
        <v>12</v>
      </c>
      <c r="F28" s="22">
        <v>67</v>
      </c>
      <c r="G28" s="22">
        <v>142</v>
      </c>
      <c r="H28" s="22"/>
      <c r="I28" s="22"/>
      <c r="J28" s="22"/>
      <c r="K28" s="22">
        <v>3</v>
      </c>
      <c r="L28" s="22" t="s">
        <v>2</v>
      </c>
      <c r="M28" s="22" t="s">
        <v>12</v>
      </c>
      <c r="O28" s="39"/>
      <c r="P28" s="7"/>
      <c r="Q28" s="39" t="s">
        <v>607</v>
      </c>
      <c r="R28" s="7">
        <f t="shared" si="6"/>
        <v>15</v>
      </c>
      <c r="S28" s="67"/>
      <c r="T28" s="6">
        <f t="shared" si="7"/>
        <v>100</v>
      </c>
    </row>
    <row r="29" spans="1:20">
      <c r="A29" s="22" t="s">
        <v>402</v>
      </c>
      <c r="B29" s="24">
        <v>1</v>
      </c>
      <c r="C29" s="24">
        <v>185</v>
      </c>
      <c r="D29" s="22" t="s">
        <v>2</v>
      </c>
      <c r="E29" s="22" t="s">
        <v>12</v>
      </c>
      <c r="F29" s="22">
        <v>67</v>
      </c>
      <c r="G29" s="22">
        <v>142</v>
      </c>
      <c r="H29" s="22"/>
      <c r="I29" s="22"/>
      <c r="J29" s="22"/>
      <c r="K29" s="22">
        <v>3</v>
      </c>
      <c r="L29" s="22" t="s">
        <v>607</v>
      </c>
      <c r="M29" s="22" t="s">
        <v>70</v>
      </c>
      <c r="O29" s="14" t="s">
        <v>604</v>
      </c>
      <c r="P29" s="1">
        <f>P4+P9+P14+P19+P24</f>
        <v>104</v>
      </c>
      <c r="R29" s="2">
        <f>SUM(R4:R28)</f>
        <v>358</v>
      </c>
      <c r="S29" s="68">
        <f>S4+S9+S14+S19+S24</f>
        <v>358</v>
      </c>
      <c r="T29" s="8"/>
    </row>
    <row r="30" spans="1:20">
      <c r="A30" s="22" t="s">
        <v>537</v>
      </c>
      <c r="B30" s="24">
        <v>1</v>
      </c>
      <c r="C30" s="25" t="s">
        <v>176</v>
      </c>
      <c r="D30" s="22" t="s">
        <v>2</v>
      </c>
      <c r="E30" s="22" t="s">
        <v>12</v>
      </c>
      <c r="F30" s="22">
        <v>67</v>
      </c>
      <c r="G30" s="22">
        <v>144</v>
      </c>
      <c r="H30" s="22"/>
      <c r="I30" s="22"/>
      <c r="J30" s="22"/>
      <c r="K30" s="22">
        <v>3</v>
      </c>
      <c r="L30" s="22" t="s">
        <v>607</v>
      </c>
      <c r="M30" s="22" t="s">
        <v>70</v>
      </c>
      <c r="R30" s="2"/>
    </row>
    <row r="31" spans="1:20">
      <c r="A31" s="22" t="s">
        <v>538</v>
      </c>
      <c r="B31" s="24">
        <v>1</v>
      </c>
      <c r="C31" s="24">
        <v>185</v>
      </c>
      <c r="D31" s="22" t="s">
        <v>2</v>
      </c>
      <c r="E31" s="22" t="s">
        <v>12</v>
      </c>
      <c r="F31" s="22">
        <v>67</v>
      </c>
      <c r="G31" s="22">
        <v>144</v>
      </c>
      <c r="H31" s="22"/>
      <c r="I31" s="22"/>
      <c r="J31" s="22"/>
      <c r="K31" s="22">
        <v>3</v>
      </c>
      <c r="L31" s="22" t="s">
        <v>2</v>
      </c>
      <c r="M31" s="22" t="s">
        <v>12</v>
      </c>
      <c r="R31" s="2"/>
    </row>
    <row r="32" spans="1:20">
      <c r="A32" s="87" t="s">
        <v>433</v>
      </c>
      <c r="B32" s="90" t="s">
        <v>435</v>
      </c>
      <c r="C32" s="89">
        <v>185</v>
      </c>
      <c r="D32" s="87" t="s">
        <v>2</v>
      </c>
      <c r="E32" s="87" t="s">
        <v>12</v>
      </c>
      <c r="F32" s="87">
        <v>73</v>
      </c>
      <c r="G32" s="87">
        <v>143</v>
      </c>
      <c r="H32" s="87"/>
      <c r="I32" s="87"/>
      <c r="J32" s="87"/>
      <c r="K32" s="87">
        <v>3</v>
      </c>
      <c r="L32" s="87" t="s">
        <v>2</v>
      </c>
      <c r="M32" s="87" t="s">
        <v>12</v>
      </c>
      <c r="R32" s="2"/>
    </row>
    <row r="33" spans="1:18">
      <c r="A33" s="87" t="s">
        <v>434</v>
      </c>
      <c r="B33" s="90" t="s">
        <v>435</v>
      </c>
      <c r="C33" s="89">
        <v>185</v>
      </c>
      <c r="D33" s="87" t="s">
        <v>2</v>
      </c>
      <c r="E33" s="87" t="s">
        <v>12</v>
      </c>
      <c r="F33" s="87">
        <v>73</v>
      </c>
      <c r="G33" s="87">
        <v>143</v>
      </c>
      <c r="H33" s="87"/>
      <c r="I33" s="87"/>
      <c r="J33" s="87"/>
      <c r="K33" s="87">
        <v>3</v>
      </c>
      <c r="L33" s="87" t="s">
        <v>2</v>
      </c>
      <c r="M33" s="87" t="s">
        <v>12</v>
      </c>
    </row>
    <row r="34" spans="1:18">
      <c r="A34" s="87" t="s">
        <v>539</v>
      </c>
      <c r="B34" s="90" t="s">
        <v>435</v>
      </c>
      <c r="C34" s="89">
        <v>185</v>
      </c>
      <c r="D34" s="87" t="s">
        <v>2</v>
      </c>
      <c r="E34" s="87" t="s">
        <v>12</v>
      </c>
      <c r="F34" s="87">
        <v>73</v>
      </c>
      <c r="G34" s="87">
        <v>171</v>
      </c>
      <c r="H34" s="87"/>
      <c r="I34" s="87"/>
      <c r="J34" s="87"/>
      <c r="K34" s="87">
        <v>3</v>
      </c>
      <c r="L34" s="87" t="s">
        <v>2</v>
      </c>
      <c r="M34" s="87" t="s">
        <v>12</v>
      </c>
    </row>
    <row r="35" spans="1:18">
      <c r="A35" s="87" t="s">
        <v>540</v>
      </c>
      <c r="B35" s="90" t="s">
        <v>435</v>
      </c>
      <c r="C35" s="89">
        <v>185</v>
      </c>
      <c r="D35" s="87" t="s">
        <v>2</v>
      </c>
      <c r="E35" s="87" t="s">
        <v>12</v>
      </c>
      <c r="F35" s="87">
        <v>73</v>
      </c>
      <c r="G35" s="87">
        <v>171</v>
      </c>
      <c r="H35" s="87"/>
      <c r="I35" s="87"/>
      <c r="J35" s="87"/>
      <c r="K35" s="87">
        <v>3</v>
      </c>
      <c r="L35" s="87" t="s">
        <v>2</v>
      </c>
      <c r="M35" s="87" t="s">
        <v>12</v>
      </c>
    </row>
    <row r="36" spans="1:18">
      <c r="A36" s="22" t="s">
        <v>417</v>
      </c>
      <c r="B36" s="24">
        <v>1</v>
      </c>
      <c r="C36" s="36" t="s">
        <v>542</v>
      </c>
      <c r="D36" s="22" t="s">
        <v>2</v>
      </c>
      <c r="E36" s="22" t="s">
        <v>12</v>
      </c>
      <c r="F36" s="22">
        <v>24</v>
      </c>
      <c r="G36" s="22"/>
      <c r="H36" s="22"/>
      <c r="I36" s="22"/>
      <c r="J36" s="22"/>
      <c r="K36" s="22">
        <v>1</v>
      </c>
      <c r="L36" s="22" t="s">
        <v>2</v>
      </c>
      <c r="M36" s="22" t="s">
        <v>12</v>
      </c>
    </row>
    <row r="37" spans="1:18">
      <c r="A37" s="22" t="s">
        <v>418</v>
      </c>
      <c r="B37" s="24">
        <v>1</v>
      </c>
      <c r="C37" s="36" t="s">
        <v>237</v>
      </c>
      <c r="D37" s="22" t="s">
        <v>2</v>
      </c>
      <c r="E37" s="22" t="s">
        <v>12</v>
      </c>
      <c r="F37" s="22">
        <v>24</v>
      </c>
      <c r="G37" s="22"/>
      <c r="H37" s="22"/>
      <c r="I37" s="22"/>
      <c r="J37" s="22"/>
      <c r="K37" s="22">
        <v>1</v>
      </c>
      <c r="L37" s="22" t="s">
        <v>2</v>
      </c>
      <c r="M37" s="22" t="s">
        <v>12</v>
      </c>
    </row>
    <row r="38" spans="1:18">
      <c r="A38" s="87" t="s">
        <v>412</v>
      </c>
      <c r="B38" s="89">
        <v>1</v>
      </c>
      <c r="C38" s="91" t="s">
        <v>541</v>
      </c>
      <c r="D38" s="87" t="s">
        <v>2</v>
      </c>
      <c r="E38" s="87" t="s">
        <v>12</v>
      </c>
      <c r="F38" s="87">
        <v>38</v>
      </c>
      <c r="G38" s="87"/>
      <c r="H38" s="87"/>
      <c r="I38" s="87"/>
      <c r="J38" s="87"/>
      <c r="K38" s="87">
        <v>1</v>
      </c>
      <c r="L38" s="87" t="s">
        <v>2</v>
      </c>
      <c r="M38" s="87" t="s">
        <v>12</v>
      </c>
    </row>
    <row r="39" spans="1:18">
      <c r="A39" s="87" t="s">
        <v>413</v>
      </c>
      <c r="B39" s="89">
        <v>1</v>
      </c>
      <c r="C39" s="91" t="s">
        <v>543</v>
      </c>
      <c r="D39" s="87" t="s">
        <v>2</v>
      </c>
      <c r="E39" s="87" t="s">
        <v>12</v>
      </c>
      <c r="F39" s="87">
        <v>38</v>
      </c>
      <c r="G39" s="87"/>
      <c r="H39" s="87"/>
      <c r="I39" s="87"/>
      <c r="J39" s="87"/>
      <c r="K39" s="87">
        <v>1</v>
      </c>
      <c r="L39" s="87" t="s">
        <v>2</v>
      </c>
      <c r="M39" s="87" t="s">
        <v>12</v>
      </c>
    </row>
    <row r="40" spans="1:18">
      <c r="A40" s="22" t="s">
        <v>544</v>
      </c>
      <c r="B40" s="25" t="s">
        <v>529</v>
      </c>
      <c r="C40" s="25" t="s">
        <v>510</v>
      </c>
      <c r="D40" s="22" t="s">
        <v>2</v>
      </c>
      <c r="E40" s="22" t="s">
        <v>12</v>
      </c>
      <c r="F40" s="22">
        <v>16</v>
      </c>
      <c r="G40" s="22"/>
      <c r="H40" s="22"/>
      <c r="I40" s="22"/>
      <c r="J40" s="22"/>
      <c r="K40" s="22">
        <v>2</v>
      </c>
      <c r="L40" s="22" t="s">
        <v>2</v>
      </c>
      <c r="M40" s="22" t="s">
        <v>12</v>
      </c>
    </row>
    <row r="41" spans="1:18">
      <c r="A41" s="22" t="s">
        <v>545</v>
      </c>
      <c r="B41" s="25" t="s">
        <v>529</v>
      </c>
      <c r="C41" s="25" t="s">
        <v>361</v>
      </c>
      <c r="D41" s="22" t="s">
        <v>2</v>
      </c>
      <c r="E41" s="22" t="s">
        <v>12</v>
      </c>
      <c r="F41" s="22">
        <v>16</v>
      </c>
      <c r="G41" s="22">
        <v>140</v>
      </c>
      <c r="H41" s="22"/>
      <c r="I41" s="22"/>
      <c r="J41" s="22"/>
      <c r="K41" s="22">
        <v>2</v>
      </c>
      <c r="L41" s="22" t="s">
        <v>2</v>
      </c>
      <c r="M41" s="22" t="s">
        <v>12</v>
      </c>
    </row>
    <row r="42" spans="1:18">
      <c r="A42" s="22" t="s">
        <v>546</v>
      </c>
      <c r="B42" s="25" t="s">
        <v>529</v>
      </c>
      <c r="C42" s="25" t="s">
        <v>547</v>
      </c>
      <c r="D42" s="22" t="s">
        <v>2</v>
      </c>
      <c r="E42" s="22" t="s">
        <v>12</v>
      </c>
      <c r="F42" s="22">
        <v>16</v>
      </c>
      <c r="G42" s="22">
        <v>140</v>
      </c>
      <c r="H42" s="22"/>
      <c r="I42" s="22"/>
      <c r="J42" s="22"/>
      <c r="K42" s="22">
        <v>2</v>
      </c>
      <c r="L42" s="22" t="s">
        <v>2</v>
      </c>
      <c r="M42" s="22" t="s">
        <v>12</v>
      </c>
    </row>
    <row r="43" spans="1:18">
      <c r="A43" s="87" t="s">
        <v>410</v>
      </c>
      <c r="B43" s="88" t="s">
        <v>529</v>
      </c>
      <c r="C43" s="91" t="s">
        <v>92</v>
      </c>
      <c r="D43" s="87" t="s">
        <v>2</v>
      </c>
      <c r="E43" s="87" t="s">
        <v>12</v>
      </c>
      <c r="F43" s="87"/>
      <c r="G43" s="87"/>
      <c r="H43" s="87"/>
      <c r="I43" s="87"/>
      <c r="J43" s="87"/>
      <c r="K43" s="87">
        <v>0</v>
      </c>
      <c r="L43" s="87" t="s">
        <v>2</v>
      </c>
      <c r="M43" s="87" t="s">
        <v>12</v>
      </c>
    </row>
    <row r="44" spans="1:18">
      <c r="A44" s="22" t="s">
        <v>80</v>
      </c>
      <c r="B44" s="22">
        <v>1</v>
      </c>
      <c r="C44" s="22">
        <v>185</v>
      </c>
      <c r="D44" s="22" t="s">
        <v>2</v>
      </c>
      <c r="E44" s="22" t="s">
        <v>12</v>
      </c>
      <c r="F44" s="22">
        <v>79</v>
      </c>
      <c r="G44" s="22">
        <v>137</v>
      </c>
      <c r="H44" s="22"/>
      <c r="I44" s="22"/>
      <c r="J44" s="22"/>
      <c r="K44" s="22">
        <v>3</v>
      </c>
      <c r="L44" s="22" t="s">
        <v>2</v>
      </c>
      <c r="M44" s="22" t="s">
        <v>12</v>
      </c>
    </row>
    <row r="45" spans="1:18">
      <c r="A45" s="22" t="s">
        <v>81</v>
      </c>
      <c r="B45" s="22">
        <v>1</v>
      </c>
      <c r="C45" s="22">
        <v>185</v>
      </c>
      <c r="D45" s="22" t="s">
        <v>2</v>
      </c>
      <c r="E45" s="22" t="s">
        <v>12</v>
      </c>
      <c r="F45" s="22">
        <v>79</v>
      </c>
      <c r="G45" s="22">
        <v>137</v>
      </c>
      <c r="H45" s="22"/>
      <c r="I45" s="22"/>
      <c r="J45" s="22"/>
      <c r="K45" s="22">
        <v>3</v>
      </c>
      <c r="L45" s="22" t="s">
        <v>2</v>
      </c>
      <c r="M45" s="22" t="s">
        <v>12</v>
      </c>
      <c r="R45" s="1" t="s">
        <v>602</v>
      </c>
    </row>
    <row r="46" spans="1:18">
      <c r="A46" s="22" t="s">
        <v>140</v>
      </c>
      <c r="B46" s="22">
        <v>1</v>
      </c>
      <c r="C46" s="22">
        <v>185</v>
      </c>
      <c r="D46" s="22" t="s">
        <v>2</v>
      </c>
      <c r="E46" s="22" t="s">
        <v>12</v>
      </c>
      <c r="F46" s="22">
        <v>79</v>
      </c>
      <c r="G46" s="22">
        <v>146</v>
      </c>
      <c r="H46" s="22"/>
      <c r="I46" s="22"/>
      <c r="J46" s="22"/>
      <c r="K46" s="22">
        <v>3</v>
      </c>
      <c r="L46" s="22" t="s">
        <v>2</v>
      </c>
      <c r="M46" s="22" t="s">
        <v>12</v>
      </c>
    </row>
    <row r="47" spans="1:18">
      <c r="A47" s="22" t="s">
        <v>141</v>
      </c>
      <c r="B47" s="22">
        <v>1</v>
      </c>
      <c r="C47" s="22">
        <v>185</v>
      </c>
      <c r="D47" s="22" t="s">
        <v>2</v>
      </c>
      <c r="E47" s="22" t="s">
        <v>12</v>
      </c>
      <c r="F47" s="22">
        <v>79</v>
      </c>
      <c r="G47" s="22">
        <v>146</v>
      </c>
      <c r="H47" s="22"/>
      <c r="I47" s="22"/>
      <c r="J47" s="22"/>
      <c r="K47" s="22">
        <v>3</v>
      </c>
      <c r="L47" s="22" t="s">
        <v>2</v>
      </c>
      <c r="M47" s="22" t="s">
        <v>12</v>
      </c>
    </row>
    <row r="48" spans="1:18">
      <c r="A48" s="26" t="s">
        <v>659</v>
      </c>
      <c r="B48" s="26">
        <v>1</v>
      </c>
      <c r="C48" s="27" t="s">
        <v>99</v>
      </c>
      <c r="D48" s="26" t="s">
        <v>386</v>
      </c>
      <c r="E48" s="26" t="s">
        <v>12</v>
      </c>
      <c r="F48" s="26"/>
      <c r="G48" s="26"/>
      <c r="H48" s="26"/>
      <c r="I48" s="26"/>
      <c r="J48" s="26"/>
      <c r="K48" s="26">
        <v>0</v>
      </c>
      <c r="L48" s="26" t="s">
        <v>386</v>
      </c>
      <c r="M48" s="26" t="s">
        <v>12</v>
      </c>
    </row>
    <row r="49" spans="1:13">
      <c r="A49" s="81" t="s">
        <v>181</v>
      </c>
      <c r="B49" s="81">
        <v>1</v>
      </c>
      <c r="C49" s="81">
        <v>185</v>
      </c>
      <c r="D49" s="81" t="s">
        <v>386</v>
      </c>
      <c r="E49" s="81" t="s">
        <v>12</v>
      </c>
      <c r="F49" s="81">
        <v>86</v>
      </c>
      <c r="G49" s="81"/>
      <c r="H49" s="81"/>
      <c r="I49" s="81"/>
      <c r="J49" s="81"/>
      <c r="K49" s="81">
        <v>1</v>
      </c>
      <c r="L49" s="81" t="s">
        <v>386</v>
      </c>
      <c r="M49" s="81" t="s">
        <v>12</v>
      </c>
    </row>
    <row r="50" spans="1:13">
      <c r="A50" s="81" t="s">
        <v>182</v>
      </c>
      <c r="B50" s="81">
        <v>1</v>
      </c>
      <c r="C50" s="81">
        <v>185</v>
      </c>
      <c r="D50" s="81" t="s">
        <v>386</v>
      </c>
      <c r="E50" s="81" t="s">
        <v>12</v>
      </c>
      <c r="F50" s="81">
        <v>86</v>
      </c>
      <c r="G50" s="81"/>
      <c r="H50" s="81"/>
      <c r="I50" s="81"/>
      <c r="J50" s="81"/>
      <c r="K50" s="81">
        <v>1</v>
      </c>
      <c r="L50" s="81" t="s">
        <v>386</v>
      </c>
      <c r="M50" s="81" t="s">
        <v>12</v>
      </c>
    </row>
    <row r="51" spans="1:13">
      <c r="A51" s="26" t="s">
        <v>127</v>
      </c>
      <c r="B51" s="26">
        <v>1</v>
      </c>
      <c r="C51" s="26">
        <v>185</v>
      </c>
      <c r="D51" s="26" t="s">
        <v>386</v>
      </c>
      <c r="E51" s="26" t="s">
        <v>12</v>
      </c>
      <c r="F51" s="26">
        <v>107</v>
      </c>
      <c r="G51" s="26"/>
      <c r="H51" s="26"/>
      <c r="I51" s="26"/>
      <c r="J51" s="26"/>
      <c r="K51" s="26">
        <v>1</v>
      </c>
      <c r="L51" s="26" t="s">
        <v>386</v>
      </c>
      <c r="M51" s="26" t="s">
        <v>12</v>
      </c>
    </row>
    <row r="52" spans="1:13">
      <c r="A52" s="26" t="s">
        <v>128</v>
      </c>
      <c r="B52" s="26">
        <v>1</v>
      </c>
      <c r="C52" s="26">
        <v>185</v>
      </c>
      <c r="D52" s="26" t="s">
        <v>386</v>
      </c>
      <c r="E52" s="26" t="s">
        <v>12</v>
      </c>
      <c r="F52" s="26">
        <v>107</v>
      </c>
      <c r="G52" s="26"/>
      <c r="H52" s="26"/>
      <c r="I52" s="26"/>
      <c r="J52" s="26"/>
      <c r="K52" s="26">
        <v>1</v>
      </c>
      <c r="L52" s="26" t="s">
        <v>386</v>
      </c>
      <c r="M52" s="26" t="s">
        <v>12</v>
      </c>
    </row>
    <row r="53" spans="1:13">
      <c r="A53" s="81" t="s">
        <v>691</v>
      </c>
      <c r="B53" s="81">
        <v>4</v>
      </c>
      <c r="C53" s="82" t="s">
        <v>86</v>
      </c>
      <c r="D53" s="81" t="s">
        <v>386</v>
      </c>
      <c r="E53" s="81" t="s">
        <v>12</v>
      </c>
      <c r="F53" s="81">
        <v>38</v>
      </c>
      <c r="G53" s="81"/>
      <c r="H53" s="81"/>
      <c r="I53" s="81"/>
      <c r="J53" s="81"/>
      <c r="K53" s="81">
        <v>1</v>
      </c>
      <c r="L53" s="81" t="s">
        <v>386</v>
      </c>
      <c r="M53" s="81" t="s">
        <v>12</v>
      </c>
    </row>
    <row r="54" spans="1:13">
      <c r="A54" s="81" t="s">
        <v>692</v>
      </c>
      <c r="B54" s="81">
        <v>4</v>
      </c>
      <c r="C54" s="82" t="s">
        <v>87</v>
      </c>
      <c r="D54" s="81" t="s">
        <v>386</v>
      </c>
      <c r="E54" s="81" t="s">
        <v>12</v>
      </c>
      <c r="F54" s="81">
        <v>38</v>
      </c>
      <c r="G54" s="81"/>
      <c r="H54" s="81"/>
      <c r="I54" s="81"/>
      <c r="J54" s="81"/>
      <c r="K54" s="81">
        <v>1</v>
      </c>
      <c r="L54" s="81" t="s">
        <v>386</v>
      </c>
      <c r="M54" s="81" t="s">
        <v>12</v>
      </c>
    </row>
    <row r="55" spans="1:13">
      <c r="A55" s="26" t="s">
        <v>665</v>
      </c>
      <c r="B55" s="26">
        <v>1</v>
      </c>
      <c r="C55" s="27" t="s">
        <v>88</v>
      </c>
      <c r="D55" s="26" t="s">
        <v>386</v>
      </c>
      <c r="E55" s="26" t="s">
        <v>12</v>
      </c>
      <c r="F55" s="26"/>
      <c r="G55" s="26"/>
      <c r="H55" s="26"/>
      <c r="I55" s="26"/>
      <c r="J55" s="26"/>
      <c r="K55" s="26">
        <v>0</v>
      </c>
      <c r="L55" s="26" t="s">
        <v>386</v>
      </c>
      <c r="M55" s="26" t="s">
        <v>12</v>
      </c>
    </row>
    <row r="56" spans="1:13">
      <c r="A56" s="81" t="s">
        <v>640</v>
      </c>
      <c r="B56" s="81">
        <v>1</v>
      </c>
      <c r="C56" s="81">
        <v>185</v>
      </c>
      <c r="D56" s="81" t="s">
        <v>386</v>
      </c>
      <c r="E56" s="81" t="s">
        <v>12</v>
      </c>
      <c r="F56" s="81"/>
      <c r="G56" s="81"/>
      <c r="H56" s="81"/>
      <c r="I56" s="81"/>
      <c r="J56" s="81"/>
      <c r="K56" s="81">
        <v>0</v>
      </c>
      <c r="L56" s="81" t="s">
        <v>386</v>
      </c>
      <c r="M56" s="81" t="s">
        <v>12</v>
      </c>
    </row>
    <row r="57" spans="1:13">
      <c r="A57" s="26" t="s">
        <v>129</v>
      </c>
      <c r="B57" s="26">
        <v>1</v>
      </c>
      <c r="C57" s="43" t="s">
        <v>125</v>
      </c>
      <c r="D57" s="26" t="s">
        <v>386</v>
      </c>
      <c r="E57" s="26" t="s">
        <v>12</v>
      </c>
      <c r="F57" s="26">
        <v>163</v>
      </c>
      <c r="G57" s="26"/>
      <c r="H57" s="26"/>
      <c r="I57" s="26"/>
      <c r="J57" s="26"/>
      <c r="K57" s="26">
        <v>0</v>
      </c>
      <c r="L57" s="26" t="s">
        <v>386</v>
      </c>
      <c r="M57" s="26" t="s">
        <v>12</v>
      </c>
    </row>
    <row r="58" spans="1:13">
      <c r="A58" s="26" t="s">
        <v>130</v>
      </c>
      <c r="B58" s="26">
        <v>1</v>
      </c>
      <c r="C58" s="26">
        <v>185</v>
      </c>
      <c r="D58" s="26" t="s">
        <v>386</v>
      </c>
      <c r="E58" s="26" t="s">
        <v>12</v>
      </c>
      <c r="F58" s="26">
        <v>163</v>
      </c>
      <c r="G58" s="26"/>
      <c r="H58" s="26"/>
      <c r="I58" s="26"/>
      <c r="J58" s="26"/>
      <c r="K58" s="26">
        <v>0</v>
      </c>
      <c r="L58" s="26" t="s">
        <v>386</v>
      </c>
      <c r="M58" s="26" t="s">
        <v>12</v>
      </c>
    </row>
    <row r="59" spans="1:13">
      <c r="A59" s="81" t="s">
        <v>154</v>
      </c>
      <c r="B59" s="81">
        <v>1</v>
      </c>
      <c r="C59" s="81">
        <v>185</v>
      </c>
      <c r="D59" s="81" t="s">
        <v>386</v>
      </c>
      <c r="E59" s="81" t="s">
        <v>12</v>
      </c>
      <c r="F59" s="81">
        <v>127</v>
      </c>
      <c r="G59" s="81"/>
      <c r="H59" s="81"/>
      <c r="I59" s="81"/>
      <c r="J59" s="81"/>
      <c r="K59" s="81">
        <v>1</v>
      </c>
      <c r="L59" s="81" t="s">
        <v>386</v>
      </c>
      <c r="M59" s="81" t="s">
        <v>12</v>
      </c>
    </row>
    <row r="60" spans="1:13">
      <c r="A60" s="81" t="s">
        <v>155</v>
      </c>
      <c r="B60" s="81">
        <v>1</v>
      </c>
      <c r="C60" s="81">
        <v>185</v>
      </c>
      <c r="D60" s="81" t="s">
        <v>386</v>
      </c>
      <c r="E60" s="81" t="s">
        <v>12</v>
      </c>
      <c r="F60" s="81">
        <v>127</v>
      </c>
      <c r="G60" s="81"/>
      <c r="H60" s="81"/>
      <c r="I60" s="81"/>
      <c r="J60" s="81"/>
      <c r="K60" s="81">
        <v>1</v>
      </c>
      <c r="L60" s="86" t="s">
        <v>607</v>
      </c>
      <c r="M60" s="81" t="s">
        <v>70</v>
      </c>
    </row>
    <row r="61" spans="1:13">
      <c r="A61" s="26" t="s">
        <v>131</v>
      </c>
      <c r="B61" s="26">
        <v>1</v>
      </c>
      <c r="C61" s="44" t="s">
        <v>89</v>
      </c>
      <c r="D61" s="26" t="s">
        <v>386</v>
      </c>
      <c r="E61" s="26" t="s">
        <v>12</v>
      </c>
      <c r="F61" s="26">
        <v>84</v>
      </c>
      <c r="G61" s="26"/>
      <c r="H61" s="26"/>
      <c r="I61" s="26"/>
      <c r="J61" s="26"/>
      <c r="K61" s="26">
        <v>1</v>
      </c>
      <c r="L61" s="26" t="s">
        <v>386</v>
      </c>
      <c r="M61" s="26" t="s">
        <v>12</v>
      </c>
    </row>
    <row r="62" spans="1:13">
      <c r="A62" s="26" t="s">
        <v>132</v>
      </c>
      <c r="B62" s="26">
        <v>1</v>
      </c>
      <c r="C62" s="44" t="s">
        <v>523</v>
      </c>
      <c r="D62" s="26" t="s">
        <v>386</v>
      </c>
      <c r="E62" s="26" t="s">
        <v>12</v>
      </c>
      <c r="F62" s="26">
        <v>84</v>
      </c>
      <c r="G62" s="26"/>
      <c r="H62" s="26"/>
      <c r="I62" s="26"/>
      <c r="J62" s="26"/>
      <c r="K62" s="26">
        <v>1</v>
      </c>
      <c r="L62" s="26" t="s">
        <v>386</v>
      </c>
      <c r="M62" s="26" t="s">
        <v>12</v>
      </c>
    </row>
    <row r="63" spans="1:13">
      <c r="A63" s="81" t="s">
        <v>693</v>
      </c>
      <c r="B63" s="81">
        <v>1</v>
      </c>
      <c r="C63" s="81">
        <v>185</v>
      </c>
      <c r="D63" s="81" t="s">
        <v>386</v>
      </c>
      <c r="E63" s="81" t="s">
        <v>12</v>
      </c>
      <c r="F63" s="81"/>
      <c r="G63" s="81"/>
      <c r="H63" s="81"/>
      <c r="I63" s="81"/>
      <c r="J63" s="81"/>
      <c r="K63" s="81">
        <v>0</v>
      </c>
      <c r="L63" s="81" t="s">
        <v>607</v>
      </c>
      <c r="M63" s="81" t="s">
        <v>70</v>
      </c>
    </row>
    <row r="64" spans="1:13">
      <c r="A64" s="26" t="s">
        <v>108</v>
      </c>
      <c r="B64" s="26">
        <v>1</v>
      </c>
      <c r="C64" s="26">
        <v>185</v>
      </c>
      <c r="D64" s="26" t="s">
        <v>386</v>
      </c>
      <c r="E64" s="26" t="s">
        <v>12</v>
      </c>
      <c r="F64" s="26">
        <v>87</v>
      </c>
      <c r="G64" s="26"/>
      <c r="H64" s="26"/>
      <c r="I64" s="26"/>
      <c r="J64" s="26"/>
      <c r="K64" s="26">
        <v>1</v>
      </c>
      <c r="L64" s="26" t="s">
        <v>386</v>
      </c>
      <c r="M64" s="26" t="s">
        <v>12</v>
      </c>
    </row>
    <row r="65" spans="1:13">
      <c r="A65" s="26" t="s">
        <v>109</v>
      </c>
      <c r="B65" s="26">
        <v>1</v>
      </c>
      <c r="C65" s="44" t="s">
        <v>100</v>
      </c>
      <c r="D65" s="26" t="s">
        <v>386</v>
      </c>
      <c r="E65" s="26" t="s">
        <v>12</v>
      </c>
      <c r="F65" s="26">
        <v>87</v>
      </c>
      <c r="G65" s="26"/>
      <c r="H65" s="26"/>
      <c r="I65" s="26"/>
      <c r="J65" s="26"/>
      <c r="K65" s="26">
        <v>1</v>
      </c>
      <c r="L65" s="26" t="s">
        <v>607</v>
      </c>
      <c r="M65" s="26" t="s">
        <v>70</v>
      </c>
    </row>
    <row r="66" spans="1:13">
      <c r="A66" s="81" t="s">
        <v>112</v>
      </c>
      <c r="B66" s="81">
        <v>1</v>
      </c>
      <c r="C66" s="82" t="s">
        <v>110</v>
      </c>
      <c r="D66" s="81" t="s">
        <v>386</v>
      </c>
      <c r="E66" s="81" t="s">
        <v>12</v>
      </c>
      <c r="F66" s="81">
        <v>26</v>
      </c>
      <c r="G66" s="81"/>
      <c r="H66" s="81"/>
      <c r="I66" s="81"/>
      <c r="J66" s="83"/>
      <c r="K66" s="81">
        <v>3</v>
      </c>
      <c r="L66" s="81" t="s">
        <v>386</v>
      </c>
      <c r="M66" s="81" t="s">
        <v>12</v>
      </c>
    </row>
    <row r="67" spans="1:13">
      <c r="A67" s="81" t="s">
        <v>113</v>
      </c>
      <c r="B67" s="81">
        <v>1</v>
      </c>
      <c r="C67" s="84" t="s">
        <v>111</v>
      </c>
      <c r="D67" s="81" t="s">
        <v>386</v>
      </c>
      <c r="E67" s="81" t="s">
        <v>12</v>
      </c>
      <c r="F67" s="81">
        <v>26</v>
      </c>
      <c r="G67" s="81">
        <v>100</v>
      </c>
      <c r="H67" s="81"/>
      <c r="I67" s="81"/>
      <c r="J67" s="83"/>
      <c r="K67" s="81">
        <v>3</v>
      </c>
      <c r="L67" s="81" t="s">
        <v>386</v>
      </c>
      <c r="M67" s="81" t="s">
        <v>12</v>
      </c>
    </row>
    <row r="68" spans="1:13">
      <c r="A68" s="81" t="s">
        <v>114</v>
      </c>
      <c r="B68" s="81">
        <v>1</v>
      </c>
      <c r="C68" s="81">
        <v>185</v>
      </c>
      <c r="D68" s="81" t="s">
        <v>386</v>
      </c>
      <c r="E68" s="81" t="s">
        <v>12</v>
      </c>
      <c r="F68" s="81">
        <v>26</v>
      </c>
      <c r="G68" s="81">
        <v>100</v>
      </c>
      <c r="H68" s="81">
        <v>183</v>
      </c>
      <c r="I68" s="81"/>
      <c r="J68" s="83"/>
      <c r="K68" s="81">
        <v>3</v>
      </c>
      <c r="L68" s="81" t="s">
        <v>386</v>
      </c>
      <c r="M68" s="81" t="s">
        <v>12</v>
      </c>
    </row>
    <row r="69" spans="1:13">
      <c r="A69" s="81" t="s">
        <v>115</v>
      </c>
      <c r="B69" s="81">
        <v>1</v>
      </c>
      <c r="C69" s="81">
        <v>185</v>
      </c>
      <c r="D69" s="81" t="s">
        <v>386</v>
      </c>
      <c r="E69" s="81" t="s">
        <v>12</v>
      </c>
      <c r="F69" s="81">
        <v>26</v>
      </c>
      <c r="G69" s="81">
        <v>100</v>
      </c>
      <c r="H69" s="81">
        <v>183</v>
      </c>
      <c r="I69" s="81"/>
      <c r="J69" s="83"/>
      <c r="K69" s="81">
        <v>3</v>
      </c>
      <c r="L69" s="81" t="s">
        <v>607</v>
      </c>
      <c r="M69" s="81" t="s">
        <v>70</v>
      </c>
    </row>
    <row r="70" spans="1:13">
      <c r="A70" s="26" t="s">
        <v>156</v>
      </c>
      <c r="B70" s="43" t="s">
        <v>515</v>
      </c>
      <c r="C70" s="43" t="s">
        <v>516</v>
      </c>
      <c r="D70" s="26" t="s">
        <v>386</v>
      </c>
      <c r="E70" s="26" t="s">
        <v>12</v>
      </c>
      <c r="F70" s="26">
        <v>37</v>
      </c>
      <c r="G70" s="26"/>
      <c r="H70" s="26"/>
      <c r="I70" s="26"/>
      <c r="J70" s="26"/>
      <c r="K70" s="26">
        <v>2</v>
      </c>
      <c r="L70" s="26" t="s">
        <v>386</v>
      </c>
      <c r="M70" s="26" t="s">
        <v>12</v>
      </c>
    </row>
    <row r="71" spans="1:13">
      <c r="A71" s="26" t="s">
        <v>157</v>
      </c>
      <c r="B71" s="43" t="s">
        <v>515</v>
      </c>
      <c r="C71" s="26">
        <v>185</v>
      </c>
      <c r="D71" s="26" t="s">
        <v>386</v>
      </c>
      <c r="E71" s="26" t="s">
        <v>12</v>
      </c>
      <c r="F71" s="26">
        <v>37</v>
      </c>
      <c r="G71" s="26">
        <v>118</v>
      </c>
      <c r="H71" s="26"/>
      <c r="I71" s="26"/>
      <c r="J71" s="26"/>
      <c r="K71" s="26">
        <v>2</v>
      </c>
      <c r="L71" s="26" t="s">
        <v>386</v>
      </c>
      <c r="M71" s="26" t="s">
        <v>12</v>
      </c>
    </row>
    <row r="72" spans="1:13">
      <c r="A72" s="26" t="s">
        <v>517</v>
      </c>
      <c r="B72" s="43" t="s">
        <v>515</v>
      </c>
      <c r="C72" s="26">
        <v>185</v>
      </c>
      <c r="D72" s="26" t="s">
        <v>386</v>
      </c>
      <c r="E72" s="26" t="s">
        <v>12</v>
      </c>
      <c r="F72" s="26">
        <v>37</v>
      </c>
      <c r="G72" s="26">
        <v>118</v>
      </c>
      <c r="H72" s="26"/>
      <c r="I72" s="26"/>
      <c r="J72" s="26"/>
      <c r="K72" s="26">
        <v>2</v>
      </c>
      <c r="L72" s="26" t="s">
        <v>386</v>
      </c>
      <c r="M72" s="26" t="s">
        <v>12</v>
      </c>
    </row>
    <row r="73" spans="1:13">
      <c r="A73" s="118" t="s">
        <v>158</v>
      </c>
      <c r="B73" s="119" t="s">
        <v>511</v>
      </c>
      <c r="C73" s="120" t="s">
        <v>161</v>
      </c>
      <c r="D73" s="118" t="s">
        <v>386</v>
      </c>
      <c r="E73" s="118" t="s">
        <v>12</v>
      </c>
      <c r="F73" s="118">
        <v>65</v>
      </c>
      <c r="G73" s="118"/>
      <c r="H73" s="118"/>
      <c r="I73" s="118"/>
      <c r="J73" s="118"/>
      <c r="K73" s="118">
        <v>2</v>
      </c>
      <c r="L73" s="118" t="s">
        <v>386</v>
      </c>
      <c r="M73" s="118" t="s">
        <v>12</v>
      </c>
    </row>
    <row r="74" spans="1:13">
      <c r="A74" s="118" t="s">
        <v>159</v>
      </c>
      <c r="B74" s="119" t="s">
        <v>511</v>
      </c>
      <c r="C74" s="118">
        <v>185</v>
      </c>
      <c r="D74" s="118" t="s">
        <v>386</v>
      </c>
      <c r="E74" s="118" t="s">
        <v>12</v>
      </c>
      <c r="F74" s="118">
        <v>65</v>
      </c>
      <c r="G74" s="118">
        <v>136</v>
      </c>
      <c r="H74" s="118"/>
      <c r="I74" s="118"/>
      <c r="J74" s="118"/>
      <c r="K74" s="118">
        <v>2</v>
      </c>
      <c r="L74" s="118" t="s">
        <v>386</v>
      </c>
      <c r="M74" s="118" t="s">
        <v>12</v>
      </c>
    </row>
    <row r="75" spans="1:13">
      <c r="A75" s="118" t="s">
        <v>160</v>
      </c>
      <c r="B75" s="119" t="s">
        <v>511</v>
      </c>
      <c r="C75" s="118">
        <v>185</v>
      </c>
      <c r="D75" s="118" t="s">
        <v>386</v>
      </c>
      <c r="E75" s="118" t="s">
        <v>12</v>
      </c>
      <c r="F75" s="118">
        <v>65</v>
      </c>
      <c r="G75" s="118">
        <v>136</v>
      </c>
      <c r="H75" s="118"/>
      <c r="I75" s="118"/>
      <c r="J75" s="118"/>
      <c r="K75" s="118">
        <v>2</v>
      </c>
      <c r="L75" s="118" t="s">
        <v>386</v>
      </c>
      <c r="M75" s="118" t="s">
        <v>12</v>
      </c>
    </row>
    <row r="76" spans="1:13">
      <c r="A76" s="26" t="s">
        <v>162</v>
      </c>
      <c r="B76" s="26">
        <v>1</v>
      </c>
      <c r="C76" s="43" t="s">
        <v>165</v>
      </c>
      <c r="D76" s="26" t="s">
        <v>386</v>
      </c>
      <c r="E76" s="26" t="s">
        <v>12</v>
      </c>
      <c r="F76" s="26">
        <v>35</v>
      </c>
      <c r="G76" s="26"/>
      <c r="H76" s="26"/>
      <c r="I76" s="26"/>
      <c r="J76" s="26"/>
      <c r="K76" s="26">
        <v>2</v>
      </c>
      <c r="L76" s="26" t="s">
        <v>607</v>
      </c>
      <c r="M76" s="26" t="s">
        <v>70</v>
      </c>
    </row>
    <row r="77" spans="1:13">
      <c r="A77" s="26" t="s">
        <v>163</v>
      </c>
      <c r="B77" s="26">
        <v>1</v>
      </c>
      <c r="C77" s="26">
        <v>185</v>
      </c>
      <c r="D77" s="26" t="s">
        <v>386</v>
      </c>
      <c r="E77" s="26" t="s">
        <v>12</v>
      </c>
      <c r="F77" s="26">
        <v>35</v>
      </c>
      <c r="G77" s="26">
        <v>115</v>
      </c>
      <c r="H77" s="26"/>
      <c r="I77" s="26"/>
      <c r="J77" s="26"/>
      <c r="K77" s="26">
        <v>2</v>
      </c>
      <c r="L77" s="26" t="s">
        <v>386</v>
      </c>
      <c r="M77" s="26" t="s">
        <v>12</v>
      </c>
    </row>
    <row r="78" spans="1:13">
      <c r="A78" s="26" t="s">
        <v>164</v>
      </c>
      <c r="B78" s="26">
        <v>1</v>
      </c>
      <c r="C78" s="26">
        <v>185</v>
      </c>
      <c r="D78" s="26" t="s">
        <v>386</v>
      </c>
      <c r="E78" s="26" t="s">
        <v>12</v>
      </c>
      <c r="F78" s="26">
        <v>35</v>
      </c>
      <c r="G78" s="26">
        <v>115</v>
      </c>
      <c r="H78" s="26"/>
      <c r="I78" s="26"/>
      <c r="J78" s="26"/>
      <c r="K78" s="26">
        <v>2</v>
      </c>
      <c r="L78" s="26" t="s">
        <v>386</v>
      </c>
      <c r="M78" s="26" t="s">
        <v>12</v>
      </c>
    </row>
    <row r="79" spans="1:13">
      <c r="A79" s="81" t="s">
        <v>116</v>
      </c>
      <c r="B79" s="81">
        <v>1</v>
      </c>
      <c r="C79" s="81">
        <v>185</v>
      </c>
      <c r="D79" s="81" t="s">
        <v>386</v>
      </c>
      <c r="E79" s="81" t="s">
        <v>12</v>
      </c>
      <c r="F79" s="81">
        <v>105</v>
      </c>
      <c r="G79" s="81"/>
      <c r="H79" s="81"/>
      <c r="I79" s="81"/>
      <c r="J79" s="81"/>
      <c r="K79" s="81">
        <v>1</v>
      </c>
      <c r="L79" s="81" t="s">
        <v>386</v>
      </c>
      <c r="M79" s="81" t="s">
        <v>12</v>
      </c>
    </row>
    <row r="80" spans="1:13">
      <c r="A80" s="81" t="s">
        <v>117</v>
      </c>
      <c r="B80" s="81">
        <v>1</v>
      </c>
      <c r="C80" s="81">
        <v>185</v>
      </c>
      <c r="D80" s="81" t="s">
        <v>386</v>
      </c>
      <c r="E80" s="81" t="s">
        <v>12</v>
      </c>
      <c r="F80" s="81">
        <v>105</v>
      </c>
      <c r="G80" s="81"/>
      <c r="H80" s="81"/>
      <c r="I80" s="81"/>
      <c r="J80" s="81"/>
      <c r="K80" s="81">
        <v>1</v>
      </c>
      <c r="L80" s="81" t="s">
        <v>607</v>
      </c>
      <c r="M80" s="81" t="s">
        <v>70</v>
      </c>
    </row>
    <row r="81" spans="1:13">
      <c r="A81" s="26" t="s">
        <v>59</v>
      </c>
      <c r="B81" s="26">
        <v>1</v>
      </c>
      <c r="C81" s="26">
        <v>185</v>
      </c>
      <c r="D81" s="26" t="s">
        <v>386</v>
      </c>
      <c r="E81" s="26" t="s">
        <v>12</v>
      </c>
      <c r="F81" s="26">
        <v>37</v>
      </c>
      <c r="G81" s="26">
        <v>125</v>
      </c>
      <c r="H81" s="26"/>
      <c r="I81" s="26"/>
      <c r="J81" s="26"/>
      <c r="K81" s="26">
        <v>3</v>
      </c>
      <c r="L81" s="26" t="s">
        <v>386</v>
      </c>
      <c r="M81" s="26" t="s">
        <v>12</v>
      </c>
    </row>
    <row r="82" spans="1:13">
      <c r="A82" s="26" t="s">
        <v>60</v>
      </c>
      <c r="B82" s="26">
        <v>1</v>
      </c>
      <c r="C82" s="26">
        <v>185</v>
      </c>
      <c r="D82" s="26" t="s">
        <v>386</v>
      </c>
      <c r="E82" s="26" t="s">
        <v>12</v>
      </c>
      <c r="F82" s="26">
        <v>37</v>
      </c>
      <c r="G82" s="26">
        <v>125</v>
      </c>
      <c r="H82" s="26"/>
      <c r="I82" s="26"/>
      <c r="J82" s="26"/>
      <c r="K82" s="26">
        <v>3</v>
      </c>
      <c r="L82" s="26" t="s">
        <v>386</v>
      </c>
      <c r="M82" s="26" t="s">
        <v>12</v>
      </c>
    </row>
    <row r="83" spans="1:13">
      <c r="A83" s="26" t="s">
        <v>166</v>
      </c>
      <c r="B83" s="26">
        <v>1</v>
      </c>
      <c r="C83" s="26">
        <v>185</v>
      </c>
      <c r="D83" s="26" t="s">
        <v>386</v>
      </c>
      <c r="E83" s="26" t="s">
        <v>12</v>
      </c>
      <c r="F83" s="26">
        <v>37</v>
      </c>
      <c r="G83" s="26">
        <v>145</v>
      </c>
      <c r="H83" s="26"/>
      <c r="I83" s="26"/>
      <c r="J83" s="26"/>
      <c r="K83" s="26">
        <v>3</v>
      </c>
      <c r="L83" s="26" t="s">
        <v>386</v>
      </c>
      <c r="M83" s="26" t="s">
        <v>12</v>
      </c>
    </row>
    <row r="84" spans="1:13">
      <c r="A84" s="26" t="s">
        <v>167</v>
      </c>
      <c r="B84" s="26">
        <v>1</v>
      </c>
      <c r="C84" s="26">
        <v>185</v>
      </c>
      <c r="D84" s="26" t="s">
        <v>386</v>
      </c>
      <c r="E84" s="26" t="s">
        <v>12</v>
      </c>
      <c r="F84" s="26">
        <v>37</v>
      </c>
      <c r="G84" s="26">
        <v>145</v>
      </c>
      <c r="H84" s="26"/>
      <c r="I84" s="26"/>
      <c r="J84" s="26"/>
      <c r="K84" s="26">
        <v>3</v>
      </c>
      <c r="L84" s="26" t="s">
        <v>386</v>
      </c>
      <c r="M84" s="26" t="s">
        <v>12</v>
      </c>
    </row>
    <row r="85" spans="1:13">
      <c r="A85" s="81" t="s">
        <v>18</v>
      </c>
      <c r="B85" s="81">
        <v>1</v>
      </c>
      <c r="C85" s="81">
        <v>185</v>
      </c>
      <c r="D85" s="81" t="s">
        <v>386</v>
      </c>
      <c r="E85" s="81" t="s">
        <v>12</v>
      </c>
      <c r="F85" s="81">
        <v>82</v>
      </c>
      <c r="G85" s="81">
        <v>164</v>
      </c>
      <c r="H85" s="81"/>
      <c r="I85" s="81"/>
      <c r="J85" s="81"/>
      <c r="K85" s="81">
        <v>3</v>
      </c>
      <c r="L85" s="81" t="s">
        <v>386</v>
      </c>
      <c r="M85" s="81" t="s">
        <v>12</v>
      </c>
    </row>
    <row r="86" spans="1:13">
      <c r="A86" s="81" t="s">
        <v>19</v>
      </c>
      <c r="B86" s="81">
        <v>1</v>
      </c>
      <c r="C86" s="81">
        <v>185</v>
      </c>
      <c r="D86" s="81" t="s">
        <v>386</v>
      </c>
      <c r="E86" s="81" t="s">
        <v>12</v>
      </c>
      <c r="F86" s="81">
        <v>82</v>
      </c>
      <c r="G86" s="81">
        <v>164</v>
      </c>
      <c r="H86" s="81"/>
      <c r="I86" s="81"/>
      <c r="J86" s="81"/>
      <c r="K86" s="81">
        <v>3</v>
      </c>
      <c r="L86" s="81" t="s">
        <v>386</v>
      </c>
      <c r="M86" s="81" t="s">
        <v>12</v>
      </c>
    </row>
    <row r="87" spans="1:13">
      <c r="A87" s="81" t="s">
        <v>218</v>
      </c>
      <c r="B87" s="81">
        <v>1</v>
      </c>
      <c r="C87" s="81">
        <v>185</v>
      </c>
      <c r="D87" s="81" t="s">
        <v>386</v>
      </c>
      <c r="E87" s="81" t="s">
        <v>12</v>
      </c>
      <c r="F87" s="81">
        <v>82</v>
      </c>
      <c r="G87" s="81">
        <v>183</v>
      </c>
      <c r="H87" s="81"/>
      <c r="I87" s="81"/>
      <c r="J87" s="81"/>
      <c r="K87" s="81">
        <v>3</v>
      </c>
      <c r="L87" s="81" t="s">
        <v>386</v>
      </c>
      <c r="M87" s="81" t="s">
        <v>12</v>
      </c>
    </row>
    <row r="88" spans="1:13">
      <c r="A88" s="81" t="s">
        <v>219</v>
      </c>
      <c r="B88" s="81">
        <v>1</v>
      </c>
      <c r="C88" s="81">
        <v>185</v>
      </c>
      <c r="D88" s="81" t="s">
        <v>386</v>
      </c>
      <c r="E88" s="81" t="s">
        <v>12</v>
      </c>
      <c r="F88" s="81">
        <v>82</v>
      </c>
      <c r="G88" s="81">
        <v>183</v>
      </c>
      <c r="H88" s="81"/>
      <c r="I88" s="81"/>
      <c r="J88" s="81"/>
      <c r="K88" s="81">
        <v>3</v>
      </c>
      <c r="L88" s="81" t="s">
        <v>386</v>
      </c>
      <c r="M88" s="81" t="s">
        <v>12</v>
      </c>
    </row>
    <row r="89" spans="1:13">
      <c r="A89" s="28" t="s">
        <v>220</v>
      </c>
      <c r="B89" s="44" t="s">
        <v>200</v>
      </c>
      <c r="C89" s="28">
        <v>185</v>
      </c>
      <c r="D89" s="26" t="s">
        <v>386</v>
      </c>
      <c r="E89" s="26" t="s">
        <v>12</v>
      </c>
      <c r="F89" s="28">
        <v>154</v>
      </c>
      <c r="G89" s="45"/>
      <c r="H89" s="45"/>
      <c r="I89" s="45"/>
      <c r="J89" s="45"/>
      <c r="K89" s="28">
        <v>1</v>
      </c>
      <c r="L89" s="26" t="s">
        <v>386</v>
      </c>
      <c r="M89" s="26" t="s">
        <v>12</v>
      </c>
    </row>
    <row r="90" spans="1:13">
      <c r="A90" s="28" t="s">
        <v>221</v>
      </c>
      <c r="B90" s="44" t="s">
        <v>200</v>
      </c>
      <c r="C90" s="28">
        <v>185</v>
      </c>
      <c r="D90" s="26" t="s">
        <v>386</v>
      </c>
      <c r="E90" s="26" t="s">
        <v>12</v>
      </c>
      <c r="F90" s="28">
        <v>154</v>
      </c>
      <c r="G90" s="45"/>
      <c r="H90" s="45"/>
      <c r="I90" s="45"/>
      <c r="J90" s="45"/>
      <c r="K90" s="28">
        <v>1</v>
      </c>
      <c r="L90" s="26" t="s">
        <v>607</v>
      </c>
      <c r="M90" s="26" t="s">
        <v>70</v>
      </c>
    </row>
    <row r="91" spans="1:13">
      <c r="A91" s="81" t="s">
        <v>78</v>
      </c>
      <c r="B91" s="84" t="s">
        <v>200</v>
      </c>
      <c r="C91" s="81">
        <v>185</v>
      </c>
      <c r="D91" s="81" t="s">
        <v>386</v>
      </c>
      <c r="E91" s="81" t="s">
        <v>12</v>
      </c>
      <c r="F91" s="81">
        <v>49</v>
      </c>
      <c r="G91" s="81">
        <v>146</v>
      </c>
      <c r="H91" s="81"/>
      <c r="I91" s="81"/>
      <c r="J91" s="81"/>
      <c r="K91" s="81">
        <v>3</v>
      </c>
      <c r="L91" s="81" t="s">
        <v>386</v>
      </c>
      <c r="M91" s="81" t="s">
        <v>12</v>
      </c>
    </row>
    <row r="92" spans="1:13">
      <c r="A92" s="81" t="s">
        <v>79</v>
      </c>
      <c r="B92" s="84" t="s">
        <v>200</v>
      </c>
      <c r="C92" s="81">
        <v>185</v>
      </c>
      <c r="D92" s="81" t="s">
        <v>386</v>
      </c>
      <c r="E92" s="81" t="s">
        <v>12</v>
      </c>
      <c r="F92" s="81">
        <v>49</v>
      </c>
      <c r="G92" s="81">
        <v>146</v>
      </c>
      <c r="H92" s="81"/>
      <c r="I92" s="81"/>
      <c r="J92" s="81"/>
      <c r="K92" s="81">
        <v>3</v>
      </c>
      <c r="L92" s="81" t="s">
        <v>386</v>
      </c>
      <c r="M92" s="81" t="s">
        <v>12</v>
      </c>
    </row>
    <row r="93" spans="1:13">
      <c r="A93" s="81" t="s">
        <v>222</v>
      </c>
      <c r="B93" s="84" t="s">
        <v>200</v>
      </c>
      <c r="C93" s="81">
        <v>185</v>
      </c>
      <c r="D93" s="81" t="s">
        <v>386</v>
      </c>
      <c r="E93" s="81" t="s">
        <v>12</v>
      </c>
      <c r="F93" s="81">
        <v>49</v>
      </c>
      <c r="G93" s="81">
        <v>152</v>
      </c>
      <c r="H93" s="81"/>
      <c r="I93" s="81"/>
      <c r="J93" s="81"/>
      <c r="K93" s="81">
        <v>3</v>
      </c>
      <c r="L93" s="81" t="s">
        <v>386</v>
      </c>
      <c r="M93" s="81" t="s">
        <v>12</v>
      </c>
    </row>
    <row r="94" spans="1:13">
      <c r="A94" s="81" t="s">
        <v>223</v>
      </c>
      <c r="B94" s="84" t="s">
        <v>200</v>
      </c>
      <c r="C94" s="81">
        <v>185</v>
      </c>
      <c r="D94" s="81" t="s">
        <v>386</v>
      </c>
      <c r="E94" s="81" t="s">
        <v>12</v>
      </c>
      <c r="F94" s="81">
        <v>49</v>
      </c>
      <c r="G94" s="81">
        <v>152</v>
      </c>
      <c r="H94" s="81"/>
      <c r="I94" s="81"/>
      <c r="J94" s="81"/>
      <c r="K94" s="81">
        <v>3</v>
      </c>
      <c r="L94" s="81" t="s">
        <v>386</v>
      </c>
      <c r="M94" s="81" t="s">
        <v>12</v>
      </c>
    </row>
    <row r="95" spans="1:13">
      <c r="A95" s="26" t="s">
        <v>224</v>
      </c>
      <c r="B95" s="44" t="s">
        <v>226</v>
      </c>
      <c r="C95" s="26">
        <v>185</v>
      </c>
      <c r="D95" s="26" t="s">
        <v>386</v>
      </c>
      <c r="E95" s="26" t="s">
        <v>12</v>
      </c>
      <c r="F95" s="28">
        <v>83</v>
      </c>
      <c r="G95" s="28"/>
      <c r="H95" s="28"/>
      <c r="I95" s="28"/>
      <c r="J95" s="28"/>
      <c r="K95" s="28">
        <v>1</v>
      </c>
      <c r="L95" s="26" t="s">
        <v>386</v>
      </c>
      <c r="M95" s="26" t="s">
        <v>12</v>
      </c>
    </row>
    <row r="96" spans="1:13">
      <c r="A96" s="26" t="s">
        <v>225</v>
      </c>
      <c r="B96" s="44" t="s">
        <v>226</v>
      </c>
      <c r="C96" s="26">
        <v>185</v>
      </c>
      <c r="D96" s="26" t="s">
        <v>386</v>
      </c>
      <c r="E96" s="26" t="s">
        <v>12</v>
      </c>
      <c r="F96" s="28">
        <v>83</v>
      </c>
      <c r="G96" s="28"/>
      <c r="H96" s="28"/>
      <c r="I96" s="28"/>
      <c r="J96" s="28"/>
      <c r="K96" s="28">
        <v>1</v>
      </c>
      <c r="L96" s="26" t="s">
        <v>386</v>
      </c>
      <c r="M96" s="26" t="s">
        <v>12</v>
      </c>
    </row>
    <row r="97" spans="1:13">
      <c r="A97" s="81" t="s">
        <v>133</v>
      </c>
      <c r="B97" s="81">
        <v>2</v>
      </c>
      <c r="C97" s="84" t="s">
        <v>126</v>
      </c>
      <c r="D97" s="81" t="s">
        <v>386</v>
      </c>
      <c r="E97" s="81" t="s">
        <v>12</v>
      </c>
      <c r="F97" s="81">
        <v>109</v>
      </c>
      <c r="G97" s="81"/>
      <c r="H97" s="81"/>
      <c r="I97" s="81"/>
      <c r="J97" s="81"/>
      <c r="K97" s="81">
        <v>1</v>
      </c>
      <c r="L97" s="81" t="s">
        <v>386</v>
      </c>
      <c r="M97" s="81" t="s">
        <v>12</v>
      </c>
    </row>
    <row r="98" spans="1:13">
      <c r="A98" s="81" t="s">
        <v>134</v>
      </c>
      <c r="B98" s="81">
        <v>2</v>
      </c>
      <c r="C98" s="81">
        <v>185</v>
      </c>
      <c r="D98" s="81" t="s">
        <v>386</v>
      </c>
      <c r="E98" s="81" t="s">
        <v>12</v>
      </c>
      <c r="F98" s="81">
        <v>109</v>
      </c>
      <c r="G98" s="81"/>
      <c r="H98" s="81"/>
      <c r="I98" s="81"/>
      <c r="J98" s="81"/>
      <c r="K98" s="81">
        <v>1</v>
      </c>
      <c r="L98" s="81" t="s">
        <v>386</v>
      </c>
      <c r="M98" s="81" t="s">
        <v>12</v>
      </c>
    </row>
    <row r="99" spans="1:13">
      <c r="A99" s="26" t="s">
        <v>168</v>
      </c>
      <c r="B99" s="26">
        <v>1</v>
      </c>
      <c r="C99" s="26">
        <v>185</v>
      </c>
      <c r="D99" s="26" t="s">
        <v>386</v>
      </c>
      <c r="E99" s="26" t="s">
        <v>12</v>
      </c>
      <c r="F99" s="26">
        <v>94</v>
      </c>
      <c r="G99" s="26"/>
      <c r="H99" s="26"/>
      <c r="I99" s="26"/>
      <c r="J99" s="26"/>
      <c r="K99" s="26">
        <v>1</v>
      </c>
      <c r="L99" s="26" t="s">
        <v>386</v>
      </c>
      <c r="M99" s="26" t="s">
        <v>12</v>
      </c>
    </row>
    <row r="100" spans="1:13">
      <c r="A100" s="26" t="s">
        <v>169</v>
      </c>
      <c r="B100" s="26">
        <v>1</v>
      </c>
      <c r="C100" s="26">
        <v>185</v>
      </c>
      <c r="D100" s="26" t="s">
        <v>386</v>
      </c>
      <c r="E100" s="26" t="s">
        <v>12</v>
      </c>
      <c r="F100" s="26">
        <v>94</v>
      </c>
      <c r="G100" s="26"/>
      <c r="H100" s="26"/>
      <c r="I100" s="26"/>
      <c r="J100" s="26"/>
      <c r="K100" s="26">
        <v>1</v>
      </c>
      <c r="L100" s="26" t="s">
        <v>386</v>
      </c>
      <c r="M100" s="26" t="s">
        <v>12</v>
      </c>
    </row>
    <row r="101" spans="1:13">
      <c r="A101" s="85" t="s">
        <v>16</v>
      </c>
      <c r="B101" s="85">
        <v>1</v>
      </c>
      <c r="C101" s="85">
        <v>185</v>
      </c>
      <c r="D101" s="86" t="s">
        <v>386</v>
      </c>
      <c r="E101" s="85" t="s">
        <v>12</v>
      </c>
      <c r="F101" s="85">
        <v>87</v>
      </c>
      <c r="G101" s="85"/>
      <c r="H101" s="85"/>
      <c r="I101" s="85"/>
      <c r="J101" s="85"/>
      <c r="K101" s="85">
        <v>2</v>
      </c>
      <c r="L101" s="81" t="s">
        <v>386</v>
      </c>
      <c r="M101" s="81" t="s">
        <v>12</v>
      </c>
    </row>
    <row r="102" spans="1:13">
      <c r="A102" s="85" t="s">
        <v>17</v>
      </c>
      <c r="B102" s="85">
        <v>1</v>
      </c>
      <c r="C102" s="85">
        <v>185</v>
      </c>
      <c r="D102" s="86" t="s">
        <v>386</v>
      </c>
      <c r="E102" s="85" t="s">
        <v>12</v>
      </c>
      <c r="F102" s="85">
        <v>87</v>
      </c>
      <c r="G102" s="85">
        <v>178</v>
      </c>
      <c r="H102" s="85"/>
      <c r="I102" s="85"/>
      <c r="J102" s="85"/>
      <c r="K102" s="85">
        <v>2</v>
      </c>
      <c r="L102" s="81" t="s">
        <v>386</v>
      </c>
      <c r="M102" s="81" t="s">
        <v>12</v>
      </c>
    </row>
    <row r="103" spans="1:13">
      <c r="A103" s="85" t="s">
        <v>118</v>
      </c>
      <c r="B103" s="85">
        <v>1</v>
      </c>
      <c r="C103" s="85">
        <v>185</v>
      </c>
      <c r="D103" s="86" t="s">
        <v>386</v>
      </c>
      <c r="E103" s="85" t="s">
        <v>12</v>
      </c>
      <c r="F103" s="85">
        <v>87</v>
      </c>
      <c r="G103" s="85">
        <v>178</v>
      </c>
      <c r="H103" s="85"/>
      <c r="I103" s="85"/>
      <c r="J103" s="85"/>
      <c r="K103" s="85">
        <v>2</v>
      </c>
      <c r="L103" s="81" t="s">
        <v>607</v>
      </c>
      <c r="M103" s="81" t="s">
        <v>70</v>
      </c>
    </row>
    <row r="104" spans="1:13">
      <c r="A104" s="26" t="s">
        <v>20</v>
      </c>
      <c r="B104" s="26">
        <v>1</v>
      </c>
      <c r="C104" s="26">
        <v>185</v>
      </c>
      <c r="D104" s="26" t="s">
        <v>386</v>
      </c>
      <c r="E104" s="26" t="s">
        <v>12</v>
      </c>
      <c r="F104" s="26">
        <v>42</v>
      </c>
      <c r="G104" s="26">
        <v>119</v>
      </c>
      <c r="H104" s="26"/>
      <c r="I104" s="26"/>
      <c r="J104" s="26"/>
      <c r="K104" s="26">
        <v>3</v>
      </c>
      <c r="L104" s="26" t="s">
        <v>386</v>
      </c>
      <c r="M104" s="26" t="s">
        <v>12</v>
      </c>
    </row>
    <row r="105" spans="1:13">
      <c r="A105" s="26" t="s">
        <v>21</v>
      </c>
      <c r="B105" s="26">
        <v>1</v>
      </c>
      <c r="C105" s="26">
        <v>185</v>
      </c>
      <c r="D105" s="26" t="s">
        <v>386</v>
      </c>
      <c r="E105" s="26" t="s">
        <v>12</v>
      </c>
      <c r="F105" s="26">
        <v>42</v>
      </c>
      <c r="G105" s="26">
        <v>119</v>
      </c>
      <c r="H105" s="26"/>
      <c r="I105" s="26"/>
      <c r="J105" s="26"/>
      <c r="K105" s="26">
        <v>3</v>
      </c>
      <c r="L105" s="26" t="s">
        <v>386</v>
      </c>
      <c r="M105" s="26" t="s">
        <v>12</v>
      </c>
    </row>
    <row r="106" spans="1:13">
      <c r="A106" s="26" t="s">
        <v>170</v>
      </c>
      <c r="B106" s="26">
        <v>1</v>
      </c>
      <c r="C106" s="26">
        <v>185</v>
      </c>
      <c r="D106" s="26" t="s">
        <v>386</v>
      </c>
      <c r="E106" s="26" t="s">
        <v>12</v>
      </c>
      <c r="F106" s="26">
        <v>42</v>
      </c>
      <c r="G106" s="26">
        <v>124</v>
      </c>
      <c r="H106" s="26"/>
      <c r="I106" s="26"/>
      <c r="J106" s="26"/>
      <c r="K106" s="26">
        <v>3</v>
      </c>
      <c r="L106" s="26" t="s">
        <v>386</v>
      </c>
      <c r="M106" s="26" t="s">
        <v>12</v>
      </c>
    </row>
    <row r="107" spans="1:13">
      <c r="A107" s="26" t="s">
        <v>171</v>
      </c>
      <c r="B107" s="26">
        <v>1</v>
      </c>
      <c r="C107" s="26">
        <v>185</v>
      </c>
      <c r="D107" s="26" t="s">
        <v>386</v>
      </c>
      <c r="E107" s="26" t="s">
        <v>12</v>
      </c>
      <c r="F107" s="26">
        <v>42</v>
      </c>
      <c r="G107" s="26">
        <v>124</v>
      </c>
      <c r="H107" s="26"/>
      <c r="I107" s="26"/>
      <c r="J107" s="26"/>
      <c r="K107" s="26">
        <v>3</v>
      </c>
      <c r="L107" s="26" t="s">
        <v>386</v>
      </c>
      <c r="M107" s="26" t="s">
        <v>12</v>
      </c>
    </row>
    <row r="108" spans="1:13">
      <c r="A108" s="81" t="s">
        <v>24</v>
      </c>
      <c r="B108" s="81">
        <v>1</v>
      </c>
      <c r="C108" s="81">
        <v>185</v>
      </c>
      <c r="D108" s="81" t="s">
        <v>386</v>
      </c>
      <c r="E108" s="81" t="s">
        <v>12</v>
      </c>
      <c r="F108" s="81">
        <v>38</v>
      </c>
      <c r="G108" s="81">
        <v>122</v>
      </c>
      <c r="H108" s="81"/>
      <c r="I108" s="81"/>
      <c r="J108" s="81"/>
      <c r="K108" s="81">
        <v>3</v>
      </c>
      <c r="L108" s="81" t="s">
        <v>386</v>
      </c>
      <c r="M108" s="81" t="s">
        <v>12</v>
      </c>
    </row>
    <row r="109" spans="1:13">
      <c r="A109" s="81" t="s">
        <v>25</v>
      </c>
      <c r="B109" s="81">
        <v>1</v>
      </c>
      <c r="C109" s="81">
        <v>185</v>
      </c>
      <c r="D109" s="81" t="s">
        <v>386</v>
      </c>
      <c r="E109" s="81" t="s">
        <v>12</v>
      </c>
      <c r="F109" s="81">
        <v>38</v>
      </c>
      <c r="G109" s="81">
        <v>122</v>
      </c>
      <c r="H109" s="81"/>
      <c r="I109" s="81"/>
      <c r="J109" s="81"/>
      <c r="K109" s="81">
        <v>3</v>
      </c>
      <c r="L109" s="81" t="s">
        <v>386</v>
      </c>
      <c r="M109" s="81" t="s">
        <v>12</v>
      </c>
    </row>
    <row r="110" spans="1:13">
      <c r="A110" s="81" t="s">
        <v>172</v>
      </c>
      <c r="B110" s="81">
        <v>1</v>
      </c>
      <c r="C110" s="81">
        <v>185</v>
      </c>
      <c r="D110" s="81" t="s">
        <v>386</v>
      </c>
      <c r="E110" s="81" t="s">
        <v>12</v>
      </c>
      <c r="F110" s="81">
        <v>38</v>
      </c>
      <c r="G110" s="81">
        <v>131</v>
      </c>
      <c r="H110" s="81"/>
      <c r="I110" s="81"/>
      <c r="J110" s="81"/>
      <c r="K110" s="81">
        <v>3</v>
      </c>
      <c r="L110" s="81" t="s">
        <v>386</v>
      </c>
      <c r="M110" s="81" t="s">
        <v>12</v>
      </c>
    </row>
    <row r="111" spans="1:13">
      <c r="A111" s="81" t="s">
        <v>173</v>
      </c>
      <c r="B111" s="81">
        <v>1</v>
      </c>
      <c r="C111" s="81">
        <v>185</v>
      </c>
      <c r="D111" s="81" t="s">
        <v>386</v>
      </c>
      <c r="E111" s="81" t="s">
        <v>12</v>
      </c>
      <c r="F111" s="81">
        <v>38</v>
      </c>
      <c r="G111" s="81">
        <v>131</v>
      </c>
      <c r="H111" s="81"/>
      <c r="I111" s="81"/>
      <c r="J111" s="81"/>
      <c r="K111" s="81">
        <v>3</v>
      </c>
      <c r="L111" s="81" t="s">
        <v>386</v>
      </c>
      <c r="M111" s="81" t="s">
        <v>12</v>
      </c>
    </row>
    <row r="112" spans="1:13">
      <c r="A112" s="26" t="s">
        <v>22</v>
      </c>
      <c r="B112" s="26">
        <v>1</v>
      </c>
      <c r="C112" s="44" t="s">
        <v>176</v>
      </c>
      <c r="D112" s="26" t="s">
        <v>386</v>
      </c>
      <c r="E112" s="26" t="s">
        <v>12</v>
      </c>
      <c r="F112" s="26">
        <v>72</v>
      </c>
      <c r="G112" s="26">
        <v>145</v>
      </c>
      <c r="H112" s="26"/>
      <c r="I112" s="26"/>
      <c r="J112" s="26"/>
      <c r="K112" s="26">
        <v>3</v>
      </c>
      <c r="L112" s="26" t="s">
        <v>386</v>
      </c>
      <c r="M112" s="26" t="s">
        <v>12</v>
      </c>
    </row>
    <row r="113" spans="1:13">
      <c r="A113" s="26" t="s">
        <v>23</v>
      </c>
      <c r="B113" s="26">
        <v>1</v>
      </c>
      <c r="C113" s="44" t="s">
        <v>177</v>
      </c>
      <c r="D113" s="26" t="s">
        <v>386</v>
      </c>
      <c r="E113" s="26" t="s">
        <v>12</v>
      </c>
      <c r="F113" s="26">
        <v>72</v>
      </c>
      <c r="G113" s="26">
        <v>145</v>
      </c>
      <c r="H113" s="26"/>
      <c r="I113" s="26"/>
      <c r="J113" s="26"/>
      <c r="K113" s="26">
        <v>3</v>
      </c>
      <c r="L113" s="26" t="s">
        <v>386</v>
      </c>
      <c r="M113" s="26" t="s">
        <v>12</v>
      </c>
    </row>
    <row r="114" spans="1:13">
      <c r="A114" s="26" t="s">
        <v>174</v>
      </c>
      <c r="B114" s="26">
        <v>1</v>
      </c>
      <c r="C114" s="26">
        <v>185</v>
      </c>
      <c r="D114" s="26" t="s">
        <v>386</v>
      </c>
      <c r="E114" s="26" t="s">
        <v>12</v>
      </c>
      <c r="F114" s="26">
        <v>72</v>
      </c>
      <c r="G114" s="26">
        <v>156</v>
      </c>
      <c r="H114" s="26"/>
      <c r="I114" s="26"/>
      <c r="J114" s="26"/>
      <c r="K114" s="26">
        <v>3</v>
      </c>
      <c r="L114" s="26" t="s">
        <v>386</v>
      </c>
      <c r="M114" s="26" t="s">
        <v>12</v>
      </c>
    </row>
    <row r="115" spans="1:13">
      <c r="A115" s="26" t="s">
        <v>175</v>
      </c>
      <c r="B115" s="26">
        <v>1</v>
      </c>
      <c r="C115" s="26">
        <v>185</v>
      </c>
      <c r="D115" s="26" t="s">
        <v>386</v>
      </c>
      <c r="E115" s="26" t="s">
        <v>12</v>
      </c>
      <c r="F115" s="26">
        <v>72</v>
      </c>
      <c r="G115" s="26">
        <v>156</v>
      </c>
      <c r="H115" s="26"/>
      <c r="I115" s="26"/>
      <c r="J115" s="26"/>
      <c r="K115" s="26">
        <v>3</v>
      </c>
      <c r="L115" s="26" t="s">
        <v>386</v>
      </c>
      <c r="M115" s="26" t="s">
        <v>12</v>
      </c>
    </row>
    <row r="116" spans="1:13">
      <c r="A116" s="81" t="s">
        <v>26</v>
      </c>
      <c r="B116" s="81">
        <v>1</v>
      </c>
      <c r="C116" s="81">
        <v>185</v>
      </c>
      <c r="D116" s="81" t="s">
        <v>386</v>
      </c>
      <c r="E116" s="81" t="s">
        <v>12</v>
      </c>
      <c r="F116" s="81">
        <v>76</v>
      </c>
      <c r="G116" s="81">
        <v>151</v>
      </c>
      <c r="H116" s="81"/>
      <c r="I116" s="81"/>
      <c r="J116" s="81"/>
      <c r="K116" s="81">
        <v>3</v>
      </c>
      <c r="L116" s="81" t="s">
        <v>386</v>
      </c>
      <c r="M116" s="81" t="s">
        <v>12</v>
      </c>
    </row>
    <row r="117" spans="1:13">
      <c r="A117" s="81" t="s">
        <v>27</v>
      </c>
      <c r="B117" s="81">
        <v>1</v>
      </c>
      <c r="C117" s="81">
        <v>185</v>
      </c>
      <c r="D117" s="81" t="s">
        <v>386</v>
      </c>
      <c r="E117" s="81" t="s">
        <v>12</v>
      </c>
      <c r="F117" s="81">
        <v>76</v>
      </c>
      <c r="G117" s="81">
        <v>151</v>
      </c>
      <c r="H117" s="81"/>
      <c r="I117" s="81"/>
      <c r="J117" s="81"/>
      <c r="K117" s="81">
        <v>3</v>
      </c>
      <c r="L117" s="81" t="s">
        <v>386</v>
      </c>
      <c r="M117" s="81" t="s">
        <v>12</v>
      </c>
    </row>
    <row r="118" spans="1:13">
      <c r="A118" s="81" t="s">
        <v>178</v>
      </c>
      <c r="B118" s="81">
        <v>1</v>
      </c>
      <c r="C118" s="81">
        <v>185</v>
      </c>
      <c r="D118" s="81" t="s">
        <v>386</v>
      </c>
      <c r="E118" s="81" t="s">
        <v>12</v>
      </c>
      <c r="F118" s="81">
        <v>76</v>
      </c>
      <c r="G118" s="81">
        <v>177</v>
      </c>
      <c r="H118" s="81"/>
      <c r="I118" s="81"/>
      <c r="J118" s="81"/>
      <c r="K118" s="81">
        <v>3</v>
      </c>
      <c r="L118" s="81" t="s">
        <v>386</v>
      </c>
      <c r="M118" s="81" t="s">
        <v>12</v>
      </c>
    </row>
    <row r="119" spans="1:13">
      <c r="A119" s="81" t="s">
        <v>179</v>
      </c>
      <c r="B119" s="81">
        <v>1</v>
      </c>
      <c r="C119" s="81">
        <v>185</v>
      </c>
      <c r="D119" s="81" t="s">
        <v>386</v>
      </c>
      <c r="E119" s="81" t="s">
        <v>12</v>
      </c>
      <c r="F119" s="81">
        <v>76</v>
      </c>
      <c r="G119" s="81">
        <v>177</v>
      </c>
      <c r="H119" s="81"/>
      <c r="I119" s="81"/>
      <c r="J119" s="81"/>
      <c r="K119" s="81">
        <v>3</v>
      </c>
      <c r="L119" s="81" t="s">
        <v>386</v>
      </c>
      <c r="M119" s="81" t="s">
        <v>12</v>
      </c>
    </row>
    <row r="120" spans="1:13">
      <c r="A120" s="118" t="s">
        <v>135</v>
      </c>
      <c r="B120" s="119" t="s">
        <v>1370</v>
      </c>
      <c r="C120" s="118">
        <v>185</v>
      </c>
      <c r="D120" s="118" t="s">
        <v>386</v>
      </c>
      <c r="E120" s="118" t="s">
        <v>12</v>
      </c>
      <c r="F120" s="118">
        <v>152</v>
      </c>
      <c r="G120" s="118"/>
      <c r="H120" s="118"/>
      <c r="I120" s="118"/>
      <c r="J120" s="118"/>
      <c r="K120" s="118">
        <v>1</v>
      </c>
      <c r="L120" s="118" t="s">
        <v>386</v>
      </c>
      <c r="M120" s="118" t="s">
        <v>12</v>
      </c>
    </row>
    <row r="121" spans="1:13">
      <c r="A121" s="118" t="s">
        <v>136</v>
      </c>
      <c r="B121" s="119" t="s">
        <v>1370</v>
      </c>
      <c r="C121" s="118">
        <v>185</v>
      </c>
      <c r="D121" s="118" t="s">
        <v>386</v>
      </c>
      <c r="E121" s="118" t="s">
        <v>12</v>
      </c>
      <c r="F121" s="118">
        <v>152</v>
      </c>
      <c r="G121" s="118"/>
      <c r="H121" s="118"/>
      <c r="I121" s="118"/>
      <c r="J121" s="118"/>
      <c r="K121" s="118">
        <v>1</v>
      </c>
      <c r="L121" s="118" t="s">
        <v>386</v>
      </c>
      <c r="M121" s="118" t="s">
        <v>12</v>
      </c>
    </row>
    <row r="122" spans="1:13">
      <c r="A122" s="81" t="s">
        <v>504</v>
      </c>
      <c r="B122" s="81">
        <v>1</v>
      </c>
      <c r="C122" s="82" t="s">
        <v>180</v>
      </c>
      <c r="D122" s="81" t="s">
        <v>386</v>
      </c>
      <c r="E122" s="81" t="s">
        <v>12</v>
      </c>
      <c r="F122" s="81">
        <v>13</v>
      </c>
      <c r="G122" s="81"/>
      <c r="H122" s="81"/>
      <c r="I122" s="81"/>
      <c r="J122" s="81"/>
      <c r="K122" s="81">
        <v>2</v>
      </c>
      <c r="L122" s="81" t="s">
        <v>386</v>
      </c>
      <c r="M122" s="81" t="s">
        <v>12</v>
      </c>
    </row>
    <row r="123" spans="1:13">
      <c r="A123" s="81" t="s">
        <v>505</v>
      </c>
      <c r="B123" s="81">
        <v>1</v>
      </c>
      <c r="C123" s="81">
        <v>185</v>
      </c>
      <c r="D123" s="81" t="s">
        <v>386</v>
      </c>
      <c r="E123" s="81" t="s">
        <v>12</v>
      </c>
      <c r="F123" s="81">
        <v>13</v>
      </c>
      <c r="G123" s="81">
        <v>93</v>
      </c>
      <c r="H123" s="81"/>
      <c r="I123" s="81"/>
      <c r="J123" s="81"/>
      <c r="K123" s="81">
        <v>2</v>
      </c>
      <c r="L123" s="81" t="s">
        <v>386</v>
      </c>
      <c r="M123" s="81" t="s">
        <v>12</v>
      </c>
    </row>
    <row r="124" spans="1:13">
      <c r="A124" s="81" t="s">
        <v>694</v>
      </c>
      <c r="B124" s="81">
        <v>1</v>
      </c>
      <c r="C124" s="81">
        <v>185</v>
      </c>
      <c r="D124" s="81" t="s">
        <v>386</v>
      </c>
      <c r="E124" s="81" t="s">
        <v>12</v>
      </c>
      <c r="F124" s="81">
        <v>13</v>
      </c>
      <c r="G124" s="81">
        <v>93</v>
      </c>
      <c r="H124" s="81"/>
      <c r="I124" s="81"/>
      <c r="J124" s="81"/>
      <c r="K124" s="81">
        <v>2</v>
      </c>
      <c r="L124" s="81" t="s">
        <v>386</v>
      </c>
      <c r="M124" s="81" t="s">
        <v>12</v>
      </c>
    </row>
    <row r="125" spans="1:13">
      <c r="A125" s="26" t="s">
        <v>119</v>
      </c>
      <c r="B125" s="26">
        <v>1</v>
      </c>
      <c r="C125" s="27" t="s">
        <v>96</v>
      </c>
      <c r="D125" s="29" t="s">
        <v>386</v>
      </c>
      <c r="E125" s="26" t="s">
        <v>12</v>
      </c>
      <c r="F125" s="26">
        <v>23</v>
      </c>
      <c r="G125" s="45"/>
      <c r="H125" s="45"/>
      <c r="I125" s="45"/>
      <c r="J125" s="45"/>
      <c r="K125" s="26">
        <v>1</v>
      </c>
      <c r="L125" s="26" t="s">
        <v>607</v>
      </c>
      <c r="M125" s="26" t="s">
        <v>70</v>
      </c>
    </row>
    <row r="126" spans="1:13">
      <c r="A126" s="26" t="s">
        <v>120</v>
      </c>
      <c r="B126" s="26">
        <v>1</v>
      </c>
      <c r="C126" s="27" t="s">
        <v>97</v>
      </c>
      <c r="D126" s="29" t="s">
        <v>386</v>
      </c>
      <c r="E126" s="26" t="s">
        <v>12</v>
      </c>
      <c r="F126" s="26">
        <v>23</v>
      </c>
      <c r="G126" s="45"/>
      <c r="H126" s="45"/>
      <c r="I126" s="45"/>
      <c r="J126" s="45"/>
      <c r="K126" s="26">
        <v>1</v>
      </c>
      <c r="L126" s="26" t="s">
        <v>386</v>
      </c>
      <c r="M126" s="26" t="s">
        <v>12</v>
      </c>
    </row>
    <row r="127" spans="1:13">
      <c r="A127" s="81" t="s">
        <v>634</v>
      </c>
      <c r="B127" s="81">
        <v>1</v>
      </c>
      <c r="C127" s="81">
        <v>185</v>
      </c>
      <c r="D127" s="81" t="s">
        <v>386</v>
      </c>
      <c r="E127" s="81" t="s">
        <v>12</v>
      </c>
      <c r="F127" s="81">
        <v>81</v>
      </c>
      <c r="G127" s="81">
        <v>174</v>
      </c>
      <c r="H127" s="81"/>
      <c r="I127" s="81"/>
      <c r="J127" s="81"/>
      <c r="K127" s="81">
        <v>2</v>
      </c>
      <c r="L127" s="81" t="s">
        <v>386</v>
      </c>
      <c r="M127" s="81" t="s">
        <v>12</v>
      </c>
    </row>
    <row r="128" spans="1:13">
      <c r="A128" s="81" t="s">
        <v>702</v>
      </c>
      <c r="B128" s="81">
        <v>1</v>
      </c>
      <c r="C128" s="81">
        <v>185</v>
      </c>
      <c r="D128" s="81" t="s">
        <v>386</v>
      </c>
      <c r="E128" s="81" t="s">
        <v>12</v>
      </c>
      <c r="F128" s="81">
        <v>81</v>
      </c>
      <c r="G128" s="81">
        <v>174</v>
      </c>
      <c r="H128" s="81"/>
      <c r="I128" s="81"/>
      <c r="J128" s="81"/>
      <c r="K128" s="81">
        <v>2</v>
      </c>
      <c r="L128" s="81" t="s">
        <v>386</v>
      </c>
      <c r="M128" s="81" t="s">
        <v>12</v>
      </c>
    </row>
    <row r="129" spans="1:13">
      <c r="A129" s="81" t="s">
        <v>703</v>
      </c>
      <c r="B129" s="81">
        <v>1</v>
      </c>
      <c r="C129" s="81">
        <v>185</v>
      </c>
      <c r="D129" s="81" t="s">
        <v>386</v>
      </c>
      <c r="E129" s="81" t="s">
        <v>12</v>
      </c>
      <c r="F129" s="81">
        <v>81</v>
      </c>
      <c r="G129" s="81"/>
      <c r="H129" s="81"/>
      <c r="I129" s="81"/>
      <c r="J129" s="81"/>
      <c r="K129" s="81">
        <v>2</v>
      </c>
      <c r="L129" s="81" t="s">
        <v>386</v>
      </c>
      <c r="M129" s="81" t="s">
        <v>12</v>
      </c>
    </row>
    <row r="130" spans="1:13">
      <c r="A130" s="26" t="s">
        <v>376</v>
      </c>
      <c r="B130" s="26">
        <v>1</v>
      </c>
      <c r="C130" s="26">
        <v>185</v>
      </c>
      <c r="D130" s="26" t="s">
        <v>386</v>
      </c>
      <c r="E130" s="26" t="s">
        <v>12</v>
      </c>
      <c r="F130" s="26">
        <v>153</v>
      </c>
      <c r="G130" s="26"/>
      <c r="H130" s="26"/>
      <c r="I130" s="26"/>
      <c r="J130" s="26"/>
      <c r="K130" s="26">
        <v>1</v>
      </c>
      <c r="L130" s="26" t="s">
        <v>386</v>
      </c>
      <c r="M130" s="26" t="s">
        <v>12</v>
      </c>
    </row>
    <row r="131" spans="1:13">
      <c r="A131" s="26" t="s">
        <v>377</v>
      </c>
      <c r="B131" s="26">
        <v>1</v>
      </c>
      <c r="C131" s="26">
        <v>185</v>
      </c>
      <c r="D131" s="26" t="s">
        <v>386</v>
      </c>
      <c r="E131" s="26" t="s">
        <v>12</v>
      </c>
      <c r="F131" s="26">
        <v>153</v>
      </c>
      <c r="G131" s="26"/>
      <c r="H131" s="26"/>
      <c r="I131" s="26"/>
      <c r="J131" s="26"/>
      <c r="K131" s="26">
        <v>1</v>
      </c>
      <c r="L131" s="26" t="s">
        <v>386</v>
      </c>
      <c r="M131" s="26" t="s">
        <v>12</v>
      </c>
    </row>
    <row r="132" spans="1:13">
      <c r="A132" s="81" t="s">
        <v>183</v>
      </c>
      <c r="B132" s="81">
        <v>1</v>
      </c>
      <c r="C132" s="138">
        <v>185</v>
      </c>
      <c r="D132" s="81" t="s">
        <v>386</v>
      </c>
      <c r="E132" s="81" t="s">
        <v>12</v>
      </c>
      <c r="F132" s="81">
        <v>70</v>
      </c>
      <c r="G132" s="81">
        <v>134</v>
      </c>
      <c r="H132" s="81"/>
      <c r="I132" s="81"/>
      <c r="J132" s="81"/>
      <c r="K132" s="81">
        <v>3</v>
      </c>
      <c r="L132" s="81" t="s">
        <v>386</v>
      </c>
      <c r="M132" s="81" t="s">
        <v>12</v>
      </c>
    </row>
    <row r="133" spans="1:13">
      <c r="A133" s="81" t="s">
        <v>184</v>
      </c>
      <c r="B133" s="81">
        <v>1</v>
      </c>
      <c r="C133" s="81">
        <v>185</v>
      </c>
      <c r="D133" s="81" t="s">
        <v>386</v>
      </c>
      <c r="E133" s="81" t="s">
        <v>12</v>
      </c>
      <c r="F133" s="81">
        <v>70</v>
      </c>
      <c r="G133" s="81">
        <v>134</v>
      </c>
      <c r="H133" s="81"/>
      <c r="I133" s="81"/>
      <c r="J133" s="81"/>
      <c r="K133" s="81">
        <v>3</v>
      </c>
      <c r="L133" s="81" t="s">
        <v>386</v>
      </c>
      <c r="M133" s="81" t="s">
        <v>12</v>
      </c>
    </row>
    <row r="134" spans="1:13">
      <c r="A134" s="81" t="s">
        <v>185</v>
      </c>
      <c r="B134" s="81">
        <v>1</v>
      </c>
      <c r="C134" s="81">
        <v>185</v>
      </c>
      <c r="D134" s="81" t="s">
        <v>386</v>
      </c>
      <c r="E134" s="81" t="s">
        <v>12</v>
      </c>
      <c r="F134" s="81">
        <v>70</v>
      </c>
      <c r="G134" s="81">
        <v>165</v>
      </c>
      <c r="H134" s="81"/>
      <c r="I134" s="81"/>
      <c r="J134" s="81"/>
      <c r="K134" s="81">
        <v>3</v>
      </c>
      <c r="L134" s="81" t="s">
        <v>386</v>
      </c>
      <c r="M134" s="81" t="s">
        <v>12</v>
      </c>
    </row>
    <row r="135" spans="1:13">
      <c r="A135" s="81" t="s">
        <v>518</v>
      </c>
      <c r="B135" s="81">
        <v>1</v>
      </c>
      <c r="C135" s="81">
        <v>185</v>
      </c>
      <c r="D135" s="81" t="s">
        <v>386</v>
      </c>
      <c r="E135" s="81" t="s">
        <v>12</v>
      </c>
      <c r="F135" s="81">
        <v>70</v>
      </c>
      <c r="G135" s="81">
        <v>165</v>
      </c>
      <c r="H135" s="81"/>
      <c r="I135" s="81"/>
      <c r="J135" s="81"/>
      <c r="K135" s="81">
        <v>3</v>
      </c>
      <c r="L135" s="81" t="s">
        <v>386</v>
      </c>
      <c r="M135" s="81" t="s">
        <v>12</v>
      </c>
    </row>
    <row r="136" spans="1:13">
      <c r="A136" s="26" t="s">
        <v>137</v>
      </c>
      <c r="B136" s="26">
        <v>1</v>
      </c>
      <c r="C136" s="26">
        <v>185</v>
      </c>
      <c r="D136" s="26" t="s">
        <v>386</v>
      </c>
      <c r="E136" s="26" t="s">
        <v>12</v>
      </c>
      <c r="F136" s="26">
        <v>37</v>
      </c>
      <c r="G136" s="26"/>
      <c r="H136" s="26"/>
      <c r="I136" s="26"/>
      <c r="J136" s="26"/>
      <c r="K136" s="26">
        <v>2</v>
      </c>
      <c r="L136" s="26" t="s">
        <v>386</v>
      </c>
      <c r="M136" s="26" t="s">
        <v>12</v>
      </c>
    </row>
    <row r="137" spans="1:13">
      <c r="A137" s="26" t="s">
        <v>138</v>
      </c>
      <c r="B137" s="26">
        <v>1</v>
      </c>
      <c r="C137" s="26">
        <v>185</v>
      </c>
      <c r="D137" s="26" t="s">
        <v>386</v>
      </c>
      <c r="E137" s="26" t="s">
        <v>12</v>
      </c>
      <c r="F137" s="26">
        <v>37</v>
      </c>
      <c r="G137" s="26">
        <v>156</v>
      </c>
      <c r="H137" s="26"/>
      <c r="I137" s="26"/>
      <c r="J137" s="26"/>
      <c r="K137" s="26">
        <v>2</v>
      </c>
      <c r="L137" s="26" t="s">
        <v>386</v>
      </c>
      <c r="M137" s="26" t="s">
        <v>12</v>
      </c>
    </row>
    <row r="138" spans="1:13">
      <c r="A138" s="26" t="s">
        <v>139</v>
      </c>
      <c r="B138" s="26">
        <v>1</v>
      </c>
      <c r="C138" s="26">
        <v>185</v>
      </c>
      <c r="D138" s="26" t="s">
        <v>386</v>
      </c>
      <c r="E138" s="26" t="s">
        <v>12</v>
      </c>
      <c r="F138" s="26">
        <v>37</v>
      </c>
      <c r="G138" s="26">
        <v>156</v>
      </c>
      <c r="H138" s="26"/>
      <c r="I138" s="26"/>
      <c r="J138" s="26"/>
      <c r="K138" s="26">
        <v>2</v>
      </c>
      <c r="L138" s="26" t="s">
        <v>386</v>
      </c>
      <c r="M138" s="26" t="s">
        <v>12</v>
      </c>
    </row>
    <row r="139" spans="1:13">
      <c r="A139" s="85" t="s">
        <v>121</v>
      </c>
      <c r="B139" s="85">
        <v>1</v>
      </c>
      <c r="C139" s="84" t="s">
        <v>98</v>
      </c>
      <c r="D139" s="86" t="s">
        <v>386</v>
      </c>
      <c r="E139" s="85" t="s">
        <v>12</v>
      </c>
      <c r="F139" s="85"/>
      <c r="G139" s="85"/>
      <c r="H139" s="85"/>
      <c r="I139" s="85"/>
      <c r="J139" s="85"/>
      <c r="K139" s="85">
        <v>0</v>
      </c>
      <c r="L139" s="85" t="s">
        <v>386</v>
      </c>
      <c r="M139" s="85" t="s">
        <v>12</v>
      </c>
    </row>
    <row r="140" spans="1:13">
      <c r="A140" s="26" t="s">
        <v>411</v>
      </c>
      <c r="B140" s="26">
        <v>1</v>
      </c>
      <c r="C140" s="27" t="s">
        <v>90</v>
      </c>
      <c r="D140" s="26" t="s">
        <v>386</v>
      </c>
      <c r="E140" s="26" t="s">
        <v>12</v>
      </c>
      <c r="F140" s="26"/>
      <c r="G140" s="26"/>
      <c r="H140" s="26"/>
      <c r="I140" s="26"/>
      <c r="J140" s="26"/>
      <c r="K140" s="26">
        <v>0</v>
      </c>
      <c r="L140" s="26" t="s">
        <v>607</v>
      </c>
      <c r="M140" s="26" t="s">
        <v>70</v>
      </c>
    </row>
    <row r="141" spans="1:13">
      <c r="A141" s="81" t="s">
        <v>508</v>
      </c>
      <c r="B141" s="81">
        <v>1</v>
      </c>
      <c r="C141" s="82" t="s">
        <v>86</v>
      </c>
      <c r="D141" s="81" t="s">
        <v>386</v>
      </c>
      <c r="E141" s="81" t="s">
        <v>12</v>
      </c>
      <c r="F141" s="81"/>
      <c r="G141" s="81"/>
      <c r="H141" s="81"/>
      <c r="I141" s="81"/>
      <c r="J141" s="81"/>
      <c r="K141" s="81">
        <v>0</v>
      </c>
      <c r="L141" s="81" t="s">
        <v>607</v>
      </c>
      <c r="M141" s="81" t="s">
        <v>70</v>
      </c>
    </row>
    <row r="142" spans="1:13">
      <c r="A142" s="26" t="s">
        <v>695</v>
      </c>
      <c r="B142" s="26">
        <v>1</v>
      </c>
      <c r="C142" s="27" t="s">
        <v>91</v>
      </c>
      <c r="D142" s="26" t="s">
        <v>386</v>
      </c>
      <c r="E142" s="26" t="s">
        <v>12</v>
      </c>
      <c r="F142" s="26"/>
      <c r="G142" s="26"/>
      <c r="H142" s="26"/>
      <c r="I142" s="26"/>
      <c r="J142" s="26"/>
      <c r="K142" s="26">
        <v>0</v>
      </c>
      <c r="L142" s="26" t="s">
        <v>607</v>
      </c>
      <c r="M142" s="26" t="s">
        <v>70</v>
      </c>
    </row>
    <row r="143" spans="1:13">
      <c r="A143" s="81" t="s">
        <v>123</v>
      </c>
      <c r="B143" s="81">
        <v>1</v>
      </c>
      <c r="C143" s="82" t="s">
        <v>102</v>
      </c>
      <c r="D143" s="81" t="s">
        <v>386</v>
      </c>
      <c r="E143" s="81" t="s">
        <v>12</v>
      </c>
      <c r="F143" s="81">
        <v>22</v>
      </c>
      <c r="G143" s="81"/>
      <c r="H143" s="81"/>
      <c r="I143" s="81"/>
      <c r="J143" s="81"/>
      <c r="K143" s="81">
        <v>1</v>
      </c>
      <c r="L143" s="81" t="s">
        <v>386</v>
      </c>
      <c r="M143" s="81" t="s">
        <v>12</v>
      </c>
    </row>
    <row r="144" spans="1:13">
      <c r="A144" s="81" t="s">
        <v>124</v>
      </c>
      <c r="B144" s="81">
        <v>1</v>
      </c>
      <c r="C144" s="82" t="s">
        <v>86</v>
      </c>
      <c r="D144" s="81" t="s">
        <v>386</v>
      </c>
      <c r="E144" s="81" t="s">
        <v>12</v>
      </c>
      <c r="F144" s="81">
        <v>22</v>
      </c>
      <c r="G144" s="81"/>
      <c r="H144" s="81"/>
      <c r="I144" s="81"/>
      <c r="J144" s="81"/>
      <c r="K144" s="81">
        <v>1</v>
      </c>
      <c r="L144" s="81" t="s">
        <v>607</v>
      </c>
      <c r="M144" s="81" t="s">
        <v>70</v>
      </c>
    </row>
    <row r="145" spans="1:13">
      <c r="A145" s="12" t="s">
        <v>33</v>
      </c>
      <c r="B145" s="12">
        <v>1</v>
      </c>
      <c r="C145" s="12">
        <v>185</v>
      </c>
      <c r="D145" s="12" t="s">
        <v>598</v>
      </c>
      <c r="E145" s="12" t="s">
        <v>12</v>
      </c>
      <c r="F145" s="12">
        <v>45</v>
      </c>
      <c r="G145" s="12">
        <v>104</v>
      </c>
      <c r="H145" s="12"/>
      <c r="I145" s="12"/>
      <c r="J145" s="12"/>
      <c r="K145" s="12">
        <v>4</v>
      </c>
      <c r="L145" s="12" t="s">
        <v>598</v>
      </c>
      <c r="M145" s="12" t="s">
        <v>12</v>
      </c>
    </row>
    <row r="146" spans="1:13">
      <c r="A146" s="12" t="s">
        <v>34</v>
      </c>
      <c r="B146" s="12">
        <v>1</v>
      </c>
      <c r="C146" s="12">
        <v>185</v>
      </c>
      <c r="D146" s="12" t="s">
        <v>598</v>
      </c>
      <c r="E146" s="12" t="s">
        <v>12</v>
      </c>
      <c r="F146" s="12">
        <v>45</v>
      </c>
      <c r="G146" s="12">
        <v>104</v>
      </c>
      <c r="H146" s="12">
        <v>170</v>
      </c>
      <c r="I146" s="12"/>
      <c r="J146" s="12"/>
      <c r="K146" s="12">
        <v>4</v>
      </c>
      <c r="L146" s="12" t="s">
        <v>598</v>
      </c>
      <c r="M146" s="12" t="s">
        <v>12</v>
      </c>
    </row>
    <row r="147" spans="1:13">
      <c r="A147" s="12" t="s">
        <v>193</v>
      </c>
      <c r="B147" s="12">
        <v>1</v>
      </c>
      <c r="C147" s="12">
        <v>185</v>
      </c>
      <c r="D147" s="12" t="s">
        <v>598</v>
      </c>
      <c r="E147" s="12" t="s">
        <v>12</v>
      </c>
      <c r="F147" s="12">
        <v>45</v>
      </c>
      <c r="G147" s="12">
        <v>104</v>
      </c>
      <c r="H147" s="12">
        <v>170</v>
      </c>
      <c r="I147" s="12"/>
      <c r="J147" s="12"/>
      <c r="K147" s="12">
        <v>4</v>
      </c>
      <c r="L147" s="12" t="s">
        <v>598</v>
      </c>
      <c r="M147" s="12" t="s">
        <v>12</v>
      </c>
    </row>
    <row r="148" spans="1:13">
      <c r="A148" s="12" t="s">
        <v>194</v>
      </c>
      <c r="B148" s="12">
        <v>1</v>
      </c>
      <c r="C148" s="12">
        <v>185</v>
      </c>
      <c r="D148" s="12" t="s">
        <v>598</v>
      </c>
      <c r="E148" s="12" t="s">
        <v>12</v>
      </c>
      <c r="F148" s="12">
        <v>45</v>
      </c>
      <c r="G148" s="12">
        <v>134</v>
      </c>
      <c r="H148" s="12"/>
      <c r="I148" s="12"/>
      <c r="J148" s="12"/>
      <c r="K148" s="12">
        <v>4</v>
      </c>
      <c r="L148" s="12" t="s">
        <v>598</v>
      </c>
      <c r="M148" s="12" t="s">
        <v>12</v>
      </c>
    </row>
    <row r="149" spans="1:13">
      <c r="A149" s="12" t="s">
        <v>195</v>
      </c>
      <c r="B149" s="12">
        <v>1</v>
      </c>
      <c r="C149" s="12">
        <v>185</v>
      </c>
      <c r="D149" s="12" t="s">
        <v>598</v>
      </c>
      <c r="E149" s="12" t="s">
        <v>12</v>
      </c>
      <c r="F149" s="12">
        <v>45</v>
      </c>
      <c r="G149" s="12">
        <v>134</v>
      </c>
      <c r="H149" s="12"/>
      <c r="I149" s="12"/>
      <c r="J149" s="12"/>
      <c r="K149" s="12">
        <v>4</v>
      </c>
      <c r="L149" s="12" t="s">
        <v>598</v>
      </c>
      <c r="M149" s="12" t="s">
        <v>12</v>
      </c>
    </row>
    <row r="150" spans="1:13">
      <c r="A150" s="75" t="s">
        <v>149</v>
      </c>
      <c r="B150" s="75">
        <v>1</v>
      </c>
      <c r="C150" s="75">
        <v>185</v>
      </c>
      <c r="D150" s="75" t="s">
        <v>598</v>
      </c>
      <c r="E150" s="75" t="s">
        <v>12</v>
      </c>
      <c r="F150" s="75">
        <v>72</v>
      </c>
      <c r="G150" s="75"/>
      <c r="H150" s="75"/>
      <c r="I150" s="75"/>
      <c r="J150" s="75"/>
      <c r="K150" s="75">
        <v>2</v>
      </c>
      <c r="L150" s="75" t="s">
        <v>598</v>
      </c>
      <c r="M150" s="75" t="s">
        <v>12</v>
      </c>
    </row>
    <row r="151" spans="1:13">
      <c r="A151" s="75" t="s">
        <v>150</v>
      </c>
      <c r="B151" s="75">
        <v>1</v>
      </c>
      <c r="C151" s="75">
        <v>185</v>
      </c>
      <c r="D151" s="75" t="s">
        <v>598</v>
      </c>
      <c r="E151" s="75" t="s">
        <v>12</v>
      </c>
      <c r="F151" s="75">
        <v>72</v>
      </c>
      <c r="G151" s="75">
        <v>172</v>
      </c>
      <c r="H151" s="75"/>
      <c r="I151" s="75"/>
      <c r="J151" s="75"/>
      <c r="K151" s="75">
        <v>2</v>
      </c>
      <c r="L151" s="75" t="s">
        <v>598</v>
      </c>
      <c r="M151" s="75" t="s">
        <v>12</v>
      </c>
    </row>
    <row r="152" spans="1:13">
      <c r="A152" s="75" t="s">
        <v>151</v>
      </c>
      <c r="B152" s="75">
        <v>1</v>
      </c>
      <c r="C152" s="75">
        <v>185</v>
      </c>
      <c r="D152" s="75" t="s">
        <v>598</v>
      </c>
      <c r="E152" s="75" t="s">
        <v>12</v>
      </c>
      <c r="F152" s="75">
        <v>72</v>
      </c>
      <c r="G152" s="75">
        <v>172</v>
      </c>
      <c r="H152" s="75"/>
      <c r="I152" s="75"/>
      <c r="J152" s="75"/>
      <c r="K152" s="75">
        <v>2</v>
      </c>
      <c r="L152" s="75" t="s">
        <v>598</v>
      </c>
      <c r="M152" s="75" t="s">
        <v>12</v>
      </c>
    </row>
    <row r="153" spans="1:13">
      <c r="A153" s="12" t="s">
        <v>55</v>
      </c>
      <c r="B153" s="12">
        <v>1</v>
      </c>
      <c r="C153" s="41" t="s">
        <v>361</v>
      </c>
      <c r="D153" s="12" t="s">
        <v>598</v>
      </c>
      <c r="E153" s="12" t="s">
        <v>12</v>
      </c>
      <c r="F153" s="12">
        <v>93</v>
      </c>
      <c r="G153" s="12">
        <v>136</v>
      </c>
      <c r="H153" s="12"/>
      <c r="I153" s="12"/>
      <c r="J153" s="12"/>
      <c r="K153" s="12">
        <v>4</v>
      </c>
      <c r="L153" s="12" t="s">
        <v>607</v>
      </c>
      <c r="M153" s="12" t="s">
        <v>70</v>
      </c>
    </row>
    <row r="154" spans="1:13">
      <c r="A154" s="12" t="s">
        <v>56</v>
      </c>
      <c r="B154" s="12">
        <v>1</v>
      </c>
      <c r="C154" s="12">
        <v>185</v>
      </c>
      <c r="D154" s="12" t="s">
        <v>598</v>
      </c>
      <c r="E154" s="12" t="s">
        <v>12</v>
      </c>
      <c r="F154" s="12">
        <v>93</v>
      </c>
      <c r="G154" s="12">
        <v>136</v>
      </c>
      <c r="H154" s="12"/>
      <c r="I154" s="12"/>
      <c r="J154" s="12"/>
      <c r="K154" s="12">
        <v>4</v>
      </c>
      <c r="L154" s="12" t="s">
        <v>601</v>
      </c>
      <c r="M154" s="12" t="s">
        <v>12</v>
      </c>
    </row>
    <row r="155" spans="1:13">
      <c r="A155" s="12" t="s">
        <v>331</v>
      </c>
      <c r="B155" s="12">
        <v>1</v>
      </c>
      <c r="C155" s="12">
        <v>185</v>
      </c>
      <c r="D155" s="12" t="s">
        <v>598</v>
      </c>
      <c r="E155" s="12" t="s">
        <v>12</v>
      </c>
      <c r="F155" s="12">
        <v>93</v>
      </c>
      <c r="G155" s="12">
        <v>136</v>
      </c>
      <c r="H155" s="12">
        <v>178</v>
      </c>
      <c r="I155" s="12"/>
      <c r="J155" s="12"/>
      <c r="K155" s="12">
        <v>4</v>
      </c>
      <c r="L155" s="12" t="s">
        <v>607</v>
      </c>
      <c r="M155" s="12" t="s">
        <v>70</v>
      </c>
    </row>
    <row r="156" spans="1:13">
      <c r="A156" s="12" t="s">
        <v>332</v>
      </c>
      <c r="B156" s="12">
        <v>1</v>
      </c>
      <c r="C156" s="12">
        <v>185</v>
      </c>
      <c r="D156" s="12" t="s">
        <v>598</v>
      </c>
      <c r="E156" s="12" t="s">
        <v>12</v>
      </c>
      <c r="F156" s="12">
        <v>93</v>
      </c>
      <c r="G156" s="12">
        <v>136</v>
      </c>
      <c r="H156" s="12">
        <v>178</v>
      </c>
      <c r="I156" s="12"/>
      <c r="J156" s="12"/>
      <c r="K156" s="12">
        <v>4</v>
      </c>
      <c r="L156" s="12" t="s">
        <v>607</v>
      </c>
      <c r="M156" s="12" t="s">
        <v>70</v>
      </c>
    </row>
    <row r="157" spans="1:13">
      <c r="A157" s="12" t="s">
        <v>333</v>
      </c>
      <c r="B157" s="12">
        <v>1</v>
      </c>
      <c r="C157" s="12">
        <v>185</v>
      </c>
      <c r="D157" s="12" t="s">
        <v>598</v>
      </c>
      <c r="E157" s="12" t="s">
        <v>12</v>
      </c>
      <c r="F157" s="12">
        <v>93</v>
      </c>
      <c r="G157" s="12">
        <v>136</v>
      </c>
      <c r="H157" s="12"/>
      <c r="I157" s="12"/>
      <c r="J157" s="12"/>
      <c r="K157" s="12">
        <v>4</v>
      </c>
      <c r="L157" s="12" t="s">
        <v>607</v>
      </c>
      <c r="M157" s="12" t="s">
        <v>70</v>
      </c>
    </row>
    <row r="158" spans="1:13">
      <c r="A158" s="76" t="s">
        <v>101</v>
      </c>
      <c r="B158" s="76">
        <v>1</v>
      </c>
      <c r="C158" s="76">
        <v>185</v>
      </c>
      <c r="D158" s="76" t="s">
        <v>598</v>
      </c>
      <c r="E158" s="76" t="s">
        <v>12</v>
      </c>
      <c r="F158" s="76">
        <v>69</v>
      </c>
      <c r="G158" s="76"/>
      <c r="H158" s="76"/>
      <c r="I158" s="76"/>
      <c r="J158" s="76"/>
      <c r="K158" s="76">
        <v>2</v>
      </c>
      <c r="L158" s="76" t="s">
        <v>598</v>
      </c>
      <c r="M158" s="76" t="s">
        <v>12</v>
      </c>
    </row>
    <row r="159" spans="1:13">
      <c r="A159" s="76" t="s">
        <v>152</v>
      </c>
      <c r="B159" s="76">
        <v>1</v>
      </c>
      <c r="C159" s="76">
        <v>185</v>
      </c>
      <c r="D159" s="76" t="s">
        <v>598</v>
      </c>
      <c r="E159" s="76" t="s">
        <v>12</v>
      </c>
      <c r="F159" s="76">
        <v>69</v>
      </c>
      <c r="G159" s="76">
        <v>184</v>
      </c>
      <c r="H159" s="76"/>
      <c r="I159" s="76"/>
      <c r="J159" s="76"/>
      <c r="K159" s="76">
        <v>2</v>
      </c>
      <c r="L159" s="76" t="s">
        <v>607</v>
      </c>
      <c r="M159" s="76" t="s">
        <v>70</v>
      </c>
    </row>
    <row r="160" spans="1:13">
      <c r="A160" s="76" t="s">
        <v>153</v>
      </c>
      <c r="B160" s="76">
        <v>1</v>
      </c>
      <c r="C160" s="76">
        <v>185</v>
      </c>
      <c r="D160" s="76" t="s">
        <v>598</v>
      </c>
      <c r="E160" s="76" t="s">
        <v>12</v>
      </c>
      <c r="F160" s="76">
        <v>69</v>
      </c>
      <c r="G160" s="76">
        <v>184</v>
      </c>
      <c r="H160" s="76"/>
      <c r="I160" s="76"/>
      <c r="J160" s="76"/>
      <c r="K160" s="76">
        <v>2</v>
      </c>
      <c r="L160" s="76" t="s">
        <v>607</v>
      </c>
      <c r="M160" s="76" t="s">
        <v>70</v>
      </c>
    </row>
    <row r="161" spans="1:13">
      <c r="A161" s="12" t="s">
        <v>74</v>
      </c>
      <c r="B161" s="12">
        <v>1</v>
      </c>
      <c r="C161" s="12">
        <v>185</v>
      </c>
      <c r="D161" s="12" t="s">
        <v>598</v>
      </c>
      <c r="E161" s="12" t="s">
        <v>12</v>
      </c>
      <c r="F161" s="12">
        <v>18</v>
      </c>
      <c r="G161" s="12">
        <v>85</v>
      </c>
      <c r="H161" s="12">
        <v>127</v>
      </c>
      <c r="I161" s="12">
        <v>176</v>
      </c>
      <c r="J161" s="12"/>
      <c r="K161" s="12">
        <v>16</v>
      </c>
      <c r="L161" s="12" t="s">
        <v>607</v>
      </c>
      <c r="M161" s="12" t="s">
        <v>70</v>
      </c>
    </row>
    <row r="162" spans="1:13">
      <c r="A162" s="12" t="s">
        <v>75</v>
      </c>
      <c r="B162" s="12">
        <v>1</v>
      </c>
      <c r="C162" s="12">
        <v>185</v>
      </c>
      <c r="D162" s="12" t="s">
        <v>598</v>
      </c>
      <c r="E162" s="12" t="s">
        <v>12</v>
      </c>
      <c r="F162" s="12">
        <v>18</v>
      </c>
      <c r="G162" s="12">
        <v>85</v>
      </c>
      <c r="H162" s="12">
        <v>127</v>
      </c>
      <c r="I162" s="12">
        <v>176</v>
      </c>
      <c r="J162" s="12"/>
      <c r="K162" s="12">
        <v>16</v>
      </c>
      <c r="L162" s="12" t="s">
        <v>607</v>
      </c>
      <c r="M162" s="12" t="s">
        <v>70</v>
      </c>
    </row>
    <row r="163" spans="1:13">
      <c r="A163" s="12" t="s">
        <v>338</v>
      </c>
      <c r="B163" s="12">
        <v>1</v>
      </c>
      <c r="C163" s="12">
        <v>185</v>
      </c>
      <c r="D163" s="12" t="s">
        <v>598</v>
      </c>
      <c r="E163" s="12" t="s">
        <v>12</v>
      </c>
      <c r="F163" s="12">
        <v>18</v>
      </c>
      <c r="G163" s="12">
        <v>85</v>
      </c>
      <c r="H163" s="12">
        <v>127</v>
      </c>
      <c r="I163" s="12">
        <v>173</v>
      </c>
      <c r="J163" s="12"/>
      <c r="K163" s="12">
        <v>16</v>
      </c>
      <c r="L163" s="12" t="s">
        <v>601</v>
      </c>
      <c r="M163" s="12" t="s">
        <v>12</v>
      </c>
    </row>
    <row r="164" spans="1:13">
      <c r="A164" s="12" t="s">
        <v>339</v>
      </c>
      <c r="B164" s="12">
        <v>1</v>
      </c>
      <c r="C164" s="12">
        <v>185</v>
      </c>
      <c r="D164" s="12" t="s">
        <v>598</v>
      </c>
      <c r="E164" s="12" t="s">
        <v>12</v>
      </c>
      <c r="F164" s="12">
        <v>18</v>
      </c>
      <c r="G164" s="12">
        <v>85</v>
      </c>
      <c r="H164" s="12">
        <v>127</v>
      </c>
      <c r="I164" s="12">
        <v>173</v>
      </c>
      <c r="J164" s="12"/>
      <c r="K164" s="12">
        <v>16</v>
      </c>
      <c r="L164" s="12" t="s">
        <v>607</v>
      </c>
      <c r="M164" s="12" t="s">
        <v>70</v>
      </c>
    </row>
    <row r="165" spans="1:13">
      <c r="A165" s="12" t="s">
        <v>340</v>
      </c>
      <c r="B165" s="12">
        <v>1</v>
      </c>
      <c r="C165" s="41" t="s">
        <v>244</v>
      </c>
      <c r="D165" s="12" t="s">
        <v>598</v>
      </c>
      <c r="E165" s="12" t="s">
        <v>12</v>
      </c>
      <c r="F165" s="12">
        <v>18</v>
      </c>
      <c r="G165" s="12">
        <v>85</v>
      </c>
      <c r="H165" s="12">
        <v>130</v>
      </c>
      <c r="I165" s="12"/>
      <c r="J165" s="12"/>
      <c r="K165" s="12">
        <v>16</v>
      </c>
      <c r="L165" s="12" t="s">
        <v>598</v>
      </c>
      <c r="M165" s="12" t="s">
        <v>12</v>
      </c>
    </row>
    <row r="166" spans="1:13">
      <c r="A166" s="12" t="s">
        <v>341</v>
      </c>
      <c r="B166" s="12">
        <v>1</v>
      </c>
      <c r="C166" s="12">
        <v>185</v>
      </c>
      <c r="D166" s="12" t="s">
        <v>598</v>
      </c>
      <c r="E166" s="12" t="s">
        <v>12</v>
      </c>
      <c r="F166" s="12">
        <v>18</v>
      </c>
      <c r="G166" s="12">
        <v>85</v>
      </c>
      <c r="H166" s="12">
        <v>130</v>
      </c>
      <c r="I166" s="12">
        <v>179</v>
      </c>
      <c r="J166" s="12"/>
      <c r="K166" s="12">
        <v>16</v>
      </c>
      <c r="L166" s="12" t="s">
        <v>601</v>
      </c>
      <c r="M166" s="12" t="s">
        <v>12</v>
      </c>
    </row>
    <row r="167" spans="1:13">
      <c r="A167" s="12" t="s">
        <v>342</v>
      </c>
      <c r="B167" s="12">
        <v>1</v>
      </c>
      <c r="C167" s="12">
        <v>185</v>
      </c>
      <c r="D167" s="12" t="s">
        <v>598</v>
      </c>
      <c r="E167" s="12" t="s">
        <v>12</v>
      </c>
      <c r="F167" s="12">
        <v>18</v>
      </c>
      <c r="G167" s="12">
        <v>85</v>
      </c>
      <c r="H167" s="12">
        <v>130</v>
      </c>
      <c r="I167" s="12">
        <v>179</v>
      </c>
      <c r="J167" s="12"/>
      <c r="K167" s="12">
        <v>16</v>
      </c>
      <c r="L167" s="12" t="s">
        <v>607</v>
      </c>
      <c r="M167" s="12" t="s">
        <v>70</v>
      </c>
    </row>
    <row r="168" spans="1:13">
      <c r="A168" s="12" t="s">
        <v>343</v>
      </c>
      <c r="B168" s="12">
        <v>1</v>
      </c>
      <c r="C168" s="12">
        <v>185</v>
      </c>
      <c r="D168" s="12" t="s">
        <v>598</v>
      </c>
      <c r="E168" s="12" t="s">
        <v>12</v>
      </c>
      <c r="F168" s="12">
        <v>18</v>
      </c>
      <c r="G168" s="12">
        <v>72</v>
      </c>
      <c r="H168" s="12">
        <v>109</v>
      </c>
      <c r="I168" s="12">
        <v>155</v>
      </c>
      <c r="J168" s="12"/>
      <c r="K168" s="12">
        <v>16</v>
      </c>
      <c r="L168" s="12" t="s">
        <v>598</v>
      </c>
      <c r="M168" s="12" t="s">
        <v>12</v>
      </c>
    </row>
    <row r="169" spans="1:13">
      <c r="A169" s="12" t="s">
        <v>344</v>
      </c>
      <c r="B169" s="12">
        <v>1</v>
      </c>
      <c r="C169" s="12">
        <v>185</v>
      </c>
      <c r="D169" s="12" t="s">
        <v>598</v>
      </c>
      <c r="E169" s="12" t="s">
        <v>12</v>
      </c>
      <c r="F169" s="12">
        <v>18</v>
      </c>
      <c r="G169" s="12">
        <v>72</v>
      </c>
      <c r="H169" s="12">
        <v>109</v>
      </c>
      <c r="I169" s="12">
        <v>155</v>
      </c>
      <c r="J169" s="12"/>
      <c r="K169" s="12">
        <v>16</v>
      </c>
      <c r="L169" s="12" t="s">
        <v>598</v>
      </c>
      <c r="M169" s="12" t="s">
        <v>12</v>
      </c>
    </row>
    <row r="170" spans="1:13">
      <c r="A170" s="12" t="s">
        <v>345</v>
      </c>
      <c r="B170" s="12">
        <v>1</v>
      </c>
      <c r="C170" s="12">
        <v>185</v>
      </c>
      <c r="D170" s="12" t="s">
        <v>598</v>
      </c>
      <c r="E170" s="12" t="s">
        <v>12</v>
      </c>
      <c r="F170" s="12">
        <v>18</v>
      </c>
      <c r="G170" s="12">
        <v>72</v>
      </c>
      <c r="H170" s="12">
        <v>109</v>
      </c>
      <c r="I170" s="12">
        <v>157</v>
      </c>
      <c r="J170" s="12"/>
      <c r="K170" s="12">
        <v>16</v>
      </c>
      <c r="L170" s="12" t="s">
        <v>598</v>
      </c>
      <c r="M170" s="12" t="s">
        <v>12</v>
      </c>
    </row>
    <row r="171" spans="1:13">
      <c r="A171" s="12" t="s">
        <v>346</v>
      </c>
      <c r="B171" s="12">
        <v>1</v>
      </c>
      <c r="C171" s="12">
        <v>185</v>
      </c>
      <c r="D171" s="12" t="s">
        <v>598</v>
      </c>
      <c r="E171" s="12" t="s">
        <v>12</v>
      </c>
      <c r="F171" s="12">
        <v>18</v>
      </c>
      <c r="G171" s="12">
        <v>72</v>
      </c>
      <c r="H171" s="12">
        <v>109</v>
      </c>
      <c r="I171" s="12">
        <v>157</v>
      </c>
      <c r="J171" s="12"/>
      <c r="K171" s="12">
        <v>16</v>
      </c>
      <c r="L171" s="12" t="s">
        <v>598</v>
      </c>
      <c r="M171" s="12" t="s">
        <v>12</v>
      </c>
    </row>
    <row r="172" spans="1:13">
      <c r="A172" s="12" t="s">
        <v>347</v>
      </c>
      <c r="B172" s="12">
        <v>1</v>
      </c>
      <c r="C172" s="12">
        <v>185</v>
      </c>
      <c r="D172" s="12" t="s">
        <v>598</v>
      </c>
      <c r="E172" s="12" t="s">
        <v>12</v>
      </c>
      <c r="F172" s="12">
        <v>18</v>
      </c>
      <c r="G172" s="12">
        <v>72</v>
      </c>
      <c r="H172" s="12">
        <v>114</v>
      </c>
      <c r="I172" s="12">
        <v>147</v>
      </c>
      <c r="J172" s="12">
        <v>182</v>
      </c>
      <c r="K172" s="12">
        <v>16</v>
      </c>
      <c r="L172" s="12" t="s">
        <v>607</v>
      </c>
      <c r="M172" s="12" t="s">
        <v>70</v>
      </c>
    </row>
    <row r="173" spans="1:13">
      <c r="A173" s="12" t="s">
        <v>348</v>
      </c>
      <c r="B173" s="12">
        <v>1</v>
      </c>
      <c r="C173" s="12">
        <v>185</v>
      </c>
      <c r="D173" s="12" t="s">
        <v>598</v>
      </c>
      <c r="E173" s="12" t="s">
        <v>12</v>
      </c>
      <c r="F173" s="12">
        <v>18</v>
      </c>
      <c r="G173" s="12">
        <v>72</v>
      </c>
      <c r="H173" s="12">
        <v>114</v>
      </c>
      <c r="I173" s="12">
        <v>147</v>
      </c>
      <c r="J173" s="12">
        <v>182</v>
      </c>
      <c r="K173" s="12">
        <v>16</v>
      </c>
      <c r="L173" s="12" t="s">
        <v>601</v>
      </c>
      <c r="M173" s="12" t="s">
        <v>12</v>
      </c>
    </row>
    <row r="174" spans="1:13">
      <c r="A174" s="12" t="s">
        <v>349</v>
      </c>
      <c r="B174" s="12">
        <v>1</v>
      </c>
      <c r="C174" s="12">
        <v>185</v>
      </c>
      <c r="D174" s="12" t="s">
        <v>598</v>
      </c>
      <c r="E174" s="12" t="s">
        <v>12</v>
      </c>
      <c r="F174" s="12">
        <v>18</v>
      </c>
      <c r="G174" s="12">
        <v>72</v>
      </c>
      <c r="H174" s="12">
        <v>114</v>
      </c>
      <c r="I174" s="12">
        <v>147</v>
      </c>
      <c r="J174" s="12">
        <v>183</v>
      </c>
      <c r="K174" s="12">
        <v>16</v>
      </c>
      <c r="L174" s="12" t="s">
        <v>607</v>
      </c>
      <c r="M174" s="12" t="s">
        <v>70</v>
      </c>
    </row>
    <row r="175" spans="1:13">
      <c r="A175" s="12" t="s">
        <v>350</v>
      </c>
      <c r="B175" s="12">
        <v>1</v>
      </c>
      <c r="C175" s="12">
        <v>185</v>
      </c>
      <c r="D175" s="12" t="s">
        <v>598</v>
      </c>
      <c r="E175" s="12" t="s">
        <v>12</v>
      </c>
      <c r="F175" s="12">
        <v>18</v>
      </c>
      <c r="G175" s="12">
        <v>72</v>
      </c>
      <c r="H175" s="12">
        <v>114</v>
      </c>
      <c r="I175" s="12">
        <v>147</v>
      </c>
      <c r="J175" s="12">
        <v>183</v>
      </c>
      <c r="K175" s="12">
        <v>16</v>
      </c>
      <c r="L175" s="12" t="s">
        <v>601</v>
      </c>
      <c r="M175" s="12" t="s">
        <v>12</v>
      </c>
    </row>
    <row r="176" spans="1:13">
      <c r="A176" s="12" t="s">
        <v>351</v>
      </c>
      <c r="B176" s="12">
        <v>1</v>
      </c>
      <c r="C176" s="12">
        <v>185</v>
      </c>
      <c r="D176" s="12" t="s">
        <v>598</v>
      </c>
      <c r="E176" s="12" t="s">
        <v>12</v>
      </c>
      <c r="F176" s="12">
        <v>18</v>
      </c>
      <c r="G176" s="12">
        <v>72</v>
      </c>
      <c r="H176" s="12">
        <v>114</v>
      </c>
      <c r="I176" s="12">
        <v>158</v>
      </c>
      <c r="J176" s="12"/>
      <c r="K176" s="12">
        <v>16</v>
      </c>
      <c r="L176" s="12" t="s">
        <v>607</v>
      </c>
      <c r="M176" s="12" t="s">
        <v>70</v>
      </c>
    </row>
    <row r="177" spans="1:13">
      <c r="A177" s="12" t="s">
        <v>701</v>
      </c>
      <c r="B177" s="12">
        <v>1</v>
      </c>
      <c r="C177" s="12">
        <v>185</v>
      </c>
      <c r="D177" s="12" t="s">
        <v>598</v>
      </c>
      <c r="E177" s="12" t="s">
        <v>12</v>
      </c>
      <c r="F177" s="12">
        <v>18</v>
      </c>
      <c r="G177" s="12">
        <v>72</v>
      </c>
      <c r="H177" s="12">
        <v>114</v>
      </c>
      <c r="I177" s="12">
        <v>158</v>
      </c>
      <c r="J177" s="12"/>
      <c r="K177" s="12">
        <v>16</v>
      </c>
      <c r="L177" s="12" t="s">
        <v>607</v>
      </c>
      <c r="M177" s="12" t="s">
        <v>70</v>
      </c>
    </row>
    <row r="178" spans="1:13">
      <c r="A178" s="76" t="s">
        <v>76</v>
      </c>
      <c r="B178" s="76">
        <v>1</v>
      </c>
      <c r="C178" s="76">
        <v>185</v>
      </c>
      <c r="D178" s="76" t="s">
        <v>598</v>
      </c>
      <c r="E178" s="76" t="s">
        <v>12</v>
      </c>
      <c r="F178" s="76">
        <v>90</v>
      </c>
      <c r="G178" s="76">
        <v>129</v>
      </c>
      <c r="H178" s="76">
        <v>172</v>
      </c>
      <c r="I178" s="76"/>
      <c r="J178" s="76"/>
      <c r="K178" s="76">
        <v>6</v>
      </c>
      <c r="L178" s="76" t="s">
        <v>601</v>
      </c>
      <c r="M178" s="76" t="s">
        <v>12</v>
      </c>
    </row>
    <row r="179" spans="1:13">
      <c r="A179" s="76" t="s">
        <v>77</v>
      </c>
      <c r="B179" s="76">
        <v>1</v>
      </c>
      <c r="C179" s="76">
        <v>185</v>
      </c>
      <c r="D179" s="76" t="s">
        <v>598</v>
      </c>
      <c r="E179" s="76" t="s">
        <v>12</v>
      </c>
      <c r="F179" s="76">
        <v>90</v>
      </c>
      <c r="G179" s="76">
        <v>129</v>
      </c>
      <c r="H179" s="76">
        <v>172</v>
      </c>
      <c r="I179" s="76"/>
      <c r="J179" s="76"/>
      <c r="K179" s="76">
        <v>6</v>
      </c>
      <c r="L179" s="76" t="s">
        <v>607</v>
      </c>
      <c r="M179" s="76" t="s">
        <v>70</v>
      </c>
    </row>
    <row r="180" spans="1:13">
      <c r="A180" s="76" t="s">
        <v>352</v>
      </c>
      <c r="B180" s="76">
        <v>1</v>
      </c>
      <c r="C180" s="76">
        <v>185</v>
      </c>
      <c r="D180" s="76" t="s">
        <v>598</v>
      </c>
      <c r="E180" s="76" t="s">
        <v>12</v>
      </c>
      <c r="F180" s="76">
        <v>90</v>
      </c>
      <c r="G180" s="76">
        <v>129</v>
      </c>
      <c r="H180" s="76">
        <v>173</v>
      </c>
      <c r="I180" s="76"/>
      <c r="J180" s="76"/>
      <c r="K180" s="76">
        <v>6</v>
      </c>
      <c r="L180" s="76" t="s">
        <v>601</v>
      </c>
      <c r="M180" s="76" t="s">
        <v>12</v>
      </c>
    </row>
    <row r="181" spans="1:13">
      <c r="A181" s="76" t="s">
        <v>353</v>
      </c>
      <c r="B181" s="76">
        <v>1</v>
      </c>
      <c r="C181" s="76">
        <v>185</v>
      </c>
      <c r="D181" s="76" t="s">
        <v>598</v>
      </c>
      <c r="E181" s="76" t="s">
        <v>12</v>
      </c>
      <c r="F181" s="76">
        <v>90</v>
      </c>
      <c r="G181" s="76">
        <v>129</v>
      </c>
      <c r="H181" s="76">
        <v>173</v>
      </c>
      <c r="I181" s="76"/>
      <c r="J181" s="76"/>
      <c r="K181" s="76">
        <v>6</v>
      </c>
      <c r="L181" s="76" t="s">
        <v>607</v>
      </c>
      <c r="M181" s="76" t="s">
        <v>70</v>
      </c>
    </row>
    <row r="182" spans="1:13">
      <c r="A182" s="76" t="s">
        <v>354</v>
      </c>
      <c r="B182" s="76">
        <v>1</v>
      </c>
      <c r="C182" s="76">
        <v>185</v>
      </c>
      <c r="D182" s="76" t="s">
        <v>598</v>
      </c>
      <c r="E182" s="76" t="s">
        <v>12</v>
      </c>
      <c r="F182" s="76">
        <v>90</v>
      </c>
      <c r="G182" s="76">
        <v>139</v>
      </c>
      <c r="H182" s="76">
        <v>185</v>
      </c>
      <c r="I182" s="76"/>
      <c r="J182" s="76"/>
      <c r="K182" s="76">
        <v>6</v>
      </c>
      <c r="L182" s="76" t="s">
        <v>601</v>
      </c>
      <c r="M182" s="76" t="s">
        <v>12</v>
      </c>
    </row>
    <row r="183" spans="1:13">
      <c r="A183" s="76" t="s">
        <v>355</v>
      </c>
      <c r="B183" s="76">
        <v>1</v>
      </c>
      <c r="C183" s="76">
        <v>185</v>
      </c>
      <c r="D183" s="76" t="s">
        <v>598</v>
      </c>
      <c r="E183" s="76" t="s">
        <v>12</v>
      </c>
      <c r="F183" s="76">
        <v>90</v>
      </c>
      <c r="G183" s="76">
        <v>139</v>
      </c>
      <c r="H183" s="76">
        <v>185</v>
      </c>
      <c r="I183" s="76"/>
      <c r="J183" s="76"/>
      <c r="K183" s="76">
        <v>6</v>
      </c>
      <c r="L183" s="76" t="s">
        <v>598</v>
      </c>
      <c r="M183" s="76" t="s">
        <v>12</v>
      </c>
    </row>
    <row r="184" spans="1:13">
      <c r="A184" s="76" t="s">
        <v>520</v>
      </c>
      <c r="B184" s="76">
        <v>1</v>
      </c>
      <c r="C184" s="76">
        <v>185</v>
      </c>
      <c r="D184" s="76" t="s">
        <v>598</v>
      </c>
      <c r="E184" s="76" t="s">
        <v>12</v>
      </c>
      <c r="F184" s="76">
        <v>90</v>
      </c>
      <c r="G184" s="76">
        <v>139</v>
      </c>
      <c r="H184" s="76"/>
      <c r="I184" s="76"/>
      <c r="J184" s="76"/>
      <c r="K184" s="76">
        <v>6</v>
      </c>
      <c r="L184" s="76" t="s">
        <v>598</v>
      </c>
      <c r="M184" s="76" t="s">
        <v>12</v>
      </c>
    </row>
    <row r="185" spans="1:13">
      <c r="A185" s="118" t="s">
        <v>84</v>
      </c>
      <c r="B185" s="119" t="s">
        <v>365</v>
      </c>
      <c r="C185" s="118">
        <v>185</v>
      </c>
      <c r="D185" s="118" t="s">
        <v>598</v>
      </c>
      <c r="E185" s="118" t="s">
        <v>12</v>
      </c>
      <c r="F185" s="118"/>
      <c r="G185" s="118"/>
      <c r="H185" s="118"/>
      <c r="I185" s="118"/>
      <c r="J185" s="118"/>
      <c r="K185" s="118">
        <v>0</v>
      </c>
      <c r="L185" s="118" t="s">
        <v>598</v>
      </c>
      <c r="M185" s="118" t="s">
        <v>12</v>
      </c>
    </row>
    <row r="186" spans="1:13">
      <c r="A186" s="118" t="s">
        <v>187</v>
      </c>
      <c r="B186" s="119" t="s">
        <v>186</v>
      </c>
      <c r="C186" s="118">
        <v>185</v>
      </c>
      <c r="D186" s="118" t="s">
        <v>598</v>
      </c>
      <c r="E186" s="118" t="s">
        <v>12</v>
      </c>
      <c r="F186" s="118">
        <v>106</v>
      </c>
      <c r="G186" s="118"/>
      <c r="H186" s="118"/>
      <c r="I186" s="118"/>
      <c r="J186" s="118"/>
      <c r="K186" s="118">
        <v>1</v>
      </c>
      <c r="L186" s="118" t="s">
        <v>598</v>
      </c>
      <c r="M186" s="118" t="s">
        <v>12</v>
      </c>
    </row>
    <row r="187" spans="1:13">
      <c r="A187" s="118" t="s">
        <v>188</v>
      </c>
      <c r="B187" s="119" t="s">
        <v>186</v>
      </c>
      <c r="C187" s="118">
        <v>185</v>
      </c>
      <c r="D187" s="118" t="s">
        <v>598</v>
      </c>
      <c r="E187" s="118" t="s">
        <v>12</v>
      </c>
      <c r="F187" s="118">
        <v>106</v>
      </c>
      <c r="G187" s="118"/>
      <c r="H187" s="118"/>
      <c r="I187" s="118"/>
      <c r="J187" s="118"/>
      <c r="K187" s="118">
        <v>1</v>
      </c>
      <c r="L187" s="118" t="s">
        <v>598</v>
      </c>
      <c r="M187" s="118" t="s">
        <v>12</v>
      </c>
    </row>
    <row r="188" spans="1:13">
      <c r="A188" s="118" t="s">
        <v>189</v>
      </c>
      <c r="B188" s="120" t="s">
        <v>519</v>
      </c>
      <c r="C188" s="118">
        <v>185</v>
      </c>
      <c r="D188" s="118" t="s">
        <v>598</v>
      </c>
      <c r="E188" s="118" t="s">
        <v>12</v>
      </c>
      <c r="F188" s="118">
        <v>153</v>
      </c>
      <c r="G188" s="118"/>
      <c r="H188" s="118"/>
      <c r="I188" s="118"/>
      <c r="J188" s="118"/>
      <c r="K188" s="118">
        <v>1</v>
      </c>
      <c r="L188" s="118" t="s">
        <v>598</v>
      </c>
      <c r="M188" s="118" t="s">
        <v>12</v>
      </c>
    </row>
    <row r="189" spans="1:13">
      <c r="A189" s="118" t="s">
        <v>190</v>
      </c>
      <c r="B189" s="120" t="s">
        <v>519</v>
      </c>
      <c r="C189" s="118">
        <v>185</v>
      </c>
      <c r="D189" s="118" t="s">
        <v>598</v>
      </c>
      <c r="E189" s="118" t="s">
        <v>12</v>
      </c>
      <c r="F189" s="118">
        <v>153</v>
      </c>
      <c r="G189" s="118"/>
      <c r="H189" s="118"/>
      <c r="I189" s="118"/>
      <c r="J189" s="118"/>
      <c r="K189" s="118">
        <v>1</v>
      </c>
      <c r="L189" s="118" t="s">
        <v>598</v>
      </c>
      <c r="M189" s="118" t="s">
        <v>12</v>
      </c>
    </row>
    <row r="190" spans="1:13">
      <c r="A190" s="12" t="s">
        <v>29</v>
      </c>
      <c r="B190" s="12">
        <v>1</v>
      </c>
      <c r="C190" s="12">
        <v>185</v>
      </c>
      <c r="D190" s="12" t="s">
        <v>598</v>
      </c>
      <c r="E190" s="12" t="s">
        <v>12</v>
      </c>
      <c r="F190" s="12">
        <v>40</v>
      </c>
      <c r="G190" s="12">
        <v>99</v>
      </c>
      <c r="H190" s="12">
        <v>144</v>
      </c>
      <c r="I190" s="12"/>
      <c r="J190" s="12"/>
      <c r="K190" s="12">
        <v>9</v>
      </c>
      <c r="L190" s="12" t="s">
        <v>598</v>
      </c>
      <c r="M190" s="12" t="s">
        <v>12</v>
      </c>
    </row>
    <row r="191" spans="1:13">
      <c r="A191" s="12" t="s">
        <v>30</v>
      </c>
      <c r="B191" s="12">
        <v>1</v>
      </c>
      <c r="C191" s="12">
        <v>185</v>
      </c>
      <c r="D191" s="12" t="s">
        <v>598</v>
      </c>
      <c r="E191" s="12" t="s">
        <v>12</v>
      </c>
      <c r="F191" s="12">
        <v>40</v>
      </c>
      <c r="G191" s="12">
        <v>99</v>
      </c>
      <c r="H191" s="12">
        <v>144</v>
      </c>
      <c r="I191" s="12"/>
      <c r="J191" s="12"/>
      <c r="K191" s="12">
        <v>9</v>
      </c>
      <c r="L191" s="12" t="s">
        <v>598</v>
      </c>
      <c r="M191" s="12" t="s">
        <v>12</v>
      </c>
    </row>
    <row r="192" spans="1:13">
      <c r="A192" s="12" t="s">
        <v>368</v>
      </c>
      <c r="B192" s="12">
        <v>1</v>
      </c>
      <c r="C192" s="12">
        <v>185</v>
      </c>
      <c r="D192" s="12" t="s">
        <v>598</v>
      </c>
      <c r="E192" s="12" t="s">
        <v>12</v>
      </c>
      <c r="F192" s="12">
        <v>40</v>
      </c>
      <c r="G192" s="12">
        <v>99</v>
      </c>
      <c r="H192" s="12">
        <v>144</v>
      </c>
      <c r="I192" s="12"/>
      <c r="J192" s="12"/>
      <c r="K192" s="12">
        <v>9</v>
      </c>
      <c r="L192" s="12" t="s">
        <v>598</v>
      </c>
      <c r="M192" s="12" t="s">
        <v>12</v>
      </c>
    </row>
    <row r="193" spans="1:13">
      <c r="A193" s="12" t="s">
        <v>369</v>
      </c>
      <c r="B193" s="12">
        <v>1</v>
      </c>
      <c r="C193" s="12">
        <v>185</v>
      </c>
      <c r="D193" s="12" t="s">
        <v>598</v>
      </c>
      <c r="E193" s="12" t="s">
        <v>12</v>
      </c>
      <c r="F193" s="12">
        <v>40</v>
      </c>
      <c r="G193" s="12">
        <v>99</v>
      </c>
      <c r="H193" s="12">
        <v>144</v>
      </c>
      <c r="I193" s="12"/>
      <c r="J193" s="12"/>
      <c r="K193" s="12">
        <v>9</v>
      </c>
      <c r="L193" s="12" t="s">
        <v>598</v>
      </c>
      <c r="M193" s="12" t="s">
        <v>12</v>
      </c>
    </row>
    <row r="194" spans="1:13">
      <c r="A194" s="12" t="s">
        <v>370</v>
      </c>
      <c r="B194" s="12">
        <v>1</v>
      </c>
      <c r="C194" s="12">
        <v>185</v>
      </c>
      <c r="D194" s="12" t="s">
        <v>598</v>
      </c>
      <c r="E194" s="12" t="s">
        <v>12</v>
      </c>
      <c r="F194" s="12">
        <v>40</v>
      </c>
      <c r="G194" s="12">
        <v>85</v>
      </c>
      <c r="H194" s="12">
        <v>130</v>
      </c>
      <c r="I194" s="12">
        <v>175</v>
      </c>
      <c r="J194" s="12"/>
      <c r="K194" s="12">
        <v>9</v>
      </c>
      <c r="L194" s="12" t="s">
        <v>598</v>
      </c>
      <c r="M194" s="12" t="s">
        <v>12</v>
      </c>
    </row>
    <row r="195" spans="1:13">
      <c r="A195" s="12" t="s">
        <v>371</v>
      </c>
      <c r="B195" s="12">
        <v>1</v>
      </c>
      <c r="C195" s="12">
        <v>185</v>
      </c>
      <c r="D195" s="12" t="s">
        <v>598</v>
      </c>
      <c r="E195" s="12" t="s">
        <v>12</v>
      </c>
      <c r="F195" s="12">
        <v>40</v>
      </c>
      <c r="G195" s="12">
        <v>85</v>
      </c>
      <c r="H195" s="12">
        <v>130</v>
      </c>
      <c r="I195" s="12">
        <v>175</v>
      </c>
      <c r="J195" s="12"/>
      <c r="K195" s="12">
        <v>9</v>
      </c>
      <c r="L195" s="12" t="s">
        <v>598</v>
      </c>
      <c r="M195" s="12" t="s">
        <v>12</v>
      </c>
    </row>
    <row r="196" spans="1:13">
      <c r="A196" s="12" t="s">
        <v>372</v>
      </c>
      <c r="B196" s="12">
        <v>1</v>
      </c>
      <c r="C196" s="12">
        <v>185</v>
      </c>
      <c r="D196" s="12" t="s">
        <v>598</v>
      </c>
      <c r="E196" s="12" t="s">
        <v>12</v>
      </c>
      <c r="F196" s="12">
        <v>40</v>
      </c>
      <c r="G196" s="12">
        <v>85</v>
      </c>
      <c r="H196" s="12">
        <v>130</v>
      </c>
      <c r="I196" s="12"/>
      <c r="J196" s="12"/>
      <c r="K196" s="12">
        <v>9</v>
      </c>
      <c r="L196" s="12" t="s">
        <v>598</v>
      </c>
      <c r="M196" s="12" t="s">
        <v>12</v>
      </c>
    </row>
    <row r="197" spans="1:13">
      <c r="A197" s="12" t="s">
        <v>373</v>
      </c>
      <c r="B197" s="12">
        <v>1</v>
      </c>
      <c r="C197" s="12">
        <v>185</v>
      </c>
      <c r="D197" s="12" t="s">
        <v>598</v>
      </c>
      <c r="E197" s="12" t="s">
        <v>12</v>
      </c>
      <c r="F197" s="12">
        <v>40</v>
      </c>
      <c r="G197" s="12">
        <v>85</v>
      </c>
      <c r="H197" s="12">
        <v>129</v>
      </c>
      <c r="I197" s="12">
        <v>177</v>
      </c>
      <c r="J197" s="12"/>
      <c r="K197" s="12">
        <v>9</v>
      </c>
      <c r="L197" s="12" t="s">
        <v>598</v>
      </c>
      <c r="M197" s="12" t="s">
        <v>12</v>
      </c>
    </row>
    <row r="198" spans="1:13">
      <c r="A198" s="12" t="s">
        <v>374</v>
      </c>
      <c r="B198" s="12">
        <v>1</v>
      </c>
      <c r="C198" s="12">
        <v>185</v>
      </c>
      <c r="D198" s="12" t="s">
        <v>598</v>
      </c>
      <c r="E198" s="12" t="s">
        <v>12</v>
      </c>
      <c r="F198" s="12">
        <v>40</v>
      </c>
      <c r="G198" s="12">
        <v>85</v>
      </c>
      <c r="H198" s="12">
        <v>129</v>
      </c>
      <c r="I198" s="12">
        <v>177</v>
      </c>
      <c r="J198" s="12"/>
      <c r="K198" s="12">
        <v>9</v>
      </c>
      <c r="L198" s="12" t="s">
        <v>598</v>
      </c>
      <c r="M198" s="12" t="s">
        <v>12</v>
      </c>
    </row>
    <row r="199" spans="1:13">
      <c r="A199" s="12" t="s">
        <v>375</v>
      </c>
      <c r="B199" s="12">
        <v>1</v>
      </c>
      <c r="C199" s="12">
        <v>185</v>
      </c>
      <c r="D199" s="12" t="s">
        <v>598</v>
      </c>
      <c r="E199" s="12" t="s">
        <v>12</v>
      </c>
      <c r="F199" s="12">
        <v>40</v>
      </c>
      <c r="G199" s="12">
        <v>85</v>
      </c>
      <c r="H199" s="12">
        <v>129</v>
      </c>
      <c r="I199" s="12"/>
      <c r="J199" s="12"/>
      <c r="K199" s="12">
        <v>9</v>
      </c>
      <c r="L199" s="12" t="s">
        <v>598</v>
      </c>
      <c r="M199" s="12" t="s">
        <v>12</v>
      </c>
    </row>
    <row r="200" spans="1:13">
      <c r="A200" s="76" t="s">
        <v>71</v>
      </c>
      <c r="B200" s="76">
        <v>1</v>
      </c>
      <c r="C200" s="76">
        <v>185</v>
      </c>
      <c r="D200" s="76" t="s">
        <v>598</v>
      </c>
      <c r="E200" s="76" t="s">
        <v>12</v>
      </c>
      <c r="F200" s="76">
        <v>50</v>
      </c>
      <c r="G200" s="76">
        <v>92</v>
      </c>
      <c r="H200" s="76">
        <v>131</v>
      </c>
      <c r="I200" s="76">
        <v>179</v>
      </c>
      <c r="J200" s="76"/>
      <c r="K200" s="76">
        <v>11</v>
      </c>
      <c r="L200" s="76" t="s">
        <v>598</v>
      </c>
      <c r="M200" s="76" t="s">
        <v>12</v>
      </c>
    </row>
    <row r="201" spans="1:13">
      <c r="A201" s="76" t="s">
        <v>72</v>
      </c>
      <c r="B201" s="76">
        <v>1</v>
      </c>
      <c r="C201" s="76">
        <v>185</v>
      </c>
      <c r="D201" s="76" t="s">
        <v>598</v>
      </c>
      <c r="E201" s="76" t="s">
        <v>12</v>
      </c>
      <c r="F201" s="76">
        <v>50</v>
      </c>
      <c r="G201" s="76">
        <v>92</v>
      </c>
      <c r="H201" s="76">
        <v>131</v>
      </c>
      <c r="I201" s="76">
        <v>179</v>
      </c>
      <c r="J201" s="76"/>
      <c r="K201" s="76">
        <v>11</v>
      </c>
      <c r="L201" s="76" t="s">
        <v>598</v>
      </c>
      <c r="M201" s="76" t="s">
        <v>12</v>
      </c>
    </row>
    <row r="202" spans="1:13">
      <c r="A202" s="76" t="s">
        <v>281</v>
      </c>
      <c r="B202" s="76">
        <v>1</v>
      </c>
      <c r="C202" s="76">
        <v>185</v>
      </c>
      <c r="D202" s="76" t="s">
        <v>598</v>
      </c>
      <c r="E202" s="76" t="s">
        <v>12</v>
      </c>
      <c r="F202" s="76">
        <v>50</v>
      </c>
      <c r="G202" s="76">
        <v>92</v>
      </c>
      <c r="H202" s="76">
        <v>131</v>
      </c>
      <c r="I202" s="76"/>
      <c r="J202" s="76"/>
      <c r="K202" s="76">
        <v>11</v>
      </c>
      <c r="L202" s="76" t="s">
        <v>598</v>
      </c>
      <c r="M202" s="76" t="s">
        <v>12</v>
      </c>
    </row>
    <row r="203" spans="1:13">
      <c r="A203" s="76" t="s">
        <v>282</v>
      </c>
      <c r="B203" s="76">
        <v>1</v>
      </c>
      <c r="C203" s="77" t="s">
        <v>357</v>
      </c>
      <c r="D203" s="76" t="s">
        <v>598</v>
      </c>
      <c r="E203" s="76" t="s">
        <v>12</v>
      </c>
      <c r="F203" s="76">
        <v>50</v>
      </c>
      <c r="G203" s="76">
        <v>92</v>
      </c>
      <c r="H203" s="76">
        <v>129</v>
      </c>
      <c r="I203" s="76"/>
      <c r="J203" s="76"/>
      <c r="K203" s="76">
        <v>11</v>
      </c>
      <c r="L203" s="76" t="s">
        <v>607</v>
      </c>
      <c r="M203" s="76" t="s">
        <v>70</v>
      </c>
    </row>
    <row r="204" spans="1:13">
      <c r="A204" s="76" t="s">
        <v>283</v>
      </c>
      <c r="B204" s="76">
        <v>1</v>
      </c>
      <c r="C204" s="77" t="s">
        <v>521</v>
      </c>
      <c r="D204" s="76" t="s">
        <v>598</v>
      </c>
      <c r="E204" s="76" t="s">
        <v>12</v>
      </c>
      <c r="F204" s="76">
        <v>50</v>
      </c>
      <c r="G204" s="76">
        <v>92</v>
      </c>
      <c r="H204" s="76">
        <v>129</v>
      </c>
      <c r="I204" s="76"/>
      <c r="J204" s="76"/>
      <c r="K204" s="76">
        <v>11</v>
      </c>
      <c r="L204" s="76" t="s">
        <v>598</v>
      </c>
      <c r="M204" s="76" t="s">
        <v>12</v>
      </c>
    </row>
    <row r="205" spans="1:13">
      <c r="A205" s="76" t="s">
        <v>284</v>
      </c>
      <c r="B205" s="76">
        <v>1</v>
      </c>
      <c r="C205" s="76">
        <v>185</v>
      </c>
      <c r="D205" s="76" t="s">
        <v>598</v>
      </c>
      <c r="E205" s="76" t="s">
        <v>12</v>
      </c>
      <c r="F205" s="76">
        <v>50</v>
      </c>
      <c r="G205" s="76">
        <v>88</v>
      </c>
      <c r="H205" s="76">
        <v>128</v>
      </c>
      <c r="I205" s="76"/>
      <c r="J205" s="76"/>
      <c r="K205" s="76">
        <v>11</v>
      </c>
      <c r="L205" s="76" t="s">
        <v>601</v>
      </c>
      <c r="M205" s="76" t="s">
        <v>12</v>
      </c>
    </row>
    <row r="206" spans="1:13">
      <c r="A206" s="76" t="s">
        <v>285</v>
      </c>
      <c r="B206" s="76">
        <v>1</v>
      </c>
      <c r="C206" s="76">
        <v>185</v>
      </c>
      <c r="D206" s="76" t="s">
        <v>598</v>
      </c>
      <c r="E206" s="76" t="s">
        <v>12</v>
      </c>
      <c r="F206" s="76">
        <v>50</v>
      </c>
      <c r="G206" s="76">
        <v>88</v>
      </c>
      <c r="H206" s="76">
        <v>128</v>
      </c>
      <c r="I206" s="76">
        <v>181</v>
      </c>
      <c r="J206" s="76"/>
      <c r="K206" s="76">
        <v>11</v>
      </c>
      <c r="L206" s="76" t="s">
        <v>598</v>
      </c>
      <c r="M206" s="76" t="s">
        <v>12</v>
      </c>
    </row>
    <row r="207" spans="1:13">
      <c r="A207" s="76" t="s">
        <v>286</v>
      </c>
      <c r="B207" s="76">
        <v>1</v>
      </c>
      <c r="C207" s="76">
        <v>185</v>
      </c>
      <c r="D207" s="76" t="s">
        <v>598</v>
      </c>
      <c r="E207" s="76" t="s">
        <v>12</v>
      </c>
      <c r="F207" s="76">
        <v>50</v>
      </c>
      <c r="G207" s="76">
        <v>88</v>
      </c>
      <c r="H207" s="76">
        <v>128</v>
      </c>
      <c r="I207" s="76">
        <v>181</v>
      </c>
      <c r="J207" s="76"/>
      <c r="K207" s="76">
        <v>11</v>
      </c>
      <c r="L207" s="76" t="s">
        <v>601</v>
      </c>
      <c r="M207" s="76" t="s">
        <v>12</v>
      </c>
    </row>
    <row r="208" spans="1:13">
      <c r="A208" s="76" t="s">
        <v>287</v>
      </c>
      <c r="B208" s="76">
        <v>1</v>
      </c>
      <c r="C208" s="76">
        <v>185</v>
      </c>
      <c r="D208" s="76" t="s">
        <v>598</v>
      </c>
      <c r="E208" s="76" t="s">
        <v>12</v>
      </c>
      <c r="F208" s="76">
        <v>50</v>
      </c>
      <c r="G208" s="76">
        <v>88</v>
      </c>
      <c r="H208" s="76">
        <v>129</v>
      </c>
      <c r="I208" s="76">
        <v>169</v>
      </c>
      <c r="J208" s="76"/>
      <c r="K208" s="76">
        <v>11</v>
      </c>
      <c r="L208" s="76" t="s">
        <v>601</v>
      </c>
      <c r="M208" s="76" t="s">
        <v>12</v>
      </c>
    </row>
    <row r="209" spans="1:13">
      <c r="A209" s="76" t="s">
        <v>288</v>
      </c>
      <c r="B209" s="76">
        <v>1</v>
      </c>
      <c r="C209" s="76">
        <v>185</v>
      </c>
      <c r="D209" s="76" t="s">
        <v>598</v>
      </c>
      <c r="E209" s="76" t="s">
        <v>12</v>
      </c>
      <c r="F209" s="76">
        <v>50</v>
      </c>
      <c r="G209" s="76">
        <v>88</v>
      </c>
      <c r="H209" s="76">
        <v>129</v>
      </c>
      <c r="I209" s="76">
        <v>169</v>
      </c>
      <c r="J209" s="76"/>
      <c r="K209" s="76">
        <v>11</v>
      </c>
      <c r="L209" s="76" t="s">
        <v>607</v>
      </c>
      <c r="M209" s="76" t="s">
        <v>70</v>
      </c>
    </row>
    <row r="210" spans="1:13">
      <c r="A210" s="76" t="s">
        <v>289</v>
      </c>
      <c r="B210" s="76">
        <v>1</v>
      </c>
      <c r="C210" s="76">
        <v>185</v>
      </c>
      <c r="D210" s="76" t="s">
        <v>598</v>
      </c>
      <c r="E210" s="76" t="s">
        <v>12</v>
      </c>
      <c r="F210" s="76">
        <v>50</v>
      </c>
      <c r="G210" s="76">
        <v>88</v>
      </c>
      <c r="H210" s="76">
        <v>129</v>
      </c>
      <c r="I210" s="76">
        <v>173</v>
      </c>
      <c r="J210" s="76"/>
      <c r="K210" s="76">
        <v>11</v>
      </c>
      <c r="L210" s="76" t="s">
        <v>601</v>
      </c>
      <c r="M210" s="76" t="s">
        <v>12</v>
      </c>
    </row>
    <row r="211" spans="1:13">
      <c r="A211" s="76" t="s">
        <v>290</v>
      </c>
      <c r="B211" s="76">
        <v>1</v>
      </c>
      <c r="C211" s="76">
        <v>185</v>
      </c>
      <c r="D211" s="76" t="s">
        <v>598</v>
      </c>
      <c r="E211" s="76" t="s">
        <v>12</v>
      </c>
      <c r="F211" s="76">
        <v>50</v>
      </c>
      <c r="G211" s="76">
        <v>88</v>
      </c>
      <c r="H211" s="76">
        <v>129</v>
      </c>
      <c r="I211" s="76">
        <v>173</v>
      </c>
      <c r="J211" s="76"/>
      <c r="K211" s="76">
        <v>11</v>
      </c>
      <c r="L211" s="76" t="s">
        <v>601</v>
      </c>
      <c r="M211" s="76" t="s">
        <v>12</v>
      </c>
    </row>
    <row r="212" spans="1:13">
      <c r="A212" s="118" t="s">
        <v>684</v>
      </c>
      <c r="B212" s="119" t="s">
        <v>366</v>
      </c>
      <c r="C212" s="118">
        <v>185</v>
      </c>
      <c r="D212" s="118" t="s">
        <v>598</v>
      </c>
      <c r="E212" s="118" t="s">
        <v>12</v>
      </c>
      <c r="F212" s="118"/>
      <c r="G212" s="118"/>
      <c r="H212" s="118"/>
      <c r="I212" s="118"/>
      <c r="J212" s="118"/>
      <c r="K212" s="118">
        <v>0</v>
      </c>
      <c r="L212" s="118" t="s">
        <v>598</v>
      </c>
      <c r="M212" s="118" t="s">
        <v>12</v>
      </c>
    </row>
    <row r="213" spans="1:13">
      <c r="A213" s="118" t="s">
        <v>672</v>
      </c>
      <c r="B213" s="119" t="s">
        <v>367</v>
      </c>
      <c r="C213" s="121" t="s">
        <v>385</v>
      </c>
      <c r="D213" s="118" t="s">
        <v>598</v>
      </c>
      <c r="E213" s="118" t="s">
        <v>12</v>
      </c>
      <c r="F213" s="118"/>
      <c r="G213" s="118"/>
      <c r="H213" s="118"/>
      <c r="I213" s="118"/>
      <c r="J213" s="118"/>
      <c r="K213" s="118">
        <v>0</v>
      </c>
      <c r="L213" s="118" t="s">
        <v>598</v>
      </c>
      <c r="M213" s="118" t="s">
        <v>12</v>
      </c>
    </row>
    <row r="214" spans="1:13">
      <c r="A214" s="118" t="s">
        <v>298</v>
      </c>
      <c r="B214" s="119" t="s">
        <v>359</v>
      </c>
      <c r="C214" s="118">
        <v>185</v>
      </c>
      <c r="D214" s="122" t="s">
        <v>598</v>
      </c>
      <c r="E214" s="118" t="s">
        <v>12</v>
      </c>
      <c r="F214" s="122">
        <v>91</v>
      </c>
      <c r="G214" s="122">
        <v>139</v>
      </c>
      <c r="H214" s="122">
        <v>183</v>
      </c>
      <c r="I214" s="122"/>
      <c r="J214" s="122"/>
      <c r="K214" s="122">
        <v>6</v>
      </c>
      <c r="L214" s="118" t="s">
        <v>601</v>
      </c>
      <c r="M214" s="118" t="s">
        <v>12</v>
      </c>
    </row>
    <row r="215" spans="1:13">
      <c r="A215" s="118" t="s">
        <v>299</v>
      </c>
      <c r="B215" s="119" t="s">
        <v>359</v>
      </c>
      <c r="C215" s="118">
        <v>185</v>
      </c>
      <c r="D215" s="122" t="s">
        <v>598</v>
      </c>
      <c r="E215" s="118" t="s">
        <v>12</v>
      </c>
      <c r="F215" s="122">
        <v>91</v>
      </c>
      <c r="G215" s="122">
        <v>139</v>
      </c>
      <c r="H215" s="122">
        <v>183</v>
      </c>
      <c r="I215" s="122"/>
      <c r="J215" s="122"/>
      <c r="K215" s="122">
        <v>6</v>
      </c>
      <c r="L215" s="118" t="s">
        <v>607</v>
      </c>
      <c r="M215" s="118" t="s">
        <v>70</v>
      </c>
    </row>
    <row r="216" spans="1:13">
      <c r="A216" s="118" t="s">
        <v>300</v>
      </c>
      <c r="B216" s="119" t="s">
        <v>359</v>
      </c>
      <c r="C216" s="118">
        <v>185</v>
      </c>
      <c r="D216" s="122" t="s">
        <v>598</v>
      </c>
      <c r="E216" s="118" t="s">
        <v>12</v>
      </c>
      <c r="F216" s="122">
        <v>91</v>
      </c>
      <c r="G216" s="122">
        <v>139</v>
      </c>
      <c r="H216" s="122"/>
      <c r="I216" s="122"/>
      <c r="J216" s="122"/>
      <c r="K216" s="122">
        <v>6</v>
      </c>
      <c r="L216" s="118" t="s">
        <v>607</v>
      </c>
      <c r="M216" s="118" t="s">
        <v>70</v>
      </c>
    </row>
    <row r="217" spans="1:13">
      <c r="A217" s="118" t="s">
        <v>301</v>
      </c>
      <c r="B217" s="119" t="s">
        <v>359</v>
      </c>
      <c r="C217" s="118">
        <v>185</v>
      </c>
      <c r="D217" s="122" t="s">
        <v>598</v>
      </c>
      <c r="E217" s="118" t="s">
        <v>12</v>
      </c>
      <c r="F217" s="122">
        <v>91</v>
      </c>
      <c r="G217" s="122">
        <v>132</v>
      </c>
      <c r="H217" s="122">
        <v>174</v>
      </c>
      <c r="I217" s="122"/>
      <c r="J217" s="122"/>
      <c r="K217" s="122">
        <v>6</v>
      </c>
      <c r="L217" s="118" t="s">
        <v>607</v>
      </c>
      <c r="M217" s="118" t="s">
        <v>70</v>
      </c>
    </row>
    <row r="218" spans="1:13">
      <c r="A218" s="118" t="s">
        <v>302</v>
      </c>
      <c r="B218" s="119" t="s">
        <v>359</v>
      </c>
      <c r="C218" s="118">
        <v>185</v>
      </c>
      <c r="D218" s="122" t="s">
        <v>598</v>
      </c>
      <c r="E218" s="118" t="s">
        <v>12</v>
      </c>
      <c r="F218" s="122">
        <v>91</v>
      </c>
      <c r="G218" s="122">
        <v>132</v>
      </c>
      <c r="H218" s="122">
        <v>174</v>
      </c>
      <c r="I218" s="122"/>
      <c r="J218" s="122"/>
      <c r="K218" s="122">
        <v>6</v>
      </c>
      <c r="L218" s="118" t="s">
        <v>601</v>
      </c>
      <c r="M218" s="118" t="s">
        <v>12</v>
      </c>
    </row>
    <row r="219" spans="1:13">
      <c r="A219" s="118" t="s">
        <v>502</v>
      </c>
      <c r="B219" s="119" t="s">
        <v>359</v>
      </c>
      <c r="C219" s="118">
        <v>185</v>
      </c>
      <c r="D219" s="122" t="s">
        <v>598</v>
      </c>
      <c r="E219" s="118" t="s">
        <v>12</v>
      </c>
      <c r="F219" s="122">
        <v>91</v>
      </c>
      <c r="G219" s="122">
        <v>132</v>
      </c>
      <c r="H219" s="122">
        <v>180</v>
      </c>
      <c r="I219" s="122"/>
      <c r="J219" s="122"/>
      <c r="K219" s="122">
        <v>6</v>
      </c>
      <c r="L219" s="118" t="s">
        <v>607</v>
      </c>
      <c r="M219" s="118" t="s">
        <v>70</v>
      </c>
    </row>
    <row r="220" spans="1:13">
      <c r="A220" s="118" t="s">
        <v>503</v>
      </c>
      <c r="B220" s="119" t="s">
        <v>359</v>
      </c>
      <c r="C220" s="118">
        <v>185</v>
      </c>
      <c r="D220" s="122" t="s">
        <v>598</v>
      </c>
      <c r="E220" s="118" t="s">
        <v>12</v>
      </c>
      <c r="F220" s="122">
        <v>91</v>
      </c>
      <c r="G220" s="122">
        <v>132</v>
      </c>
      <c r="H220" s="122">
        <v>180</v>
      </c>
      <c r="I220" s="122"/>
      <c r="J220" s="122"/>
      <c r="K220" s="122">
        <v>6</v>
      </c>
      <c r="L220" s="118" t="s">
        <v>607</v>
      </c>
      <c r="M220" s="118" t="s">
        <v>70</v>
      </c>
    </row>
    <row r="221" spans="1:13">
      <c r="A221" s="75" t="s">
        <v>103</v>
      </c>
      <c r="B221" s="75">
        <v>1</v>
      </c>
      <c r="C221" s="75">
        <v>185</v>
      </c>
      <c r="D221" s="75" t="s">
        <v>598</v>
      </c>
      <c r="E221" s="76" t="s">
        <v>12</v>
      </c>
      <c r="F221" s="80">
        <v>54</v>
      </c>
      <c r="G221" s="80">
        <v>108</v>
      </c>
      <c r="H221" s="80"/>
      <c r="I221" s="80"/>
      <c r="J221" s="80"/>
      <c r="K221" s="80">
        <v>4</v>
      </c>
      <c r="L221" s="75" t="s">
        <v>598</v>
      </c>
      <c r="M221" s="76" t="s">
        <v>12</v>
      </c>
    </row>
    <row r="222" spans="1:13">
      <c r="A222" s="75" t="s">
        <v>104</v>
      </c>
      <c r="B222" s="75">
        <v>1</v>
      </c>
      <c r="C222" s="75">
        <v>185</v>
      </c>
      <c r="D222" s="75" t="s">
        <v>598</v>
      </c>
      <c r="E222" s="76" t="s">
        <v>12</v>
      </c>
      <c r="F222" s="80">
        <v>54</v>
      </c>
      <c r="G222" s="80">
        <v>108</v>
      </c>
      <c r="H222" s="80">
        <v>156</v>
      </c>
      <c r="I222" s="80"/>
      <c r="J222" s="80"/>
      <c r="K222" s="80">
        <v>4</v>
      </c>
      <c r="L222" s="75" t="s">
        <v>598</v>
      </c>
      <c r="M222" s="76" t="s">
        <v>12</v>
      </c>
    </row>
    <row r="223" spans="1:13">
      <c r="A223" s="75" t="s">
        <v>142</v>
      </c>
      <c r="B223" s="75">
        <v>1</v>
      </c>
      <c r="C223" s="75">
        <v>185</v>
      </c>
      <c r="D223" s="75" t="s">
        <v>598</v>
      </c>
      <c r="E223" s="76" t="s">
        <v>12</v>
      </c>
      <c r="F223" s="80">
        <v>54</v>
      </c>
      <c r="G223" s="80">
        <v>108</v>
      </c>
      <c r="H223" s="80">
        <v>156</v>
      </c>
      <c r="I223" s="80"/>
      <c r="J223" s="80"/>
      <c r="K223" s="80">
        <v>4</v>
      </c>
      <c r="L223" s="75" t="s">
        <v>598</v>
      </c>
      <c r="M223" s="76" t="s">
        <v>12</v>
      </c>
    </row>
    <row r="224" spans="1:13">
      <c r="A224" s="75" t="s">
        <v>143</v>
      </c>
      <c r="B224" s="75">
        <v>1</v>
      </c>
      <c r="C224" s="75">
        <v>185</v>
      </c>
      <c r="D224" s="75" t="s">
        <v>598</v>
      </c>
      <c r="E224" s="76" t="s">
        <v>12</v>
      </c>
      <c r="F224" s="80">
        <v>54</v>
      </c>
      <c r="G224" s="80">
        <v>147</v>
      </c>
      <c r="H224" s="80"/>
      <c r="I224" s="80"/>
      <c r="J224" s="80"/>
      <c r="K224" s="80">
        <v>4</v>
      </c>
      <c r="L224" s="75" t="s">
        <v>598</v>
      </c>
      <c r="M224" s="76" t="s">
        <v>12</v>
      </c>
    </row>
    <row r="225" spans="1:13">
      <c r="A225" s="75" t="s">
        <v>144</v>
      </c>
      <c r="B225" s="75">
        <v>1</v>
      </c>
      <c r="C225" s="75">
        <v>185</v>
      </c>
      <c r="D225" s="75" t="s">
        <v>598</v>
      </c>
      <c r="E225" s="76" t="s">
        <v>12</v>
      </c>
      <c r="F225" s="80">
        <v>54</v>
      </c>
      <c r="G225" s="80">
        <v>147</v>
      </c>
      <c r="H225" s="80"/>
      <c r="I225" s="80"/>
      <c r="J225" s="80"/>
      <c r="K225" s="80">
        <v>4</v>
      </c>
      <c r="L225" s="75" t="s">
        <v>598</v>
      </c>
      <c r="M225" s="76" t="s">
        <v>12</v>
      </c>
    </row>
    <row r="226" spans="1:13">
      <c r="A226" s="12" t="s">
        <v>425</v>
      </c>
      <c r="B226" s="12">
        <v>1</v>
      </c>
      <c r="C226" s="12">
        <v>185</v>
      </c>
      <c r="D226" s="12" t="s">
        <v>598</v>
      </c>
      <c r="E226" s="12" t="s">
        <v>12</v>
      </c>
      <c r="F226" s="31"/>
      <c r="G226" s="31"/>
      <c r="H226" s="31"/>
      <c r="I226" s="31"/>
      <c r="J226" s="31"/>
      <c r="K226" s="31">
        <v>0</v>
      </c>
      <c r="L226" s="12" t="s">
        <v>598</v>
      </c>
      <c r="M226" s="12" t="s">
        <v>12</v>
      </c>
    </row>
    <row r="227" spans="1:13">
      <c r="A227" s="76" t="s">
        <v>145</v>
      </c>
      <c r="B227" s="76">
        <v>1</v>
      </c>
      <c r="C227" s="78" t="s">
        <v>94</v>
      </c>
      <c r="D227" s="76" t="s">
        <v>598</v>
      </c>
      <c r="E227" s="76" t="s">
        <v>12</v>
      </c>
      <c r="F227" s="80">
        <v>71</v>
      </c>
      <c r="G227" s="80"/>
      <c r="H227" s="80"/>
      <c r="I227" s="80"/>
      <c r="J227" s="80"/>
      <c r="K227" s="80">
        <v>1</v>
      </c>
      <c r="L227" s="76" t="s">
        <v>598</v>
      </c>
      <c r="M227" s="76" t="s">
        <v>12</v>
      </c>
    </row>
    <row r="228" spans="1:13">
      <c r="A228" s="76" t="s">
        <v>146</v>
      </c>
      <c r="B228" s="76">
        <v>1</v>
      </c>
      <c r="C228" s="76">
        <v>185</v>
      </c>
      <c r="D228" s="76" t="s">
        <v>598</v>
      </c>
      <c r="E228" s="76" t="s">
        <v>12</v>
      </c>
      <c r="F228" s="80">
        <v>71</v>
      </c>
      <c r="G228" s="80"/>
      <c r="H228" s="80"/>
      <c r="I228" s="80"/>
      <c r="J228" s="80"/>
      <c r="K228" s="80">
        <v>1</v>
      </c>
      <c r="L228" s="76" t="s">
        <v>598</v>
      </c>
      <c r="M228" s="76" t="s">
        <v>12</v>
      </c>
    </row>
    <row r="229" spans="1:13">
      <c r="A229" s="12" t="s">
        <v>198</v>
      </c>
      <c r="B229" s="13" t="s">
        <v>200</v>
      </c>
      <c r="C229" s="12">
        <v>185</v>
      </c>
      <c r="D229" s="12" t="s">
        <v>598</v>
      </c>
      <c r="E229" s="12" t="s">
        <v>12</v>
      </c>
      <c r="F229" s="31">
        <v>99</v>
      </c>
      <c r="G229" s="31"/>
      <c r="H229" s="31"/>
      <c r="I229" s="31"/>
      <c r="J229" s="31"/>
      <c r="K229" s="31">
        <v>1</v>
      </c>
      <c r="L229" s="12" t="s">
        <v>607</v>
      </c>
      <c r="M229" s="12" t="s">
        <v>70</v>
      </c>
    </row>
    <row r="230" spans="1:13">
      <c r="A230" s="12" t="s">
        <v>199</v>
      </c>
      <c r="B230" s="13" t="s">
        <v>200</v>
      </c>
      <c r="C230" s="12">
        <v>185</v>
      </c>
      <c r="D230" s="12" t="s">
        <v>598</v>
      </c>
      <c r="E230" s="12" t="s">
        <v>12</v>
      </c>
      <c r="F230" s="31">
        <v>99</v>
      </c>
      <c r="G230" s="31"/>
      <c r="H230" s="31"/>
      <c r="I230" s="31"/>
      <c r="J230" s="31"/>
      <c r="K230" s="31">
        <v>1</v>
      </c>
      <c r="L230" s="12" t="s">
        <v>607</v>
      </c>
      <c r="M230" s="12" t="s">
        <v>70</v>
      </c>
    </row>
    <row r="231" spans="1:13">
      <c r="A231" s="76" t="s">
        <v>147</v>
      </c>
      <c r="B231" s="76">
        <v>1</v>
      </c>
      <c r="C231" s="77" t="s">
        <v>95</v>
      </c>
      <c r="D231" s="76" t="s">
        <v>598</v>
      </c>
      <c r="E231" s="76" t="s">
        <v>12</v>
      </c>
      <c r="F231" s="80">
        <v>85</v>
      </c>
      <c r="G231" s="80"/>
      <c r="H231" s="80"/>
      <c r="I231" s="80"/>
      <c r="J231" s="80"/>
      <c r="K231" s="80">
        <v>1</v>
      </c>
      <c r="L231" s="76" t="s">
        <v>598</v>
      </c>
      <c r="M231" s="76" t="s">
        <v>12</v>
      </c>
    </row>
    <row r="232" spans="1:13">
      <c r="A232" s="76" t="s">
        <v>148</v>
      </c>
      <c r="B232" s="76">
        <v>1</v>
      </c>
      <c r="C232" s="77" t="s">
        <v>514</v>
      </c>
      <c r="D232" s="76" t="s">
        <v>598</v>
      </c>
      <c r="E232" s="76" t="s">
        <v>12</v>
      </c>
      <c r="F232" s="80">
        <v>85</v>
      </c>
      <c r="G232" s="80"/>
      <c r="H232" s="80"/>
      <c r="I232" s="80"/>
      <c r="J232" s="80"/>
      <c r="K232" s="80">
        <v>1</v>
      </c>
      <c r="L232" s="76" t="s">
        <v>598</v>
      </c>
      <c r="M232" s="76" t="s">
        <v>12</v>
      </c>
    </row>
    <row r="233" spans="1:13">
      <c r="A233" s="12" t="s">
        <v>685</v>
      </c>
      <c r="B233" s="12">
        <v>1</v>
      </c>
      <c r="C233" s="12">
        <v>185</v>
      </c>
      <c r="D233" s="12" t="s">
        <v>598</v>
      </c>
      <c r="E233" s="12" t="s">
        <v>12</v>
      </c>
      <c r="F233" s="31"/>
      <c r="G233" s="31"/>
      <c r="H233" s="31"/>
      <c r="I233" s="31"/>
      <c r="J233" s="31"/>
      <c r="K233" s="31">
        <v>0</v>
      </c>
      <c r="L233" s="12" t="s">
        <v>598</v>
      </c>
      <c r="M233" s="12" t="s">
        <v>12</v>
      </c>
    </row>
    <row r="234" spans="1:13">
      <c r="A234" s="76" t="s">
        <v>196</v>
      </c>
      <c r="B234" s="76">
        <v>1</v>
      </c>
      <c r="C234" s="76">
        <v>185</v>
      </c>
      <c r="D234" s="76" t="s">
        <v>598</v>
      </c>
      <c r="E234" s="76" t="s">
        <v>12</v>
      </c>
      <c r="F234" s="80">
        <v>112</v>
      </c>
      <c r="G234" s="80"/>
      <c r="H234" s="80"/>
      <c r="I234" s="80"/>
      <c r="J234" s="80"/>
      <c r="K234" s="80">
        <v>1</v>
      </c>
      <c r="L234" s="76" t="s">
        <v>598</v>
      </c>
      <c r="M234" s="76" t="s">
        <v>12</v>
      </c>
    </row>
    <row r="235" spans="1:13">
      <c r="A235" s="76" t="s">
        <v>197</v>
      </c>
      <c r="B235" s="76">
        <v>1</v>
      </c>
      <c r="C235" s="76">
        <v>185</v>
      </c>
      <c r="D235" s="76" t="s">
        <v>598</v>
      </c>
      <c r="E235" s="76" t="s">
        <v>12</v>
      </c>
      <c r="F235" s="80">
        <v>112</v>
      </c>
      <c r="G235" s="80"/>
      <c r="H235" s="80"/>
      <c r="I235" s="80"/>
      <c r="J235" s="80"/>
      <c r="K235" s="80">
        <v>1</v>
      </c>
      <c r="L235" s="76" t="s">
        <v>598</v>
      </c>
      <c r="M235" s="76" t="s">
        <v>12</v>
      </c>
    </row>
    <row r="236" spans="1:13">
      <c r="A236" s="118" t="s">
        <v>396</v>
      </c>
      <c r="B236" s="119" t="s">
        <v>93</v>
      </c>
      <c r="C236" s="118">
        <v>185</v>
      </c>
      <c r="D236" s="118" t="s">
        <v>598</v>
      </c>
      <c r="E236" s="118" t="s">
        <v>12</v>
      </c>
      <c r="F236" s="118"/>
      <c r="G236" s="118"/>
      <c r="H236" s="118"/>
      <c r="I236" s="118"/>
      <c r="J236" s="118"/>
      <c r="K236" s="118">
        <v>0</v>
      </c>
      <c r="L236" s="118" t="s">
        <v>598</v>
      </c>
      <c r="M236" s="118" t="s">
        <v>12</v>
      </c>
    </row>
    <row r="237" spans="1:13">
      <c r="A237" s="76" t="s">
        <v>47</v>
      </c>
      <c r="B237" s="76">
        <v>1</v>
      </c>
      <c r="C237" s="76">
        <v>185</v>
      </c>
      <c r="D237" s="76" t="s">
        <v>598</v>
      </c>
      <c r="E237" s="76" t="s">
        <v>12</v>
      </c>
      <c r="F237" s="76">
        <v>61</v>
      </c>
      <c r="G237" s="76">
        <v>104</v>
      </c>
      <c r="H237" s="76"/>
      <c r="I237" s="76"/>
      <c r="J237" s="76"/>
      <c r="K237" s="76">
        <v>6</v>
      </c>
      <c r="L237" s="76" t="s">
        <v>598</v>
      </c>
      <c r="M237" s="76" t="s">
        <v>12</v>
      </c>
    </row>
    <row r="238" spans="1:13">
      <c r="A238" s="76" t="s">
        <v>48</v>
      </c>
      <c r="B238" s="76">
        <v>1</v>
      </c>
      <c r="C238" s="76">
        <v>185</v>
      </c>
      <c r="D238" s="76" t="s">
        <v>598</v>
      </c>
      <c r="E238" s="76" t="s">
        <v>12</v>
      </c>
      <c r="F238" s="76">
        <v>61</v>
      </c>
      <c r="G238" s="76">
        <v>104</v>
      </c>
      <c r="H238" s="76">
        <v>156</v>
      </c>
      <c r="I238" s="76"/>
      <c r="J238" s="76"/>
      <c r="K238" s="76">
        <v>6</v>
      </c>
      <c r="L238" s="76" t="s">
        <v>598</v>
      </c>
      <c r="M238" s="76" t="s">
        <v>12</v>
      </c>
    </row>
    <row r="239" spans="1:13">
      <c r="A239" s="76" t="s">
        <v>309</v>
      </c>
      <c r="B239" s="76">
        <v>1</v>
      </c>
      <c r="C239" s="76">
        <v>185</v>
      </c>
      <c r="D239" s="76" t="s">
        <v>598</v>
      </c>
      <c r="E239" s="76" t="s">
        <v>12</v>
      </c>
      <c r="F239" s="76">
        <v>61</v>
      </c>
      <c r="G239" s="76">
        <v>104</v>
      </c>
      <c r="H239" s="76">
        <v>156</v>
      </c>
      <c r="I239" s="76"/>
      <c r="J239" s="76"/>
      <c r="K239" s="76">
        <v>6</v>
      </c>
      <c r="L239" s="76" t="s">
        <v>598</v>
      </c>
      <c r="M239" s="76" t="s">
        <v>12</v>
      </c>
    </row>
    <row r="240" spans="1:13">
      <c r="A240" s="76" t="s">
        <v>310</v>
      </c>
      <c r="B240" s="76">
        <v>1</v>
      </c>
      <c r="C240" s="76">
        <v>185</v>
      </c>
      <c r="D240" s="76" t="s">
        <v>598</v>
      </c>
      <c r="E240" s="76" t="s">
        <v>12</v>
      </c>
      <c r="F240" s="76">
        <v>61</v>
      </c>
      <c r="G240" s="76">
        <v>106</v>
      </c>
      <c r="H240" s="76">
        <v>151</v>
      </c>
      <c r="I240" s="76"/>
      <c r="J240" s="76"/>
      <c r="K240" s="76">
        <v>6</v>
      </c>
      <c r="L240" s="76" t="s">
        <v>598</v>
      </c>
      <c r="M240" s="76" t="s">
        <v>12</v>
      </c>
    </row>
    <row r="241" spans="1:13">
      <c r="A241" s="76" t="s">
        <v>311</v>
      </c>
      <c r="B241" s="76">
        <v>1</v>
      </c>
      <c r="C241" s="76">
        <v>185</v>
      </c>
      <c r="D241" s="76" t="s">
        <v>598</v>
      </c>
      <c r="E241" s="76" t="s">
        <v>12</v>
      </c>
      <c r="F241" s="76">
        <v>61</v>
      </c>
      <c r="G241" s="76">
        <v>106</v>
      </c>
      <c r="H241" s="76">
        <v>151</v>
      </c>
      <c r="I241" s="76"/>
      <c r="J241" s="76"/>
      <c r="K241" s="76">
        <v>6</v>
      </c>
      <c r="L241" s="76" t="s">
        <v>598</v>
      </c>
      <c r="M241" s="76" t="s">
        <v>12</v>
      </c>
    </row>
    <row r="242" spans="1:13">
      <c r="A242" s="76" t="s">
        <v>312</v>
      </c>
      <c r="B242" s="76">
        <v>1</v>
      </c>
      <c r="C242" s="76">
        <v>185</v>
      </c>
      <c r="D242" s="76" t="s">
        <v>598</v>
      </c>
      <c r="E242" s="76" t="s">
        <v>12</v>
      </c>
      <c r="F242" s="76">
        <v>61</v>
      </c>
      <c r="G242" s="76">
        <v>106</v>
      </c>
      <c r="H242" s="76">
        <v>149</v>
      </c>
      <c r="I242" s="76"/>
      <c r="J242" s="76"/>
      <c r="K242" s="76">
        <v>6</v>
      </c>
      <c r="L242" s="76" t="s">
        <v>598</v>
      </c>
      <c r="M242" s="76" t="s">
        <v>12</v>
      </c>
    </row>
    <row r="243" spans="1:13">
      <c r="A243" s="76" t="s">
        <v>313</v>
      </c>
      <c r="B243" s="76">
        <v>1</v>
      </c>
      <c r="C243" s="76">
        <v>185</v>
      </c>
      <c r="D243" s="76" t="s">
        <v>598</v>
      </c>
      <c r="E243" s="76" t="s">
        <v>12</v>
      </c>
      <c r="F243" s="76">
        <v>61</v>
      </c>
      <c r="G243" s="76">
        <v>106</v>
      </c>
      <c r="H243" s="76">
        <v>149</v>
      </c>
      <c r="I243" s="76"/>
      <c r="J243" s="76"/>
      <c r="K243" s="76">
        <v>6</v>
      </c>
      <c r="L243" s="76" t="s">
        <v>598</v>
      </c>
      <c r="M243" s="76" t="s">
        <v>12</v>
      </c>
    </row>
    <row r="244" spans="1:13">
      <c r="A244" s="12" t="s">
        <v>201</v>
      </c>
      <c r="B244" s="12">
        <v>2</v>
      </c>
      <c r="C244" s="42" t="s">
        <v>204</v>
      </c>
      <c r="D244" s="12" t="s">
        <v>598</v>
      </c>
      <c r="E244" s="12" t="s">
        <v>12</v>
      </c>
      <c r="F244" s="12">
        <v>17</v>
      </c>
      <c r="G244" s="12"/>
      <c r="H244" s="12"/>
      <c r="I244" s="12"/>
      <c r="J244" s="12"/>
      <c r="K244" s="12">
        <v>2</v>
      </c>
      <c r="L244" s="12" t="s">
        <v>607</v>
      </c>
      <c r="M244" s="12" t="s">
        <v>70</v>
      </c>
    </row>
    <row r="245" spans="1:13">
      <c r="A245" s="12" t="s">
        <v>202</v>
      </c>
      <c r="B245" s="12">
        <v>2</v>
      </c>
      <c r="C245" s="12">
        <v>185</v>
      </c>
      <c r="D245" s="12" t="s">
        <v>598</v>
      </c>
      <c r="E245" s="12" t="s">
        <v>12</v>
      </c>
      <c r="F245" s="12">
        <v>17</v>
      </c>
      <c r="G245" s="12">
        <v>119</v>
      </c>
      <c r="H245" s="12"/>
      <c r="I245" s="12"/>
      <c r="J245" s="12"/>
      <c r="K245" s="12">
        <v>2</v>
      </c>
      <c r="L245" s="12" t="s">
        <v>607</v>
      </c>
      <c r="M245" s="12" t="s">
        <v>70</v>
      </c>
    </row>
    <row r="246" spans="1:13">
      <c r="A246" s="12" t="s">
        <v>203</v>
      </c>
      <c r="B246" s="12">
        <v>2</v>
      </c>
      <c r="C246" s="12">
        <v>185</v>
      </c>
      <c r="D246" s="12" t="s">
        <v>598</v>
      </c>
      <c r="E246" s="12" t="s">
        <v>12</v>
      </c>
      <c r="F246" s="12">
        <v>17</v>
      </c>
      <c r="G246" s="12">
        <v>119</v>
      </c>
      <c r="H246" s="12"/>
      <c r="I246" s="12"/>
      <c r="J246" s="12"/>
      <c r="K246" s="12">
        <v>2</v>
      </c>
      <c r="L246" s="12" t="s">
        <v>607</v>
      </c>
      <c r="M246" s="12" t="s">
        <v>70</v>
      </c>
    </row>
    <row r="247" spans="1:13">
      <c r="A247" s="76" t="s">
        <v>407</v>
      </c>
      <c r="B247" s="77" t="s">
        <v>205</v>
      </c>
      <c r="C247" s="76">
        <v>185</v>
      </c>
      <c r="D247" s="76" t="s">
        <v>598</v>
      </c>
      <c r="E247" s="76" t="s">
        <v>12</v>
      </c>
      <c r="F247" s="76"/>
      <c r="G247" s="76"/>
      <c r="H247" s="76"/>
      <c r="I247" s="76"/>
      <c r="J247" s="76"/>
      <c r="K247" s="76">
        <v>0</v>
      </c>
      <c r="L247" s="76" t="s">
        <v>607</v>
      </c>
      <c r="M247" s="76" t="s">
        <v>70</v>
      </c>
    </row>
    <row r="248" spans="1:13">
      <c r="A248" s="12" t="s">
        <v>31</v>
      </c>
      <c r="B248" s="12">
        <v>1</v>
      </c>
      <c r="C248" s="12">
        <v>185</v>
      </c>
      <c r="D248" s="12" t="s">
        <v>598</v>
      </c>
      <c r="E248" s="12" t="s">
        <v>12</v>
      </c>
      <c r="F248" s="12">
        <v>37</v>
      </c>
      <c r="G248" s="12">
        <v>114</v>
      </c>
      <c r="H248" s="12"/>
      <c r="I248" s="12"/>
      <c r="J248" s="12"/>
      <c r="K248" s="12">
        <v>3</v>
      </c>
      <c r="L248" s="12" t="s">
        <v>598</v>
      </c>
      <c r="M248" s="12" t="s">
        <v>12</v>
      </c>
    </row>
    <row r="249" spans="1:13">
      <c r="A249" s="12" t="s">
        <v>32</v>
      </c>
      <c r="B249" s="12">
        <v>1</v>
      </c>
      <c r="C249" s="12">
        <v>185</v>
      </c>
      <c r="D249" s="12" t="s">
        <v>598</v>
      </c>
      <c r="E249" s="12" t="s">
        <v>12</v>
      </c>
      <c r="F249" s="12">
        <v>37</v>
      </c>
      <c r="G249" s="12">
        <v>114</v>
      </c>
      <c r="H249" s="12"/>
      <c r="I249" s="12"/>
      <c r="J249" s="12"/>
      <c r="K249" s="12">
        <v>3</v>
      </c>
      <c r="L249" s="12" t="s">
        <v>598</v>
      </c>
      <c r="M249" s="12" t="s">
        <v>12</v>
      </c>
    </row>
    <row r="250" spans="1:13">
      <c r="A250" s="12" t="s">
        <v>191</v>
      </c>
      <c r="B250" s="12">
        <v>1</v>
      </c>
      <c r="C250" s="12">
        <v>185</v>
      </c>
      <c r="D250" s="12" t="s">
        <v>598</v>
      </c>
      <c r="E250" s="12" t="s">
        <v>12</v>
      </c>
      <c r="F250" s="12">
        <v>37</v>
      </c>
      <c r="G250" s="12">
        <v>122</v>
      </c>
      <c r="H250" s="12"/>
      <c r="I250" s="12"/>
      <c r="J250" s="12"/>
      <c r="K250" s="12">
        <v>3</v>
      </c>
      <c r="L250" s="12" t="s">
        <v>598</v>
      </c>
      <c r="M250" s="12" t="s">
        <v>12</v>
      </c>
    </row>
    <row r="251" spans="1:13">
      <c r="A251" s="12" t="s">
        <v>192</v>
      </c>
      <c r="B251" s="12">
        <v>1</v>
      </c>
      <c r="C251" s="12">
        <v>185</v>
      </c>
      <c r="D251" s="12" t="s">
        <v>598</v>
      </c>
      <c r="E251" s="12" t="s">
        <v>12</v>
      </c>
      <c r="F251" s="12">
        <v>37</v>
      </c>
      <c r="G251" s="12">
        <v>122</v>
      </c>
      <c r="H251" s="12"/>
      <c r="I251" s="12"/>
      <c r="J251" s="12"/>
      <c r="K251" s="12">
        <v>3</v>
      </c>
      <c r="L251" s="12" t="s">
        <v>598</v>
      </c>
      <c r="M251" s="12" t="s">
        <v>12</v>
      </c>
    </row>
    <row r="252" spans="1:13">
      <c r="A252" s="33" t="s">
        <v>53</v>
      </c>
      <c r="B252" s="33">
        <v>1</v>
      </c>
      <c r="C252" s="33">
        <v>185</v>
      </c>
      <c r="D252" s="33" t="s">
        <v>601</v>
      </c>
      <c r="E252" s="33" t="s">
        <v>12</v>
      </c>
      <c r="F252" s="33">
        <v>76</v>
      </c>
      <c r="G252" s="33">
        <v>125</v>
      </c>
      <c r="H252" s="33"/>
      <c r="I252" s="33"/>
      <c r="J252" s="33"/>
      <c r="K252" s="33">
        <v>5</v>
      </c>
      <c r="L252" s="33" t="s">
        <v>607</v>
      </c>
      <c r="M252" s="33" t="s">
        <v>70</v>
      </c>
    </row>
    <row r="253" spans="1:13">
      <c r="A253" s="33" t="s">
        <v>54</v>
      </c>
      <c r="B253" s="33">
        <v>1</v>
      </c>
      <c r="C253" s="33">
        <v>185</v>
      </c>
      <c r="D253" s="33" t="s">
        <v>601</v>
      </c>
      <c r="E253" s="33" t="s">
        <v>12</v>
      </c>
      <c r="F253" s="33">
        <v>76</v>
      </c>
      <c r="G253" s="33">
        <v>125</v>
      </c>
      <c r="H253" s="33"/>
      <c r="I253" s="33"/>
      <c r="J253" s="33"/>
      <c r="K253" s="33">
        <v>5</v>
      </c>
      <c r="L253" s="33" t="s">
        <v>607</v>
      </c>
      <c r="M253" s="33" t="s">
        <v>70</v>
      </c>
    </row>
    <row r="254" spans="1:13">
      <c r="A254" s="33" t="s">
        <v>327</v>
      </c>
      <c r="B254" s="33">
        <v>1</v>
      </c>
      <c r="C254" s="33">
        <v>185</v>
      </c>
      <c r="D254" s="33" t="s">
        <v>601</v>
      </c>
      <c r="E254" s="33" t="s">
        <v>12</v>
      </c>
      <c r="F254" s="33">
        <v>76</v>
      </c>
      <c r="G254" s="33">
        <v>129</v>
      </c>
      <c r="H254" s="33">
        <v>172</v>
      </c>
      <c r="I254" s="33"/>
      <c r="J254" s="33"/>
      <c r="K254" s="33">
        <v>5</v>
      </c>
      <c r="L254" s="33" t="s">
        <v>601</v>
      </c>
      <c r="M254" s="33" t="s">
        <v>12</v>
      </c>
    </row>
    <row r="255" spans="1:13">
      <c r="A255" s="33" t="s">
        <v>328</v>
      </c>
      <c r="B255" s="33">
        <v>1</v>
      </c>
      <c r="C255" s="33">
        <v>185</v>
      </c>
      <c r="D255" s="33" t="s">
        <v>601</v>
      </c>
      <c r="E255" s="33" t="s">
        <v>12</v>
      </c>
      <c r="F255" s="33">
        <v>76</v>
      </c>
      <c r="G255" s="33">
        <v>129</v>
      </c>
      <c r="H255" s="33">
        <v>172</v>
      </c>
      <c r="I255" s="33"/>
      <c r="J255" s="33"/>
      <c r="K255" s="33">
        <v>5</v>
      </c>
      <c r="L255" s="33" t="s">
        <v>601</v>
      </c>
      <c r="M255" s="33" t="s">
        <v>12</v>
      </c>
    </row>
    <row r="256" spans="1:13">
      <c r="A256" s="33" t="s">
        <v>329</v>
      </c>
      <c r="B256" s="33">
        <v>1</v>
      </c>
      <c r="C256" s="33">
        <v>185</v>
      </c>
      <c r="D256" s="33" t="s">
        <v>601</v>
      </c>
      <c r="E256" s="33" t="s">
        <v>12</v>
      </c>
      <c r="F256" s="33">
        <v>76</v>
      </c>
      <c r="G256" s="33">
        <v>129</v>
      </c>
      <c r="H256" s="33">
        <v>175</v>
      </c>
      <c r="I256" s="33"/>
      <c r="J256" s="33"/>
      <c r="K256" s="33">
        <v>5</v>
      </c>
      <c r="L256" s="33" t="s">
        <v>607</v>
      </c>
      <c r="M256" s="33" t="s">
        <v>70</v>
      </c>
    </row>
    <row r="257" spans="1:13">
      <c r="A257" s="33" t="s">
        <v>330</v>
      </c>
      <c r="B257" s="33">
        <v>1</v>
      </c>
      <c r="C257" s="33">
        <v>185</v>
      </c>
      <c r="D257" s="33" t="s">
        <v>601</v>
      </c>
      <c r="E257" s="33" t="s">
        <v>12</v>
      </c>
      <c r="F257" s="33">
        <v>76</v>
      </c>
      <c r="G257" s="33">
        <v>129</v>
      </c>
      <c r="H257" s="33">
        <v>175</v>
      </c>
      <c r="I257" s="33"/>
      <c r="J257" s="33"/>
      <c r="K257" s="33">
        <v>5</v>
      </c>
      <c r="L257" s="33" t="s">
        <v>607</v>
      </c>
      <c r="M257" s="33" t="s">
        <v>70</v>
      </c>
    </row>
    <row r="258" spans="1:13">
      <c r="A258" s="69" t="s">
        <v>57</v>
      </c>
      <c r="B258" s="69">
        <v>1</v>
      </c>
      <c r="C258" s="69">
        <v>185</v>
      </c>
      <c r="D258" s="69" t="s">
        <v>601</v>
      </c>
      <c r="E258" s="69" t="s">
        <v>12</v>
      </c>
      <c r="F258" s="69">
        <v>60</v>
      </c>
      <c r="G258" s="69">
        <v>111</v>
      </c>
      <c r="H258" s="69">
        <v>155</v>
      </c>
      <c r="I258" s="69"/>
      <c r="J258" s="69"/>
      <c r="K258" s="69">
        <v>7</v>
      </c>
      <c r="L258" s="69" t="s">
        <v>601</v>
      </c>
      <c r="M258" s="69" t="s">
        <v>12</v>
      </c>
    </row>
    <row r="259" spans="1:13">
      <c r="A259" s="69" t="s">
        <v>58</v>
      </c>
      <c r="B259" s="69">
        <v>1</v>
      </c>
      <c r="C259" s="69">
        <v>185</v>
      </c>
      <c r="D259" s="69" t="s">
        <v>601</v>
      </c>
      <c r="E259" s="69" t="s">
        <v>12</v>
      </c>
      <c r="F259" s="69">
        <v>60</v>
      </c>
      <c r="G259" s="69">
        <v>111</v>
      </c>
      <c r="H259" s="69">
        <v>155</v>
      </c>
      <c r="I259" s="69"/>
      <c r="J259" s="69"/>
      <c r="K259" s="69">
        <v>7</v>
      </c>
      <c r="L259" s="69" t="s">
        <v>607</v>
      </c>
      <c r="M259" s="69" t="s">
        <v>70</v>
      </c>
    </row>
    <row r="260" spans="1:13">
      <c r="A260" s="69" t="s">
        <v>334</v>
      </c>
      <c r="B260" s="69">
        <v>1</v>
      </c>
      <c r="C260" s="69">
        <v>185</v>
      </c>
      <c r="D260" s="69" t="s">
        <v>601</v>
      </c>
      <c r="E260" s="69" t="s">
        <v>12</v>
      </c>
      <c r="F260" s="69">
        <v>60</v>
      </c>
      <c r="G260" s="69">
        <v>111</v>
      </c>
      <c r="H260" s="69">
        <v>158</v>
      </c>
      <c r="I260" s="69"/>
      <c r="J260" s="69"/>
      <c r="K260" s="69">
        <v>7</v>
      </c>
      <c r="L260" s="69" t="s">
        <v>607</v>
      </c>
      <c r="M260" s="69" t="s">
        <v>70</v>
      </c>
    </row>
    <row r="261" spans="1:13">
      <c r="A261" s="69" t="s">
        <v>335</v>
      </c>
      <c r="B261" s="69">
        <v>1</v>
      </c>
      <c r="C261" s="69">
        <v>185</v>
      </c>
      <c r="D261" s="69" t="s">
        <v>601</v>
      </c>
      <c r="E261" s="69" t="s">
        <v>12</v>
      </c>
      <c r="F261" s="69">
        <v>60</v>
      </c>
      <c r="G261" s="69">
        <v>111</v>
      </c>
      <c r="H261" s="69">
        <v>158</v>
      </c>
      <c r="I261" s="69"/>
      <c r="J261" s="69"/>
      <c r="K261" s="69">
        <v>7</v>
      </c>
      <c r="L261" s="69" t="s">
        <v>607</v>
      </c>
      <c r="M261" s="69" t="s">
        <v>70</v>
      </c>
    </row>
    <row r="262" spans="1:13">
      <c r="A262" s="69" t="s">
        <v>336</v>
      </c>
      <c r="B262" s="69">
        <v>1</v>
      </c>
      <c r="C262" s="69">
        <v>185</v>
      </c>
      <c r="D262" s="69" t="s">
        <v>601</v>
      </c>
      <c r="E262" s="69" t="s">
        <v>12</v>
      </c>
      <c r="F262" s="69">
        <v>60</v>
      </c>
      <c r="G262" s="69">
        <v>114</v>
      </c>
      <c r="H262" s="69">
        <v>149</v>
      </c>
      <c r="I262" s="69"/>
      <c r="J262" s="69"/>
      <c r="K262" s="69">
        <v>7</v>
      </c>
      <c r="L262" s="69" t="s">
        <v>601</v>
      </c>
      <c r="M262" s="69" t="s">
        <v>12</v>
      </c>
    </row>
    <row r="263" spans="1:13">
      <c r="A263" s="69" t="s">
        <v>337</v>
      </c>
      <c r="B263" s="69">
        <v>1</v>
      </c>
      <c r="C263" s="69">
        <v>185</v>
      </c>
      <c r="D263" s="69" t="s">
        <v>601</v>
      </c>
      <c r="E263" s="69" t="s">
        <v>12</v>
      </c>
      <c r="F263" s="69">
        <v>60</v>
      </c>
      <c r="G263" s="69">
        <v>114</v>
      </c>
      <c r="H263" s="69">
        <v>149</v>
      </c>
      <c r="I263" s="69"/>
      <c r="J263" s="69"/>
      <c r="K263" s="69">
        <v>7</v>
      </c>
      <c r="L263" s="69" t="s">
        <v>607</v>
      </c>
      <c r="M263" s="69" t="s">
        <v>70</v>
      </c>
    </row>
    <row r="264" spans="1:13">
      <c r="A264" s="69" t="s">
        <v>362</v>
      </c>
      <c r="B264" s="69">
        <v>1</v>
      </c>
      <c r="C264" s="69">
        <v>185</v>
      </c>
      <c r="D264" s="69" t="s">
        <v>601</v>
      </c>
      <c r="E264" s="69" t="s">
        <v>12</v>
      </c>
      <c r="F264" s="69">
        <v>60</v>
      </c>
      <c r="G264" s="69">
        <v>114</v>
      </c>
      <c r="H264" s="69">
        <v>160</v>
      </c>
      <c r="I264" s="69"/>
      <c r="J264" s="69"/>
      <c r="K264" s="69">
        <v>7</v>
      </c>
      <c r="L264" s="69" t="s">
        <v>601</v>
      </c>
      <c r="M264" s="69" t="s">
        <v>12</v>
      </c>
    </row>
    <row r="265" spans="1:13">
      <c r="A265" s="69" t="s">
        <v>363</v>
      </c>
      <c r="B265" s="69">
        <v>1</v>
      </c>
      <c r="C265" s="69">
        <v>185</v>
      </c>
      <c r="D265" s="69" t="s">
        <v>601</v>
      </c>
      <c r="E265" s="69" t="s">
        <v>12</v>
      </c>
      <c r="F265" s="69">
        <v>60</v>
      </c>
      <c r="G265" s="69">
        <v>114</v>
      </c>
      <c r="H265" s="69">
        <v>160</v>
      </c>
      <c r="I265" s="69"/>
      <c r="J265" s="69"/>
      <c r="K265" s="69">
        <v>7</v>
      </c>
      <c r="L265" s="69" t="s">
        <v>607</v>
      </c>
      <c r="M265" s="69" t="s">
        <v>70</v>
      </c>
    </row>
    <row r="266" spans="1:13">
      <c r="A266" s="33" t="s">
        <v>233</v>
      </c>
      <c r="B266" s="33">
        <v>1</v>
      </c>
      <c r="C266" s="34" t="s">
        <v>235</v>
      </c>
      <c r="D266" s="33" t="s">
        <v>601</v>
      </c>
      <c r="E266" s="33" t="s">
        <v>12</v>
      </c>
      <c r="F266" s="33">
        <v>41</v>
      </c>
      <c r="G266" s="33"/>
      <c r="H266" s="33"/>
      <c r="I266" s="33"/>
      <c r="J266" s="33"/>
      <c r="K266" s="33">
        <v>1</v>
      </c>
      <c r="L266" s="33" t="s">
        <v>607</v>
      </c>
      <c r="M266" s="33" t="s">
        <v>70</v>
      </c>
    </row>
    <row r="267" spans="1:13">
      <c r="A267" s="33" t="s">
        <v>234</v>
      </c>
      <c r="B267" s="33">
        <v>1</v>
      </c>
      <c r="C267" s="33">
        <v>185</v>
      </c>
      <c r="D267" s="33" t="s">
        <v>601</v>
      </c>
      <c r="E267" s="33" t="s">
        <v>12</v>
      </c>
      <c r="F267" s="33">
        <v>41</v>
      </c>
      <c r="G267" s="33"/>
      <c r="H267" s="33"/>
      <c r="I267" s="33"/>
      <c r="J267" s="33"/>
      <c r="K267" s="33">
        <v>1</v>
      </c>
      <c r="L267" s="33" t="s">
        <v>607</v>
      </c>
      <c r="M267" s="33" t="s">
        <v>70</v>
      </c>
    </row>
    <row r="268" spans="1:13">
      <c r="A268" s="69" t="s">
        <v>686</v>
      </c>
      <c r="B268" s="69">
        <v>1</v>
      </c>
      <c r="C268" s="70" t="s">
        <v>236</v>
      </c>
      <c r="D268" s="69" t="s">
        <v>601</v>
      </c>
      <c r="E268" s="69" t="s">
        <v>12</v>
      </c>
      <c r="F268" s="69">
        <v>13</v>
      </c>
      <c r="G268" s="69"/>
      <c r="H268" s="69"/>
      <c r="I268" s="69"/>
      <c r="J268" s="69"/>
      <c r="K268" s="69">
        <v>1</v>
      </c>
      <c r="L268" s="69" t="s">
        <v>607</v>
      </c>
      <c r="M268" s="69" t="s">
        <v>70</v>
      </c>
    </row>
    <row r="269" spans="1:13">
      <c r="A269" s="69" t="s">
        <v>687</v>
      </c>
      <c r="B269" s="69">
        <v>1</v>
      </c>
      <c r="C269" s="70" t="s">
        <v>237</v>
      </c>
      <c r="D269" s="69" t="s">
        <v>601</v>
      </c>
      <c r="E269" s="69" t="s">
        <v>12</v>
      </c>
      <c r="F269" s="69">
        <v>13</v>
      </c>
      <c r="G269" s="69"/>
      <c r="H269" s="69"/>
      <c r="I269" s="69"/>
      <c r="J269" s="69"/>
      <c r="K269" s="69">
        <v>1</v>
      </c>
      <c r="L269" s="69" t="s">
        <v>601</v>
      </c>
      <c r="M269" s="69" t="s">
        <v>12</v>
      </c>
    </row>
    <row r="270" spans="1:13">
      <c r="A270" s="118" t="s">
        <v>669</v>
      </c>
      <c r="B270" s="118">
        <v>22</v>
      </c>
      <c r="C270" s="121" t="s">
        <v>501</v>
      </c>
      <c r="D270" s="118" t="s">
        <v>601</v>
      </c>
      <c r="E270" s="118" t="s">
        <v>12</v>
      </c>
      <c r="F270" s="118"/>
      <c r="G270" s="118"/>
      <c r="H270" s="118"/>
      <c r="I270" s="118"/>
      <c r="J270" s="118"/>
      <c r="K270" s="118">
        <v>0</v>
      </c>
      <c r="L270" s="118" t="s">
        <v>601</v>
      </c>
      <c r="M270" s="118" t="s">
        <v>12</v>
      </c>
    </row>
    <row r="271" spans="1:13">
      <c r="A271" s="69" t="s">
        <v>37</v>
      </c>
      <c r="B271" s="69">
        <v>1</v>
      </c>
      <c r="C271" s="70" t="s">
        <v>242</v>
      </c>
      <c r="D271" s="69" t="s">
        <v>601</v>
      </c>
      <c r="E271" s="69" t="s">
        <v>12</v>
      </c>
      <c r="F271" s="69">
        <v>29</v>
      </c>
      <c r="G271" s="69">
        <v>73</v>
      </c>
      <c r="H271" s="69"/>
      <c r="I271" s="69"/>
      <c r="J271" s="69"/>
      <c r="K271" s="69">
        <v>5</v>
      </c>
      <c r="L271" s="69" t="s">
        <v>601</v>
      </c>
      <c r="M271" s="69" t="s">
        <v>12</v>
      </c>
    </row>
    <row r="272" spans="1:13">
      <c r="A272" s="69" t="s">
        <v>38</v>
      </c>
      <c r="B272" s="69">
        <v>1</v>
      </c>
      <c r="C272" s="70" t="s">
        <v>243</v>
      </c>
      <c r="D272" s="69" t="s">
        <v>601</v>
      </c>
      <c r="E272" s="69" t="s">
        <v>12</v>
      </c>
      <c r="F272" s="69">
        <v>29</v>
      </c>
      <c r="G272" s="69">
        <v>73</v>
      </c>
      <c r="H272" s="69"/>
      <c r="I272" s="69"/>
      <c r="J272" s="69"/>
      <c r="K272" s="69">
        <v>5</v>
      </c>
      <c r="L272" s="69" t="s">
        <v>601</v>
      </c>
      <c r="M272" s="69" t="s">
        <v>12</v>
      </c>
    </row>
    <row r="273" spans="1:13">
      <c r="A273" s="69" t="s">
        <v>238</v>
      </c>
      <c r="B273" s="69">
        <v>1</v>
      </c>
      <c r="C273" s="69">
        <v>185</v>
      </c>
      <c r="D273" s="69" t="s">
        <v>601</v>
      </c>
      <c r="E273" s="69" t="s">
        <v>12</v>
      </c>
      <c r="F273" s="69">
        <v>29</v>
      </c>
      <c r="G273" s="69">
        <v>75</v>
      </c>
      <c r="H273" s="69">
        <v>121</v>
      </c>
      <c r="I273" s="69"/>
      <c r="J273" s="69"/>
      <c r="K273" s="69">
        <v>5</v>
      </c>
      <c r="L273" s="69" t="s">
        <v>601</v>
      </c>
      <c r="M273" s="69" t="s">
        <v>12</v>
      </c>
    </row>
    <row r="274" spans="1:13">
      <c r="A274" s="69" t="s">
        <v>239</v>
      </c>
      <c r="B274" s="69">
        <v>1</v>
      </c>
      <c r="C274" s="69">
        <v>185</v>
      </c>
      <c r="D274" s="69" t="s">
        <v>601</v>
      </c>
      <c r="E274" s="69" t="s">
        <v>12</v>
      </c>
      <c r="F274" s="69">
        <v>29</v>
      </c>
      <c r="G274" s="69">
        <v>75</v>
      </c>
      <c r="H274" s="69">
        <v>121</v>
      </c>
      <c r="I274" s="69"/>
      <c r="J274" s="69"/>
      <c r="K274" s="69">
        <v>5</v>
      </c>
      <c r="L274" s="69" t="s">
        <v>607</v>
      </c>
      <c r="M274" s="69" t="s">
        <v>70</v>
      </c>
    </row>
    <row r="275" spans="1:13">
      <c r="A275" s="69" t="s">
        <v>240</v>
      </c>
      <c r="B275" s="69">
        <v>1</v>
      </c>
      <c r="C275" s="69">
        <v>185</v>
      </c>
      <c r="D275" s="69" t="s">
        <v>601</v>
      </c>
      <c r="E275" s="69" t="s">
        <v>12</v>
      </c>
      <c r="F275" s="69">
        <v>29</v>
      </c>
      <c r="G275" s="69">
        <v>75</v>
      </c>
      <c r="H275" s="69">
        <v>135</v>
      </c>
      <c r="I275" s="69"/>
      <c r="J275" s="69"/>
      <c r="K275" s="69">
        <v>5</v>
      </c>
      <c r="L275" s="69" t="s">
        <v>601</v>
      </c>
      <c r="M275" s="69" t="s">
        <v>12</v>
      </c>
    </row>
    <row r="276" spans="1:13">
      <c r="A276" s="69" t="s">
        <v>241</v>
      </c>
      <c r="B276" s="69">
        <v>1</v>
      </c>
      <c r="C276" s="69">
        <v>185</v>
      </c>
      <c r="D276" s="69" t="s">
        <v>601</v>
      </c>
      <c r="E276" s="69" t="s">
        <v>12</v>
      </c>
      <c r="F276" s="69">
        <v>29</v>
      </c>
      <c r="G276" s="69">
        <v>75</v>
      </c>
      <c r="H276" s="69">
        <v>135</v>
      </c>
      <c r="I276" s="69"/>
      <c r="J276" s="69"/>
      <c r="K276" s="69">
        <v>5</v>
      </c>
      <c r="L276" s="69" t="s">
        <v>607</v>
      </c>
      <c r="M276" s="69" t="s">
        <v>70</v>
      </c>
    </row>
    <row r="277" spans="1:13">
      <c r="A277" s="33" t="s">
        <v>688</v>
      </c>
      <c r="B277" s="33">
        <v>1</v>
      </c>
      <c r="C277" s="34" t="s">
        <v>245</v>
      </c>
      <c r="D277" s="33" t="s">
        <v>601</v>
      </c>
      <c r="E277" s="33" t="s">
        <v>12</v>
      </c>
      <c r="F277" s="33"/>
      <c r="G277" s="33"/>
      <c r="H277" s="33"/>
      <c r="I277" s="33"/>
      <c r="J277" s="33"/>
      <c r="K277" s="33">
        <v>0</v>
      </c>
      <c r="L277" s="33" t="s">
        <v>607</v>
      </c>
      <c r="M277" s="33" t="s">
        <v>70</v>
      </c>
    </row>
    <row r="278" spans="1:13">
      <c r="A278" s="69" t="s">
        <v>39</v>
      </c>
      <c r="B278" s="69">
        <v>1</v>
      </c>
      <c r="C278" s="71" t="s">
        <v>249</v>
      </c>
      <c r="D278" s="69" t="s">
        <v>601</v>
      </c>
      <c r="E278" s="69" t="s">
        <v>12</v>
      </c>
      <c r="F278" s="69">
        <v>63</v>
      </c>
      <c r="G278" s="69">
        <v>105</v>
      </c>
      <c r="H278" s="69"/>
      <c r="I278" s="69"/>
      <c r="J278" s="69"/>
      <c r="K278" s="69">
        <v>4</v>
      </c>
      <c r="L278" s="69" t="s">
        <v>601</v>
      </c>
      <c r="M278" s="69" t="s">
        <v>12</v>
      </c>
    </row>
    <row r="279" spans="1:13">
      <c r="A279" s="69" t="s">
        <v>40</v>
      </c>
      <c r="B279" s="69">
        <v>1</v>
      </c>
      <c r="C279" s="69">
        <v>185</v>
      </c>
      <c r="D279" s="69" t="s">
        <v>601</v>
      </c>
      <c r="E279" s="69" t="s">
        <v>12</v>
      </c>
      <c r="F279" s="69">
        <v>63</v>
      </c>
      <c r="G279" s="69">
        <v>105</v>
      </c>
      <c r="H279" s="69">
        <v>145</v>
      </c>
      <c r="I279" s="69"/>
      <c r="J279" s="69"/>
      <c r="K279" s="69">
        <v>4</v>
      </c>
      <c r="L279" s="69" t="s">
        <v>607</v>
      </c>
      <c r="M279" s="69" t="s">
        <v>70</v>
      </c>
    </row>
    <row r="280" spans="1:13">
      <c r="A280" s="69" t="s">
        <v>246</v>
      </c>
      <c r="B280" s="69">
        <v>1</v>
      </c>
      <c r="C280" s="69">
        <v>185</v>
      </c>
      <c r="D280" s="69" t="s">
        <v>601</v>
      </c>
      <c r="E280" s="69" t="s">
        <v>12</v>
      </c>
      <c r="F280" s="69">
        <v>63</v>
      </c>
      <c r="G280" s="69">
        <v>105</v>
      </c>
      <c r="H280" s="69">
        <v>145</v>
      </c>
      <c r="I280" s="69"/>
      <c r="J280" s="69"/>
      <c r="K280" s="69">
        <v>4</v>
      </c>
      <c r="L280" s="69" t="s">
        <v>601</v>
      </c>
      <c r="M280" s="69" t="s">
        <v>12</v>
      </c>
    </row>
    <row r="281" spans="1:13">
      <c r="A281" s="69" t="s">
        <v>247</v>
      </c>
      <c r="B281" s="69">
        <v>1</v>
      </c>
      <c r="C281" s="69">
        <v>185</v>
      </c>
      <c r="D281" s="69" t="s">
        <v>601</v>
      </c>
      <c r="E281" s="69" t="s">
        <v>12</v>
      </c>
      <c r="F281" s="69">
        <v>63</v>
      </c>
      <c r="G281" s="69">
        <v>104</v>
      </c>
      <c r="H281" s="69"/>
      <c r="I281" s="69"/>
      <c r="J281" s="69"/>
      <c r="K281" s="69">
        <v>4</v>
      </c>
      <c r="L281" s="69" t="s">
        <v>607</v>
      </c>
      <c r="M281" s="69" t="s">
        <v>70</v>
      </c>
    </row>
    <row r="282" spans="1:13">
      <c r="A282" s="69" t="s">
        <v>248</v>
      </c>
      <c r="B282" s="69">
        <v>1</v>
      </c>
      <c r="C282" s="69">
        <v>185</v>
      </c>
      <c r="D282" s="69" t="s">
        <v>601</v>
      </c>
      <c r="E282" s="69" t="s">
        <v>12</v>
      </c>
      <c r="F282" s="69">
        <v>63</v>
      </c>
      <c r="G282" s="69">
        <v>104</v>
      </c>
      <c r="H282" s="69"/>
      <c r="I282" s="69"/>
      <c r="J282" s="69"/>
      <c r="K282" s="69">
        <v>4</v>
      </c>
      <c r="L282" s="69" t="s">
        <v>607</v>
      </c>
      <c r="M282" s="69" t="s">
        <v>70</v>
      </c>
    </row>
    <row r="283" spans="1:13">
      <c r="A283" s="33" t="s">
        <v>63</v>
      </c>
      <c r="B283" s="33">
        <v>1</v>
      </c>
      <c r="C283" s="33">
        <v>185</v>
      </c>
      <c r="D283" s="33" t="s">
        <v>601</v>
      </c>
      <c r="E283" s="33" t="s">
        <v>12</v>
      </c>
      <c r="F283" s="33">
        <v>32</v>
      </c>
      <c r="G283" s="33">
        <v>80</v>
      </c>
      <c r="H283" s="33"/>
      <c r="I283" s="33"/>
      <c r="J283" s="33"/>
      <c r="K283" s="33">
        <v>5</v>
      </c>
      <c r="L283" s="33" t="s">
        <v>607</v>
      </c>
      <c r="M283" s="33" t="s">
        <v>70</v>
      </c>
    </row>
    <row r="284" spans="1:13">
      <c r="A284" s="33" t="s">
        <v>64</v>
      </c>
      <c r="B284" s="33">
        <v>1</v>
      </c>
      <c r="C284" s="33">
        <v>185</v>
      </c>
      <c r="D284" s="33" t="s">
        <v>601</v>
      </c>
      <c r="E284" s="33" t="s">
        <v>12</v>
      </c>
      <c r="F284" s="33">
        <v>32</v>
      </c>
      <c r="G284" s="33">
        <v>80</v>
      </c>
      <c r="H284" s="33"/>
      <c r="I284" s="33"/>
      <c r="J284" s="33"/>
      <c r="K284" s="33">
        <v>5</v>
      </c>
      <c r="L284" s="33" t="s">
        <v>607</v>
      </c>
      <c r="M284" s="33" t="s">
        <v>70</v>
      </c>
    </row>
    <row r="285" spans="1:13">
      <c r="A285" s="33" t="s">
        <v>250</v>
      </c>
      <c r="B285" s="33">
        <v>1</v>
      </c>
      <c r="C285" s="33">
        <v>185</v>
      </c>
      <c r="D285" s="33" t="s">
        <v>601</v>
      </c>
      <c r="E285" s="33" t="s">
        <v>12</v>
      </c>
      <c r="F285" s="33">
        <v>32</v>
      </c>
      <c r="G285" s="33">
        <v>84</v>
      </c>
      <c r="H285" s="33">
        <v>134</v>
      </c>
      <c r="I285" s="33"/>
      <c r="J285" s="33"/>
      <c r="K285" s="33">
        <v>5</v>
      </c>
      <c r="L285" s="33" t="s">
        <v>607</v>
      </c>
      <c r="M285" s="33" t="s">
        <v>70</v>
      </c>
    </row>
    <row r="286" spans="1:13">
      <c r="A286" s="33" t="s">
        <v>251</v>
      </c>
      <c r="B286" s="33">
        <v>1</v>
      </c>
      <c r="C286" s="33">
        <v>185</v>
      </c>
      <c r="D286" s="33" t="s">
        <v>601</v>
      </c>
      <c r="E286" s="33" t="s">
        <v>12</v>
      </c>
      <c r="F286" s="33">
        <v>32</v>
      </c>
      <c r="G286" s="33">
        <v>84</v>
      </c>
      <c r="H286" s="33">
        <v>134</v>
      </c>
      <c r="I286" s="33"/>
      <c r="J286" s="33"/>
      <c r="K286" s="33">
        <v>5</v>
      </c>
      <c r="L286" s="33" t="s">
        <v>607</v>
      </c>
      <c r="M286" s="33" t="s">
        <v>70</v>
      </c>
    </row>
    <row r="287" spans="1:13">
      <c r="A287" s="33" t="s">
        <v>252</v>
      </c>
      <c r="B287" s="33">
        <v>1</v>
      </c>
      <c r="C287" s="33">
        <v>185</v>
      </c>
      <c r="D287" s="33" t="s">
        <v>601</v>
      </c>
      <c r="E287" s="33" t="s">
        <v>12</v>
      </c>
      <c r="F287" s="33">
        <v>32</v>
      </c>
      <c r="G287" s="33">
        <v>84</v>
      </c>
      <c r="H287" s="33">
        <v>119</v>
      </c>
      <c r="I287" s="33"/>
      <c r="J287" s="33"/>
      <c r="K287" s="33">
        <v>5</v>
      </c>
      <c r="L287" s="33" t="s">
        <v>607</v>
      </c>
      <c r="M287" s="33" t="s">
        <v>70</v>
      </c>
    </row>
    <row r="288" spans="1:13">
      <c r="A288" s="33" t="s">
        <v>253</v>
      </c>
      <c r="B288" s="33">
        <v>1</v>
      </c>
      <c r="C288" s="33">
        <v>185</v>
      </c>
      <c r="D288" s="33" t="s">
        <v>601</v>
      </c>
      <c r="E288" s="33" t="s">
        <v>12</v>
      </c>
      <c r="F288" s="33">
        <v>32</v>
      </c>
      <c r="G288" s="33">
        <v>84</v>
      </c>
      <c r="H288" s="33">
        <v>119</v>
      </c>
      <c r="I288" s="33">
        <v>166</v>
      </c>
      <c r="J288" s="33"/>
      <c r="K288" s="33">
        <v>5</v>
      </c>
      <c r="L288" s="33" t="s">
        <v>607</v>
      </c>
      <c r="M288" s="33" t="s">
        <v>70</v>
      </c>
    </row>
    <row r="289" spans="1:13">
      <c r="A289" s="33" t="s">
        <v>513</v>
      </c>
      <c r="B289" s="33">
        <v>1</v>
      </c>
      <c r="C289" s="33">
        <v>185</v>
      </c>
      <c r="D289" s="33" t="s">
        <v>601</v>
      </c>
      <c r="E289" s="33" t="s">
        <v>12</v>
      </c>
      <c r="F289" s="33">
        <v>32</v>
      </c>
      <c r="G289" s="33">
        <v>84</v>
      </c>
      <c r="H289" s="33">
        <v>119</v>
      </c>
      <c r="I289" s="33">
        <v>166</v>
      </c>
      <c r="J289" s="33"/>
      <c r="K289" s="33">
        <v>5</v>
      </c>
      <c r="L289" s="33" t="s">
        <v>601</v>
      </c>
      <c r="M289" s="33" t="s">
        <v>12</v>
      </c>
    </row>
    <row r="290" spans="1:13">
      <c r="A290" s="69" t="s">
        <v>67</v>
      </c>
      <c r="B290" s="69">
        <v>1</v>
      </c>
      <c r="C290" s="69">
        <v>185</v>
      </c>
      <c r="D290" s="69" t="s">
        <v>601</v>
      </c>
      <c r="E290" s="69" t="s">
        <v>12</v>
      </c>
      <c r="F290" s="69">
        <v>37</v>
      </c>
      <c r="G290" s="69">
        <v>92</v>
      </c>
      <c r="H290" s="69"/>
      <c r="I290" s="69"/>
      <c r="J290" s="69"/>
      <c r="K290" s="69">
        <v>6</v>
      </c>
      <c r="L290" s="69" t="s">
        <v>607</v>
      </c>
      <c r="M290" s="69" t="s">
        <v>70</v>
      </c>
    </row>
    <row r="291" spans="1:13">
      <c r="A291" s="69" t="s">
        <v>68</v>
      </c>
      <c r="B291" s="69">
        <v>1</v>
      </c>
      <c r="C291" s="69">
        <v>185</v>
      </c>
      <c r="D291" s="69" t="s">
        <v>601</v>
      </c>
      <c r="E291" s="69" t="s">
        <v>12</v>
      </c>
      <c r="F291" s="69">
        <v>37</v>
      </c>
      <c r="G291" s="69">
        <v>92</v>
      </c>
      <c r="H291" s="69"/>
      <c r="I291" s="69"/>
      <c r="J291" s="69"/>
      <c r="K291" s="69">
        <v>6</v>
      </c>
      <c r="L291" s="69" t="s">
        <v>607</v>
      </c>
      <c r="M291" s="69" t="s">
        <v>70</v>
      </c>
    </row>
    <row r="292" spans="1:13">
      <c r="A292" s="69" t="s">
        <v>254</v>
      </c>
      <c r="B292" s="69">
        <v>1</v>
      </c>
      <c r="C292" s="69">
        <v>185</v>
      </c>
      <c r="D292" s="69" t="s">
        <v>601</v>
      </c>
      <c r="E292" s="69" t="s">
        <v>12</v>
      </c>
      <c r="F292" s="69">
        <v>37</v>
      </c>
      <c r="G292" s="69">
        <v>90</v>
      </c>
      <c r="H292" s="69">
        <v>132</v>
      </c>
      <c r="I292" s="69"/>
      <c r="J292" s="69"/>
      <c r="K292" s="69">
        <v>6</v>
      </c>
      <c r="L292" s="69" t="s">
        <v>601</v>
      </c>
      <c r="M292" s="69" t="s">
        <v>12</v>
      </c>
    </row>
    <row r="293" spans="1:13">
      <c r="A293" s="69" t="s">
        <v>255</v>
      </c>
      <c r="B293" s="69">
        <v>1</v>
      </c>
      <c r="C293" s="69">
        <v>185</v>
      </c>
      <c r="D293" s="69" t="s">
        <v>601</v>
      </c>
      <c r="E293" s="69" t="s">
        <v>12</v>
      </c>
      <c r="F293" s="69">
        <v>37</v>
      </c>
      <c r="G293" s="69">
        <v>90</v>
      </c>
      <c r="H293" s="69">
        <v>132</v>
      </c>
      <c r="I293" s="69"/>
      <c r="J293" s="69"/>
      <c r="K293" s="69">
        <v>6</v>
      </c>
      <c r="L293" s="69" t="s">
        <v>601</v>
      </c>
      <c r="M293" s="69" t="s">
        <v>12</v>
      </c>
    </row>
    <row r="294" spans="1:13">
      <c r="A294" s="69" t="s">
        <v>256</v>
      </c>
      <c r="B294" s="69">
        <v>1</v>
      </c>
      <c r="C294" s="69">
        <v>185</v>
      </c>
      <c r="D294" s="69" t="s">
        <v>601</v>
      </c>
      <c r="E294" s="69" t="s">
        <v>12</v>
      </c>
      <c r="F294" s="69">
        <v>37</v>
      </c>
      <c r="G294" s="69">
        <v>90</v>
      </c>
      <c r="H294" s="69">
        <v>140</v>
      </c>
      <c r="I294" s="69">
        <v>184</v>
      </c>
      <c r="J294" s="69"/>
      <c r="K294" s="69">
        <v>6</v>
      </c>
      <c r="L294" s="69" t="s">
        <v>607</v>
      </c>
      <c r="M294" s="69" t="s">
        <v>70</v>
      </c>
    </row>
    <row r="295" spans="1:13">
      <c r="A295" s="69" t="s">
        <v>257</v>
      </c>
      <c r="B295" s="69">
        <v>1</v>
      </c>
      <c r="C295" s="69">
        <v>185</v>
      </c>
      <c r="D295" s="69" t="s">
        <v>601</v>
      </c>
      <c r="E295" s="69" t="s">
        <v>12</v>
      </c>
      <c r="F295" s="69">
        <v>37</v>
      </c>
      <c r="G295" s="69">
        <v>90</v>
      </c>
      <c r="H295" s="69">
        <v>140</v>
      </c>
      <c r="I295" s="69">
        <v>184</v>
      </c>
      <c r="J295" s="69"/>
      <c r="K295" s="69">
        <v>6</v>
      </c>
      <c r="L295" s="69" t="s">
        <v>601</v>
      </c>
      <c r="M295" s="69" t="s">
        <v>12</v>
      </c>
    </row>
    <row r="296" spans="1:13">
      <c r="A296" s="69" t="s">
        <v>258</v>
      </c>
      <c r="B296" s="69">
        <v>1</v>
      </c>
      <c r="C296" s="69">
        <v>185</v>
      </c>
      <c r="D296" s="69" t="s">
        <v>601</v>
      </c>
      <c r="E296" s="69" t="s">
        <v>12</v>
      </c>
      <c r="F296" s="69">
        <v>37</v>
      </c>
      <c r="G296" s="69">
        <v>90</v>
      </c>
      <c r="H296" s="69">
        <v>140</v>
      </c>
      <c r="I296" s="69"/>
      <c r="J296" s="69"/>
      <c r="K296" s="69">
        <v>6</v>
      </c>
      <c r="L296" s="69" t="s">
        <v>607</v>
      </c>
      <c r="M296" s="69" t="s">
        <v>70</v>
      </c>
    </row>
    <row r="297" spans="1:13">
      <c r="A297" s="33" t="s">
        <v>65</v>
      </c>
      <c r="B297" s="33">
        <v>1</v>
      </c>
      <c r="C297" s="33">
        <v>185</v>
      </c>
      <c r="D297" s="33" t="s">
        <v>601</v>
      </c>
      <c r="E297" s="33" t="s">
        <v>12</v>
      </c>
      <c r="F297" s="33">
        <v>44</v>
      </c>
      <c r="G297" s="33"/>
      <c r="H297" s="33"/>
      <c r="I297" s="33"/>
      <c r="J297" s="33"/>
      <c r="K297" s="33">
        <v>6</v>
      </c>
      <c r="L297" s="33" t="s">
        <v>607</v>
      </c>
      <c r="M297" s="33" t="s">
        <v>70</v>
      </c>
    </row>
    <row r="298" spans="1:13">
      <c r="A298" s="33" t="s">
        <v>66</v>
      </c>
      <c r="B298" s="33">
        <v>1</v>
      </c>
      <c r="C298" s="33">
        <v>185</v>
      </c>
      <c r="D298" s="33" t="s">
        <v>601</v>
      </c>
      <c r="E298" s="33" t="s">
        <v>12</v>
      </c>
      <c r="F298" s="33">
        <v>44</v>
      </c>
      <c r="G298" s="33">
        <v>89</v>
      </c>
      <c r="H298" s="33">
        <v>138</v>
      </c>
      <c r="I298" s="33"/>
      <c r="J298" s="33"/>
      <c r="K298" s="33">
        <v>6</v>
      </c>
      <c r="L298" s="33" t="s">
        <v>607</v>
      </c>
      <c r="M298" s="33" t="s">
        <v>70</v>
      </c>
    </row>
    <row r="299" spans="1:13">
      <c r="A299" s="33" t="s">
        <v>259</v>
      </c>
      <c r="B299" s="33">
        <v>1</v>
      </c>
      <c r="C299" s="33">
        <v>185</v>
      </c>
      <c r="D299" s="33" t="s">
        <v>601</v>
      </c>
      <c r="E299" s="33" t="s">
        <v>12</v>
      </c>
      <c r="F299" s="33">
        <v>44</v>
      </c>
      <c r="G299" s="33">
        <v>89</v>
      </c>
      <c r="H299" s="33">
        <v>138</v>
      </c>
      <c r="I299" s="33"/>
      <c r="J299" s="33"/>
      <c r="K299" s="33">
        <v>6</v>
      </c>
      <c r="L299" s="33" t="s">
        <v>607</v>
      </c>
      <c r="M299" s="33" t="s">
        <v>70</v>
      </c>
    </row>
    <row r="300" spans="1:13">
      <c r="A300" s="33" t="s">
        <v>260</v>
      </c>
      <c r="B300" s="33">
        <v>1</v>
      </c>
      <c r="C300" s="33">
        <v>185</v>
      </c>
      <c r="D300" s="33" t="s">
        <v>601</v>
      </c>
      <c r="E300" s="33" t="s">
        <v>12</v>
      </c>
      <c r="F300" s="33">
        <v>44</v>
      </c>
      <c r="G300" s="33">
        <v>89</v>
      </c>
      <c r="H300" s="33">
        <v>131</v>
      </c>
      <c r="I300" s="33">
        <v>173</v>
      </c>
      <c r="J300" s="33"/>
      <c r="K300" s="33">
        <v>6</v>
      </c>
      <c r="L300" s="33" t="s">
        <v>601</v>
      </c>
      <c r="M300" s="33" t="s">
        <v>12</v>
      </c>
    </row>
    <row r="301" spans="1:13">
      <c r="A301" s="33" t="s">
        <v>261</v>
      </c>
      <c r="B301" s="33">
        <v>1</v>
      </c>
      <c r="C301" s="33">
        <v>185</v>
      </c>
      <c r="D301" s="33" t="s">
        <v>601</v>
      </c>
      <c r="E301" s="33" t="s">
        <v>12</v>
      </c>
      <c r="F301" s="33">
        <v>44</v>
      </c>
      <c r="G301" s="33">
        <v>89</v>
      </c>
      <c r="H301" s="33">
        <v>131</v>
      </c>
      <c r="I301" s="33">
        <v>173</v>
      </c>
      <c r="J301" s="33"/>
      <c r="K301" s="33">
        <v>6</v>
      </c>
      <c r="L301" s="33" t="s">
        <v>607</v>
      </c>
      <c r="M301" s="33" t="s">
        <v>70</v>
      </c>
    </row>
    <row r="302" spans="1:13">
      <c r="A302" s="33" t="s">
        <v>262</v>
      </c>
      <c r="B302" s="33">
        <v>1</v>
      </c>
      <c r="C302" s="33">
        <v>185</v>
      </c>
      <c r="D302" s="33" t="s">
        <v>601</v>
      </c>
      <c r="E302" s="33" t="s">
        <v>12</v>
      </c>
      <c r="F302" s="33">
        <v>44</v>
      </c>
      <c r="G302" s="33">
        <v>89</v>
      </c>
      <c r="H302" s="33">
        <v>131</v>
      </c>
      <c r="I302" s="33">
        <v>179</v>
      </c>
      <c r="J302" s="33"/>
      <c r="K302" s="33">
        <v>6</v>
      </c>
      <c r="L302" s="33" t="s">
        <v>607</v>
      </c>
      <c r="M302" s="33" t="s">
        <v>70</v>
      </c>
    </row>
    <row r="303" spans="1:13">
      <c r="A303" s="33" t="s">
        <v>263</v>
      </c>
      <c r="B303" s="33">
        <v>1</v>
      </c>
      <c r="C303" s="33">
        <v>185</v>
      </c>
      <c r="D303" s="33" t="s">
        <v>601</v>
      </c>
      <c r="E303" s="33" t="s">
        <v>12</v>
      </c>
      <c r="F303" s="33">
        <v>44</v>
      </c>
      <c r="G303" s="33">
        <v>89</v>
      </c>
      <c r="H303" s="33">
        <v>131</v>
      </c>
      <c r="I303" s="33">
        <v>179</v>
      </c>
      <c r="J303" s="33"/>
      <c r="K303" s="33">
        <v>6</v>
      </c>
      <c r="L303" s="33" t="s">
        <v>607</v>
      </c>
      <c r="M303" s="33" t="s">
        <v>70</v>
      </c>
    </row>
    <row r="304" spans="1:13">
      <c r="A304" s="69" t="s">
        <v>41</v>
      </c>
      <c r="B304" s="69">
        <v>1</v>
      </c>
      <c r="C304" s="69">
        <v>185</v>
      </c>
      <c r="D304" s="69" t="s">
        <v>601</v>
      </c>
      <c r="E304" s="69" t="s">
        <v>12</v>
      </c>
      <c r="F304" s="69">
        <v>38</v>
      </c>
      <c r="G304" s="69">
        <v>80</v>
      </c>
      <c r="H304" s="69"/>
      <c r="I304" s="69"/>
      <c r="J304" s="69"/>
      <c r="K304" s="69">
        <v>10</v>
      </c>
      <c r="L304" s="69" t="s">
        <v>607</v>
      </c>
      <c r="M304" s="69" t="s">
        <v>70</v>
      </c>
    </row>
    <row r="305" spans="1:13">
      <c r="A305" s="69" t="s">
        <v>42</v>
      </c>
      <c r="B305" s="69">
        <v>1</v>
      </c>
      <c r="C305" s="69">
        <v>185</v>
      </c>
      <c r="D305" s="69" t="s">
        <v>601</v>
      </c>
      <c r="E305" s="69" t="s">
        <v>12</v>
      </c>
      <c r="F305" s="69">
        <v>38</v>
      </c>
      <c r="G305" s="69">
        <v>80</v>
      </c>
      <c r="H305" s="69"/>
      <c r="I305" s="69"/>
      <c r="J305" s="69"/>
      <c r="K305" s="69">
        <v>10</v>
      </c>
      <c r="L305" s="69" t="s">
        <v>607</v>
      </c>
      <c r="M305" s="69" t="s">
        <v>70</v>
      </c>
    </row>
    <row r="306" spans="1:13">
      <c r="A306" s="69" t="s">
        <v>264</v>
      </c>
      <c r="B306" s="69">
        <v>1</v>
      </c>
      <c r="C306" s="69">
        <v>185</v>
      </c>
      <c r="D306" s="69" t="s">
        <v>601</v>
      </c>
      <c r="E306" s="69" t="s">
        <v>12</v>
      </c>
      <c r="F306" s="69">
        <v>38</v>
      </c>
      <c r="G306" s="69">
        <v>74</v>
      </c>
      <c r="H306" s="69">
        <v>111</v>
      </c>
      <c r="I306" s="69"/>
      <c r="J306" s="69"/>
      <c r="K306" s="69">
        <v>10</v>
      </c>
      <c r="L306" s="69" t="s">
        <v>607</v>
      </c>
      <c r="M306" s="69" t="s">
        <v>70</v>
      </c>
    </row>
    <row r="307" spans="1:13">
      <c r="A307" s="69" t="s">
        <v>265</v>
      </c>
      <c r="B307" s="69">
        <v>1</v>
      </c>
      <c r="C307" s="69">
        <v>185</v>
      </c>
      <c r="D307" s="69" t="s">
        <v>601</v>
      </c>
      <c r="E307" s="69" t="s">
        <v>12</v>
      </c>
      <c r="F307" s="69">
        <v>38</v>
      </c>
      <c r="G307" s="69">
        <v>74</v>
      </c>
      <c r="H307" s="69">
        <v>111</v>
      </c>
      <c r="I307" s="69"/>
      <c r="J307" s="69"/>
      <c r="K307" s="69">
        <v>10</v>
      </c>
      <c r="L307" s="69" t="s">
        <v>607</v>
      </c>
      <c r="M307" s="69" t="s">
        <v>70</v>
      </c>
    </row>
    <row r="308" spans="1:13">
      <c r="A308" s="69" t="s">
        <v>266</v>
      </c>
      <c r="B308" s="69">
        <v>1</v>
      </c>
      <c r="C308" s="69">
        <v>185</v>
      </c>
      <c r="D308" s="69" t="s">
        <v>601</v>
      </c>
      <c r="E308" s="69" t="s">
        <v>12</v>
      </c>
      <c r="F308" s="69">
        <v>38</v>
      </c>
      <c r="G308" s="69">
        <v>74</v>
      </c>
      <c r="H308" s="69">
        <v>108</v>
      </c>
      <c r="I308" s="69">
        <v>141</v>
      </c>
      <c r="J308" s="69">
        <v>181</v>
      </c>
      <c r="K308" s="69">
        <v>10</v>
      </c>
      <c r="L308" s="69" t="s">
        <v>607</v>
      </c>
      <c r="M308" s="69" t="s">
        <v>70</v>
      </c>
    </row>
    <row r="309" spans="1:13">
      <c r="A309" s="69" t="s">
        <v>267</v>
      </c>
      <c r="B309" s="69">
        <v>1</v>
      </c>
      <c r="C309" s="69">
        <v>185</v>
      </c>
      <c r="D309" s="69" t="s">
        <v>601</v>
      </c>
      <c r="E309" s="69" t="s">
        <v>12</v>
      </c>
      <c r="F309" s="69">
        <v>38</v>
      </c>
      <c r="G309" s="69">
        <v>74</v>
      </c>
      <c r="H309" s="69">
        <v>108</v>
      </c>
      <c r="I309" s="69">
        <v>141</v>
      </c>
      <c r="J309" s="69">
        <v>181</v>
      </c>
      <c r="K309" s="69">
        <v>10</v>
      </c>
      <c r="L309" s="69" t="s">
        <v>607</v>
      </c>
      <c r="M309" s="69" t="s">
        <v>70</v>
      </c>
    </row>
    <row r="310" spans="1:13">
      <c r="A310" s="69" t="s">
        <v>268</v>
      </c>
      <c r="B310" s="69">
        <v>1</v>
      </c>
      <c r="C310" s="69">
        <v>185</v>
      </c>
      <c r="D310" s="69" t="s">
        <v>601</v>
      </c>
      <c r="E310" s="69" t="s">
        <v>12</v>
      </c>
      <c r="F310" s="69">
        <v>38</v>
      </c>
      <c r="G310" s="69">
        <v>74</v>
      </c>
      <c r="H310" s="69">
        <v>108</v>
      </c>
      <c r="I310" s="69">
        <v>141</v>
      </c>
      <c r="J310" s="69">
        <v>180</v>
      </c>
      <c r="K310" s="69">
        <v>10</v>
      </c>
      <c r="L310" s="69" t="s">
        <v>607</v>
      </c>
      <c r="M310" s="69" t="s">
        <v>70</v>
      </c>
    </row>
    <row r="311" spans="1:13">
      <c r="A311" s="69" t="s">
        <v>269</v>
      </c>
      <c r="B311" s="69">
        <v>1</v>
      </c>
      <c r="C311" s="69">
        <v>185</v>
      </c>
      <c r="D311" s="69" t="s">
        <v>601</v>
      </c>
      <c r="E311" s="69" t="s">
        <v>12</v>
      </c>
      <c r="F311" s="69">
        <v>38</v>
      </c>
      <c r="G311" s="69">
        <v>74</v>
      </c>
      <c r="H311" s="69">
        <v>108</v>
      </c>
      <c r="I311" s="69">
        <v>141</v>
      </c>
      <c r="J311" s="69">
        <v>180</v>
      </c>
      <c r="K311" s="69">
        <v>10</v>
      </c>
      <c r="L311" s="69" t="s">
        <v>601</v>
      </c>
      <c r="M311" s="69" t="s">
        <v>12</v>
      </c>
    </row>
    <row r="312" spans="1:13">
      <c r="A312" s="69" t="s">
        <v>270</v>
      </c>
      <c r="B312" s="69">
        <v>1</v>
      </c>
      <c r="C312" s="69">
        <v>185</v>
      </c>
      <c r="D312" s="69" t="s">
        <v>601</v>
      </c>
      <c r="E312" s="69" t="s">
        <v>12</v>
      </c>
      <c r="F312" s="69">
        <v>38</v>
      </c>
      <c r="G312" s="69">
        <v>74</v>
      </c>
      <c r="H312" s="69">
        <v>108</v>
      </c>
      <c r="I312" s="69">
        <v>144</v>
      </c>
      <c r="J312" s="69">
        <v>182</v>
      </c>
      <c r="K312" s="69">
        <v>10</v>
      </c>
      <c r="L312" s="69" t="s">
        <v>607</v>
      </c>
      <c r="M312" s="69" t="s">
        <v>70</v>
      </c>
    </row>
    <row r="313" spans="1:13">
      <c r="A313" s="69" t="s">
        <v>271</v>
      </c>
      <c r="B313" s="69">
        <v>1</v>
      </c>
      <c r="C313" s="69">
        <v>185</v>
      </c>
      <c r="D313" s="69" t="s">
        <v>601</v>
      </c>
      <c r="E313" s="69" t="s">
        <v>12</v>
      </c>
      <c r="F313" s="69">
        <v>38</v>
      </c>
      <c r="G313" s="69">
        <v>74</v>
      </c>
      <c r="H313" s="69">
        <v>108</v>
      </c>
      <c r="I313" s="69">
        <v>144</v>
      </c>
      <c r="J313" s="69">
        <v>182</v>
      </c>
      <c r="K313" s="69">
        <v>10</v>
      </c>
      <c r="L313" s="69" t="s">
        <v>601</v>
      </c>
      <c r="M313" s="69" t="s">
        <v>12</v>
      </c>
    </row>
    <row r="314" spans="1:13">
      <c r="A314" s="69" t="s">
        <v>272</v>
      </c>
      <c r="B314" s="69">
        <v>1</v>
      </c>
      <c r="C314" s="69">
        <v>185</v>
      </c>
      <c r="D314" s="69" t="s">
        <v>601</v>
      </c>
      <c r="E314" s="69" t="s">
        <v>12</v>
      </c>
      <c r="F314" s="69">
        <v>38</v>
      </c>
      <c r="G314" s="69">
        <v>74</v>
      </c>
      <c r="H314" s="69">
        <v>108</v>
      </c>
      <c r="I314" s="69">
        <v>144</v>
      </c>
      <c r="J314" s="69"/>
      <c r="K314" s="69">
        <v>10</v>
      </c>
      <c r="L314" s="69" t="s">
        <v>607</v>
      </c>
      <c r="M314" s="69" t="s">
        <v>70</v>
      </c>
    </row>
    <row r="315" spans="1:13">
      <c r="A315" s="118" t="s">
        <v>671</v>
      </c>
      <c r="B315" s="120" t="s">
        <v>364</v>
      </c>
      <c r="C315" s="118">
        <v>185</v>
      </c>
      <c r="D315" s="118" t="s">
        <v>601</v>
      </c>
      <c r="E315" s="118" t="s">
        <v>12</v>
      </c>
      <c r="F315" s="118"/>
      <c r="G315" s="118"/>
      <c r="H315" s="118"/>
      <c r="I315" s="118"/>
      <c r="J315" s="118"/>
      <c r="K315" s="118">
        <v>0</v>
      </c>
      <c r="L315" s="118" t="s">
        <v>601</v>
      </c>
      <c r="M315" s="118" t="s">
        <v>12</v>
      </c>
    </row>
    <row r="316" spans="1:13">
      <c r="A316" s="33" t="s">
        <v>43</v>
      </c>
      <c r="B316" s="33">
        <v>18</v>
      </c>
      <c r="C316" s="33">
        <v>185</v>
      </c>
      <c r="D316" s="33" t="s">
        <v>601</v>
      </c>
      <c r="E316" s="33" t="s">
        <v>12</v>
      </c>
      <c r="F316" s="33">
        <v>58</v>
      </c>
      <c r="G316" s="33">
        <v>100</v>
      </c>
      <c r="H316" s="33">
        <v>138</v>
      </c>
      <c r="I316" s="33">
        <v>177</v>
      </c>
      <c r="J316" s="33"/>
      <c r="K316" s="33">
        <v>9</v>
      </c>
      <c r="L316" s="33" t="s">
        <v>601</v>
      </c>
      <c r="M316" s="33" t="s">
        <v>12</v>
      </c>
    </row>
    <row r="317" spans="1:13">
      <c r="A317" s="33" t="s">
        <v>44</v>
      </c>
      <c r="B317" s="33">
        <v>18</v>
      </c>
      <c r="C317" s="33">
        <v>185</v>
      </c>
      <c r="D317" s="33" t="s">
        <v>601</v>
      </c>
      <c r="E317" s="33" t="s">
        <v>12</v>
      </c>
      <c r="F317" s="33">
        <v>58</v>
      </c>
      <c r="G317" s="33">
        <v>100</v>
      </c>
      <c r="H317" s="33">
        <v>138</v>
      </c>
      <c r="I317" s="33">
        <v>177</v>
      </c>
      <c r="J317" s="33"/>
      <c r="K317" s="33">
        <v>9</v>
      </c>
      <c r="L317" s="33" t="s">
        <v>607</v>
      </c>
      <c r="M317" s="33" t="s">
        <v>70</v>
      </c>
    </row>
    <row r="318" spans="1:13">
      <c r="A318" s="33" t="s">
        <v>273</v>
      </c>
      <c r="B318" s="33">
        <v>18</v>
      </c>
      <c r="C318" s="33">
        <v>185</v>
      </c>
      <c r="D318" s="33" t="s">
        <v>601</v>
      </c>
      <c r="E318" s="33" t="s">
        <v>12</v>
      </c>
      <c r="F318" s="33">
        <v>58</v>
      </c>
      <c r="G318" s="33">
        <v>100</v>
      </c>
      <c r="H318" s="33">
        <v>138</v>
      </c>
      <c r="I318" s="33">
        <v>177</v>
      </c>
      <c r="J318" s="33"/>
      <c r="K318" s="33">
        <v>9</v>
      </c>
      <c r="L318" s="33" t="s">
        <v>607</v>
      </c>
      <c r="M318" s="33" t="s">
        <v>70</v>
      </c>
    </row>
    <row r="319" spans="1:13">
      <c r="A319" s="33" t="s">
        <v>274</v>
      </c>
      <c r="B319" s="33">
        <v>18</v>
      </c>
      <c r="C319" s="33">
        <v>185</v>
      </c>
      <c r="D319" s="33" t="s">
        <v>601</v>
      </c>
      <c r="E319" s="33" t="s">
        <v>12</v>
      </c>
      <c r="F319" s="33">
        <v>58</v>
      </c>
      <c r="G319" s="33">
        <v>100</v>
      </c>
      <c r="H319" s="33">
        <v>138</v>
      </c>
      <c r="I319" s="33">
        <v>177</v>
      </c>
      <c r="J319" s="33"/>
      <c r="K319" s="33">
        <v>9</v>
      </c>
      <c r="L319" s="33" t="s">
        <v>607</v>
      </c>
      <c r="M319" s="33" t="s">
        <v>70</v>
      </c>
    </row>
    <row r="320" spans="1:13">
      <c r="A320" s="33" t="s">
        <v>275</v>
      </c>
      <c r="B320" s="33">
        <v>18</v>
      </c>
      <c r="C320" s="33">
        <v>185</v>
      </c>
      <c r="D320" s="33" t="s">
        <v>601</v>
      </c>
      <c r="E320" s="33" t="s">
        <v>12</v>
      </c>
      <c r="F320" s="33">
        <v>58</v>
      </c>
      <c r="G320" s="33">
        <v>100</v>
      </c>
      <c r="H320" s="33"/>
      <c r="I320" s="33"/>
      <c r="J320" s="33"/>
      <c r="K320" s="33">
        <v>9</v>
      </c>
      <c r="L320" s="33" t="s">
        <v>607</v>
      </c>
      <c r="M320" s="33" t="s">
        <v>70</v>
      </c>
    </row>
    <row r="321" spans="1:13">
      <c r="A321" s="33" t="s">
        <v>276</v>
      </c>
      <c r="B321" s="33">
        <v>18</v>
      </c>
      <c r="C321" s="40" t="s">
        <v>356</v>
      </c>
      <c r="D321" s="33" t="s">
        <v>601</v>
      </c>
      <c r="E321" s="33" t="s">
        <v>12</v>
      </c>
      <c r="F321" s="33">
        <v>58</v>
      </c>
      <c r="G321" s="33">
        <v>95</v>
      </c>
      <c r="H321" s="33">
        <v>133</v>
      </c>
      <c r="I321" s="33"/>
      <c r="J321" s="33"/>
      <c r="K321" s="33">
        <v>9</v>
      </c>
      <c r="L321" s="33" t="s">
        <v>607</v>
      </c>
      <c r="M321" s="33" t="s">
        <v>70</v>
      </c>
    </row>
    <row r="322" spans="1:13">
      <c r="A322" s="33" t="s">
        <v>277</v>
      </c>
      <c r="B322" s="33">
        <v>18</v>
      </c>
      <c r="C322" s="33">
        <v>185</v>
      </c>
      <c r="D322" s="33" t="s">
        <v>601</v>
      </c>
      <c r="E322" s="33" t="s">
        <v>12</v>
      </c>
      <c r="F322" s="33">
        <v>58</v>
      </c>
      <c r="G322" s="33">
        <v>95</v>
      </c>
      <c r="H322" s="33">
        <v>133</v>
      </c>
      <c r="I322" s="33">
        <v>176</v>
      </c>
      <c r="J322" s="33"/>
      <c r="K322" s="33">
        <v>9</v>
      </c>
      <c r="L322" s="33" t="s">
        <v>601</v>
      </c>
      <c r="M322" s="33" t="s">
        <v>12</v>
      </c>
    </row>
    <row r="323" spans="1:13">
      <c r="A323" s="33" t="s">
        <v>278</v>
      </c>
      <c r="B323" s="33">
        <v>18</v>
      </c>
      <c r="C323" s="33">
        <v>185</v>
      </c>
      <c r="D323" s="33" t="s">
        <v>601</v>
      </c>
      <c r="E323" s="33" t="s">
        <v>12</v>
      </c>
      <c r="F323" s="33">
        <v>58</v>
      </c>
      <c r="G323" s="33">
        <v>95</v>
      </c>
      <c r="H323" s="33">
        <v>133</v>
      </c>
      <c r="I323" s="33">
        <v>176</v>
      </c>
      <c r="J323" s="33"/>
      <c r="K323" s="33">
        <v>9</v>
      </c>
      <c r="L323" s="33" t="s">
        <v>601</v>
      </c>
      <c r="M323" s="33" t="s">
        <v>12</v>
      </c>
    </row>
    <row r="324" spans="1:13">
      <c r="A324" s="33" t="s">
        <v>279</v>
      </c>
      <c r="B324" s="33">
        <v>18</v>
      </c>
      <c r="C324" s="33">
        <v>185</v>
      </c>
      <c r="D324" s="33" t="s">
        <v>601</v>
      </c>
      <c r="E324" s="33" t="s">
        <v>12</v>
      </c>
      <c r="F324" s="33">
        <v>58</v>
      </c>
      <c r="G324" s="33">
        <v>95</v>
      </c>
      <c r="H324" s="33">
        <v>142</v>
      </c>
      <c r="I324" s="33"/>
      <c r="J324" s="33"/>
      <c r="K324" s="33">
        <v>9</v>
      </c>
      <c r="L324" s="33" t="s">
        <v>601</v>
      </c>
      <c r="M324" s="33" t="s">
        <v>12</v>
      </c>
    </row>
    <row r="325" spans="1:13">
      <c r="A325" s="33" t="s">
        <v>280</v>
      </c>
      <c r="B325" s="33">
        <v>18</v>
      </c>
      <c r="C325" s="33">
        <v>185</v>
      </c>
      <c r="D325" s="33" t="s">
        <v>601</v>
      </c>
      <c r="E325" s="33" t="s">
        <v>12</v>
      </c>
      <c r="F325" s="33">
        <v>58</v>
      </c>
      <c r="G325" s="33">
        <v>95</v>
      </c>
      <c r="H325" s="33">
        <v>142</v>
      </c>
      <c r="I325" s="33"/>
      <c r="J325" s="33"/>
      <c r="K325" s="33">
        <v>9</v>
      </c>
      <c r="L325" s="33" t="s">
        <v>607</v>
      </c>
      <c r="M325" s="33" t="s">
        <v>70</v>
      </c>
    </row>
    <row r="326" spans="1:13">
      <c r="A326" s="69" t="s">
        <v>35</v>
      </c>
      <c r="B326" s="69">
        <v>1</v>
      </c>
      <c r="C326" s="69">
        <v>185</v>
      </c>
      <c r="D326" s="69" t="s">
        <v>601</v>
      </c>
      <c r="E326" s="69" t="s">
        <v>12</v>
      </c>
      <c r="F326" s="69">
        <v>74</v>
      </c>
      <c r="G326" s="69">
        <v>115</v>
      </c>
      <c r="H326" s="69">
        <v>131</v>
      </c>
      <c r="I326" s="69"/>
      <c r="J326" s="69"/>
      <c r="K326" s="69">
        <v>6</v>
      </c>
      <c r="L326" s="69" t="s">
        <v>601</v>
      </c>
      <c r="M326" s="69" t="s">
        <v>12</v>
      </c>
    </row>
    <row r="327" spans="1:13">
      <c r="A327" s="69" t="s">
        <v>36</v>
      </c>
      <c r="B327" s="69">
        <v>1</v>
      </c>
      <c r="C327" s="69">
        <v>185</v>
      </c>
      <c r="D327" s="69" t="s">
        <v>601</v>
      </c>
      <c r="E327" s="69" t="s">
        <v>12</v>
      </c>
      <c r="F327" s="69">
        <v>74</v>
      </c>
      <c r="G327" s="69">
        <v>115</v>
      </c>
      <c r="H327" s="69">
        <v>131</v>
      </c>
      <c r="I327" s="69">
        <v>174</v>
      </c>
      <c r="J327" s="69"/>
      <c r="K327" s="69">
        <v>6</v>
      </c>
      <c r="L327" s="69" t="s">
        <v>607</v>
      </c>
      <c r="M327" s="69" t="s">
        <v>70</v>
      </c>
    </row>
    <row r="328" spans="1:13">
      <c r="A328" s="69" t="s">
        <v>227</v>
      </c>
      <c r="B328" s="69">
        <v>1</v>
      </c>
      <c r="C328" s="71" t="s">
        <v>232</v>
      </c>
      <c r="D328" s="69" t="s">
        <v>601</v>
      </c>
      <c r="E328" s="69" t="s">
        <v>12</v>
      </c>
      <c r="F328" s="69">
        <v>74</v>
      </c>
      <c r="G328" s="69">
        <v>115</v>
      </c>
      <c r="H328" s="69">
        <v>131</v>
      </c>
      <c r="I328" s="69">
        <v>174</v>
      </c>
      <c r="J328" s="69"/>
      <c r="K328" s="69">
        <v>6</v>
      </c>
      <c r="L328" s="69" t="s">
        <v>607</v>
      </c>
      <c r="M328" s="69" t="s">
        <v>70</v>
      </c>
    </row>
    <row r="329" spans="1:13">
      <c r="A329" s="69" t="s">
        <v>228</v>
      </c>
      <c r="B329" s="69">
        <v>1</v>
      </c>
      <c r="C329" s="69">
        <v>185</v>
      </c>
      <c r="D329" s="69" t="s">
        <v>601</v>
      </c>
      <c r="E329" s="69" t="s">
        <v>12</v>
      </c>
      <c r="F329" s="69">
        <v>74</v>
      </c>
      <c r="G329" s="69">
        <v>115</v>
      </c>
      <c r="H329" s="69">
        <v>152</v>
      </c>
      <c r="I329" s="69"/>
      <c r="J329" s="69"/>
      <c r="K329" s="69">
        <v>6</v>
      </c>
      <c r="L329" s="69" t="s">
        <v>601</v>
      </c>
      <c r="M329" s="69" t="s">
        <v>12</v>
      </c>
    </row>
    <row r="330" spans="1:13">
      <c r="A330" s="69" t="s">
        <v>229</v>
      </c>
      <c r="B330" s="69">
        <v>1</v>
      </c>
      <c r="C330" s="69">
        <v>185</v>
      </c>
      <c r="D330" s="69" t="s">
        <v>601</v>
      </c>
      <c r="E330" s="69" t="s">
        <v>12</v>
      </c>
      <c r="F330" s="69">
        <v>74</v>
      </c>
      <c r="G330" s="69">
        <v>115</v>
      </c>
      <c r="H330" s="69">
        <v>152</v>
      </c>
      <c r="I330" s="69"/>
      <c r="J330" s="69"/>
      <c r="K330" s="69">
        <v>6</v>
      </c>
      <c r="L330" s="69" t="s">
        <v>607</v>
      </c>
      <c r="M330" s="69" t="s">
        <v>70</v>
      </c>
    </row>
    <row r="331" spans="1:13">
      <c r="A331" s="69" t="s">
        <v>230</v>
      </c>
      <c r="B331" s="69">
        <v>1</v>
      </c>
      <c r="C331" s="69">
        <v>185</v>
      </c>
      <c r="D331" s="69" t="s">
        <v>601</v>
      </c>
      <c r="E331" s="69" t="s">
        <v>12</v>
      </c>
      <c r="F331" s="69">
        <v>74</v>
      </c>
      <c r="G331" s="69">
        <v>131</v>
      </c>
      <c r="H331" s="69"/>
      <c r="I331" s="69"/>
      <c r="J331" s="69"/>
      <c r="K331" s="69">
        <v>6</v>
      </c>
      <c r="L331" s="69" t="s">
        <v>607</v>
      </c>
      <c r="M331" s="69" t="s">
        <v>70</v>
      </c>
    </row>
    <row r="332" spans="1:13">
      <c r="A332" s="69" t="s">
        <v>231</v>
      </c>
      <c r="B332" s="69">
        <v>1</v>
      </c>
      <c r="C332" s="69">
        <v>185</v>
      </c>
      <c r="D332" s="69" t="s">
        <v>601</v>
      </c>
      <c r="E332" s="69" t="s">
        <v>12</v>
      </c>
      <c r="F332" s="69">
        <v>74</v>
      </c>
      <c r="G332" s="69">
        <v>131</v>
      </c>
      <c r="H332" s="69"/>
      <c r="I332" s="69"/>
      <c r="J332" s="69"/>
      <c r="K332" s="69">
        <v>6</v>
      </c>
      <c r="L332" s="69" t="s">
        <v>607</v>
      </c>
      <c r="M332" s="69" t="s">
        <v>70</v>
      </c>
    </row>
    <row r="333" spans="1:13">
      <c r="A333" s="33" t="s">
        <v>45</v>
      </c>
      <c r="B333" s="33">
        <v>1</v>
      </c>
      <c r="C333" s="33">
        <v>185</v>
      </c>
      <c r="D333" s="33" t="s">
        <v>601</v>
      </c>
      <c r="E333" s="33" t="s">
        <v>12</v>
      </c>
      <c r="F333" s="33">
        <v>40</v>
      </c>
      <c r="G333" s="33">
        <v>80</v>
      </c>
      <c r="H333" s="33">
        <v>113</v>
      </c>
      <c r="I333" s="33"/>
      <c r="J333" s="33"/>
      <c r="K333" s="33">
        <v>9</v>
      </c>
      <c r="L333" s="33" t="s">
        <v>607</v>
      </c>
      <c r="M333" s="33" t="s">
        <v>70</v>
      </c>
    </row>
    <row r="334" spans="1:13">
      <c r="A334" s="33" t="s">
        <v>46</v>
      </c>
      <c r="B334" s="33">
        <v>1</v>
      </c>
      <c r="C334" s="33">
        <v>185</v>
      </c>
      <c r="D334" s="33" t="s">
        <v>601</v>
      </c>
      <c r="E334" s="33" t="s">
        <v>12</v>
      </c>
      <c r="F334" s="33">
        <v>40</v>
      </c>
      <c r="G334" s="33">
        <v>80</v>
      </c>
      <c r="H334" s="33">
        <v>113</v>
      </c>
      <c r="I334" s="33">
        <v>148</v>
      </c>
      <c r="J334" s="33"/>
      <c r="K334" s="33">
        <v>9</v>
      </c>
      <c r="L334" s="33" t="s">
        <v>601</v>
      </c>
      <c r="M334" s="33" t="s">
        <v>12</v>
      </c>
    </row>
    <row r="335" spans="1:13">
      <c r="A335" s="33" t="s">
        <v>291</v>
      </c>
      <c r="B335" s="33">
        <v>1</v>
      </c>
      <c r="C335" s="33">
        <v>185</v>
      </c>
      <c r="D335" s="33" t="s">
        <v>601</v>
      </c>
      <c r="E335" s="33" t="s">
        <v>12</v>
      </c>
      <c r="F335" s="33">
        <v>40</v>
      </c>
      <c r="G335" s="33">
        <v>80</v>
      </c>
      <c r="H335" s="33">
        <v>113</v>
      </c>
      <c r="I335" s="33">
        <v>148</v>
      </c>
      <c r="J335" s="33"/>
      <c r="K335" s="33">
        <v>9</v>
      </c>
      <c r="L335" s="33" t="s">
        <v>601</v>
      </c>
      <c r="M335" s="33" t="s">
        <v>12</v>
      </c>
    </row>
    <row r="336" spans="1:13">
      <c r="A336" s="33" t="s">
        <v>292</v>
      </c>
      <c r="B336" s="33">
        <v>1</v>
      </c>
      <c r="C336" s="33">
        <v>185</v>
      </c>
      <c r="D336" s="33" t="s">
        <v>601</v>
      </c>
      <c r="E336" s="33" t="s">
        <v>12</v>
      </c>
      <c r="F336" s="33">
        <v>40</v>
      </c>
      <c r="G336" s="33">
        <v>80</v>
      </c>
      <c r="H336" s="33">
        <v>117</v>
      </c>
      <c r="I336" s="33"/>
      <c r="J336" s="33"/>
      <c r="K336" s="33">
        <v>9</v>
      </c>
      <c r="L336" s="33" t="s">
        <v>607</v>
      </c>
      <c r="M336" s="33" t="s">
        <v>70</v>
      </c>
    </row>
    <row r="337" spans="1:13">
      <c r="A337" s="33" t="s">
        <v>293</v>
      </c>
      <c r="B337" s="33">
        <v>1</v>
      </c>
      <c r="C337" s="33">
        <v>140</v>
      </c>
      <c r="D337" s="33" t="s">
        <v>601</v>
      </c>
      <c r="E337" s="33" t="s">
        <v>12</v>
      </c>
      <c r="F337" s="33">
        <v>40</v>
      </c>
      <c r="G337" s="33">
        <v>80</v>
      </c>
      <c r="H337" s="33">
        <v>117</v>
      </c>
      <c r="I337" s="33">
        <v>133</v>
      </c>
      <c r="J337" s="33"/>
      <c r="K337" s="33">
        <v>9</v>
      </c>
      <c r="L337" s="33" t="s">
        <v>607</v>
      </c>
      <c r="M337" s="33" t="s">
        <v>70</v>
      </c>
    </row>
    <row r="338" spans="1:13">
      <c r="A338" s="33" t="s">
        <v>294</v>
      </c>
      <c r="B338" s="33">
        <v>1</v>
      </c>
      <c r="C338" s="33">
        <v>140</v>
      </c>
      <c r="D338" s="33" t="s">
        <v>601</v>
      </c>
      <c r="E338" s="33" t="s">
        <v>12</v>
      </c>
      <c r="F338" s="33">
        <v>40</v>
      </c>
      <c r="G338" s="33">
        <v>80</v>
      </c>
      <c r="H338" s="33">
        <v>117</v>
      </c>
      <c r="I338" s="33">
        <v>133</v>
      </c>
      <c r="J338" s="33"/>
      <c r="K338" s="33">
        <v>9</v>
      </c>
      <c r="L338" s="33" t="s">
        <v>607</v>
      </c>
      <c r="M338" s="33" t="s">
        <v>70</v>
      </c>
    </row>
    <row r="339" spans="1:13">
      <c r="A339" s="33" t="s">
        <v>295</v>
      </c>
      <c r="B339" s="33">
        <v>1</v>
      </c>
      <c r="C339" s="33">
        <v>185</v>
      </c>
      <c r="D339" s="33" t="s">
        <v>601</v>
      </c>
      <c r="E339" s="33" t="s">
        <v>12</v>
      </c>
      <c r="F339" s="33">
        <v>40</v>
      </c>
      <c r="G339" s="33">
        <v>118</v>
      </c>
      <c r="H339" s="33">
        <v>154</v>
      </c>
      <c r="I339" s="33"/>
      <c r="J339" s="33"/>
      <c r="K339" s="33">
        <v>9</v>
      </c>
      <c r="L339" s="33" t="s">
        <v>601</v>
      </c>
      <c r="M339" s="33" t="s">
        <v>12</v>
      </c>
    </row>
    <row r="340" spans="1:13">
      <c r="A340" s="33" t="s">
        <v>296</v>
      </c>
      <c r="B340" s="33">
        <v>1</v>
      </c>
      <c r="C340" s="33">
        <v>185</v>
      </c>
      <c r="D340" s="33" t="s">
        <v>601</v>
      </c>
      <c r="E340" s="33" t="s">
        <v>12</v>
      </c>
      <c r="F340" s="33">
        <v>40</v>
      </c>
      <c r="G340" s="33">
        <v>118</v>
      </c>
      <c r="H340" s="33">
        <v>154</v>
      </c>
      <c r="I340" s="33"/>
      <c r="J340" s="33"/>
      <c r="K340" s="33">
        <v>9</v>
      </c>
      <c r="L340" s="33" t="s">
        <v>607</v>
      </c>
      <c r="M340" s="33" t="s">
        <v>70</v>
      </c>
    </row>
    <row r="341" spans="1:13">
      <c r="A341" s="33" t="s">
        <v>297</v>
      </c>
      <c r="B341" s="33">
        <v>1</v>
      </c>
      <c r="C341" s="33">
        <v>185</v>
      </c>
      <c r="D341" s="33" t="s">
        <v>601</v>
      </c>
      <c r="E341" s="33" t="s">
        <v>12</v>
      </c>
      <c r="F341" s="33">
        <v>40</v>
      </c>
      <c r="G341" s="33">
        <v>118</v>
      </c>
      <c r="H341" s="33">
        <v>154</v>
      </c>
      <c r="I341" s="33"/>
      <c r="J341" s="33"/>
      <c r="K341" s="33">
        <v>9</v>
      </c>
      <c r="L341" s="33" t="s">
        <v>607</v>
      </c>
      <c r="M341" s="33" t="s">
        <v>70</v>
      </c>
    </row>
    <row r="342" spans="1:13">
      <c r="A342" s="33" t="s">
        <v>358</v>
      </c>
      <c r="B342" s="33">
        <v>1</v>
      </c>
      <c r="C342" s="33">
        <v>185</v>
      </c>
      <c r="D342" s="33" t="s">
        <v>601</v>
      </c>
      <c r="E342" s="33" t="s">
        <v>12</v>
      </c>
      <c r="F342" s="33">
        <v>40</v>
      </c>
      <c r="G342" s="33">
        <v>118</v>
      </c>
      <c r="H342" s="33">
        <v>154</v>
      </c>
      <c r="I342" s="33"/>
      <c r="J342" s="33"/>
      <c r="K342" s="33">
        <v>9</v>
      </c>
      <c r="L342" s="33" t="s">
        <v>607</v>
      </c>
      <c r="M342" s="33" t="s">
        <v>70</v>
      </c>
    </row>
    <row r="343" spans="1:13">
      <c r="A343" s="118" t="s">
        <v>303</v>
      </c>
      <c r="B343" s="119" t="s">
        <v>360</v>
      </c>
      <c r="C343" s="118">
        <v>185</v>
      </c>
      <c r="D343" s="118" t="s">
        <v>601</v>
      </c>
      <c r="E343" s="118" t="s">
        <v>12</v>
      </c>
      <c r="F343" s="118">
        <v>166</v>
      </c>
      <c r="G343" s="118"/>
      <c r="H343" s="118"/>
      <c r="I343" s="118"/>
      <c r="J343" s="118"/>
      <c r="K343" s="118">
        <v>1</v>
      </c>
      <c r="L343" s="118" t="s">
        <v>607</v>
      </c>
      <c r="M343" s="118" t="s">
        <v>70</v>
      </c>
    </row>
    <row r="344" spans="1:13">
      <c r="A344" s="118" t="s">
        <v>304</v>
      </c>
      <c r="B344" s="119" t="s">
        <v>360</v>
      </c>
      <c r="C344" s="118">
        <v>185</v>
      </c>
      <c r="D344" s="118" t="s">
        <v>601</v>
      </c>
      <c r="E344" s="118" t="s">
        <v>12</v>
      </c>
      <c r="F344" s="118">
        <v>166</v>
      </c>
      <c r="G344" s="118"/>
      <c r="H344" s="118"/>
      <c r="I344" s="118"/>
      <c r="J344" s="118"/>
      <c r="K344" s="118">
        <v>1</v>
      </c>
      <c r="L344" s="118" t="s">
        <v>607</v>
      </c>
      <c r="M344" s="118" t="s">
        <v>70</v>
      </c>
    </row>
    <row r="345" spans="1:13">
      <c r="A345" s="33" t="s">
        <v>73</v>
      </c>
      <c r="B345" s="33">
        <v>1</v>
      </c>
      <c r="C345" s="33">
        <v>185</v>
      </c>
      <c r="D345" s="33" t="s">
        <v>601</v>
      </c>
      <c r="E345" s="33" t="s">
        <v>12</v>
      </c>
      <c r="F345" s="33">
        <v>26</v>
      </c>
      <c r="G345" s="33"/>
      <c r="H345" s="33"/>
      <c r="I345" s="33"/>
      <c r="J345" s="33"/>
      <c r="K345" s="33">
        <v>4</v>
      </c>
      <c r="L345" s="33" t="s">
        <v>607</v>
      </c>
      <c r="M345" s="33" t="s">
        <v>70</v>
      </c>
    </row>
    <row r="346" spans="1:13">
      <c r="A346" s="33" t="s">
        <v>305</v>
      </c>
      <c r="B346" s="33">
        <v>1</v>
      </c>
      <c r="C346" s="33">
        <v>185</v>
      </c>
      <c r="D346" s="33" t="s">
        <v>601</v>
      </c>
      <c r="E346" s="33" t="s">
        <v>12</v>
      </c>
      <c r="F346" s="33">
        <v>26</v>
      </c>
      <c r="G346" s="33">
        <v>73</v>
      </c>
      <c r="H346" s="33"/>
      <c r="I346" s="33"/>
      <c r="J346" s="33"/>
      <c r="K346" s="33">
        <v>4</v>
      </c>
      <c r="L346" s="33" t="s">
        <v>607</v>
      </c>
      <c r="M346" s="33" t="s">
        <v>70</v>
      </c>
    </row>
    <row r="347" spans="1:13">
      <c r="A347" s="33" t="s">
        <v>306</v>
      </c>
      <c r="B347" s="33">
        <v>1</v>
      </c>
      <c r="C347" s="33">
        <v>185</v>
      </c>
      <c r="D347" s="33" t="s">
        <v>601</v>
      </c>
      <c r="E347" s="33" t="s">
        <v>12</v>
      </c>
      <c r="F347" s="33">
        <v>26</v>
      </c>
      <c r="G347" s="33">
        <v>73</v>
      </c>
      <c r="H347" s="33">
        <v>117</v>
      </c>
      <c r="I347" s="33"/>
      <c r="J347" s="33"/>
      <c r="K347" s="33">
        <v>4</v>
      </c>
      <c r="L347" s="33" t="s">
        <v>601</v>
      </c>
      <c r="M347" s="33" t="s">
        <v>12</v>
      </c>
    </row>
    <row r="348" spans="1:13">
      <c r="A348" s="33" t="s">
        <v>307</v>
      </c>
      <c r="B348" s="33">
        <v>1</v>
      </c>
      <c r="C348" s="33">
        <v>185</v>
      </c>
      <c r="D348" s="33" t="s">
        <v>601</v>
      </c>
      <c r="E348" s="33" t="s">
        <v>12</v>
      </c>
      <c r="F348" s="33">
        <v>26</v>
      </c>
      <c r="G348" s="33">
        <v>73</v>
      </c>
      <c r="H348" s="33">
        <v>117</v>
      </c>
      <c r="I348" s="33">
        <v>182</v>
      </c>
      <c r="J348" s="33"/>
      <c r="K348" s="33">
        <v>4</v>
      </c>
      <c r="L348" s="33" t="s">
        <v>601</v>
      </c>
      <c r="M348" s="33" t="s">
        <v>12</v>
      </c>
    </row>
    <row r="349" spans="1:13">
      <c r="A349" s="33" t="s">
        <v>308</v>
      </c>
      <c r="B349" s="33">
        <v>1</v>
      </c>
      <c r="C349" s="33">
        <v>185</v>
      </c>
      <c r="D349" s="33" t="s">
        <v>601</v>
      </c>
      <c r="E349" s="33" t="s">
        <v>12</v>
      </c>
      <c r="F349" s="33">
        <v>26</v>
      </c>
      <c r="G349" s="33">
        <v>73</v>
      </c>
      <c r="H349" s="33">
        <v>117</v>
      </c>
      <c r="I349" s="33">
        <v>182</v>
      </c>
      <c r="J349" s="33"/>
      <c r="K349" s="33">
        <v>4</v>
      </c>
      <c r="L349" s="33" t="s">
        <v>601</v>
      </c>
      <c r="M349" s="33" t="s">
        <v>12</v>
      </c>
    </row>
    <row r="350" spans="1:13">
      <c r="A350" s="69" t="s">
        <v>206</v>
      </c>
      <c r="B350" s="69">
        <v>1</v>
      </c>
      <c r="C350" s="69">
        <v>185</v>
      </c>
      <c r="D350" s="69" t="s">
        <v>601</v>
      </c>
      <c r="E350" s="69" t="s">
        <v>12</v>
      </c>
      <c r="F350" s="69">
        <v>38</v>
      </c>
      <c r="G350" s="69"/>
      <c r="H350" s="69"/>
      <c r="I350" s="69"/>
      <c r="J350" s="69"/>
      <c r="K350" s="69">
        <v>1</v>
      </c>
      <c r="L350" s="69" t="s">
        <v>607</v>
      </c>
      <c r="M350" s="69" t="s">
        <v>70</v>
      </c>
    </row>
    <row r="351" spans="1:13">
      <c r="A351" s="69" t="s">
        <v>207</v>
      </c>
      <c r="B351" s="69">
        <v>1</v>
      </c>
      <c r="C351" s="69">
        <v>185</v>
      </c>
      <c r="D351" s="69" t="s">
        <v>601</v>
      </c>
      <c r="E351" s="69" t="s">
        <v>12</v>
      </c>
      <c r="F351" s="69">
        <v>38</v>
      </c>
      <c r="G351" s="69"/>
      <c r="H351" s="69"/>
      <c r="I351" s="69"/>
      <c r="J351" s="69"/>
      <c r="K351" s="69">
        <v>1</v>
      </c>
      <c r="L351" s="69" t="s">
        <v>607</v>
      </c>
      <c r="M351" s="69" t="s">
        <v>70</v>
      </c>
    </row>
    <row r="352" spans="1:13">
      <c r="A352" s="33" t="s">
        <v>49</v>
      </c>
      <c r="B352" s="33">
        <v>1</v>
      </c>
      <c r="C352" s="33">
        <v>185</v>
      </c>
      <c r="D352" s="33" t="s">
        <v>601</v>
      </c>
      <c r="E352" s="33" t="s">
        <v>12</v>
      </c>
      <c r="F352" s="33">
        <v>26</v>
      </c>
      <c r="G352" s="33">
        <v>78</v>
      </c>
      <c r="H352" s="33"/>
      <c r="I352" s="33"/>
      <c r="J352" s="33"/>
      <c r="K352" s="33">
        <v>3</v>
      </c>
      <c r="L352" s="33" t="s">
        <v>607</v>
      </c>
      <c r="M352" s="33" t="s">
        <v>70</v>
      </c>
    </row>
    <row r="353" spans="1:13">
      <c r="A353" s="33" t="s">
        <v>50</v>
      </c>
      <c r="B353" s="33">
        <v>1</v>
      </c>
      <c r="C353" s="33">
        <v>185</v>
      </c>
      <c r="D353" s="33" t="s">
        <v>601</v>
      </c>
      <c r="E353" s="33" t="s">
        <v>12</v>
      </c>
      <c r="F353" s="33">
        <v>26</v>
      </c>
      <c r="G353" s="33">
        <v>78</v>
      </c>
      <c r="H353" s="33"/>
      <c r="I353" s="33"/>
      <c r="J353" s="33"/>
      <c r="K353" s="33">
        <v>3</v>
      </c>
      <c r="L353" s="33" t="s">
        <v>607</v>
      </c>
      <c r="M353" s="33" t="s">
        <v>70</v>
      </c>
    </row>
    <row r="354" spans="1:13">
      <c r="A354" s="33" t="s">
        <v>314</v>
      </c>
      <c r="B354" s="33">
        <v>1</v>
      </c>
      <c r="C354" s="33">
        <v>185</v>
      </c>
      <c r="D354" s="33" t="s">
        <v>601</v>
      </c>
      <c r="E354" s="33" t="s">
        <v>12</v>
      </c>
      <c r="F354" s="33">
        <v>26</v>
      </c>
      <c r="G354" s="33">
        <v>80</v>
      </c>
      <c r="H354" s="33"/>
      <c r="I354" s="33"/>
      <c r="J354" s="33"/>
      <c r="K354" s="33">
        <v>3</v>
      </c>
      <c r="L354" s="33" t="s">
        <v>607</v>
      </c>
      <c r="M354" s="33" t="s">
        <v>70</v>
      </c>
    </row>
    <row r="355" spans="1:13">
      <c r="A355" s="33" t="s">
        <v>315</v>
      </c>
      <c r="B355" s="33">
        <v>1</v>
      </c>
      <c r="C355" s="33">
        <v>185</v>
      </c>
      <c r="D355" s="33" t="s">
        <v>601</v>
      </c>
      <c r="E355" s="33" t="s">
        <v>12</v>
      </c>
      <c r="F355" s="33">
        <v>26</v>
      </c>
      <c r="G355" s="33">
        <v>80</v>
      </c>
      <c r="H355" s="33"/>
      <c r="I355" s="33"/>
      <c r="J355" s="33"/>
      <c r="K355" s="33">
        <v>3</v>
      </c>
      <c r="L355" s="33" t="s">
        <v>607</v>
      </c>
      <c r="M355" s="33" t="s">
        <v>70</v>
      </c>
    </row>
    <row r="356" spans="1:13">
      <c r="A356" s="69" t="s">
        <v>51</v>
      </c>
      <c r="B356" s="69">
        <v>1</v>
      </c>
      <c r="C356" s="69">
        <v>185</v>
      </c>
      <c r="D356" s="69" t="s">
        <v>601</v>
      </c>
      <c r="E356" s="69" t="s">
        <v>12</v>
      </c>
      <c r="F356" s="69">
        <v>20</v>
      </c>
      <c r="G356" s="69">
        <v>90</v>
      </c>
      <c r="H356" s="69">
        <v>131</v>
      </c>
      <c r="I356" s="69">
        <v>170</v>
      </c>
      <c r="J356" s="69"/>
      <c r="K356" s="69">
        <v>12</v>
      </c>
      <c r="L356" s="69" t="s">
        <v>607</v>
      </c>
      <c r="M356" s="69" t="s">
        <v>70</v>
      </c>
    </row>
    <row r="357" spans="1:13">
      <c r="A357" s="69" t="s">
        <v>52</v>
      </c>
      <c r="B357" s="69">
        <v>1</v>
      </c>
      <c r="C357" s="69">
        <v>185</v>
      </c>
      <c r="D357" s="69" t="s">
        <v>601</v>
      </c>
      <c r="E357" s="69" t="s">
        <v>12</v>
      </c>
      <c r="F357" s="69">
        <v>20</v>
      </c>
      <c r="G357" s="69">
        <v>90</v>
      </c>
      <c r="H357" s="69">
        <v>131</v>
      </c>
      <c r="I357" s="69">
        <v>170</v>
      </c>
      <c r="J357" s="69"/>
      <c r="K357" s="69">
        <v>12</v>
      </c>
      <c r="L357" s="69" t="s">
        <v>607</v>
      </c>
      <c r="M357" s="69" t="s">
        <v>70</v>
      </c>
    </row>
    <row r="358" spans="1:13">
      <c r="A358" s="69" t="s">
        <v>316</v>
      </c>
      <c r="B358" s="69">
        <v>1</v>
      </c>
      <c r="C358" s="69">
        <v>185</v>
      </c>
      <c r="D358" s="69" t="s">
        <v>601</v>
      </c>
      <c r="E358" s="69" t="s">
        <v>12</v>
      </c>
      <c r="F358" s="69">
        <v>20</v>
      </c>
      <c r="G358" s="69">
        <v>90</v>
      </c>
      <c r="H358" s="69">
        <v>131</v>
      </c>
      <c r="I358" s="69">
        <v>174</v>
      </c>
      <c r="J358" s="69"/>
      <c r="K358" s="69">
        <v>12</v>
      </c>
      <c r="L358" s="69" t="s">
        <v>607</v>
      </c>
      <c r="M358" s="69" t="s">
        <v>70</v>
      </c>
    </row>
    <row r="359" spans="1:13">
      <c r="A359" s="69" t="s">
        <v>317</v>
      </c>
      <c r="B359" s="69">
        <v>1</v>
      </c>
      <c r="C359" s="69">
        <v>185</v>
      </c>
      <c r="D359" s="69" t="s">
        <v>601</v>
      </c>
      <c r="E359" s="69" t="s">
        <v>12</v>
      </c>
      <c r="F359" s="69">
        <v>20</v>
      </c>
      <c r="G359" s="69">
        <v>90</v>
      </c>
      <c r="H359" s="69">
        <v>131</v>
      </c>
      <c r="I359" s="69">
        <v>174</v>
      </c>
      <c r="J359" s="69"/>
      <c r="K359" s="69">
        <v>12</v>
      </c>
      <c r="L359" s="69" t="s">
        <v>601</v>
      </c>
      <c r="M359" s="69" t="s">
        <v>12</v>
      </c>
    </row>
    <row r="360" spans="1:13">
      <c r="A360" s="69" t="s">
        <v>318</v>
      </c>
      <c r="B360" s="69">
        <v>1</v>
      </c>
      <c r="C360" s="69">
        <v>185</v>
      </c>
      <c r="D360" s="69" t="s">
        <v>601</v>
      </c>
      <c r="E360" s="69" t="s">
        <v>12</v>
      </c>
      <c r="F360" s="69">
        <v>20</v>
      </c>
      <c r="G360" s="69">
        <v>90</v>
      </c>
      <c r="H360" s="69">
        <v>112</v>
      </c>
      <c r="I360" s="69">
        <v>160</v>
      </c>
      <c r="J360" s="69"/>
      <c r="K360" s="69">
        <v>12</v>
      </c>
      <c r="L360" s="69" t="s">
        <v>607</v>
      </c>
      <c r="M360" s="69" t="s">
        <v>70</v>
      </c>
    </row>
    <row r="361" spans="1:13">
      <c r="A361" s="69" t="s">
        <v>319</v>
      </c>
      <c r="B361" s="69">
        <v>1</v>
      </c>
      <c r="C361" s="69">
        <v>185</v>
      </c>
      <c r="D361" s="69" t="s">
        <v>601</v>
      </c>
      <c r="E361" s="69" t="s">
        <v>12</v>
      </c>
      <c r="F361" s="69">
        <v>20</v>
      </c>
      <c r="G361" s="69">
        <v>90</v>
      </c>
      <c r="H361" s="69">
        <v>112</v>
      </c>
      <c r="I361" s="69">
        <v>160</v>
      </c>
      <c r="J361" s="69"/>
      <c r="K361" s="69">
        <v>12</v>
      </c>
      <c r="L361" s="69" t="s">
        <v>601</v>
      </c>
      <c r="M361" s="69" t="s">
        <v>12</v>
      </c>
    </row>
    <row r="362" spans="1:13">
      <c r="A362" s="69" t="s">
        <v>320</v>
      </c>
      <c r="B362" s="69">
        <v>1</v>
      </c>
      <c r="C362" s="69">
        <v>185</v>
      </c>
      <c r="D362" s="69" t="s">
        <v>601</v>
      </c>
      <c r="E362" s="69" t="s">
        <v>12</v>
      </c>
      <c r="F362" s="69">
        <v>20</v>
      </c>
      <c r="G362" s="69">
        <v>90</v>
      </c>
      <c r="H362" s="69">
        <v>112</v>
      </c>
      <c r="I362" s="69">
        <v>157</v>
      </c>
      <c r="J362" s="69"/>
      <c r="K362" s="69">
        <v>12</v>
      </c>
      <c r="L362" s="69" t="s">
        <v>607</v>
      </c>
      <c r="M362" s="69" t="s">
        <v>70</v>
      </c>
    </row>
    <row r="363" spans="1:13">
      <c r="A363" s="69" t="s">
        <v>321</v>
      </c>
      <c r="B363" s="69">
        <v>1</v>
      </c>
      <c r="C363" s="69">
        <v>185</v>
      </c>
      <c r="D363" s="69" t="s">
        <v>601</v>
      </c>
      <c r="E363" s="69" t="s">
        <v>12</v>
      </c>
      <c r="F363" s="69">
        <v>20</v>
      </c>
      <c r="G363" s="69">
        <v>90</v>
      </c>
      <c r="H363" s="69">
        <v>112</v>
      </c>
      <c r="I363" s="69">
        <v>157</v>
      </c>
      <c r="J363" s="69"/>
      <c r="K363" s="69">
        <v>12</v>
      </c>
      <c r="L363" s="69" t="s">
        <v>607</v>
      </c>
      <c r="M363" s="69" t="s">
        <v>70</v>
      </c>
    </row>
    <row r="364" spans="1:13">
      <c r="A364" s="69" t="s">
        <v>322</v>
      </c>
      <c r="B364" s="69">
        <v>1</v>
      </c>
      <c r="C364" s="69">
        <v>185</v>
      </c>
      <c r="D364" s="69" t="s">
        <v>601</v>
      </c>
      <c r="E364" s="69" t="s">
        <v>12</v>
      </c>
      <c r="F364" s="69">
        <v>20</v>
      </c>
      <c r="G364" s="69">
        <v>85</v>
      </c>
      <c r="H364" s="69">
        <v>132</v>
      </c>
      <c r="I364" s="69"/>
      <c r="J364" s="69"/>
      <c r="K364" s="69">
        <v>12</v>
      </c>
      <c r="L364" s="69" t="s">
        <v>607</v>
      </c>
      <c r="M364" s="69" t="s">
        <v>70</v>
      </c>
    </row>
    <row r="365" spans="1:13">
      <c r="A365" s="69" t="s">
        <v>323</v>
      </c>
      <c r="B365" s="69">
        <v>1</v>
      </c>
      <c r="C365" s="69">
        <v>185</v>
      </c>
      <c r="D365" s="69" t="s">
        <v>601</v>
      </c>
      <c r="E365" s="69" t="s">
        <v>12</v>
      </c>
      <c r="F365" s="69">
        <v>20</v>
      </c>
      <c r="G365" s="69">
        <v>85</v>
      </c>
      <c r="H365" s="69">
        <v>132</v>
      </c>
      <c r="I365" s="69">
        <v>174</v>
      </c>
      <c r="J365" s="69"/>
      <c r="K365" s="69">
        <v>12</v>
      </c>
      <c r="L365" s="69" t="s">
        <v>601</v>
      </c>
      <c r="M365" s="69" t="s">
        <v>12</v>
      </c>
    </row>
    <row r="366" spans="1:13">
      <c r="A366" s="69" t="s">
        <v>324</v>
      </c>
      <c r="B366" s="69">
        <v>1</v>
      </c>
      <c r="C366" s="69">
        <v>185</v>
      </c>
      <c r="D366" s="69" t="s">
        <v>601</v>
      </c>
      <c r="E366" s="69" t="s">
        <v>12</v>
      </c>
      <c r="F366" s="69">
        <v>20</v>
      </c>
      <c r="G366" s="69">
        <v>85</v>
      </c>
      <c r="H366" s="69">
        <v>132</v>
      </c>
      <c r="I366" s="69">
        <v>174</v>
      </c>
      <c r="J366" s="69"/>
      <c r="K366" s="69">
        <v>12</v>
      </c>
      <c r="L366" s="69" t="s">
        <v>607</v>
      </c>
      <c r="M366" s="69" t="s">
        <v>70</v>
      </c>
    </row>
    <row r="367" spans="1:13">
      <c r="A367" s="69" t="s">
        <v>325</v>
      </c>
      <c r="B367" s="69">
        <v>1</v>
      </c>
      <c r="C367" s="69">
        <v>185</v>
      </c>
      <c r="D367" s="69" t="s">
        <v>601</v>
      </c>
      <c r="E367" s="69" t="s">
        <v>12</v>
      </c>
      <c r="F367" s="69">
        <v>20</v>
      </c>
      <c r="G367" s="69">
        <v>85</v>
      </c>
      <c r="H367" s="69">
        <v>176</v>
      </c>
      <c r="I367" s="69"/>
      <c r="J367" s="69"/>
      <c r="K367" s="69">
        <v>12</v>
      </c>
      <c r="L367" s="69" t="s">
        <v>601</v>
      </c>
      <c r="M367" s="69" t="s">
        <v>12</v>
      </c>
    </row>
    <row r="368" spans="1:13">
      <c r="A368" s="69" t="s">
        <v>326</v>
      </c>
      <c r="B368" s="69">
        <v>1</v>
      </c>
      <c r="C368" s="69">
        <v>185</v>
      </c>
      <c r="D368" s="69" t="s">
        <v>601</v>
      </c>
      <c r="E368" s="69" t="s">
        <v>12</v>
      </c>
      <c r="F368" s="69">
        <v>20</v>
      </c>
      <c r="G368" s="69">
        <v>85</v>
      </c>
      <c r="H368" s="69">
        <v>176</v>
      </c>
      <c r="I368" s="69"/>
      <c r="J368" s="69"/>
      <c r="K368" s="69">
        <v>12</v>
      </c>
      <c r="L368" s="69" t="s">
        <v>607</v>
      </c>
      <c r="M368" s="69" t="s">
        <v>70</v>
      </c>
    </row>
    <row r="369" spans="1:13">
      <c r="A369" s="20" t="s">
        <v>414</v>
      </c>
      <c r="B369" s="20">
        <v>1</v>
      </c>
      <c r="C369" s="20">
        <v>185</v>
      </c>
      <c r="D369" s="20" t="s">
        <v>607</v>
      </c>
      <c r="E369" s="20" t="s">
        <v>70</v>
      </c>
      <c r="F369" s="20"/>
      <c r="G369" s="20"/>
      <c r="H369" s="20"/>
      <c r="I369" s="20"/>
      <c r="J369" s="20"/>
      <c r="K369" s="20">
        <v>0</v>
      </c>
      <c r="L369" s="20" t="s">
        <v>607</v>
      </c>
      <c r="M369" s="20" t="s">
        <v>70</v>
      </c>
    </row>
    <row r="370" spans="1:13">
      <c r="A370" s="72" t="s">
        <v>208</v>
      </c>
      <c r="B370" s="72">
        <v>1</v>
      </c>
      <c r="C370" s="73" t="s">
        <v>210</v>
      </c>
      <c r="D370" s="72" t="s">
        <v>607</v>
      </c>
      <c r="E370" s="72" t="s">
        <v>70</v>
      </c>
      <c r="F370" s="72">
        <v>14</v>
      </c>
      <c r="G370" s="72"/>
      <c r="H370" s="72"/>
      <c r="I370" s="72"/>
      <c r="J370" s="72"/>
      <c r="K370" s="72">
        <v>1</v>
      </c>
      <c r="L370" s="72" t="s">
        <v>607</v>
      </c>
      <c r="M370" s="72" t="s">
        <v>70</v>
      </c>
    </row>
    <row r="371" spans="1:13">
      <c r="A371" s="72" t="s">
        <v>209</v>
      </c>
      <c r="B371" s="72">
        <v>1</v>
      </c>
      <c r="C371" s="72">
        <v>184</v>
      </c>
      <c r="D371" s="72" t="s">
        <v>607</v>
      </c>
      <c r="E371" s="72" t="s">
        <v>70</v>
      </c>
      <c r="F371" s="72">
        <v>14</v>
      </c>
      <c r="G371" s="72"/>
      <c r="H371" s="72"/>
      <c r="I371" s="72"/>
      <c r="J371" s="72"/>
      <c r="K371" s="72">
        <v>1</v>
      </c>
      <c r="L371" s="72" t="s">
        <v>607</v>
      </c>
      <c r="M371" s="72" t="s">
        <v>70</v>
      </c>
    </row>
    <row r="372" spans="1:13">
      <c r="A372" s="20" t="s">
        <v>430</v>
      </c>
      <c r="B372" s="20">
        <v>1</v>
      </c>
      <c r="C372" s="21" t="s">
        <v>211</v>
      </c>
      <c r="D372" s="20" t="s">
        <v>607</v>
      </c>
      <c r="E372" s="20" t="s">
        <v>70</v>
      </c>
      <c r="F372" s="20"/>
      <c r="G372" s="20"/>
      <c r="H372" s="20"/>
      <c r="I372" s="20"/>
      <c r="J372" s="20"/>
      <c r="K372" s="20">
        <v>0</v>
      </c>
      <c r="L372" s="20" t="s">
        <v>607</v>
      </c>
      <c r="M372" s="20" t="s">
        <v>70</v>
      </c>
    </row>
    <row r="373" spans="1:13">
      <c r="A373" s="72" t="s">
        <v>212</v>
      </c>
      <c r="B373" s="72">
        <v>1</v>
      </c>
      <c r="C373" s="72">
        <v>185</v>
      </c>
      <c r="D373" s="72" t="s">
        <v>607</v>
      </c>
      <c r="E373" s="72" t="s">
        <v>70</v>
      </c>
      <c r="F373" s="72">
        <v>64</v>
      </c>
      <c r="G373" s="72"/>
      <c r="H373" s="72"/>
      <c r="I373" s="72"/>
      <c r="J373" s="72"/>
      <c r="K373" s="72">
        <v>1</v>
      </c>
      <c r="L373" s="72" t="s">
        <v>607</v>
      </c>
      <c r="M373" s="72" t="s">
        <v>70</v>
      </c>
    </row>
    <row r="374" spans="1:13">
      <c r="A374" s="72" t="s">
        <v>213</v>
      </c>
      <c r="B374" s="72">
        <v>1</v>
      </c>
      <c r="C374" s="72">
        <v>185</v>
      </c>
      <c r="D374" s="72" t="s">
        <v>607</v>
      </c>
      <c r="E374" s="72" t="s">
        <v>70</v>
      </c>
      <c r="F374" s="72">
        <v>64</v>
      </c>
      <c r="G374" s="72"/>
      <c r="H374" s="72"/>
      <c r="I374" s="72"/>
      <c r="J374" s="72"/>
      <c r="K374" s="72">
        <v>1</v>
      </c>
      <c r="L374" s="72" t="s">
        <v>607</v>
      </c>
      <c r="M374" s="72" t="s">
        <v>70</v>
      </c>
    </row>
    <row r="375" spans="1:13">
      <c r="A375" s="20" t="s">
        <v>506</v>
      </c>
      <c r="B375" s="20">
        <v>1</v>
      </c>
      <c r="C375" s="20">
        <v>185</v>
      </c>
      <c r="D375" s="20" t="s">
        <v>607</v>
      </c>
      <c r="E375" s="20" t="s">
        <v>70</v>
      </c>
      <c r="F375" s="20"/>
      <c r="G375" s="20"/>
      <c r="H375" s="20"/>
      <c r="I375" s="20"/>
      <c r="J375" s="20"/>
      <c r="K375" s="20">
        <v>0</v>
      </c>
      <c r="L375" s="20" t="s">
        <v>607</v>
      </c>
      <c r="M375" s="20" t="s">
        <v>70</v>
      </c>
    </row>
    <row r="376" spans="1:13">
      <c r="A376" s="72" t="s">
        <v>426</v>
      </c>
      <c r="B376" s="74" t="s">
        <v>200</v>
      </c>
      <c r="C376" s="72">
        <v>185</v>
      </c>
      <c r="D376" s="72" t="s">
        <v>607</v>
      </c>
      <c r="E376" s="72" t="s">
        <v>70</v>
      </c>
      <c r="F376" s="72"/>
      <c r="G376" s="72"/>
      <c r="H376" s="72"/>
      <c r="I376" s="72"/>
      <c r="J376" s="72"/>
      <c r="K376" s="72">
        <v>0</v>
      </c>
      <c r="L376" s="72" t="s">
        <v>607</v>
      </c>
      <c r="M376" s="72" t="s">
        <v>70</v>
      </c>
    </row>
    <row r="377" spans="1:13">
      <c r="A377" s="20" t="s">
        <v>214</v>
      </c>
      <c r="B377" s="20">
        <v>1</v>
      </c>
      <c r="C377" s="20">
        <v>185</v>
      </c>
      <c r="D377" s="20" t="s">
        <v>607</v>
      </c>
      <c r="E377" s="20" t="s">
        <v>70</v>
      </c>
      <c r="F377" s="20">
        <v>60</v>
      </c>
      <c r="G377" s="20"/>
      <c r="H377" s="20"/>
      <c r="I377" s="20"/>
      <c r="J377" s="20"/>
      <c r="K377" s="20">
        <v>1</v>
      </c>
      <c r="L377" s="20" t="s">
        <v>607</v>
      </c>
      <c r="M377" s="20" t="s">
        <v>70</v>
      </c>
    </row>
    <row r="378" spans="1:13">
      <c r="A378" s="20" t="s">
        <v>215</v>
      </c>
      <c r="B378" s="20">
        <v>1</v>
      </c>
      <c r="C378" s="20">
        <v>185</v>
      </c>
      <c r="D378" s="20" t="s">
        <v>607</v>
      </c>
      <c r="E378" s="20" t="s">
        <v>70</v>
      </c>
      <c r="F378" s="20">
        <v>60</v>
      </c>
      <c r="G378" s="20"/>
      <c r="H378" s="20"/>
      <c r="I378" s="20"/>
      <c r="J378" s="20"/>
      <c r="K378" s="20">
        <v>1</v>
      </c>
      <c r="L378" s="20" t="s">
        <v>607</v>
      </c>
      <c r="M378" s="20" t="s">
        <v>70</v>
      </c>
    </row>
    <row r="379" spans="1:13">
      <c r="A379" s="72" t="s">
        <v>427</v>
      </c>
      <c r="B379" s="72">
        <v>1</v>
      </c>
      <c r="C379" s="73" t="s">
        <v>216</v>
      </c>
      <c r="D379" s="72" t="s">
        <v>607</v>
      </c>
      <c r="E379" s="72" t="s">
        <v>70</v>
      </c>
      <c r="F379" s="72"/>
      <c r="G379" s="72"/>
      <c r="H379" s="72"/>
      <c r="I379" s="72"/>
      <c r="J379" s="72"/>
      <c r="K379" s="72">
        <v>0</v>
      </c>
      <c r="L379" s="72" t="s">
        <v>607</v>
      </c>
      <c r="M379" s="72" t="s">
        <v>70</v>
      </c>
    </row>
    <row r="380" spans="1:13">
      <c r="A380" s="20" t="s">
        <v>428</v>
      </c>
      <c r="B380" s="20">
        <v>1</v>
      </c>
      <c r="C380" s="21" t="s">
        <v>88</v>
      </c>
      <c r="D380" s="20" t="s">
        <v>607</v>
      </c>
      <c r="E380" s="20" t="s">
        <v>70</v>
      </c>
      <c r="F380" s="20">
        <v>17</v>
      </c>
      <c r="G380" s="20"/>
      <c r="H380" s="20"/>
      <c r="I380" s="20"/>
      <c r="J380" s="20"/>
      <c r="K380" s="20">
        <v>1</v>
      </c>
      <c r="L380" s="20" t="s">
        <v>607</v>
      </c>
      <c r="M380" s="20" t="s">
        <v>70</v>
      </c>
    </row>
    <row r="381" spans="1:13">
      <c r="A381" s="20" t="s">
        <v>429</v>
      </c>
      <c r="B381" s="20">
        <v>1</v>
      </c>
      <c r="C381" s="21" t="s">
        <v>96</v>
      </c>
      <c r="D381" s="20" t="s">
        <v>607</v>
      </c>
      <c r="E381" s="20" t="s">
        <v>70</v>
      </c>
      <c r="F381" s="20">
        <v>17</v>
      </c>
      <c r="G381" s="20"/>
      <c r="H381" s="20"/>
      <c r="I381" s="20"/>
      <c r="J381" s="20"/>
      <c r="K381" s="20">
        <v>1</v>
      </c>
      <c r="L381" s="20" t="s">
        <v>607</v>
      </c>
      <c r="M381" s="20" t="s">
        <v>70</v>
      </c>
    </row>
    <row r="382" spans="1:13">
      <c r="A382" s="72" t="s">
        <v>689</v>
      </c>
      <c r="B382" s="72">
        <v>1</v>
      </c>
      <c r="C382" s="73" t="s">
        <v>217</v>
      </c>
      <c r="D382" s="72" t="s">
        <v>607</v>
      </c>
      <c r="E382" s="72" t="s">
        <v>70</v>
      </c>
      <c r="F382" s="72">
        <v>24</v>
      </c>
      <c r="G382" s="72"/>
      <c r="H382" s="72"/>
      <c r="I382" s="72"/>
      <c r="J382" s="72"/>
      <c r="K382" s="72">
        <v>1</v>
      </c>
      <c r="L382" s="72" t="s">
        <v>607</v>
      </c>
      <c r="M382" s="72" t="s">
        <v>70</v>
      </c>
    </row>
    <row r="383" spans="1:13">
      <c r="A383" s="72" t="s">
        <v>690</v>
      </c>
      <c r="B383" s="72">
        <v>1</v>
      </c>
      <c r="C383" s="73" t="s">
        <v>86</v>
      </c>
      <c r="D383" s="72" t="s">
        <v>607</v>
      </c>
      <c r="E383" s="72" t="s">
        <v>70</v>
      </c>
      <c r="F383" s="72">
        <v>24</v>
      </c>
      <c r="G383" s="72"/>
      <c r="H383" s="72"/>
      <c r="I383" s="72"/>
      <c r="J383" s="72"/>
      <c r="K383" s="72">
        <v>1</v>
      </c>
      <c r="L383" s="72" t="s">
        <v>607</v>
      </c>
      <c r="M383" s="72" t="s">
        <v>70</v>
      </c>
    </row>
    <row r="385" spans="1:1">
      <c r="A385" s="15" t="s">
        <v>605</v>
      </c>
    </row>
    <row r="386" spans="1:1">
      <c r="A386" s="17" t="s">
        <v>606</v>
      </c>
    </row>
  </sheetData>
  <sortState xmlns:xlrd2="http://schemas.microsoft.com/office/spreadsheetml/2017/richdata2" ref="A2:M251">
    <sortCondition ref="D2:D251"/>
    <sortCondition ref="A2:A251"/>
  </sortState>
  <mergeCells count="8">
    <mergeCell ref="W2:AA2"/>
    <mergeCell ref="V2:V3"/>
    <mergeCell ref="O2:O3"/>
    <mergeCell ref="Q2:Q3"/>
    <mergeCell ref="R2:R3"/>
    <mergeCell ref="S2:S3"/>
    <mergeCell ref="T2:T3"/>
    <mergeCell ref="P2:P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4261F-95D9-4478-939C-A73963D0C695}">
  <sheetPr codeName="Sheet2">
    <tabColor theme="7" tint="0.79998168889431442"/>
  </sheetPr>
  <dimension ref="A1:AB218"/>
  <sheetViews>
    <sheetView zoomScale="70" zoomScaleNormal="70" workbookViewId="0">
      <pane xSplit="1" ySplit="1" topLeftCell="B2" activePane="bottomRight" state="frozen"/>
      <selection activeCell="AA4" sqref="AA4:AA8"/>
      <selection pane="topRight" activeCell="AA4" sqref="AA4:AA8"/>
      <selection pane="bottomLeft" activeCell="AA4" sqref="AA4:AA8"/>
      <selection pane="bottomRight" activeCell="U38" sqref="U38"/>
    </sheetView>
  </sheetViews>
  <sheetFormatPr baseColWidth="10" defaultColWidth="8.83203125" defaultRowHeight="18"/>
  <cols>
    <col min="1" max="1" width="15.5" style="32" customWidth="1"/>
    <col min="2" max="3" width="12" style="1" customWidth="1"/>
    <col min="4" max="4" width="16.5" style="32" customWidth="1"/>
    <col min="5" max="5" width="15.5" style="32" customWidth="1"/>
    <col min="6" max="11" width="12" style="32" customWidth="1"/>
    <col min="12" max="12" width="16.5" style="32" customWidth="1"/>
    <col min="13" max="13" width="13.5" style="1" customWidth="1"/>
    <col min="14" max="14" width="16.83203125" style="1" customWidth="1"/>
    <col min="15" max="15" width="7.1640625" bestFit="1" customWidth="1"/>
    <col min="16" max="16" width="15.5" style="14" customWidth="1"/>
    <col min="17" max="17" width="7.5" style="14" customWidth="1"/>
    <col min="18" max="18" width="17.1640625" style="14" customWidth="1"/>
    <col min="19" max="19" width="12" style="1" customWidth="1"/>
    <col min="23" max="23" width="13" customWidth="1"/>
    <col min="28" max="28" width="12.83203125" customWidth="1"/>
  </cols>
  <sheetData>
    <row r="1" spans="1:28" s="10" customFormat="1" ht="58" thickBot="1">
      <c r="A1" s="30" t="s">
        <v>1</v>
      </c>
      <c r="B1" s="11" t="s">
        <v>13</v>
      </c>
      <c r="C1" s="11" t="s">
        <v>14</v>
      </c>
      <c r="D1" s="30" t="s">
        <v>4</v>
      </c>
      <c r="E1" s="30" t="s">
        <v>3</v>
      </c>
      <c r="F1" s="30" t="s">
        <v>7</v>
      </c>
      <c r="G1" s="30" t="s">
        <v>8</v>
      </c>
      <c r="H1" s="30" t="s">
        <v>9</v>
      </c>
      <c r="I1" s="30" t="s">
        <v>10</v>
      </c>
      <c r="J1" s="30" t="s">
        <v>11</v>
      </c>
      <c r="K1" s="30" t="s">
        <v>28</v>
      </c>
      <c r="L1" s="11" t="s">
        <v>15</v>
      </c>
      <c r="M1" s="11" t="s">
        <v>5</v>
      </c>
      <c r="N1" s="11" t="s">
        <v>6</v>
      </c>
      <c r="P1" s="19"/>
      <c r="Q1" s="19"/>
      <c r="R1" s="19"/>
    </row>
    <row r="2" spans="1:28" ht="15" customHeight="1">
      <c r="A2" s="24" t="s">
        <v>49</v>
      </c>
      <c r="B2" s="24">
        <v>1</v>
      </c>
      <c r="C2" s="24">
        <v>633</v>
      </c>
      <c r="D2" s="24" t="s">
        <v>2</v>
      </c>
      <c r="E2" s="24"/>
      <c r="F2" s="24">
        <v>66</v>
      </c>
      <c r="G2" s="24"/>
      <c r="H2" s="24"/>
      <c r="I2" s="139"/>
      <c r="J2" s="139"/>
      <c r="K2" s="139"/>
      <c r="L2" s="24">
        <v>1</v>
      </c>
      <c r="M2" s="24" t="s">
        <v>607</v>
      </c>
      <c r="N2" s="24" t="s">
        <v>70</v>
      </c>
      <c r="P2" s="174" t="s">
        <v>599</v>
      </c>
      <c r="Q2" s="174" t="s">
        <v>700</v>
      </c>
      <c r="R2" s="174" t="s">
        <v>600</v>
      </c>
      <c r="S2" s="176" t="s">
        <v>683</v>
      </c>
      <c r="T2" s="174" t="s">
        <v>609</v>
      </c>
      <c r="U2" s="174" t="s">
        <v>610</v>
      </c>
      <c r="W2" s="172" t="s">
        <v>608</v>
      </c>
      <c r="X2" s="171" t="s">
        <v>603</v>
      </c>
      <c r="Y2" s="171"/>
      <c r="Z2" s="171"/>
      <c r="AA2" s="171"/>
      <c r="AB2" s="171"/>
    </row>
    <row r="3" spans="1:28">
      <c r="A3" s="24" t="s">
        <v>50</v>
      </c>
      <c r="B3" s="24">
        <v>1</v>
      </c>
      <c r="C3" s="24">
        <v>633</v>
      </c>
      <c r="D3" s="24" t="s">
        <v>2</v>
      </c>
      <c r="E3" s="24"/>
      <c r="F3" s="24">
        <v>66</v>
      </c>
      <c r="G3" s="24"/>
      <c r="H3" s="24"/>
      <c r="I3" s="139"/>
      <c r="J3" s="139"/>
      <c r="K3" s="139"/>
      <c r="L3" s="24">
        <v>1</v>
      </c>
      <c r="M3" s="24" t="s">
        <v>607</v>
      </c>
      <c r="N3" s="24" t="s">
        <v>70</v>
      </c>
      <c r="P3" s="175"/>
      <c r="Q3" s="175"/>
      <c r="R3" s="175"/>
      <c r="S3" s="178"/>
      <c r="T3" s="175"/>
      <c r="U3" s="179"/>
      <c r="W3" s="173"/>
      <c r="X3" s="58" t="s">
        <v>2</v>
      </c>
      <c r="Y3" s="58" t="s">
        <v>386</v>
      </c>
      <c r="Z3" s="58" t="s">
        <v>598</v>
      </c>
      <c r="AA3" s="58" t="s">
        <v>601</v>
      </c>
      <c r="AB3" s="58" t="s">
        <v>682</v>
      </c>
    </row>
    <row r="4" spans="1:28">
      <c r="A4" s="140" t="s">
        <v>31</v>
      </c>
      <c r="B4" s="140">
        <v>1</v>
      </c>
      <c r="C4" s="141" t="s">
        <v>1777</v>
      </c>
      <c r="D4" s="140" t="s">
        <v>2</v>
      </c>
      <c r="E4" s="140"/>
      <c r="F4" s="140"/>
      <c r="G4" s="140"/>
      <c r="H4" s="140"/>
      <c r="I4" s="142"/>
      <c r="J4" s="142"/>
      <c r="K4" s="142"/>
      <c r="L4" s="140">
        <v>0</v>
      </c>
      <c r="M4" s="140" t="s">
        <v>2</v>
      </c>
      <c r="N4" s="140" t="s">
        <v>12</v>
      </c>
      <c r="P4" s="37" t="s">
        <v>2</v>
      </c>
      <c r="Q4" s="37">
        <f>COUNTIF(A2:A25, "*_01")</f>
        <v>13</v>
      </c>
      <c r="R4" s="37" t="s">
        <v>2</v>
      </c>
      <c r="S4" s="55">
        <f>COUNTIF($M$2:$M$25, R4)</f>
        <v>13</v>
      </c>
      <c r="T4" s="56">
        <f>SUM(S4:S8)</f>
        <v>24</v>
      </c>
      <c r="U4" s="56">
        <f>S4*100/$T$4</f>
        <v>54.166666666666664</v>
      </c>
      <c r="W4" s="59" t="s">
        <v>2</v>
      </c>
      <c r="X4" s="57">
        <f>U4</f>
        <v>54.166666666666664</v>
      </c>
      <c r="Y4" s="57">
        <f>U5</f>
        <v>0</v>
      </c>
      <c r="Z4" s="57">
        <f>U6</f>
        <v>0</v>
      </c>
      <c r="AA4" s="57">
        <f>U7</f>
        <v>0</v>
      </c>
      <c r="AB4" s="57">
        <f>U8</f>
        <v>45.833333333333336</v>
      </c>
    </row>
    <row r="5" spans="1:28">
      <c r="A5" s="24" t="s">
        <v>51</v>
      </c>
      <c r="B5" s="24">
        <v>1</v>
      </c>
      <c r="C5" s="25" t="s">
        <v>1778</v>
      </c>
      <c r="D5" s="24" t="s">
        <v>2</v>
      </c>
      <c r="E5" s="24"/>
      <c r="F5" s="24">
        <v>283</v>
      </c>
      <c r="G5" s="24"/>
      <c r="H5" s="24"/>
      <c r="I5" s="139"/>
      <c r="J5" s="139"/>
      <c r="K5" s="139"/>
      <c r="L5" s="24">
        <v>1</v>
      </c>
      <c r="M5" s="24" t="s">
        <v>2</v>
      </c>
      <c r="N5" s="24" t="s">
        <v>12</v>
      </c>
      <c r="P5" s="38"/>
      <c r="Q5" s="38"/>
      <c r="R5" s="38" t="s">
        <v>386</v>
      </c>
      <c r="S5" s="2">
        <f t="shared" ref="S5:S7" si="0">COUNTIF($M$2:$M$25, R5)</f>
        <v>0</v>
      </c>
      <c r="T5" s="3"/>
      <c r="U5" s="3">
        <f t="shared" ref="U5:U8" si="1">S5*100/$T$4</f>
        <v>0</v>
      </c>
      <c r="W5" s="59" t="s">
        <v>386</v>
      </c>
      <c r="X5" s="57">
        <f>U9</f>
        <v>0</v>
      </c>
      <c r="Y5" s="57">
        <f>U10</f>
        <v>69.230769230769226</v>
      </c>
      <c r="Z5" s="57">
        <f>U11</f>
        <v>0</v>
      </c>
      <c r="AA5" s="57">
        <f>U12</f>
        <v>0</v>
      </c>
      <c r="AB5" s="57">
        <f>U13</f>
        <v>30.76923076923077</v>
      </c>
    </row>
    <row r="6" spans="1:28">
      <c r="A6" s="24" t="s">
        <v>52</v>
      </c>
      <c r="B6" s="24">
        <v>1</v>
      </c>
      <c r="C6" s="25" t="s">
        <v>1779</v>
      </c>
      <c r="D6" s="24" t="s">
        <v>2</v>
      </c>
      <c r="E6" s="24"/>
      <c r="F6" s="24">
        <v>283</v>
      </c>
      <c r="G6" s="24"/>
      <c r="H6" s="24"/>
      <c r="I6" s="139"/>
      <c r="J6" s="139"/>
      <c r="K6" s="139"/>
      <c r="L6" s="24">
        <v>1</v>
      </c>
      <c r="M6" s="24" t="s">
        <v>2</v>
      </c>
      <c r="N6" s="24" t="s">
        <v>12</v>
      </c>
      <c r="P6" s="38"/>
      <c r="Q6" s="38"/>
      <c r="R6" s="38" t="s">
        <v>598</v>
      </c>
      <c r="S6" s="2">
        <f t="shared" si="0"/>
        <v>0</v>
      </c>
      <c r="T6" s="3"/>
      <c r="U6" s="3">
        <f t="shared" si="1"/>
        <v>0</v>
      </c>
      <c r="W6" s="59" t="s">
        <v>598</v>
      </c>
      <c r="X6" s="57">
        <f>U14</f>
        <v>0</v>
      </c>
      <c r="Y6" s="57">
        <f>U15</f>
        <v>0</v>
      </c>
      <c r="Z6" s="57">
        <f>U16</f>
        <v>43.939393939393938</v>
      </c>
      <c r="AA6" s="57">
        <f>U17</f>
        <v>19.696969696969695</v>
      </c>
      <c r="AB6" s="57">
        <f>U18</f>
        <v>36.363636363636367</v>
      </c>
    </row>
    <row r="7" spans="1:28">
      <c r="A7" s="140" t="s">
        <v>426</v>
      </c>
      <c r="B7" s="140">
        <v>1</v>
      </c>
      <c r="C7" s="140">
        <v>633</v>
      </c>
      <c r="D7" s="140" t="s">
        <v>2</v>
      </c>
      <c r="E7" s="140"/>
      <c r="F7" s="140"/>
      <c r="G7" s="140"/>
      <c r="H7" s="140"/>
      <c r="I7" s="142"/>
      <c r="J7" s="142"/>
      <c r="K7" s="142"/>
      <c r="L7" s="140">
        <v>0</v>
      </c>
      <c r="M7" s="140" t="s">
        <v>607</v>
      </c>
      <c r="N7" s="140" t="s">
        <v>70</v>
      </c>
      <c r="P7" s="38"/>
      <c r="Q7" s="38"/>
      <c r="R7" s="38" t="s">
        <v>601</v>
      </c>
      <c r="S7" s="2">
        <f t="shared" si="0"/>
        <v>0</v>
      </c>
      <c r="T7" s="3"/>
      <c r="U7" s="3">
        <f t="shared" si="1"/>
        <v>0</v>
      </c>
      <c r="W7" s="59" t="s">
        <v>601</v>
      </c>
      <c r="X7" s="57">
        <f>U19</f>
        <v>0</v>
      </c>
      <c r="Y7" s="57">
        <f>U20</f>
        <v>0</v>
      </c>
      <c r="Z7" s="57">
        <f>U21</f>
        <v>0</v>
      </c>
      <c r="AA7" s="57">
        <f>U22</f>
        <v>13.636363636363637</v>
      </c>
      <c r="AB7" s="57">
        <f>U23</f>
        <v>86.36363636363636</v>
      </c>
    </row>
    <row r="8" spans="1:28">
      <c r="A8" s="24" t="s">
        <v>214</v>
      </c>
      <c r="B8" s="24">
        <v>1</v>
      </c>
      <c r="C8" s="25" t="s">
        <v>1779</v>
      </c>
      <c r="D8" s="24" t="s">
        <v>2</v>
      </c>
      <c r="E8" s="24"/>
      <c r="F8" s="24">
        <v>23</v>
      </c>
      <c r="G8" s="24"/>
      <c r="H8" s="24"/>
      <c r="I8" s="139"/>
      <c r="J8" s="139"/>
      <c r="K8" s="139"/>
      <c r="L8" s="24">
        <v>1</v>
      </c>
      <c r="M8" s="24" t="s">
        <v>2</v>
      </c>
      <c r="N8" s="24" t="s">
        <v>12</v>
      </c>
      <c r="P8" s="39"/>
      <c r="Q8" s="39"/>
      <c r="R8" s="39" t="s">
        <v>607</v>
      </c>
      <c r="S8" s="7">
        <f>COUNTIF($M$2:$M$25, R8)</f>
        <v>11</v>
      </c>
      <c r="T8" s="6"/>
      <c r="U8" s="6">
        <f t="shared" si="1"/>
        <v>45.833333333333336</v>
      </c>
      <c r="W8" s="59" t="s">
        <v>607</v>
      </c>
      <c r="X8" s="57">
        <f>U24</f>
        <v>0</v>
      </c>
      <c r="Y8" s="57">
        <f>U25</f>
        <v>0</v>
      </c>
      <c r="Z8" s="57">
        <f>U26</f>
        <v>0</v>
      </c>
      <c r="AA8" s="57">
        <f>U27</f>
        <v>0</v>
      </c>
      <c r="AB8" s="57">
        <f>U28</f>
        <v>100</v>
      </c>
    </row>
    <row r="9" spans="1:28">
      <c r="A9" s="24" t="s">
        <v>215</v>
      </c>
      <c r="B9" s="24">
        <v>1</v>
      </c>
      <c r="C9" s="25" t="s">
        <v>1780</v>
      </c>
      <c r="D9" s="24" t="s">
        <v>2</v>
      </c>
      <c r="E9" s="24"/>
      <c r="F9" s="24">
        <v>23</v>
      </c>
      <c r="G9" s="24"/>
      <c r="H9" s="24"/>
      <c r="I9" s="139"/>
      <c r="J9" s="139"/>
      <c r="K9" s="139"/>
      <c r="L9" s="24">
        <v>1</v>
      </c>
      <c r="M9" s="24" t="s">
        <v>607</v>
      </c>
      <c r="N9" s="24" t="s">
        <v>70</v>
      </c>
      <c r="P9" s="37" t="s">
        <v>386</v>
      </c>
      <c r="Q9" s="37">
        <f>COUNTIF(A26:A90, "*_01")</f>
        <v>21</v>
      </c>
      <c r="R9" s="37" t="s">
        <v>2</v>
      </c>
      <c r="S9" s="2">
        <f>COUNTIF($M$26:$M$90,R9)</f>
        <v>0</v>
      </c>
      <c r="T9" s="56">
        <f>SUM(S9:S13)</f>
        <v>65</v>
      </c>
      <c r="U9" s="3">
        <f>S9*100/$T$9</f>
        <v>0</v>
      </c>
    </row>
    <row r="10" spans="1:28">
      <c r="A10" s="140" t="s">
        <v>410</v>
      </c>
      <c r="B10" s="140">
        <v>1</v>
      </c>
      <c r="C10" s="141" t="s">
        <v>1778</v>
      </c>
      <c r="D10" s="140" t="s">
        <v>2</v>
      </c>
      <c r="E10" s="140"/>
      <c r="F10" s="140">
        <v>144</v>
      </c>
      <c r="G10" s="140"/>
      <c r="H10" s="140"/>
      <c r="I10" s="142"/>
      <c r="J10" s="142"/>
      <c r="K10" s="142"/>
      <c r="L10" s="140">
        <v>1</v>
      </c>
      <c r="M10" s="140" t="s">
        <v>607</v>
      </c>
      <c r="N10" s="140" t="s">
        <v>70</v>
      </c>
      <c r="P10" s="38"/>
      <c r="Q10" s="38"/>
      <c r="R10" s="38" t="s">
        <v>386</v>
      </c>
      <c r="S10" s="2">
        <f>COUNTIF($M$26:$M$90,R10)</f>
        <v>45</v>
      </c>
      <c r="T10" s="3"/>
      <c r="U10" s="3">
        <f>S10*100/$T$9</f>
        <v>69.230769230769226</v>
      </c>
    </row>
    <row r="11" spans="1:28">
      <c r="A11" s="140" t="s">
        <v>759</v>
      </c>
      <c r="B11" s="140">
        <v>1</v>
      </c>
      <c r="C11" s="140">
        <v>633</v>
      </c>
      <c r="D11" s="140" t="s">
        <v>2</v>
      </c>
      <c r="E11" s="140"/>
      <c r="F11" s="140">
        <v>144</v>
      </c>
      <c r="G11" s="140"/>
      <c r="H11" s="140"/>
      <c r="I11" s="142"/>
      <c r="J11" s="142"/>
      <c r="K11" s="142"/>
      <c r="L11" s="140">
        <v>1</v>
      </c>
      <c r="M11" s="140" t="s">
        <v>607</v>
      </c>
      <c r="N11" s="140" t="s">
        <v>70</v>
      </c>
      <c r="P11" s="38"/>
      <c r="Q11" s="38"/>
      <c r="R11" s="38" t="s">
        <v>598</v>
      </c>
      <c r="S11" s="2">
        <f>COUNTIF($M$26:$M$90,R11)</f>
        <v>0</v>
      </c>
      <c r="T11" s="3"/>
      <c r="U11" s="3">
        <f t="shared" ref="U11:U13" si="2">S11*100/$T$9</f>
        <v>0</v>
      </c>
    </row>
    <row r="12" spans="1:28">
      <c r="A12" s="24" t="s">
        <v>427</v>
      </c>
      <c r="B12" s="24">
        <v>1</v>
      </c>
      <c r="C12" s="24">
        <v>633</v>
      </c>
      <c r="D12" s="24" t="s">
        <v>2</v>
      </c>
      <c r="E12" s="24"/>
      <c r="F12" s="24">
        <v>224</v>
      </c>
      <c r="G12" s="24"/>
      <c r="H12" s="24"/>
      <c r="I12" s="139"/>
      <c r="J12" s="139"/>
      <c r="K12" s="139"/>
      <c r="L12" s="24">
        <v>1</v>
      </c>
      <c r="M12" s="24" t="s">
        <v>607</v>
      </c>
      <c r="N12" s="24" t="s">
        <v>70</v>
      </c>
      <c r="P12" s="38"/>
      <c r="Q12" s="38"/>
      <c r="R12" s="38" t="s">
        <v>601</v>
      </c>
      <c r="S12" s="2">
        <f>COUNTIF($M$26:$M$90,R12)</f>
        <v>0</v>
      </c>
      <c r="T12" s="3"/>
      <c r="U12" s="3">
        <f t="shared" si="2"/>
        <v>0</v>
      </c>
    </row>
    <row r="13" spans="1:28">
      <c r="A13" s="24" t="s">
        <v>821</v>
      </c>
      <c r="B13" s="24">
        <v>1</v>
      </c>
      <c r="C13" s="24">
        <v>633</v>
      </c>
      <c r="D13" s="24" t="s">
        <v>2</v>
      </c>
      <c r="E13" s="24"/>
      <c r="F13" s="24">
        <v>224</v>
      </c>
      <c r="G13" s="24"/>
      <c r="H13" s="24"/>
      <c r="I13" s="139"/>
      <c r="J13" s="139"/>
      <c r="K13" s="139"/>
      <c r="L13" s="24">
        <v>1</v>
      </c>
      <c r="M13" s="24" t="s">
        <v>607</v>
      </c>
      <c r="N13" s="24" t="s">
        <v>70</v>
      </c>
      <c r="P13" s="39"/>
      <c r="Q13" s="39"/>
      <c r="R13" s="39" t="s">
        <v>607</v>
      </c>
      <c r="S13" s="7">
        <f>COUNTIF($M$26:$M$90,R13)</f>
        <v>20</v>
      </c>
      <c r="T13" s="6"/>
      <c r="U13" s="6">
        <f t="shared" si="2"/>
        <v>30.76923076923077</v>
      </c>
    </row>
    <row r="14" spans="1:28">
      <c r="A14" s="140" t="s">
        <v>428</v>
      </c>
      <c r="B14" s="140">
        <v>1</v>
      </c>
      <c r="C14" s="141" t="s">
        <v>440</v>
      </c>
      <c r="D14" s="140" t="s">
        <v>2</v>
      </c>
      <c r="E14" s="140"/>
      <c r="F14" s="140"/>
      <c r="G14" s="140"/>
      <c r="H14" s="140"/>
      <c r="I14" s="142"/>
      <c r="J14" s="142"/>
      <c r="K14" s="142"/>
      <c r="L14" s="140">
        <v>0</v>
      </c>
      <c r="M14" s="140" t="s">
        <v>2</v>
      </c>
      <c r="N14" s="140" t="s">
        <v>12</v>
      </c>
      <c r="P14" s="37" t="s">
        <v>598</v>
      </c>
      <c r="Q14" s="37">
        <f>COUNTIF(A91:A156, "*_01")</f>
        <v>10</v>
      </c>
      <c r="R14" s="37" t="s">
        <v>2</v>
      </c>
      <c r="S14" s="55">
        <f>COUNTIF($M$91:$M$156,R14)</f>
        <v>0</v>
      </c>
      <c r="T14" s="56">
        <f>SUM(S14:S18)</f>
        <v>66</v>
      </c>
      <c r="U14" s="56">
        <f>S14*100/$T$14</f>
        <v>0</v>
      </c>
    </row>
    <row r="15" spans="1:28">
      <c r="A15" s="24" t="s">
        <v>689</v>
      </c>
      <c r="B15" s="24">
        <v>1</v>
      </c>
      <c r="C15" s="25" t="s">
        <v>499</v>
      </c>
      <c r="D15" s="24" t="s">
        <v>2</v>
      </c>
      <c r="E15" s="24"/>
      <c r="F15" s="24">
        <v>225</v>
      </c>
      <c r="G15" s="24"/>
      <c r="H15" s="24"/>
      <c r="I15" s="139"/>
      <c r="J15" s="139"/>
      <c r="K15" s="139"/>
      <c r="L15" s="24">
        <v>1</v>
      </c>
      <c r="M15" s="24" t="s">
        <v>2</v>
      </c>
      <c r="N15" s="24" t="s">
        <v>12</v>
      </c>
      <c r="P15" s="38"/>
      <c r="Q15" s="38"/>
      <c r="R15" s="38" t="s">
        <v>386</v>
      </c>
      <c r="S15" s="2">
        <f>COUNTIF($M$91:$M$156,R15)</f>
        <v>0</v>
      </c>
      <c r="T15" s="3"/>
      <c r="U15" s="3">
        <f t="shared" ref="U15:U17" si="3">S15*100/$T$14</f>
        <v>0</v>
      </c>
    </row>
    <row r="16" spans="1:28">
      <c r="A16" s="24" t="s">
        <v>690</v>
      </c>
      <c r="B16" s="24">
        <v>1</v>
      </c>
      <c r="C16" s="25" t="s">
        <v>479</v>
      </c>
      <c r="D16" s="24" t="s">
        <v>2</v>
      </c>
      <c r="E16" s="24"/>
      <c r="F16" s="24">
        <v>225</v>
      </c>
      <c r="G16" s="24"/>
      <c r="H16" s="24"/>
      <c r="I16" s="139"/>
      <c r="J16" s="139"/>
      <c r="K16" s="139"/>
      <c r="L16" s="24">
        <v>1</v>
      </c>
      <c r="M16" s="24" t="s">
        <v>2</v>
      </c>
      <c r="N16" s="24" t="s">
        <v>12</v>
      </c>
      <c r="P16" s="38"/>
      <c r="Q16" s="38"/>
      <c r="R16" s="38" t="s">
        <v>598</v>
      </c>
      <c r="S16" s="2">
        <f>COUNTIF($M$91:$M$156,R16)</f>
        <v>29</v>
      </c>
      <c r="T16" s="3"/>
      <c r="U16" s="3">
        <f>S16*100/$T$14</f>
        <v>43.939393939393938</v>
      </c>
    </row>
    <row r="17" spans="1:21">
      <c r="A17" s="140" t="s">
        <v>80</v>
      </c>
      <c r="B17" s="140">
        <v>1</v>
      </c>
      <c r="C17" s="141" t="s">
        <v>1781</v>
      </c>
      <c r="D17" s="140" t="s">
        <v>2</v>
      </c>
      <c r="E17" s="140"/>
      <c r="F17" s="140">
        <v>245</v>
      </c>
      <c r="G17" s="140"/>
      <c r="H17" s="140"/>
      <c r="I17" s="142"/>
      <c r="J17" s="142"/>
      <c r="K17" s="142"/>
      <c r="L17" s="140">
        <v>1</v>
      </c>
      <c r="M17" s="140" t="s">
        <v>2</v>
      </c>
      <c r="N17" s="140" t="s">
        <v>12</v>
      </c>
      <c r="P17" s="38"/>
      <c r="Q17" s="38"/>
      <c r="R17" s="38" t="s">
        <v>601</v>
      </c>
      <c r="S17" s="2">
        <f>COUNTIF($M$91:$M$156,R17)</f>
        <v>13</v>
      </c>
      <c r="T17" s="3"/>
      <c r="U17" s="3">
        <f t="shared" si="3"/>
        <v>19.696969696969695</v>
      </c>
    </row>
    <row r="18" spans="1:21">
      <c r="A18" s="140" t="s">
        <v>81</v>
      </c>
      <c r="B18" s="140">
        <v>1</v>
      </c>
      <c r="C18" s="141" t="s">
        <v>1782</v>
      </c>
      <c r="D18" s="140" t="s">
        <v>2</v>
      </c>
      <c r="E18" s="140"/>
      <c r="F18" s="140">
        <v>245</v>
      </c>
      <c r="G18" s="140"/>
      <c r="H18" s="140"/>
      <c r="I18" s="142"/>
      <c r="J18" s="142"/>
      <c r="K18" s="142"/>
      <c r="L18" s="140">
        <v>1</v>
      </c>
      <c r="M18" s="140" t="s">
        <v>2</v>
      </c>
      <c r="N18" s="140" t="s">
        <v>12</v>
      </c>
      <c r="P18" s="39"/>
      <c r="Q18" s="39"/>
      <c r="R18" s="39" t="s">
        <v>607</v>
      </c>
      <c r="S18" s="7">
        <f>COUNTIF($M$91:$M$156,R18)</f>
        <v>24</v>
      </c>
      <c r="T18" s="6"/>
      <c r="U18" s="6">
        <f>S18*100/$T$14</f>
        <v>36.363636363636367</v>
      </c>
    </row>
    <row r="19" spans="1:21">
      <c r="A19" s="24" t="s">
        <v>33</v>
      </c>
      <c r="B19" s="24">
        <v>1</v>
      </c>
      <c r="C19" s="22">
        <v>633</v>
      </c>
      <c r="D19" s="24" t="s">
        <v>2</v>
      </c>
      <c r="E19" s="24" t="s">
        <v>12</v>
      </c>
      <c r="F19" s="24">
        <v>10</v>
      </c>
      <c r="G19" s="24">
        <v>521</v>
      </c>
      <c r="H19" s="24"/>
      <c r="I19" s="139"/>
      <c r="J19" s="139"/>
      <c r="K19" s="139"/>
      <c r="L19" s="24">
        <v>3</v>
      </c>
      <c r="M19" s="24" t="s">
        <v>2</v>
      </c>
      <c r="N19" s="24" t="s">
        <v>12</v>
      </c>
      <c r="P19" s="37" t="s">
        <v>601</v>
      </c>
      <c r="Q19" s="37">
        <f>COUNTIF(A157:A200, "*_01")</f>
        <v>4</v>
      </c>
      <c r="R19" s="37" t="s">
        <v>2</v>
      </c>
      <c r="S19" s="55">
        <f>COUNTIF($M$157:$M$200,R19)</f>
        <v>0</v>
      </c>
      <c r="T19" s="56">
        <f>SUM(S19:S23)</f>
        <v>44</v>
      </c>
      <c r="U19" s="56">
        <f>S19*100/$T$19</f>
        <v>0</v>
      </c>
    </row>
    <row r="20" spans="1:21">
      <c r="A20" s="24" t="s">
        <v>34</v>
      </c>
      <c r="B20" s="24">
        <v>1</v>
      </c>
      <c r="C20" s="22">
        <v>633</v>
      </c>
      <c r="D20" s="24" t="s">
        <v>2</v>
      </c>
      <c r="E20" s="24" t="s">
        <v>12</v>
      </c>
      <c r="F20" s="24">
        <v>10</v>
      </c>
      <c r="G20" s="24">
        <v>521</v>
      </c>
      <c r="H20" s="24"/>
      <c r="I20" s="139"/>
      <c r="J20" s="139"/>
      <c r="K20" s="139"/>
      <c r="L20" s="24">
        <v>3</v>
      </c>
      <c r="M20" s="24" t="s">
        <v>2</v>
      </c>
      <c r="N20" s="24" t="s">
        <v>12</v>
      </c>
      <c r="P20" s="38"/>
      <c r="Q20" s="38"/>
      <c r="R20" s="38" t="s">
        <v>386</v>
      </c>
      <c r="S20" s="2">
        <f>COUNTIF($M$157:$M$200,R20)</f>
        <v>0</v>
      </c>
      <c r="T20" s="3"/>
      <c r="U20" s="3">
        <f t="shared" ref="U20:U23" si="4">S20*100/$T$19</f>
        <v>0</v>
      </c>
    </row>
    <row r="21" spans="1:21">
      <c r="A21" s="24" t="s">
        <v>193</v>
      </c>
      <c r="B21" s="24">
        <v>1</v>
      </c>
      <c r="C21" s="143" t="s">
        <v>1783</v>
      </c>
      <c r="D21" s="24" t="s">
        <v>2</v>
      </c>
      <c r="E21" s="24" t="s">
        <v>12</v>
      </c>
      <c r="F21" s="24">
        <v>10</v>
      </c>
      <c r="G21" s="24">
        <v>372</v>
      </c>
      <c r="H21" s="24"/>
      <c r="I21" s="139"/>
      <c r="J21" s="139"/>
      <c r="K21" s="139"/>
      <c r="L21" s="24">
        <v>3</v>
      </c>
      <c r="M21" s="24" t="s">
        <v>607</v>
      </c>
      <c r="N21" s="24" t="s">
        <v>70</v>
      </c>
      <c r="P21" s="38"/>
      <c r="Q21" s="38"/>
      <c r="R21" s="38" t="s">
        <v>598</v>
      </c>
      <c r="S21" s="2">
        <f>COUNTIF($M$157:$M$200,R21)</f>
        <v>0</v>
      </c>
      <c r="T21" s="3"/>
      <c r="U21" s="3">
        <f t="shared" si="4"/>
        <v>0</v>
      </c>
    </row>
    <row r="22" spans="1:21">
      <c r="A22" s="24" t="s">
        <v>194</v>
      </c>
      <c r="B22" s="24">
        <v>1</v>
      </c>
      <c r="C22" s="22">
        <v>633</v>
      </c>
      <c r="D22" s="24" t="s">
        <v>2</v>
      </c>
      <c r="E22" s="24" t="s">
        <v>12</v>
      </c>
      <c r="F22" s="24">
        <v>10</v>
      </c>
      <c r="G22" s="24">
        <v>372</v>
      </c>
      <c r="H22" s="24"/>
      <c r="I22" s="139"/>
      <c r="J22" s="139"/>
      <c r="K22" s="139"/>
      <c r="L22" s="24">
        <v>3</v>
      </c>
      <c r="M22" s="24" t="s">
        <v>607</v>
      </c>
      <c r="N22" s="24" t="s">
        <v>70</v>
      </c>
      <c r="P22" s="38"/>
      <c r="Q22" s="38"/>
      <c r="R22" s="38" t="s">
        <v>601</v>
      </c>
      <c r="S22" s="2">
        <f>COUNTIF($M$157:$M$200,R22)</f>
        <v>6</v>
      </c>
      <c r="T22" s="3"/>
      <c r="U22" s="3">
        <f>S22*100/$T$19</f>
        <v>13.636363636363637</v>
      </c>
    </row>
    <row r="23" spans="1:21">
      <c r="A23" s="144" t="s">
        <v>149</v>
      </c>
      <c r="B23" s="144">
        <v>1</v>
      </c>
      <c r="C23" s="145" t="s">
        <v>1784</v>
      </c>
      <c r="D23" s="144" t="s">
        <v>2</v>
      </c>
      <c r="E23" s="144"/>
      <c r="F23" s="144">
        <v>38</v>
      </c>
      <c r="G23" s="144"/>
      <c r="H23" s="144"/>
      <c r="I23" s="146"/>
      <c r="J23" s="146"/>
      <c r="K23" s="146"/>
      <c r="L23" s="144">
        <v>1</v>
      </c>
      <c r="M23" s="144" t="s">
        <v>2</v>
      </c>
      <c r="N23" s="144" t="s">
        <v>12</v>
      </c>
      <c r="P23" s="39"/>
      <c r="Q23" s="39"/>
      <c r="R23" s="39" t="s">
        <v>607</v>
      </c>
      <c r="S23" s="7">
        <f>COUNTIF($M$157:$M$200,R23)</f>
        <v>38</v>
      </c>
      <c r="T23" s="6"/>
      <c r="U23" s="6">
        <f t="shared" si="4"/>
        <v>86.36363636363636</v>
      </c>
    </row>
    <row r="24" spans="1:21">
      <c r="A24" s="144" t="s">
        <v>150</v>
      </c>
      <c r="B24" s="144">
        <v>1</v>
      </c>
      <c r="C24" s="145" t="s">
        <v>1785</v>
      </c>
      <c r="D24" s="144" t="s">
        <v>2</v>
      </c>
      <c r="E24" s="144"/>
      <c r="F24" s="144">
        <v>38</v>
      </c>
      <c r="G24" s="144"/>
      <c r="H24" s="144"/>
      <c r="I24" s="146"/>
      <c r="J24" s="146"/>
      <c r="K24" s="146"/>
      <c r="L24" s="144">
        <v>1</v>
      </c>
      <c r="M24" s="144" t="s">
        <v>2</v>
      </c>
      <c r="N24" s="144" t="s">
        <v>12</v>
      </c>
      <c r="P24" s="37" t="s">
        <v>607</v>
      </c>
      <c r="Q24" s="37">
        <f>COUNTIF(A201:A215, "*_01")</f>
        <v>11</v>
      </c>
      <c r="R24" s="37" t="s">
        <v>2</v>
      </c>
      <c r="S24" s="55">
        <f>COUNTIF($M$201:$M$215,R24)</f>
        <v>0</v>
      </c>
      <c r="T24" s="56">
        <f>SUM(S24:S28)</f>
        <v>15</v>
      </c>
      <c r="U24" s="56">
        <f>S24*100/$T$24</f>
        <v>0</v>
      </c>
    </row>
    <row r="25" spans="1:21">
      <c r="A25" s="24" t="s">
        <v>53</v>
      </c>
      <c r="B25" s="24">
        <v>1</v>
      </c>
      <c r="C25" s="22">
        <v>633</v>
      </c>
      <c r="D25" s="24" t="s">
        <v>2</v>
      </c>
      <c r="E25" s="24"/>
      <c r="F25" s="24"/>
      <c r="G25" s="24"/>
      <c r="H25" s="24"/>
      <c r="I25" s="139"/>
      <c r="J25" s="139"/>
      <c r="K25" s="139"/>
      <c r="L25" s="24">
        <v>0</v>
      </c>
      <c r="M25" s="24" t="s">
        <v>607</v>
      </c>
      <c r="N25" s="24" t="s">
        <v>70</v>
      </c>
      <c r="P25" s="18"/>
      <c r="Q25" s="18"/>
      <c r="R25" s="38" t="s">
        <v>386</v>
      </c>
      <c r="S25" s="2">
        <f>COUNTIF($M$201:$M$215,R25)</f>
        <v>0</v>
      </c>
      <c r="T25" s="3"/>
      <c r="U25" s="3">
        <f t="shared" ref="U25:U28" si="5">S25*100/$T$24</f>
        <v>0</v>
      </c>
    </row>
    <row r="26" spans="1:21">
      <c r="A26" s="29" t="s">
        <v>659</v>
      </c>
      <c r="B26" s="26">
        <v>1</v>
      </c>
      <c r="C26" s="26">
        <v>633</v>
      </c>
      <c r="D26" s="29" t="s">
        <v>386</v>
      </c>
      <c r="E26" s="29" t="s">
        <v>12</v>
      </c>
      <c r="F26" s="29">
        <v>44</v>
      </c>
      <c r="G26" s="29">
        <v>484</v>
      </c>
      <c r="H26" s="29"/>
      <c r="I26" s="29"/>
      <c r="J26" s="29"/>
      <c r="K26" s="29"/>
      <c r="L26" s="29">
        <v>5</v>
      </c>
      <c r="M26" s="26" t="s">
        <v>386</v>
      </c>
      <c r="N26" s="26" t="s">
        <v>12</v>
      </c>
      <c r="P26" s="18"/>
      <c r="Q26" s="18"/>
      <c r="R26" s="38" t="s">
        <v>598</v>
      </c>
      <c r="S26" s="2">
        <f>COUNTIF($M$201:$M$215,R26)</f>
        <v>0</v>
      </c>
      <c r="T26" s="3"/>
      <c r="U26" s="3">
        <f t="shared" si="5"/>
        <v>0</v>
      </c>
    </row>
    <row r="27" spans="1:21">
      <c r="A27" s="29" t="s">
        <v>660</v>
      </c>
      <c r="B27" s="26">
        <v>1</v>
      </c>
      <c r="C27" s="26">
        <v>633</v>
      </c>
      <c r="D27" s="29" t="s">
        <v>386</v>
      </c>
      <c r="E27" s="29" t="s">
        <v>12</v>
      </c>
      <c r="F27" s="29">
        <v>44</v>
      </c>
      <c r="G27" s="29">
        <v>484</v>
      </c>
      <c r="H27" s="29"/>
      <c r="I27" s="29"/>
      <c r="J27" s="29"/>
      <c r="K27" s="29"/>
      <c r="L27" s="29">
        <v>5</v>
      </c>
      <c r="M27" s="26" t="s">
        <v>386</v>
      </c>
      <c r="N27" s="26" t="s">
        <v>12</v>
      </c>
      <c r="P27" s="38"/>
      <c r="Q27" s="38"/>
      <c r="R27" s="38" t="s">
        <v>601</v>
      </c>
      <c r="S27" s="2">
        <f>COUNTIF($M$201:$M$215,R27)</f>
        <v>0</v>
      </c>
      <c r="T27" s="3"/>
      <c r="U27" s="3">
        <f t="shared" si="5"/>
        <v>0</v>
      </c>
    </row>
    <row r="28" spans="1:21">
      <c r="A28" s="29" t="s">
        <v>661</v>
      </c>
      <c r="B28" s="26">
        <v>1</v>
      </c>
      <c r="C28" s="26">
        <v>633</v>
      </c>
      <c r="D28" s="29" t="s">
        <v>386</v>
      </c>
      <c r="E28" s="29" t="s">
        <v>12</v>
      </c>
      <c r="F28" s="29">
        <v>44</v>
      </c>
      <c r="G28" s="29">
        <v>185</v>
      </c>
      <c r="H28" s="29">
        <v>568</v>
      </c>
      <c r="I28" s="29"/>
      <c r="J28" s="29"/>
      <c r="K28" s="29"/>
      <c r="L28" s="29">
        <v>5</v>
      </c>
      <c r="M28" s="26" t="s">
        <v>386</v>
      </c>
      <c r="N28" s="26" t="s">
        <v>12</v>
      </c>
      <c r="P28" s="39"/>
      <c r="Q28" s="39"/>
      <c r="R28" s="39" t="s">
        <v>607</v>
      </c>
      <c r="S28" s="7">
        <f>COUNTIF($M$201:$M$215,R28)</f>
        <v>15</v>
      </c>
      <c r="T28" s="6"/>
      <c r="U28" s="6">
        <f t="shared" si="5"/>
        <v>100</v>
      </c>
    </row>
    <row r="29" spans="1:21">
      <c r="A29" s="29" t="s">
        <v>662</v>
      </c>
      <c r="B29" s="26">
        <v>1</v>
      </c>
      <c r="C29" s="26">
        <v>633</v>
      </c>
      <c r="D29" s="29" t="s">
        <v>386</v>
      </c>
      <c r="E29" s="29" t="s">
        <v>12</v>
      </c>
      <c r="F29" s="29">
        <v>44</v>
      </c>
      <c r="G29" s="29">
        <v>185</v>
      </c>
      <c r="H29" s="29">
        <v>568</v>
      </c>
      <c r="I29" s="29"/>
      <c r="J29" s="29"/>
      <c r="K29" s="29"/>
      <c r="L29" s="29">
        <v>5</v>
      </c>
      <c r="M29" s="26" t="s">
        <v>386</v>
      </c>
      <c r="N29" s="26" t="s">
        <v>12</v>
      </c>
      <c r="P29" s="14" t="s">
        <v>604</v>
      </c>
      <c r="Q29" s="1">
        <f>Q4+Q9+Q14+Q19+Q24</f>
        <v>59</v>
      </c>
      <c r="S29" s="2">
        <f>SUM(S4:S28)</f>
        <v>214</v>
      </c>
      <c r="T29" s="68">
        <f>T4+T9+T14+T19+T24</f>
        <v>214</v>
      </c>
      <c r="U29" s="8"/>
    </row>
    <row r="30" spans="1:21">
      <c r="A30" s="29" t="s">
        <v>663</v>
      </c>
      <c r="B30" s="26">
        <v>1</v>
      </c>
      <c r="C30" s="26">
        <v>633</v>
      </c>
      <c r="D30" s="29" t="s">
        <v>386</v>
      </c>
      <c r="E30" s="29" t="s">
        <v>12</v>
      </c>
      <c r="F30" s="29">
        <v>44</v>
      </c>
      <c r="G30" s="29">
        <v>185</v>
      </c>
      <c r="H30" s="29">
        <v>620</v>
      </c>
      <c r="I30" s="29"/>
      <c r="J30" s="29"/>
      <c r="K30" s="29"/>
      <c r="L30" s="29">
        <v>5</v>
      </c>
      <c r="M30" s="26" t="s">
        <v>386</v>
      </c>
      <c r="N30" s="26" t="s">
        <v>12</v>
      </c>
      <c r="S30" s="2"/>
    </row>
    <row r="31" spans="1:21">
      <c r="A31" s="29" t="s">
        <v>664</v>
      </c>
      <c r="B31" s="26">
        <v>1</v>
      </c>
      <c r="C31" s="26">
        <v>633</v>
      </c>
      <c r="D31" s="29" t="s">
        <v>386</v>
      </c>
      <c r="E31" s="29" t="s">
        <v>12</v>
      </c>
      <c r="F31" s="29">
        <v>44</v>
      </c>
      <c r="G31" s="29">
        <v>185</v>
      </c>
      <c r="H31" s="29">
        <v>620</v>
      </c>
      <c r="I31" s="29"/>
      <c r="J31" s="29"/>
      <c r="K31" s="29"/>
      <c r="L31" s="29">
        <v>5</v>
      </c>
      <c r="M31" s="26" t="s">
        <v>386</v>
      </c>
      <c r="N31" s="26" t="s">
        <v>12</v>
      </c>
      <c r="S31" s="2"/>
    </row>
    <row r="32" spans="1:21">
      <c r="A32" s="86" t="s">
        <v>665</v>
      </c>
      <c r="B32" s="81">
        <v>1</v>
      </c>
      <c r="C32" s="81">
        <v>633</v>
      </c>
      <c r="D32" s="86" t="s">
        <v>386</v>
      </c>
      <c r="E32" s="86" t="s">
        <v>12</v>
      </c>
      <c r="F32" s="86">
        <v>26</v>
      </c>
      <c r="G32" s="86">
        <v>464</v>
      </c>
      <c r="H32" s="86"/>
      <c r="I32" s="86"/>
      <c r="J32" s="86"/>
      <c r="K32" s="86"/>
      <c r="L32" s="86">
        <v>3</v>
      </c>
      <c r="M32" s="81" t="s">
        <v>386</v>
      </c>
      <c r="N32" s="81" t="s">
        <v>12</v>
      </c>
      <c r="S32" s="2"/>
    </row>
    <row r="33" spans="1:19">
      <c r="A33" s="86" t="s">
        <v>666</v>
      </c>
      <c r="B33" s="81">
        <v>1</v>
      </c>
      <c r="C33" s="81">
        <v>633</v>
      </c>
      <c r="D33" s="86" t="s">
        <v>386</v>
      </c>
      <c r="E33" s="86" t="s">
        <v>12</v>
      </c>
      <c r="F33" s="86">
        <v>26</v>
      </c>
      <c r="G33" s="86">
        <v>464</v>
      </c>
      <c r="H33" s="86"/>
      <c r="I33" s="86"/>
      <c r="J33" s="86"/>
      <c r="K33" s="86"/>
      <c r="L33" s="86">
        <v>3</v>
      </c>
      <c r="M33" s="81" t="s">
        <v>386</v>
      </c>
      <c r="N33" s="81" t="s">
        <v>12</v>
      </c>
    </row>
    <row r="34" spans="1:19">
      <c r="A34" s="86" t="s">
        <v>667</v>
      </c>
      <c r="B34" s="81">
        <v>1</v>
      </c>
      <c r="C34" s="81">
        <v>633</v>
      </c>
      <c r="D34" s="86" t="s">
        <v>386</v>
      </c>
      <c r="E34" s="86" t="s">
        <v>12</v>
      </c>
      <c r="F34" s="86">
        <v>26</v>
      </c>
      <c r="G34" s="86">
        <v>466</v>
      </c>
      <c r="H34" s="86"/>
      <c r="I34" s="86"/>
      <c r="J34" s="86"/>
      <c r="K34" s="86"/>
      <c r="L34" s="86">
        <v>3</v>
      </c>
      <c r="M34" s="81" t="s">
        <v>386</v>
      </c>
      <c r="N34" s="81" t="s">
        <v>12</v>
      </c>
    </row>
    <row r="35" spans="1:19">
      <c r="A35" s="86" t="s">
        <v>668</v>
      </c>
      <c r="B35" s="81">
        <v>1</v>
      </c>
      <c r="C35" s="81">
        <v>633</v>
      </c>
      <c r="D35" s="86" t="s">
        <v>386</v>
      </c>
      <c r="E35" s="86" t="s">
        <v>12</v>
      </c>
      <c r="F35" s="86">
        <v>26</v>
      </c>
      <c r="G35" s="86">
        <v>466</v>
      </c>
      <c r="H35" s="86"/>
      <c r="I35" s="86"/>
      <c r="J35" s="86"/>
      <c r="K35" s="86"/>
      <c r="L35" s="86">
        <v>3</v>
      </c>
      <c r="M35" s="81" t="s">
        <v>386</v>
      </c>
      <c r="N35" s="81" t="s">
        <v>12</v>
      </c>
    </row>
    <row r="36" spans="1:19">
      <c r="A36" s="29" t="s">
        <v>669</v>
      </c>
      <c r="B36" s="26">
        <v>1</v>
      </c>
      <c r="C36" s="26">
        <v>633</v>
      </c>
      <c r="D36" s="29" t="s">
        <v>386</v>
      </c>
      <c r="E36" s="29" t="s">
        <v>12</v>
      </c>
      <c r="F36" s="29">
        <v>341</v>
      </c>
      <c r="G36" s="29"/>
      <c r="H36" s="29"/>
      <c r="I36" s="29"/>
      <c r="J36" s="29"/>
      <c r="K36" s="29"/>
      <c r="L36" s="29">
        <v>1</v>
      </c>
      <c r="M36" s="26" t="s">
        <v>386</v>
      </c>
      <c r="N36" s="26" t="s">
        <v>12</v>
      </c>
    </row>
    <row r="37" spans="1:19">
      <c r="A37" s="29" t="s">
        <v>670</v>
      </c>
      <c r="B37" s="26">
        <v>1</v>
      </c>
      <c r="C37" s="50" t="s">
        <v>499</v>
      </c>
      <c r="D37" s="29" t="s">
        <v>386</v>
      </c>
      <c r="E37" s="29" t="s">
        <v>12</v>
      </c>
      <c r="F37" s="29">
        <v>341</v>
      </c>
      <c r="G37" s="29"/>
      <c r="H37" s="29"/>
      <c r="I37" s="29"/>
      <c r="J37" s="29"/>
      <c r="K37" s="29"/>
      <c r="L37" s="29">
        <v>1</v>
      </c>
      <c r="M37" s="26" t="s">
        <v>386</v>
      </c>
      <c r="N37" s="26" t="s">
        <v>12</v>
      </c>
    </row>
    <row r="38" spans="1:19">
      <c r="A38" s="86" t="s">
        <v>37</v>
      </c>
      <c r="B38" s="81">
        <v>1</v>
      </c>
      <c r="C38" s="81">
        <v>633</v>
      </c>
      <c r="D38" s="86" t="s">
        <v>386</v>
      </c>
      <c r="E38" s="86" t="s">
        <v>12</v>
      </c>
      <c r="F38" s="86">
        <v>150</v>
      </c>
      <c r="G38" s="86">
        <v>477</v>
      </c>
      <c r="H38" s="86"/>
      <c r="I38" s="86"/>
      <c r="J38" s="86"/>
      <c r="K38" s="86"/>
      <c r="L38" s="86">
        <v>2</v>
      </c>
      <c r="M38" s="81" t="s">
        <v>607</v>
      </c>
      <c r="N38" s="81" t="s">
        <v>70</v>
      </c>
    </row>
    <row r="39" spans="1:19">
      <c r="A39" s="86" t="s">
        <v>38</v>
      </c>
      <c r="B39" s="81">
        <v>1</v>
      </c>
      <c r="C39" s="81">
        <v>633</v>
      </c>
      <c r="D39" s="86" t="s">
        <v>386</v>
      </c>
      <c r="E39" s="86" t="s">
        <v>12</v>
      </c>
      <c r="F39" s="86">
        <v>150</v>
      </c>
      <c r="G39" s="86">
        <v>477</v>
      </c>
      <c r="H39" s="86"/>
      <c r="I39" s="86"/>
      <c r="J39" s="86"/>
      <c r="K39" s="86"/>
      <c r="L39" s="86">
        <v>2</v>
      </c>
      <c r="M39" s="81" t="s">
        <v>386</v>
      </c>
      <c r="N39" s="81" t="s">
        <v>12</v>
      </c>
    </row>
    <row r="40" spans="1:19">
      <c r="A40" s="86" t="s">
        <v>238</v>
      </c>
      <c r="B40" s="81">
        <v>1</v>
      </c>
      <c r="C40" s="82" t="s">
        <v>498</v>
      </c>
      <c r="D40" s="86" t="s">
        <v>386</v>
      </c>
      <c r="E40" s="86" t="s">
        <v>12</v>
      </c>
      <c r="F40" s="86">
        <v>150</v>
      </c>
      <c r="G40" s="86"/>
      <c r="H40" s="86"/>
      <c r="I40" s="86"/>
      <c r="J40" s="86"/>
      <c r="K40" s="86"/>
      <c r="L40" s="86">
        <v>2</v>
      </c>
      <c r="M40" s="81" t="s">
        <v>386</v>
      </c>
      <c r="N40" s="81" t="s">
        <v>12</v>
      </c>
    </row>
    <row r="41" spans="1:19">
      <c r="A41" s="29" t="s">
        <v>61</v>
      </c>
      <c r="B41" s="26">
        <v>1</v>
      </c>
      <c r="C41" s="27" t="s">
        <v>442</v>
      </c>
      <c r="D41" s="29" t="s">
        <v>386</v>
      </c>
      <c r="E41" s="29" t="s">
        <v>12</v>
      </c>
      <c r="F41" s="29">
        <v>313</v>
      </c>
      <c r="G41" s="29"/>
      <c r="H41" s="29"/>
      <c r="I41" s="29"/>
      <c r="J41" s="29"/>
      <c r="K41" s="29"/>
      <c r="L41" s="29">
        <v>1</v>
      </c>
      <c r="M41" s="29" t="s">
        <v>386</v>
      </c>
      <c r="N41" s="29" t="s">
        <v>12</v>
      </c>
    </row>
    <row r="42" spans="1:19">
      <c r="A42" s="29" t="s">
        <v>62</v>
      </c>
      <c r="B42" s="26">
        <v>1</v>
      </c>
      <c r="C42" s="27" t="s">
        <v>441</v>
      </c>
      <c r="D42" s="29" t="s">
        <v>386</v>
      </c>
      <c r="E42" s="29" t="s">
        <v>12</v>
      </c>
      <c r="F42" s="29">
        <v>313</v>
      </c>
      <c r="G42" s="29"/>
      <c r="H42" s="29"/>
      <c r="I42" s="29"/>
      <c r="J42" s="29"/>
      <c r="K42" s="29"/>
      <c r="L42" s="29">
        <v>1</v>
      </c>
      <c r="M42" s="29" t="s">
        <v>386</v>
      </c>
      <c r="N42" s="29" t="s">
        <v>12</v>
      </c>
    </row>
    <row r="43" spans="1:19">
      <c r="A43" s="86" t="s">
        <v>65</v>
      </c>
      <c r="B43" s="81">
        <v>1</v>
      </c>
      <c r="C43" s="81">
        <v>633</v>
      </c>
      <c r="D43" s="86" t="s">
        <v>386</v>
      </c>
      <c r="E43" s="86" t="s">
        <v>12</v>
      </c>
      <c r="F43" s="86"/>
      <c r="G43" s="86"/>
      <c r="H43" s="86"/>
      <c r="I43" s="86"/>
      <c r="J43" s="86"/>
      <c r="K43" s="86"/>
      <c r="L43" s="86">
        <v>0</v>
      </c>
      <c r="M43" s="81" t="s">
        <v>607</v>
      </c>
      <c r="N43" s="81" t="s">
        <v>70</v>
      </c>
    </row>
    <row r="44" spans="1:19">
      <c r="A44" s="29" t="s">
        <v>84</v>
      </c>
      <c r="B44" s="26">
        <v>1</v>
      </c>
      <c r="C44" s="50" t="s">
        <v>497</v>
      </c>
      <c r="D44" s="29" t="s">
        <v>386</v>
      </c>
      <c r="E44" s="29" t="s">
        <v>12</v>
      </c>
      <c r="F44" s="29">
        <v>76</v>
      </c>
      <c r="G44" s="29">
        <v>425</v>
      </c>
      <c r="H44" s="29"/>
      <c r="I44" s="29"/>
      <c r="J44" s="29"/>
      <c r="K44" s="29"/>
      <c r="L44" s="29">
        <v>3</v>
      </c>
      <c r="M44" s="26" t="s">
        <v>386</v>
      </c>
      <c r="N44" s="26" t="s">
        <v>12</v>
      </c>
    </row>
    <row r="45" spans="1:19">
      <c r="A45" s="29" t="s">
        <v>85</v>
      </c>
      <c r="B45" s="26">
        <v>1</v>
      </c>
      <c r="C45" s="50" t="s">
        <v>496</v>
      </c>
      <c r="D45" s="29" t="s">
        <v>386</v>
      </c>
      <c r="E45" s="29" t="s">
        <v>12</v>
      </c>
      <c r="F45" s="29">
        <v>76</v>
      </c>
      <c r="G45" s="29">
        <v>425</v>
      </c>
      <c r="H45" s="29"/>
      <c r="I45" s="29"/>
      <c r="J45" s="29"/>
      <c r="K45" s="29"/>
      <c r="L45" s="29">
        <v>3</v>
      </c>
      <c r="M45" s="26" t="s">
        <v>386</v>
      </c>
      <c r="N45" s="26" t="s">
        <v>12</v>
      </c>
      <c r="S45" s="1" t="s">
        <v>602</v>
      </c>
    </row>
    <row r="46" spans="1:19">
      <c r="A46" s="29" t="s">
        <v>495</v>
      </c>
      <c r="B46" s="26">
        <v>1</v>
      </c>
      <c r="C46" s="50" t="s">
        <v>474</v>
      </c>
      <c r="D46" s="29" t="s">
        <v>386</v>
      </c>
      <c r="E46" s="29" t="s">
        <v>12</v>
      </c>
      <c r="F46" s="29">
        <v>76</v>
      </c>
      <c r="G46" s="29">
        <v>366</v>
      </c>
      <c r="H46" s="29"/>
      <c r="I46" s="29"/>
      <c r="J46" s="29"/>
      <c r="K46" s="29"/>
      <c r="L46" s="29">
        <v>3</v>
      </c>
      <c r="M46" s="26" t="s">
        <v>607</v>
      </c>
      <c r="N46" s="26" t="s">
        <v>70</v>
      </c>
    </row>
    <row r="47" spans="1:19">
      <c r="A47" s="29" t="s">
        <v>494</v>
      </c>
      <c r="B47" s="26">
        <v>1</v>
      </c>
      <c r="C47" s="50" t="s">
        <v>493</v>
      </c>
      <c r="D47" s="29" t="s">
        <v>386</v>
      </c>
      <c r="E47" s="29" t="s">
        <v>12</v>
      </c>
      <c r="F47" s="29">
        <v>76</v>
      </c>
      <c r="G47" s="29">
        <v>366</v>
      </c>
      <c r="H47" s="29"/>
      <c r="I47" s="29"/>
      <c r="J47" s="29"/>
      <c r="K47" s="29"/>
      <c r="L47" s="29">
        <v>3</v>
      </c>
      <c r="M47" s="26" t="s">
        <v>386</v>
      </c>
      <c r="N47" s="26" t="s">
        <v>12</v>
      </c>
    </row>
    <row r="48" spans="1:19">
      <c r="A48" s="86" t="s">
        <v>671</v>
      </c>
      <c r="B48" s="81">
        <v>1</v>
      </c>
      <c r="C48" s="81">
        <v>633</v>
      </c>
      <c r="D48" s="86" t="s">
        <v>386</v>
      </c>
      <c r="E48" s="86" t="s">
        <v>12</v>
      </c>
      <c r="F48" s="86"/>
      <c r="G48" s="86"/>
      <c r="H48" s="86"/>
      <c r="I48" s="86"/>
      <c r="J48" s="86"/>
      <c r="K48" s="86"/>
      <c r="L48" s="86">
        <v>0</v>
      </c>
      <c r="M48" s="86" t="s">
        <v>607</v>
      </c>
      <c r="N48" s="86" t="s">
        <v>70</v>
      </c>
    </row>
    <row r="49" spans="1:14">
      <c r="A49" s="29" t="s">
        <v>672</v>
      </c>
      <c r="B49" s="26">
        <v>1</v>
      </c>
      <c r="C49" s="50" t="s">
        <v>492</v>
      </c>
      <c r="D49" s="29" t="s">
        <v>386</v>
      </c>
      <c r="E49" s="29" t="s">
        <v>12</v>
      </c>
      <c r="F49" s="29">
        <v>63</v>
      </c>
      <c r="G49" s="29"/>
      <c r="H49" s="29"/>
      <c r="I49" s="29"/>
      <c r="J49" s="29"/>
      <c r="K49" s="29"/>
      <c r="L49" s="29">
        <v>1</v>
      </c>
      <c r="M49" s="26" t="s">
        <v>386</v>
      </c>
      <c r="N49" s="26" t="s">
        <v>12</v>
      </c>
    </row>
    <row r="50" spans="1:14">
      <c r="A50" s="29" t="s">
        <v>673</v>
      </c>
      <c r="B50" s="26">
        <v>1</v>
      </c>
      <c r="C50" s="27" t="s">
        <v>491</v>
      </c>
      <c r="D50" s="29" t="s">
        <v>386</v>
      </c>
      <c r="E50" s="29" t="s">
        <v>12</v>
      </c>
      <c r="F50" s="29">
        <v>63</v>
      </c>
      <c r="G50" s="29"/>
      <c r="H50" s="29"/>
      <c r="I50" s="29"/>
      <c r="J50" s="29"/>
      <c r="K50" s="29"/>
      <c r="L50" s="29">
        <v>1</v>
      </c>
      <c r="M50" s="26" t="s">
        <v>386</v>
      </c>
      <c r="N50" s="26" t="s">
        <v>12</v>
      </c>
    </row>
    <row r="51" spans="1:14">
      <c r="A51" s="93" t="s">
        <v>45</v>
      </c>
      <c r="B51" s="94">
        <v>1</v>
      </c>
      <c r="C51" s="95" t="s">
        <v>490</v>
      </c>
      <c r="D51" s="93" t="s">
        <v>386</v>
      </c>
      <c r="E51" s="93" t="s">
        <v>12</v>
      </c>
      <c r="F51" s="93">
        <v>120</v>
      </c>
      <c r="G51" s="93"/>
      <c r="H51" s="93"/>
      <c r="I51" s="93"/>
      <c r="J51" s="93"/>
      <c r="K51" s="93"/>
      <c r="L51" s="93">
        <v>2</v>
      </c>
      <c r="M51" s="81" t="s">
        <v>607</v>
      </c>
      <c r="N51" s="81" t="s">
        <v>70</v>
      </c>
    </row>
    <row r="52" spans="1:14">
      <c r="A52" s="93" t="s">
        <v>46</v>
      </c>
      <c r="B52" s="94">
        <v>1</v>
      </c>
      <c r="C52" s="95" t="s">
        <v>489</v>
      </c>
      <c r="D52" s="93" t="s">
        <v>386</v>
      </c>
      <c r="E52" s="93" t="s">
        <v>12</v>
      </c>
      <c r="F52" s="93">
        <v>120</v>
      </c>
      <c r="G52" s="93">
        <v>352</v>
      </c>
      <c r="H52" s="93"/>
      <c r="I52" s="93"/>
      <c r="J52" s="93"/>
      <c r="K52" s="93"/>
      <c r="L52" s="93">
        <v>2</v>
      </c>
      <c r="M52" s="81" t="s">
        <v>386</v>
      </c>
      <c r="N52" s="81" t="s">
        <v>12</v>
      </c>
    </row>
    <row r="53" spans="1:14">
      <c r="A53" s="93" t="s">
        <v>291</v>
      </c>
      <c r="B53" s="94">
        <v>1</v>
      </c>
      <c r="C53" s="95" t="s">
        <v>488</v>
      </c>
      <c r="D53" s="93" t="s">
        <v>386</v>
      </c>
      <c r="E53" s="93" t="s">
        <v>12</v>
      </c>
      <c r="F53" s="93">
        <v>120</v>
      </c>
      <c r="G53" s="93">
        <v>352</v>
      </c>
      <c r="H53" s="93"/>
      <c r="I53" s="93"/>
      <c r="J53" s="93"/>
      <c r="K53" s="93"/>
      <c r="L53" s="93">
        <v>2</v>
      </c>
      <c r="M53" s="81" t="s">
        <v>386</v>
      </c>
      <c r="N53" s="81" t="s">
        <v>12</v>
      </c>
    </row>
    <row r="54" spans="1:14">
      <c r="A54" s="29" t="s">
        <v>156</v>
      </c>
      <c r="B54" s="26">
        <v>1</v>
      </c>
      <c r="C54" s="27" t="s">
        <v>487</v>
      </c>
      <c r="D54" s="29" t="s">
        <v>386</v>
      </c>
      <c r="E54" s="29" t="s">
        <v>12</v>
      </c>
      <c r="F54" s="29">
        <v>9</v>
      </c>
      <c r="G54" s="29"/>
      <c r="H54" s="29"/>
      <c r="I54" s="29"/>
      <c r="J54" s="51"/>
      <c r="K54" s="29"/>
      <c r="L54" s="29">
        <v>2</v>
      </c>
      <c r="M54" s="26" t="s">
        <v>386</v>
      </c>
      <c r="N54" s="26" t="s">
        <v>12</v>
      </c>
    </row>
    <row r="55" spans="1:14">
      <c r="A55" s="29" t="s">
        <v>157</v>
      </c>
      <c r="B55" s="26">
        <v>1</v>
      </c>
      <c r="C55" s="27" t="s">
        <v>437</v>
      </c>
      <c r="D55" s="29" t="s">
        <v>386</v>
      </c>
      <c r="E55" s="29" t="s">
        <v>12</v>
      </c>
      <c r="F55" s="29">
        <v>9</v>
      </c>
      <c r="G55" s="29">
        <v>381</v>
      </c>
      <c r="H55" s="29"/>
      <c r="I55" s="29"/>
      <c r="J55" s="29"/>
      <c r="K55" s="29"/>
      <c r="L55" s="29">
        <v>2</v>
      </c>
      <c r="M55" s="26" t="s">
        <v>386</v>
      </c>
      <c r="N55" s="26" t="s">
        <v>12</v>
      </c>
    </row>
    <row r="56" spans="1:14">
      <c r="A56" s="29" t="s">
        <v>517</v>
      </c>
      <c r="B56" s="26">
        <v>1</v>
      </c>
      <c r="C56" s="50" t="s">
        <v>486</v>
      </c>
      <c r="D56" s="29" t="s">
        <v>386</v>
      </c>
      <c r="E56" s="29" t="s">
        <v>12</v>
      </c>
      <c r="F56" s="29">
        <v>9</v>
      </c>
      <c r="G56" s="29">
        <v>381</v>
      </c>
      <c r="H56" s="29"/>
      <c r="I56" s="29"/>
      <c r="J56" s="29"/>
      <c r="K56" s="29"/>
      <c r="L56" s="29">
        <v>2</v>
      </c>
      <c r="M56" s="26" t="s">
        <v>607</v>
      </c>
      <c r="N56" s="26" t="s">
        <v>70</v>
      </c>
    </row>
    <row r="57" spans="1:14">
      <c r="A57" s="86" t="s">
        <v>59</v>
      </c>
      <c r="B57" s="81">
        <v>1</v>
      </c>
      <c r="C57" s="96" t="s">
        <v>479</v>
      </c>
      <c r="D57" s="86" t="s">
        <v>386</v>
      </c>
      <c r="E57" s="86" t="s">
        <v>12</v>
      </c>
      <c r="F57" s="86">
        <v>141</v>
      </c>
      <c r="G57" s="86">
        <v>432</v>
      </c>
      <c r="H57" s="86"/>
      <c r="I57" s="86"/>
      <c r="J57" s="86"/>
      <c r="K57" s="86"/>
      <c r="L57" s="86">
        <v>2</v>
      </c>
      <c r="M57" s="81" t="s">
        <v>607</v>
      </c>
      <c r="N57" s="81" t="s">
        <v>70</v>
      </c>
    </row>
    <row r="58" spans="1:14">
      <c r="A58" s="86" t="s">
        <v>60</v>
      </c>
      <c r="B58" s="81">
        <v>1</v>
      </c>
      <c r="C58" s="96" t="s">
        <v>478</v>
      </c>
      <c r="D58" s="86" t="s">
        <v>386</v>
      </c>
      <c r="E58" s="86" t="s">
        <v>12</v>
      </c>
      <c r="F58" s="86">
        <v>141</v>
      </c>
      <c r="G58" s="86">
        <v>432</v>
      </c>
      <c r="H58" s="86"/>
      <c r="I58" s="86"/>
      <c r="J58" s="86"/>
      <c r="K58" s="86"/>
      <c r="L58" s="86">
        <v>2</v>
      </c>
      <c r="M58" s="81" t="s">
        <v>607</v>
      </c>
      <c r="N58" s="81" t="s">
        <v>70</v>
      </c>
    </row>
    <row r="59" spans="1:14">
      <c r="A59" s="86" t="s">
        <v>166</v>
      </c>
      <c r="B59" s="81">
        <v>1</v>
      </c>
      <c r="C59" s="81">
        <v>633</v>
      </c>
      <c r="D59" s="86" t="s">
        <v>386</v>
      </c>
      <c r="E59" s="86" t="s">
        <v>12</v>
      </c>
      <c r="F59" s="86">
        <v>141</v>
      </c>
      <c r="G59" s="86"/>
      <c r="H59" s="86"/>
      <c r="I59" s="86"/>
      <c r="J59" s="86"/>
      <c r="K59" s="86"/>
      <c r="L59" s="86">
        <v>2</v>
      </c>
      <c r="M59" s="81" t="s">
        <v>607</v>
      </c>
      <c r="N59" s="81" t="s">
        <v>70</v>
      </c>
    </row>
    <row r="60" spans="1:14">
      <c r="A60" s="29" t="s">
        <v>18</v>
      </c>
      <c r="B60" s="26">
        <v>1</v>
      </c>
      <c r="C60" s="50" t="s">
        <v>481</v>
      </c>
      <c r="D60" s="29" t="s">
        <v>386</v>
      </c>
      <c r="E60" s="29" t="s">
        <v>12</v>
      </c>
      <c r="F60" s="29">
        <v>5</v>
      </c>
      <c r="G60" s="29">
        <v>273</v>
      </c>
      <c r="H60" s="29"/>
      <c r="I60" s="29"/>
      <c r="J60" s="29"/>
      <c r="K60" s="29"/>
      <c r="L60" s="29">
        <v>3</v>
      </c>
      <c r="M60" s="26" t="s">
        <v>386</v>
      </c>
      <c r="N60" s="26" t="s">
        <v>12</v>
      </c>
    </row>
    <row r="61" spans="1:14">
      <c r="A61" s="29" t="s">
        <v>19</v>
      </c>
      <c r="B61" s="26">
        <v>1</v>
      </c>
      <c r="C61" s="50" t="s">
        <v>438</v>
      </c>
      <c r="D61" s="29" t="s">
        <v>386</v>
      </c>
      <c r="E61" s="29" t="s">
        <v>12</v>
      </c>
      <c r="F61" s="29">
        <v>5</v>
      </c>
      <c r="G61" s="29">
        <v>273</v>
      </c>
      <c r="H61" s="29"/>
      <c r="I61" s="29"/>
      <c r="J61" s="29"/>
      <c r="K61" s="29"/>
      <c r="L61" s="29">
        <v>3</v>
      </c>
      <c r="M61" s="26" t="s">
        <v>386</v>
      </c>
      <c r="N61" s="26" t="s">
        <v>12</v>
      </c>
    </row>
    <row r="62" spans="1:14">
      <c r="A62" s="29" t="s">
        <v>218</v>
      </c>
      <c r="B62" s="26">
        <v>1</v>
      </c>
      <c r="C62" s="27" t="s">
        <v>480</v>
      </c>
      <c r="D62" s="29" t="s">
        <v>386</v>
      </c>
      <c r="E62" s="29" t="s">
        <v>12</v>
      </c>
      <c r="F62" s="29">
        <v>5</v>
      </c>
      <c r="G62" s="29">
        <v>250</v>
      </c>
      <c r="H62" s="29"/>
      <c r="I62" s="29"/>
      <c r="J62" s="29"/>
      <c r="K62" s="29"/>
      <c r="L62" s="29">
        <v>3</v>
      </c>
      <c r="M62" s="26" t="s">
        <v>607</v>
      </c>
      <c r="N62" s="26" t="s">
        <v>70</v>
      </c>
    </row>
    <row r="63" spans="1:14">
      <c r="A63" s="29" t="s">
        <v>219</v>
      </c>
      <c r="B63" s="26">
        <v>1</v>
      </c>
      <c r="C63" s="50" t="s">
        <v>473</v>
      </c>
      <c r="D63" s="29" t="s">
        <v>386</v>
      </c>
      <c r="E63" s="29" t="s">
        <v>12</v>
      </c>
      <c r="F63" s="29">
        <v>5</v>
      </c>
      <c r="G63" s="29">
        <v>250</v>
      </c>
      <c r="H63" s="29"/>
      <c r="I63" s="29"/>
      <c r="J63" s="29"/>
      <c r="K63" s="29"/>
      <c r="L63" s="29">
        <v>3</v>
      </c>
      <c r="M63" s="26" t="s">
        <v>607</v>
      </c>
      <c r="N63" s="26" t="s">
        <v>70</v>
      </c>
    </row>
    <row r="64" spans="1:14">
      <c r="A64" s="86" t="s">
        <v>220</v>
      </c>
      <c r="B64" s="81">
        <v>1</v>
      </c>
      <c r="C64" s="81">
        <v>633</v>
      </c>
      <c r="D64" s="86" t="s">
        <v>386</v>
      </c>
      <c r="E64" s="86" t="s">
        <v>12</v>
      </c>
      <c r="F64" s="86">
        <v>5</v>
      </c>
      <c r="G64" s="86">
        <v>219</v>
      </c>
      <c r="H64" s="86"/>
      <c r="I64" s="86"/>
      <c r="J64" s="86"/>
      <c r="K64" s="86"/>
      <c r="L64" s="86">
        <v>3</v>
      </c>
      <c r="M64" s="86" t="s">
        <v>607</v>
      </c>
      <c r="N64" s="86" t="s">
        <v>70</v>
      </c>
    </row>
    <row r="65" spans="1:14">
      <c r="A65" s="86" t="s">
        <v>221</v>
      </c>
      <c r="B65" s="81">
        <v>1</v>
      </c>
      <c r="C65" s="96" t="s">
        <v>440</v>
      </c>
      <c r="D65" s="86" t="s">
        <v>386</v>
      </c>
      <c r="E65" s="86" t="s">
        <v>12</v>
      </c>
      <c r="F65" s="86">
        <v>5</v>
      </c>
      <c r="G65" s="86">
        <v>219</v>
      </c>
      <c r="H65" s="86"/>
      <c r="I65" s="86"/>
      <c r="J65" s="86"/>
      <c r="K65" s="86"/>
      <c r="L65" s="86">
        <v>3</v>
      </c>
      <c r="M65" s="86" t="s">
        <v>607</v>
      </c>
      <c r="N65" s="86" t="s">
        <v>70</v>
      </c>
    </row>
    <row r="66" spans="1:14">
      <c r="A66" s="86" t="s">
        <v>674</v>
      </c>
      <c r="B66" s="81">
        <v>1</v>
      </c>
      <c r="C66" s="96" t="s">
        <v>439</v>
      </c>
      <c r="D66" s="86" t="s">
        <v>386</v>
      </c>
      <c r="E66" s="86" t="s">
        <v>12</v>
      </c>
      <c r="F66" s="86">
        <v>5</v>
      </c>
      <c r="G66" s="86">
        <v>359</v>
      </c>
      <c r="H66" s="86"/>
      <c r="I66" s="86"/>
      <c r="J66" s="86"/>
      <c r="K66" s="86"/>
      <c r="L66" s="86">
        <v>3</v>
      </c>
      <c r="M66" s="86" t="s">
        <v>386</v>
      </c>
      <c r="N66" s="86" t="s">
        <v>12</v>
      </c>
    </row>
    <row r="67" spans="1:14">
      <c r="A67" s="86" t="s">
        <v>675</v>
      </c>
      <c r="B67" s="81">
        <v>1</v>
      </c>
      <c r="C67" s="96" t="s">
        <v>438</v>
      </c>
      <c r="D67" s="86" t="s">
        <v>386</v>
      </c>
      <c r="E67" s="86" t="s">
        <v>12</v>
      </c>
      <c r="F67" s="86">
        <v>5</v>
      </c>
      <c r="G67" s="86">
        <v>359</v>
      </c>
      <c r="H67" s="86"/>
      <c r="I67" s="86"/>
      <c r="J67" s="86"/>
      <c r="K67" s="86"/>
      <c r="L67" s="86">
        <v>3</v>
      </c>
      <c r="M67" s="86" t="s">
        <v>386</v>
      </c>
      <c r="N67" s="86" t="s">
        <v>12</v>
      </c>
    </row>
    <row r="68" spans="1:14">
      <c r="A68" s="29" t="s">
        <v>103</v>
      </c>
      <c r="B68" s="26">
        <v>1</v>
      </c>
      <c r="C68" s="27" t="s">
        <v>485</v>
      </c>
      <c r="D68" s="29" t="s">
        <v>386</v>
      </c>
      <c r="E68" s="29" t="s">
        <v>12</v>
      </c>
      <c r="F68" s="29">
        <v>42</v>
      </c>
      <c r="G68" s="29">
        <v>453</v>
      </c>
      <c r="H68" s="29"/>
      <c r="I68" s="29"/>
      <c r="J68" s="29"/>
      <c r="K68" s="29"/>
      <c r="L68" s="29">
        <v>3</v>
      </c>
      <c r="M68" s="26" t="s">
        <v>386</v>
      </c>
      <c r="N68" s="26" t="s">
        <v>12</v>
      </c>
    </row>
    <row r="69" spans="1:14">
      <c r="A69" s="29" t="s">
        <v>104</v>
      </c>
      <c r="B69" s="26">
        <v>1</v>
      </c>
      <c r="C69" s="26">
        <v>633</v>
      </c>
      <c r="D69" s="29" t="s">
        <v>386</v>
      </c>
      <c r="E69" s="29" t="s">
        <v>12</v>
      </c>
      <c r="F69" s="29">
        <v>42</v>
      </c>
      <c r="G69" s="29">
        <v>453</v>
      </c>
      <c r="H69" s="29"/>
      <c r="I69" s="29"/>
      <c r="J69" s="29"/>
      <c r="K69" s="29"/>
      <c r="L69" s="29">
        <v>3</v>
      </c>
      <c r="M69" s="26" t="s">
        <v>386</v>
      </c>
      <c r="N69" s="26" t="s">
        <v>12</v>
      </c>
    </row>
    <row r="70" spans="1:14">
      <c r="A70" s="29" t="s">
        <v>142</v>
      </c>
      <c r="B70" s="26">
        <v>1</v>
      </c>
      <c r="C70" s="27" t="s">
        <v>484</v>
      </c>
      <c r="D70" s="29" t="s">
        <v>386</v>
      </c>
      <c r="E70" s="29" t="s">
        <v>12</v>
      </c>
      <c r="F70" s="29">
        <v>42</v>
      </c>
      <c r="G70" s="29">
        <v>396</v>
      </c>
      <c r="H70" s="29"/>
      <c r="I70" s="29"/>
      <c r="J70" s="29"/>
      <c r="K70" s="29"/>
      <c r="L70" s="29">
        <v>3</v>
      </c>
      <c r="M70" s="26" t="s">
        <v>386</v>
      </c>
      <c r="N70" s="26" t="s">
        <v>12</v>
      </c>
    </row>
    <row r="71" spans="1:14">
      <c r="A71" s="29" t="s">
        <v>143</v>
      </c>
      <c r="B71" s="26">
        <v>1</v>
      </c>
      <c r="C71" s="26">
        <v>633</v>
      </c>
      <c r="D71" s="29" t="s">
        <v>386</v>
      </c>
      <c r="E71" s="29" t="s">
        <v>12</v>
      </c>
      <c r="F71" s="29">
        <v>42</v>
      </c>
      <c r="G71" s="29">
        <v>396</v>
      </c>
      <c r="H71" s="29"/>
      <c r="I71" s="29"/>
      <c r="J71" s="29"/>
      <c r="K71" s="29"/>
      <c r="L71" s="29">
        <v>3</v>
      </c>
      <c r="M71" s="26" t="s">
        <v>386</v>
      </c>
      <c r="N71" s="26" t="s">
        <v>12</v>
      </c>
    </row>
    <row r="72" spans="1:14">
      <c r="A72" s="86" t="s">
        <v>78</v>
      </c>
      <c r="B72" s="86">
        <v>1</v>
      </c>
      <c r="C72" s="82" t="s">
        <v>437</v>
      </c>
      <c r="D72" s="86" t="s">
        <v>386</v>
      </c>
      <c r="E72" s="86" t="s">
        <v>12</v>
      </c>
      <c r="F72" s="86">
        <v>21</v>
      </c>
      <c r="G72" s="86">
        <v>202</v>
      </c>
      <c r="H72" s="86"/>
      <c r="I72" s="86"/>
      <c r="J72" s="86"/>
      <c r="K72" s="86"/>
      <c r="L72" s="86">
        <v>4</v>
      </c>
      <c r="M72" s="86" t="s">
        <v>386</v>
      </c>
      <c r="N72" s="86" t="s">
        <v>12</v>
      </c>
    </row>
    <row r="73" spans="1:14">
      <c r="A73" s="86" t="s">
        <v>79</v>
      </c>
      <c r="B73" s="86">
        <v>1</v>
      </c>
      <c r="C73" s="86">
        <v>633</v>
      </c>
      <c r="D73" s="86" t="s">
        <v>386</v>
      </c>
      <c r="E73" s="86" t="s">
        <v>12</v>
      </c>
      <c r="F73" s="86">
        <v>21</v>
      </c>
      <c r="G73" s="86">
        <v>202</v>
      </c>
      <c r="H73" s="86"/>
      <c r="I73" s="86"/>
      <c r="J73" s="86"/>
      <c r="K73" s="86"/>
      <c r="L73" s="86">
        <v>4</v>
      </c>
      <c r="M73" s="86" t="s">
        <v>607</v>
      </c>
      <c r="N73" s="86" t="s">
        <v>70</v>
      </c>
    </row>
    <row r="74" spans="1:14">
      <c r="A74" s="86" t="s">
        <v>222</v>
      </c>
      <c r="B74" s="86">
        <v>1</v>
      </c>
      <c r="C74" s="96" t="s">
        <v>436</v>
      </c>
      <c r="D74" s="86" t="s">
        <v>386</v>
      </c>
      <c r="E74" s="86" t="s">
        <v>12</v>
      </c>
      <c r="F74" s="86">
        <v>21</v>
      </c>
      <c r="G74" s="86">
        <v>206</v>
      </c>
      <c r="H74" s="86"/>
      <c r="I74" s="86"/>
      <c r="J74" s="86"/>
      <c r="K74" s="86"/>
      <c r="L74" s="86">
        <v>4</v>
      </c>
      <c r="M74" s="86" t="s">
        <v>607</v>
      </c>
      <c r="N74" s="86" t="s">
        <v>70</v>
      </c>
    </row>
    <row r="75" spans="1:14">
      <c r="A75" s="86" t="s">
        <v>223</v>
      </c>
      <c r="B75" s="86">
        <v>1</v>
      </c>
      <c r="C75" s="86">
        <v>633</v>
      </c>
      <c r="D75" s="86" t="s">
        <v>386</v>
      </c>
      <c r="E75" s="86" t="s">
        <v>12</v>
      </c>
      <c r="F75" s="86">
        <v>21</v>
      </c>
      <c r="G75" s="86">
        <v>206</v>
      </c>
      <c r="H75" s="86">
        <v>406</v>
      </c>
      <c r="I75" s="86"/>
      <c r="J75" s="86"/>
      <c r="K75" s="86"/>
      <c r="L75" s="86">
        <v>4</v>
      </c>
      <c r="M75" s="86" t="s">
        <v>386</v>
      </c>
      <c r="N75" s="86" t="s">
        <v>12</v>
      </c>
    </row>
    <row r="76" spans="1:14">
      <c r="A76" s="86" t="s">
        <v>676</v>
      </c>
      <c r="B76" s="86">
        <v>1</v>
      </c>
      <c r="C76" s="86">
        <v>513</v>
      </c>
      <c r="D76" s="86" t="s">
        <v>386</v>
      </c>
      <c r="E76" s="86" t="s">
        <v>12</v>
      </c>
      <c r="F76" s="86">
        <v>21</v>
      </c>
      <c r="G76" s="86">
        <v>206</v>
      </c>
      <c r="H76" s="86">
        <v>406</v>
      </c>
      <c r="I76" s="86"/>
      <c r="J76" s="86"/>
      <c r="K76" s="86"/>
      <c r="L76" s="86">
        <v>4</v>
      </c>
      <c r="M76" s="86" t="s">
        <v>607</v>
      </c>
      <c r="N76" s="86" t="s">
        <v>70</v>
      </c>
    </row>
    <row r="77" spans="1:14">
      <c r="A77" s="29" t="s">
        <v>22</v>
      </c>
      <c r="B77" s="29">
        <v>1</v>
      </c>
      <c r="C77" s="29">
        <v>633</v>
      </c>
      <c r="D77" s="29" t="s">
        <v>386</v>
      </c>
      <c r="E77" s="29" t="s">
        <v>12</v>
      </c>
      <c r="F77" s="29"/>
      <c r="G77" s="29"/>
      <c r="H77" s="29"/>
      <c r="I77" s="29"/>
      <c r="J77" s="29"/>
      <c r="K77" s="29"/>
      <c r="L77" s="29">
        <v>0</v>
      </c>
      <c r="M77" s="26" t="s">
        <v>607</v>
      </c>
      <c r="N77" s="26" t="s">
        <v>70</v>
      </c>
    </row>
    <row r="78" spans="1:14">
      <c r="A78" s="86" t="s">
        <v>403</v>
      </c>
      <c r="B78" s="81">
        <v>1</v>
      </c>
      <c r="C78" s="81">
        <v>633</v>
      </c>
      <c r="D78" s="86" t="s">
        <v>386</v>
      </c>
      <c r="E78" s="86" t="s">
        <v>12</v>
      </c>
      <c r="F78" s="86">
        <v>15</v>
      </c>
      <c r="G78" s="86">
        <v>335</v>
      </c>
      <c r="H78" s="86"/>
      <c r="I78" s="86"/>
      <c r="J78" s="86"/>
      <c r="K78" s="86"/>
      <c r="L78" s="86">
        <v>2</v>
      </c>
      <c r="M78" s="81" t="s">
        <v>386</v>
      </c>
      <c r="N78" s="81" t="s">
        <v>12</v>
      </c>
    </row>
    <row r="79" spans="1:14">
      <c r="A79" s="86" t="s">
        <v>404</v>
      </c>
      <c r="B79" s="81">
        <v>1</v>
      </c>
      <c r="C79" s="81">
        <v>633</v>
      </c>
      <c r="D79" s="86" t="s">
        <v>386</v>
      </c>
      <c r="E79" s="86" t="s">
        <v>12</v>
      </c>
      <c r="F79" s="86">
        <v>15</v>
      </c>
      <c r="G79" s="86">
        <v>335</v>
      </c>
      <c r="H79" s="86"/>
      <c r="I79" s="86"/>
      <c r="J79" s="86"/>
      <c r="K79" s="86"/>
      <c r="L79" s="86">
        <v>2</v>
      </c>
      <c r="M79" s="81" t="s">
        <v>386</v>
      </c>
      <c r="N79" s="81" t="s">
        <v>12</v>
      </c>
    </row>
    <row r="80" spans="1:14">
      <c r="A80" s="86" t="s">
        <v>677</v>
      </c>
      <c r="B80" s="81">
        <v>1</v>
      </c>
      <c r="C80" s="82" t="s">
        <v>483</v>
      </c>
      <c r="D80" s="86" t="s">
        <v>386</v>
      </c>
      <c r="E80" s="86" t="s">
        <v>12</v>
      </c>
      <c r="F80" s="86">
        <v>15</v>
      </c>
      <c r="G80" s="86"/>
      <c r="H80" s="86"/>
      <c r="I80" s="86"/>
      <c r="J80" s="86"/>
      <c r="K80" s="86"/>
      <c r="L80" s="86">
        <v>2</v>
      </c>
      <c r="M80" s="81" t="s">
        <v>386</v>
      </c>
      <c r="N80" s="81" t="s">
        <v>12</v>
      </c>
    </row>
    <row r="81" spans="1:14">
      <c r="A81" s="51" t="s">
        <v>135</v>
      </c>
      <c r="B81" s="52">
        <v>1</v>
      </c>
      <c r="C81" s="52">
        <v>633</v>
      </c>
      <c r="D81" s="51" t="s">
        <v>386</v>
      </c>
      <c r="E81" s="51" t="s">
        <v>12</v>
      </c>
      <c r="F81" s="51">
        <v>261</v>
      </c>
      <c r="G81" s="51"/>
      <c r="H81" s="51"/>
      <c r="I81" s="51"/>
      <c r="J81" s="51"/>
      <c r="K81" s="51"/>
      <c r="L81" s="51">
        <v>1</v>
      </c>
      <c r="M81" s="26" t="s">
        <v>386</v>
      </c>
      <c r="N81" s="26" t="s">
        <v>12</v>
      </c>
    </row>
    <row r="82" spans="1:14">
      <c r="A82" s="51" t="s">
        <v>136</v>
      </c>
      <c r="B82" s="26">
        <v>1</v>
      </c>
      <c r="C82" s="53" t="s">
        <v>482</v>
      </c>
      <c r="D82" s="51" t="s">
        <v>386</v>
      </c>
      <c r="E82" s="51" t="s">
        <v>12</v>
      </c>
      <c r="F82" s="51">
        <v>261</v>
      </c>
      <c r="G82" s="29"/>
      <c r="H82" s="29"/>
      <c r="I82" s="29"/>
      <c r="J82" s="29"/>
      <c r="K82" s="29"/>
      <c r="L82" s="51">
        <v>1</v>
      </c>
      <c r="M82" s="26" t="s">
        <v>386</v>
      </c>
      <c r="N82" s="26" t="s">
        <v>12</v>
      </c>
    </row>
    <row r="83" spans="1:14">
      <c r="A83" s="86" t="s">
        <v>119</v>
      </c>
      <c r="B83" s="81">
        <v>1</v>
      </c>
      <c r="C83" s="81">
        <v>633</v>
      </c>
      <c r="D83" s="86" t="s">
        <v>386</v>
      </c>
      <c r="E83" s="86" t="s">
        <v>12</v>
      </c>
      <c r="F83" s="86">
        <v>44</v>
      </c>
      <c r="G83" s="86">
        <v>366</v>
      </c>
      <c r="H83" s="86"/>
      <c r="I83" s="86"/>
      <c r="J83" s="86"/>
      <c r="K83" s="86"/>
      <c r="L83" s="86">
        <v>3</v>
      </c>
      <c r="M83" s="81" t="s">
        <v>386</v>
      </c>
      <c r="N83" s="81" t="s">
        <v>12</v>
      </c>
    </row>
    <row r="84" spans="1:14">
      <c r="A84" s="86" t="s">
        <v>120</v>
      </c>
      <c r="B84" s="81">
        <v>1</v>
      </c>
      <c r="C84" s="81">
        <v>633</v>
      </c>
      <c r="D84" s="86" t="s">
        <v>386</v>
      </c>
      <c r="E84" s="86" t="s">
        <v>12</v>
      </c>
      <c r="F84" s="86">
        <v>44</v>
      </c>
      <c r="G84" s="86">
        <v>366</v>
      </c>
      <c r="H84" s="86"/>
      <c r="I84" s="86"/>
      <c r="J84" s="86"/>
      <c r="K84" s="86"/>
      <c r="L84" s="86">
        <v>3</v>
      </c>
      <c r="M84" s="81" t="s">
        <v>607</v>
      </c>
      <c r="N84" s="81" t="s">
        <v>70</v>
      </c>
    </row>
    <row r="85" spans="1:14">
      <c r="A85" s="86" t="s">
        <v>678</v>
      </c>
      <c r="B85" s="81">
        <v>1</v>
      </c>
      <c r="C85" s="81">
        <v>633</v>
      </c>
      <c r="D85" s="86" t="s">
        <v>386</v>
      </c>
      <c r="E85" s="86" t="s">
        <v>12</v>
      </c>
      <c r="F85" s="86">
        <v>44</v>
      </c>
      <c r="G85" s="86">
        <v>494</v>
      </c>
      <c r="H85" s="86"/>
      <c r="I85" s="86"/>
      <c r="J85" s="86"/>
      <c r="K85" s="86"/>
      <c r="L85" s="86">
        <v>3</v>
      </c>
      <c r="M85" s="81" t="s">
        <v>607</v>
      </c>
      <c r="N85" s="81" t="s">
        <v>70</v>
      </c>
    </row>
    <row r="86" spans="1:14">
      <c r="A86" s="86" t="s">
        <v>679</v>
      </c>
      <c r="B86" s="81">
        <v>1</v>
      </c>
      <c r="C86" s="81">
        <v>633</v>
      </c>
      <c r="D86" s="86" t="s">
        <v>386</v>
      </c>
      <c r="E86" s="86" t="s">
        <v>12</v>
      </c>
      <c r="F86" s="86">
        <v>44</v>
      </c>
      <c r="G86" s="86">
        <v>494</v>
      </c>
      <c r="H86" s="86"/>
      <c r="I86" s="86"/>
      <c r="J86" s="86"/>
      <c r="K86" s="86"/>
      <c r="L86" s="86">
        <v>3</v>
      </c>
      <c r="M86" s="81" t="s">
        <v>607</v>
      </c>
      <c r="N86" s="81" t="s">
        <v>70</v>
      </c>
    </row>
    <row r="87" spans="1:14">
      <c r="A87" s="29" t="s">
        <v>121</v>
      </c>
      <c r="B87" s="26">
        <v>1</v>
      </c>
      <c r="C87" s="26">
        <v>633</v>
      </c>
      <c r="D87" s="29" t="s">
        <v>386</v>
      </c>
      <c r="E87" s="29" t="s">
        <v>12</v>
      </c>
      <c r="F87" s="29">
        <v>126</v>
      </c>
      <c r="G87" s="29">
        <v>371</v>
      </c>
      <c r="H87" s="29"/>
      <c r="I87" s="29"/>
      <c r="J87" s="29"/>
      <c r="K87" s="29"/>
      <c r="L87" s="29">
        <v>3</v>
      </c>
      <c r="M87" s="26" t="s">
        <v>386</v>
      </c>
      <c r="N87" s="26" t="s">
        <v>12</v>
      </c>
    </row>
    <row r="88" spans="1:14">
      <c r="A88" s="29" t="s">
        <v>122</v>
      </c>
      <c r="B88" s="26">
        <v>1</v>
      </c>
      <c r="C88" s="26">
        <v>633</v>
      </c>
      <c r="D88" s="29" t="s">
        <v>386</v>
      </c>
      <c r="E88" s="29" t="s">
        <v>12</v>
      </c>
      <c r="F88" s="29">
        <v>126</v>
      </c>
      <c r="G88" s="29">
        <v>371</v>
      </c>
      <c r="H88" s="29"/>
      <c r="I88" s="29"/>
      <c r="J88" s="29"/>
      <c r="K88" s="29"/>
      <c r="L88" s="29">
        <v>3</v>
      </c>
      <c r="M88" s="26" t="s">
        <v>386</v>
      </c>
      <c r="N88" s="26" t="s">
        <v>12</v>
      </c>
    </row>
    <row r="89" spans="1:14">
      <c r="A89" s="29" t="s">
        <v>680</v>
      </c>
      <c r="B89" s="26">
        <v>1</v>
      </c>
      <c r="C89" s="26">
        <v>633</v>
      </c>
      <c r="D89" s="29" t="s">
        <v>386</v>
      </c>
      <c r="E89" s="29" t="s">
        <v>12</v>
      </c>
      <c r="F89" s="29">
        <v>126</v>
      </c>
      <c r="G89" s="29">
        <v>544</v>
      </c>
      <c r="H89" s="29"/>
      <c r="I89" s="29"/>
      <c r="J89" s="29"/>
      <c r="K89" s="29"/>
      <c r="L89" s="29">
        <v>3</v>
      </c>
      <c r="M89" s="26" t="s">
        <v>386</v>
      </c>
      <c r="N89" s="26" t="s">
        <v>12</v>
      </c>
    </row>
    <row r="90" spans="1:14">
      <c r="A90" s="29" t="s">
        <v>681</v>
      </c>
      <c r="B90" s="26">
        <v>1</v>
      </c>
      <c r="C90" s="26">
        <v>633</v>
      </c>
      <c r="D90" s="29" t="s">
        <v>386</v>
      </c>
      <c r="E90" s="29" t="s">
        <v>12</v>
      </c>
      <c r="F90" s="29">
        <v>126</v>
      </c>
      <c r="G90" s="29">
        <v>544</v>
      </c>
      <c r="H90" s="29"/>
      <c r="I90" s="29"/>
      <c r="J90" s="29"/>
      <c r="K90" s="29"/>
      <c r="L90" s="29">
        <v>3</v>
      </c>
      <c r="M90" s="26" t="s">
        <v>386</v>
      </c>
      <c r="N90" s="26" t="s">
        <v>12</v>
      </c>
    </row>
    <row r="91" spans="1:14">
      <c r="A91" s="63" t="s">
        <v>127</v>
      </c>
      <c r="B91" s="64">
        <v>1</v>
      </c>
      <c r="C91" s="64">
        <v>633</v>
      </c>
      <c r="D91" s="63" t="s">
        <v>598</v>
      </c>
      <c r="E91" s="63" t="s">
        <v>12</v>
      </c>
      <c r="F91" s="63">
        <v>22</v>
      </c>
      <c r="G91" s="63">
        <v>152</v>
      </c>
      <c r="H91" s="63">
        <v>302</v>
      </c>
      <c r="I91" s="63">
        <v>439</v>
      </c>
      <c r="J91" s="63">
        <v>587</v>
      </c>
      <c r="K91" s="63"/>
      <c r="L91" s="63">
        <v>25</v>
      </c>
      <c r="M91" s="64" t="s">
        <v>601</v>
      </c>
      <c r="N91" s="64" t="s">
        <v>12</v>
      </c>
    </row>
    <row r="92" spans="1:14">
      <c r="A92" s="31" t="s">
        <v>128</v>
      </c>
      <c r="B92" s="12">
        <v>1</v>
      </c>
      <c r="C92" s="12">
        <v>633</v>
      </c>
      <c r="D92" s="31" t="s">
        <v>598</v>
      </c>
      <c r="E92" s="31" t="s">
        <v>12</v>
      </c>
      <c r="F92" s="31">
        <v>22</v>
      </c>
      <c r="G92" s="31">
        <v>152</v>
      </c>
      <c r="H92" s="31">
        <v>302</v>
      </c>
      <c r="I92" s="31">
        <v>439</v>
      </c>
      <c r="J92" s="31">
        <v>587</v>
      </c>
      <c r="K92" s="31"/>
      <c r="L92" s="31">
        <v>25</v>
      </c>
      <c r="M92" s="12" t="s">
        <v>607</v>
      </c>
      <c r="N92" s="12" t="s">
        <v>70</v>
      </c>
    </row>
    <row r="93" spans="1:14">
      <c r="A93" s="31" t="s">
        <v>580</v>
      </c>
      <c r="B93" s="12">
        <v>1</v>
      </c>
      <c r="C93" s="48" t="s">
        <v>474</v>
      </c>
      <c r="D93" s="31" t="s">
        <v>598</v>
      </c>
      <c r="E93" s="31" t="s">
        <v>12</v>
      </c>
      <c r="F93" s="31">
        <v>22</v>
      </c>
      <c r="G93" s="31">
        <v>152</v>
      </c>
      <c r="H93" s="31">
        <v>302</v>
      </c>
      <c r="I93" s="31">
        <v>439</v>
      </c>
      <c r="J93" s="31"/>
      <c r="K93" s="31"/>
      <c r="L93" s="63">
        <v>25</v>
      </c>
      <c r="M93" s="12" t="s">
        <v>601</v>
      </c>
      <c r="N93" s="12" t="s">
        <v>12</v>
      </c>
    </row>
    <row r="94" spans="1:14">
      <c r="A94" s="31" t="s">
        <v>581</v>
      </c>
      <c r="B94" s="12">
        <v>1</v>
      </c>
      <c r="C94" s="48" t="s">
        <v>473</v>
      </c>
      <c r="D94" s="31" t="s">
        <v>598</v>
      </c>
      <c r="E94" s="31" t="s">
        <v>12</v>
      </c>
      <c r="F94" s="31">
        <v>22</v>
      </c>
      <c r="G94" s="31">
        <v>152</v>
      </c>
      <c r="H94" s="31">
        <v>302</v>
      </c>
      <c r="I94" s="31">
        <v>450</v>
      </c>
      <c r="J94" s="31"/>
      <c r="K94" s="31"/>
      <c r="L94" s="31">
        <v>25</v>
      </c>
      <c r="M94" s="12" t="s">
        <v>601</v>
      </c>
      <c r="N94" s="12" t="s">
        <v>12</v>
      </c>
    </row>
    <row r="95" spans="1:14">
      <c r="A95" s="31" t="s">
        <v>635</v>
      </c>
      <c r="B95" s="12">
        <v>1</v>
      </c>
      <c r="C95" s="12">
        <v>633</v>
      </c>
      <c r="D95" s="31" t="s">
        <v>598</v>
      </c>
      <c r="E95" s="31" t="s">
        <v>12</v>
      </c>
      <c r="F95" s="31">
        <v>22</v>
      </c>
      <c r="G95" s="31">
        <v>152</v>
      </c>
      <c r="H95" s="31">
        <v>302</v>
      </c>
      <c r="I95" s="31">
        <v>450</v>
      </c>
      <c r="J95" s="31">
        <v>631</v>
      </c>
      <c r="K95" s="31"/>
      <c r="L95" s="63">
        <v>25</v>
      </c>
      <c r="M95" s="12" t="s">
        <v>607</v>
      </c>
      <c r="N95" s="12" t="s">
        <v>70</v>
      </c>
    </row>
    <row r="96" spans="1:14">
      <c r="A96" s="31" t="s">
        <v>636</v>
      </c>
      <c r="B96" s="12">
        <v>1</v>
      </c>
      <c r="C96" s="12">
        <v>633</v>
      </c>
      <c r="D96" s="31" t="s">
        <v>598</v>
      </c>
      <c r="E96" s="31" t="s">
        <v>12</v>
      </c>
      <c r="F96" s="31">
        <v>22</v>
      </c>
      <c r="G96" s="31">
        <v>152</v>
      </c>
      <c r="H96" s="31">
        <v>302</v>
      </c>
      <c r="I96" s="31">
        <v>450</v>
      </c>
      <c r="J96" s="31">
        <v>631</v>
      </c>
      <c r="K96" s="31"/>
      <c r="L96" s="31">
        <v>25</v>
      </c>
      <c r="M96" s="12" t="s">
        <v>601</v>
      </c>
      <c r="N96" s="12" t="s">
        <v>12</v>
      </c>
    </row>
    <row r="97" spans="1:14">
      <c r="A97" s="31" t="s">
        <v>637</v>
      </c>
      <c r="B97" s="12">
        <v>1</v>
      </c>
      <c r="C97" s="12">
        <v>633</v>
      </c>
      <c r="D97" s="31" t="s">
        <v>598</v>
      </c>
      <c r="E97" s="31" t="s">
        <v>12</v>
      </c>
      <c r="F97" s="31">
        <v>22</v>
      </c>
      <c r="G97" s="31">
        <v>152</v>
      </c>
      <c r="H97" s="31">
        <v>286</v>
      </c>
      <c r="I97" s="31">
        <v>471</v>
      </c>
      <c r="J97" s="31"/>
      <c r="K97" s="31"/>
      <c r="L97" s="63">
        <v>25</v>
      </c>
      <c r="M97" s="12" t="s">
        <v>598</v>
      </c>
      <c r="N97" s="12" t="s">
        <v>12</v>
      </c>
    </row>
    <row r="98" spans="1:14">
      <c r="A98" s="31" t="s">
        <v>638</v>
      </c>
      <c r="B98" s="12">
        <v>1</v>
      </c>
      <c r="C98" s="12">
        <v>633</v>
      </c>
      <c r="D98" s="31" t="s">
        <v>598</v>
      </c>
      <c r="E98" s="31" t="s">
        <v>12</v>
      </c>
      <c r="F98" s="31">
        <v>22</v>
      </c>
      <c r="G98" s="31">
        <v>152</v>
      </c>
      <c r="H98" s="31">
        <v>286</v>
      </c>
      <c r="I98" s="31">
        <v>471</v>
      </c>
      <c r="J98" s="31">
        <v>587</v>
      </c>
      <c r="K98" s="31"/>
      <c r="L98" s="31">
        <v>25</v>
      </c>
      <c r="M98" s="12" t="s">
        <v>598</v>
      </c>
      <c r="N98" s="12" t="s">
        <v>12</v>
      </c>
    </row>
    <row r="99" spans="1:14">
      <c r="A99" s="31" t="s">
        <v>639</v>
      </c>
      <c r="B99" s="12">
        <v>1</v>
      </c>
      <c r="C99" s="12">
        <v>633</v>
      </c>
      <c r="D99" s="31" t="s">
        <v>598</v>
      </c>
      <c r="E99" s="31" t="s">
        <v>12</v>
      </c>
      <c r="F99" s="31">
        <v>22</v>
      </c>
      <c r="G99" s="31">
        <v>152</v>
      </c>
      <c r="H99" s="31">
        <v>286</v>
      </c>
      <c r="I99" s="31">
        <v>471</v>
      </c>
      <c r="J99" s="31">
        <v>587</v>
      </c>
      <c r="K99" s="31"/>
      <c r="L99" s="63">
        <v>25</v>
      </c>
      <c r="M99" s="12" t="s">
        <v>598</v>
      </c>
      <c r="N99" s="12" t="s">
        <v>12</v>
      </c>
    </row>
    <row r="100" spans="1:14">
      <c r="A100" s="63" t="s">
        <v>82</v>
      </c>
      <c r="B100" s="64">
        <v>1</v>
      </c>
      <c r="C100" s="64">
        <v>633</v>
      </c>
      <c r="D100" s="63" t="s">
        <v>598</v>
      </c>
      <c r="E100" s="63" t="s">
        <v>12</v>
      </c>
      <c r="F100" s="63">
        <v>22</v>
      </c>
      <c r="G100" s="63">
        <v>152</v>
      </c>
      <c r="H100" s="63">
        <v>286</v>
      </c>
      <c r="I100" s="63">
        <v>619</v>
      </c>
      <c r="J100" s="63"/>
      <c r="K100" s="63"/>
      <c r="L100" s="31">
        <v>25</v>
      </c>
      <c r="M100" s="64" t="s">
        <v>601</v>
      </c>
      <c r="N100" s="64" t="s">
        <v>12</v>
      </c>
    </row>
    <row r="101" spans="1:14">
      <c r="A101" s="63" t="s">
        <v>83</v>
      </c>
      <c r="B101" s="64">
        <v>1</v>
      </c>
      <c r="C101" s="64">
        <v>633</v>
      </c>
      <c r="D101" s="63" t="s">
        <v>598</v>
      </c>
      <c r="E101" s="63" t="s">
        <v>12</v>
      </c>
      <c r="F101" s="63">
        <v>22</v>
      </c>
      <c r="G101" s="63">
        <v>152</v>
      </c>
      <c r="H101" s="63">
        <v>286</v>
      </c>
      <c r="I101" s="63">
        <v>619</v>
      </c>
      <c r="J101" s="63"/>
      <c r="K101" s="63"/>
      <c r="L101" s="63">
        <v>25</v>
      </c>
      <c r="M101" s="64" t="s">
        <v>607</v>
      </c>
      <c r="N101" s="64" t="s">
        <v>70</v>
      </c>
    </row>
    <row r="102" spans="1:14">
      <c r="A102" s="31" t="s">
        <v>472</v>
      </c>
      <c r="B102" s="12">
        <v>1</v>
      </c>
      <c r="C102" s="12">
        <v>633</v>
      </c>
      <c r="D102" s="31" t="s">
        <v>598</v>
      </c>
      <c r="E102" s="31" t="s">
        <v>12</v>
      </c>
      <c r="F102" s="31">
        <v>22</v>
      </c>
      <c r="G102" s="31">
        <v>137</v>
      </c>
      <c r="H102" s="31">
        <v>325</v>
      </c>
      <c r="I102" s="31">
        <v>464</v>
      </c>
      <c r="J102" s="31">
        <v>578</v>
      </c>
      <c r="K102" s="31"/>
      <c r="L102" s="31">
        <v>25</v>
      </c>
      <c r="M102" s="12" t="s">
        <v>601</v>
      </c>
      <c r="N102" s="12" t="s">
        <v>12</v>
      </c>
    </row>
    <row r="103" spans="1:14">
      <c r="A103" s="31" t="s">
        <v>471</v>
      </c>
      <c r="B103" s="12">
        <v>1</v>
      </c>
      <c r="C103" s="12">
        <v>633</v>
      </c>
      <c r="D103" s="31" t="s">
        <v>598</v>
      </c>
      <c r="E103" s="31" t="s">
        <v>12</v>
      </c>
      <c r="F103" s="31">
        <v>22</v>
      </c>
      <c r="G103" s="31">
        <v>137</v>
      </c>
      <c r="H103" s="31">
        <v>325</v>
      </c>
      <c r="I103" s="31">
        <v>464</v>
      </c>
      <c r="J103" s="31">
        <v>578</v>
      </c>
      <c r="K103" s="31"/>
      <c r="L103" s="63">
        <v>25</v>
      </c>
      <c r="M103" s="12" t="s">
        <v>607</v>
      </c>
      <c r="N103" s="12" t="s">
        <v>70</v>
      </c>
    </row>
    <row r="104" spans="1:14">
      <c r="A104" s="31" t="s">
        <v>470</v>
      </c>
      <c r="B104" s="12">
        <v>1</v>
      </c>
      <c r="C104" s="12">
        <v>633</v>
      </c>
      <c r="D104" s="31" t="s">
        <v>598</v>
      </c>
      <c r="E104" s="31" t="s">
        <v>12</v>
      </c>
      <c r="F104" s="31">
        <v>22</v>
      </c>
      <c r="G104" s="31">
        <v>137</v>
      </c>
      <c r="H104" s="31">
        <v>325</v>
      </c>
      <c r="I104" s="31">
        <v>464</v>
      </c>
      <c r="J104" s="31">
        <v>607</v>
      </c>
      <c r="K104" s="31"/>
      <c r="L104" s="31">
        <v>25</v>
      </c>
      <c r="M104" s="12" t="s">
        <v>601</v>
      </c>
      <c r="N104" s="12" t="s">
        <v>12</v>
      </c>
    </row>
    <row r="105" spans="1:14">
      <c r="A105" s="31" t="s">
        <v>469</v>
      </c>
      <c r="B105" s="12">
        <v>1</v>
      </c>
      <c r="C105" s="12">
        <v>633</v>
      </c>
      <c r="D105" s="31" t="s">
        <v>598</v>
      </c>
      <c r="E105" s="31" t="s">
        <v>12</v>
      </c>
      <c r="F105" s="31">
        <v>22</v>
      </c>
      <c r="G105" s="31">
        <v>137</v>
      </c>
      <c r="H105" s="31">
        <v>325</v>
      </c>
      <c r="I105" s="31">
        <v>464</v>
      </c>
      <c r="J105" s="31">
        <v>607</v>
      </c>
      <c r="K105" s="31"/>
      <c r="L105" s="63">
        <v>25</v>
      </c>
      <c r="M105" s="12" t="s">
        <v>607</v>
      </c>
      <c r="N105" s="12" t="s">
        <v>70</v>
      </c>
    </row>
    <row r="106" spans="1:14">
      <c r="A106" s="31" t="s">
        <v>468</v>
      </c>
      <c r="B106" s="12">
        <v>1</v>
      </c>
      <c r="C106" s="12">
        <v>633</v>
      </c>
      <c r="D106" s="31" t="s">
        <v>598</v>
      </c>
      <c r="E106" s="31" t="s">
        <v>12</v>
      </c>
      <c r="F106" s="31">
        <v>22</v>
      </c>
      <c r="G106" s="31">
        <v>137</v>
      </c>
      <c r="H106" s="31">
        <v>325</v>
      </c>
      <c r="I106" s="31">
        <v>539</v>
      </c>
      <c r="J106" s="31"/>
      <c r="K106" s="31"/>
      <c r="L106" s="31">
        <v>25</v>
      </c>
      <c r="M106" s="12" t="s">
        <v>601</v>
      </c>
      <c r="N106" s="12" t="s">
        <v>12</v>
      </c>
    </row>
    <row r="107" spans="1:14">
      <c r="A107" s="31" t="s">
        <v>467</v>
      </c>
      <c r="B107" s="12">
        <v>1</v>
      </c>
      <c r="C107" s="12">
        <v>633</v>
      </c>
      <c r="D107" s="31" t="s">
        <v>598</v>
      </c>
      <c r="E107" s="31" t="s">
        <v>12</v>
      </c>
      <c r="F107" s="31">
        <v>22</v>
      </c>
      <c r="G107" s="31">
        <v>137</v>
      </c>
      <c r="H107" s="31">
        <v>325</v>
      </c>
      <c r="I107" s="31">
        <v>539</v>
      </c>
      <c r="J107" s="31"/>
      <c r="K107" s="31"/>
      <c r="L107" s="63">
        <v>25</v>
      </c>
      <c r="M107" s="12" t="s">
        <v>601</v>
      </c>
      <c r="N107" s="12" t="s">
        <v>12</v>
      </c>
    </row>
    <row r="108" spans="1:14">
      <c r="A108" s="31" t="s">
        <v>466</v>
      </c>
      <c r="B108" s="12">
        <v>1</v>
      </c>
      <c r="C108" s="12">
        <v>633</v>
      </c>
      <c r="D108" s="31" t="s">
        <v>598</v>
      </c>
      <c r="E108" s="31" t="s">
        <v>12</v>
      </c>
      <c r="F108" s="31">
        <v>22</v>
      </c>
      <c r="G108" s="31">
        <v>137</v>
      </c>
      <c r="H108" s="31">
        <v>240</v>
      </c>
      <c r="I108" s="31">
        <v>381</v>
      </c>
      <c r="J108" s="31">
        <v>495</v>
      </c>
      <c r="K108" s="31">
        <v>554</v>
      </c>
      <c r="L108" s="31">
        <v>25</v>
      </c>
      <c r="M108" s="12" t="s">
        <v>607</v>
      </c>
      <c r="N108" s="12" t="s">
        <v>70</v>
      </c>
    </row>
    <row r="109" spans="1:14">
      <c r="A109" s="31" t="s">
        <v>465</v>
      </c>
      <c r="B109" s="12">
        <v>1</v>
      </c>
      <c r="C109" s="12">
        <v>633</v>
      </c>
      <c r="D109" s="31" t="s">
        <v>598</v>
      </c>
      <c r="E109" s="31" t="s">
        <v>12</v>
      </c>
      <c r="F109" s="31">
        <v>22</v>
      </c>
      <c r="G109" s="31">
        <v>137</v>
      </c>
      <c r="H109" s="31">
        <v>240</v>
      </c>
      <c r="I109" s="31">
        <v>381</v>
      </c>
      <c r="J109" s="31">
        <v>495</v>
      </c>
      <c r="K109" s="31">
        <v>554</v>
      </c>
      <c r="L109" s="63">
        <v>25</v>
      </c>
      <c r="M109" s="12" t="s">
        <v>607</v>
      </c>
      <c r="N109" s="12" t="s">
        <v>70</v>
      </c>
    </row>
    <row r="110" spans="1:14">
      <c r="A110" s="31" t="s">
        <v>464</v>
      </c>
      <c r="B110" s="12">
        <v>1</v>
      </c>
      <c r="C110" s="12">
        <v>633</v>
      </c>
      <c r="D110" s="31" t="s">
        <v>598</v>
      </c>
      <c r="E110" s="31" t="s">
        <v>12</v>
      </c>
      <c r="F110" s="31">
        <v>22</v>
      </c>
      <c r="G110" s="31">
        <v>137</v>
      </c>
      <c r="H110" s="31">
        <v>240</v>
      </c>
      <c r="I110" s="31">
        <v>381</v>
      </c>
      <c r="J110" s="31">
        <v>495</v>
      </c>
      <c r="K110" s="31"/>
      <c r="L110" s="31">
        <v>25</v>
      </c>
      <c r="M110" s="12" t="s">
        <v>607</v>
      </c>
      <c r="N110" s="12" t="s">
        <v>70</v>
      </c>
    </row>
    <row r="111" spans="1:14">
      <c r="A111" s="31" t="s">
        <v>463</v>
      </c>
      <c r="B111" s="12">
        <v>1</v>
      </c>
      <c r="C111" s="12">
        <v>633</v>
      </c>
      <c r="D111" s="31" t="s">
        <v>598</v>
      </c>
      <c r="E111" s="31" t="s">
        <v>12</v>
      </c>
      <c r="F111" s="31">
        <v>22</v>
      </c>
      <c r="G111" s="31">
        <v>137</v>
      </c>
      <c r="H111" s="31">
        <v>240</v>
      </c>
      <c r="I111" s="31">
        <v>381</v>
      </c>
      <c r="J111" s="31">
        <v>510</v>
      </c>
      <c r="K111" s="31"/>
      <c r="L111" s="63">
        <v>25</v>
      </c>
      <c r="M111" s="12" t="s">
        <v>607</v>
      </c>
      <c r="N111" s="12" t="s">
        <v>70</v>
      </c>
    </row>
    <row r="112" spans="1:14">
      <c r="A112" s="31" t="s">
        <v>462</v>
      </c>
      <c r="B112" s="12">
        <v>1</v>
      </c>
      <c r="C112" s="12">
        <v>633</v>
      </c>
      <c r="D112" s="31" t="s">
        <v>598</v>
      </c>
      <c r="E112" s="31" t="s">
        <v>12</v>
      </c>
      <c r="F112" s="31">
        <v>22</v>
      </c>
      <c r="G112" s="31">
        <v>137</v>
      </c>
      <c r="H112" s="31">
        <v>240</v>
      </c>
      <c r="I112" s="31">
        <v>381</v>
      </c>
      <c r="J112" s="31">
        <v>510</v>
      </c>
      <c r="K112" s="31"/>
      <c r="L112" s="31">
        <v>25</v>
      </c>
      <c r="M112" s="12" t="s">
        <v>607</v>
      </c>
      <c r="N112" s="12" t="s">
        <v>70</v>
      </c>
    </row>
    <row r="113" spans="1:14">
      <c r="A113" s="31" t="s">
        <v>461</v>
      </c>
      <c r="B113" s="12">
        <v>1</v>
      </c>
      <c r="C113" s="12">
        <v>633</v>
      </c>
      <c r="D113" s="31" t="s">
        <v>598</v>
      </c>
      <c r="E113" s="31" t="s">
        <v>12</v>
      </c>
      <c r="F113" s="31">
        <v>22</v>
      </c>
      <c r="G113" s="31">
        <v>137</v>
      </c>
      <c r="H113" s="31">
        <v>240</v>
      </c>
      <c r="I113" s="31">
        <v>369</v>
      </c>
      <c r="J113" s="31">
        <v>496</v>
      </c>
      <c r="K113" s="31"/>
      <c r="L113" s="63">
        <v>25</v>
      </c>
      <c r="M113" s="12" t="s">
        <v>601</v>
      </c>
      <c r="N113" s="12" t="s">
        <v>12</v>
      </c>
    </row>
    <row r="114" spans="1:14">
      <c r="A114" s="31" t="s">
        <v>460</v>
      </c>
      <c r="B114" s="12">
        <v>1</v>
      </c>
      <c r="C114" s="12">
        <v>633</v>
      </c>
      <c r="D114" s="31" t="s">
        <v>598</v>
      </c>
      <c r="E114" s="31" t="s">
        <v>12</v>
      </c>
      <c r="F114" s="31">
        <v>22</v>
      </c>
      <c r="G114" s="31">
        <v>137</v>
      </c>
      <c r="H114" s="31">
        <v>240</v>
      </c>
      <c r="I114" s="31">
        <v>369</v>
      </c>
      <c r="J114" s="31">
        <v>496</v>
      </c>
      <c r="K114" s="31"/>
      <c r="L114" s="31">
        <v>25</v>
      </c>
      <c r="M114" s="12" t="s">
        <v>607</v>
      </c>
      <c r="N114" s="12" t="s">
        <v>70</v>
      </c>
    </row>
    <row r="115" spans="1:14">
      <c r="A115" s="31" t="s">
        <v>459</v>
      </c>
      <c r="B115" s="12">
        <v>1</v>
      </c>
      <c r="C115" s="12">
        <v>633</v>
      </c>
      <c r="D115" s="31" t="s">
        <v>598</v>
      </c>
      <c r="E115" s="31" t="s">
        <v>12</v>
      </c>
      <c r="F115" s="31">
        <v>22</v>
      </c>
      <c r="G115" s="31">
        <v>137</v>
      </c>
      <c r="H115" s="31">
        <v>240</v>
      </c>
      <c r="I115" s="31">
        <v>369</v>
      </c>
      <c r="J115" s="31">
        <v>500</v>
      </c>
      <c r="K115" s="31"/>
      <c r="L115" s="63">
        <v>25</v>
      </c>
      <c r="M115" s="12" t="s">
        <v>607</v>
      </c>
      <c r="N115" s="12" t="s">
        <v>70</v>
      </c>
    </row>
    <row r="116" spans="1:14">
      <c r="A116" s="31" t="s">
        <v>458</v>
      </c>
      <c r="B116" s="12">
        <v>1</v>
      </c>
      <c r="C116" s="12">
        <v>633</v>
      </c>
      <c r="D116" s="31" t="s">
        <v>598</v>
      </c>
      <c r="E116" s="31" t="s">
        <v>12</v>
      </c>
      <c r="F116" s="31">
        <v>22</v>
      </c>
      <c r="G116" s="31">
        <v>137</v>
      </c>
      <c r="H116" s="31">
        <v>240</v>
      </c>
      <c r="I116" s="31">
        <v>369</v>
      </c>
      <c r="J116" s="31">
        <v>500</v>
      </c>
      <c r="K116" s="31"/>
      <c r="L116" s="31">
        <v>25</v>
      </c>
      <c r="M116" s="12" t="s">
        <v>607</v>
      </c>
      <c r="N116" s="12" t="s">
        <v>70</v>
      </c>
    </row>
    <row r="117" spans="1:14">
      <c r="A117" s="80" t="s">
        <v>640</v>
      </c>
      <c r="B117" s="76">
        <v>1</v>
      </c>
      <c r="C117" s="76">
        <v>633</v>
      </c>
      <c r="D117" s="80" t="s">
        <v>598</v>
      </c>
      <c r="E117" s="80" t="s">
        <v>12</v>
      </c>
      <c r="F117" s="80">
        <v>32</v>
      </c>
      <c r="G117" s="80"/>
      <c r="H117" s="80"/>
      <c r="I117" s="80"/>
      <c r="J117" s="80"/>
      <c r="K117" s="80"/>
      <c r="L117" s="80">
        <v>2</v>
      </c>
      <c r="M117" s="76" t="s">
        <v>598</v>
      </c>
      <c r="N117" s="76" t="s">
        <v>12</v>
      </c>
    </row>
    <row r="118" spans="1:14">
      <c r="A118" s="80" t="s">
        <v>641</v>
      </c>
      <c r="B118" s="80">
        <v>1</v>
      </c>
      <c r="C118" s="80">
        <v>633</v>
      </c>
      <c r="D118" s="80" t="s">
        <v>598</v>
      </c>
      <c r="E118" s="80" t="s">
        <v>12</v>
      </c>
      <c r="F118" s="80">
        <v>32</v>
      </c>
      <c r="G118" s="80">
        <v>284</v>
      </c>
      <c r="H118" s="80"/>
      <c r="I118" s="80"/>
      <c r="J118" s="80"/>
      <c r="K118" s="80"/>
      <c r="L118" s="80">
        <v>2</v>
      </c>
      <c r="M118" s="76" t="s">
        <v>598</v>
      </c>
      <c r="N118" s="76" t="s">
        <v>12</v>
      </c>
    </row>
    <row r="119" spans="1:14">
      <c r="A119" s="80" t="s">
        <v>642</v>
      </c>
      <c r="B119" s="80">
        <v>1</v>
      </c>
      <c r="C119" s="80">
        <v>633</v>
      </c>
      <c r="D119" s="80" t="s">
        <v>598</v>
      </c>
      <c r="E119" s="80" t="s">
        <v>12</v>
      </c>
      <c r="F119" s="80">
        <v>32</v>
      </c>
      <c r="G119" s="80">
        <v>284</v>
      </c>
      <c r="H119" s="80"/>
      <c r="I119" s="80"/>
      <c r="J119" s="80"/>
      <c r="K119" s="80"/>
      <c r="L119" s="80">
        <v>2</v>
      </c>
      <c r="M119" s="76" t="s">
        <v>598</v>
      </c>
      <c r="N119" s="76" t="s">
        <v>12</v>
      </c>
    </row>
    <row r="120" spans="1:14">
      <c r="A120" s="31" t="s">
        <v>131</v>
      </c>
      <c r="B120" s="31">
        <v>1</v>
      </c>
      <c r="C120" s="31">
        <v>633</v>
      </c>
      <c r="D120" s="31" t="s">
        <v>598</v>
      </c>
      <c r="E120" s="31" t="s">
        <v>12</v>
      </c>
      <c r="F120" s="31">
        <v>59</v>
      </c>
      <c r="G120" s="31"/>
      <c r="H120" s="31"/>
      <c r="I120" s="31"/>
      <c r="J120" s="31"/>
      <c r="K120" s="31"/>
      <c r="L120" s="31">
        <v>10</v>
      </c>
      <c r="M120" s="12" t="s">
        <v>607</v>
      </c>
      <c r="N120" s="12" t="s">
        <v>70</v>
      </c>
    </row>
    <row r="121" spans="1:14">
      <c r="A121" s="31" t="s">
        <v>132</v>
      </c>
      <c r="B121" s="31">
        <v>1</v>
      </c>
      <c r="C121" s="31">
        <v>633</v>
      </c>
      <c r="D121" s="31" t="s">
        <v>598</v>
      </c>
      <c r="E121" s="31" t="s">
        <v>12</v>
      </c>
      <c r="F121" s="31">
        <v>59</v>
      </c>
      <c r="G121" s="31">
        <v>158</v>
      </c>
      <c r="H121" s="31">
        <v>266</v>
      </c>
      <c r="I121" s="31">
        <v>367</v>
      </c>
      <c r="J121" s="31">
        <v>523</v>
      </c>
      <c r="K121" s="31"/>
      <c r="L121" s="31">
        <v>10</v>
      </c>
      <c r="M121" s="12" t="s">
        <v>607</v>
      </c>
      <c r="N121" s="12" t="s">
        <v>70</v>
      </c>
    </row>
    <row r="122" spans="1:14">
      <c r="A122" s="31" t="s">
        <v>643</v>
      </c>
      <c r="B122" s="31">
        <v>1</v>
      </c>
      <c r="C122" s="31">
        <v>633</v>
      </c>
      <c r="D122" s="31" t="s">
        <v>598</v>
      </c>
      <c r="E122" s="31" t="s">
        <v>12</v>
      </c>
      <c r="F122" s="31">
        <v>59</v>
      </c>
      <c r="G122" s="31">
        <v>158</v>
      </c>
      <c r="H122" s="31">
        <v>266</v>
      </c>
      <c r="I122" s="31">
        <v>367</v>
      </c>
      <c r="J122" s="31">
        <v>523</v>
      </c>
      <c r="K122" s="49"/>
      <c r="L122" s="31">
        <v>10</v>
      </c>
      <c r="M122" s="12" t="s">
        <v>607</v>
      </c>
      <c r="N122" s="12" t="s">
        <v>70</v>
      </c>
    </row>
    <row r="123" spans="1:14">
      <c r="A123" s="31" t="s">
        <v>644</v>
      </c>
      <c r="B123" s="31">
        <v>1</v>
      </c>
      <c r="C123" s="31">
        <v>633</v>
      </c>
      <c r="D123" s="31" t="s">
        <v>598</v>
      </c>
      <c r="E123" s="31" t="s">
        <v>12</v>
      </c>
      <c r="F123" s="31">
        <v>59</v>
      </c>
      <c r="G123" s="31">
        <v>158</v>
      </c>
      <c r="H123" s="31">
        <v>266</v>
      </c>
      <c r="I123" s="31">
        <v>367</v>
      </c>
      <c r="J123" s="31"/>
      <c r="K123" s="31"/>
      <c r="L123" s="31">
        <v>10</v>
      </c>
      <c r="M123" s="12" t="s">
        <v>601</v>
      </c>
      <c r="N123" s="12" t="s">
        <v>12</v>
      </c>
    </row>
    <row r="124" spans="1:14">
      <c r="A124" s="31" t="s">
        <v>645</v>
      </c>
      <c r="B124" s="31">
        <v>1</v>
      </c>
      <c r="C124" s="31">
        <v>633</v>
      </c>
      <c r="D124" s="31" t="s">
        <v>598</v>
      </c>
      <c r="E124" s="31" t="s">
        <v>12</v>
      </c>
      <c r="F124" s="31">
        <v>59</v>
      </c>
      <c r="G124" s="31">
        <v>158</v>
      </c>
      <c r="H124" s="31">
        <v>266</v>
      </c>
      <c r="I124" s="31">
        <v>402</v>
      </c>
      <c r="J124" s="31">
        <v>537</v>
      </c>
      <c r="K124" s="31"/>
      <c r="L124" s="31">
        <v>10</v>
      </c>
      <c r="M124" s="12" t="s">
        <v>607</v>
      </c>
      <c r="N124" s="12" t="s">
        <v>70</v>
      </c>
    </row>
    <row r="125" spans="1:14">
      <c r="A125" s="31" t="s">
        <v>646</v>
      </c>
      <c r="B125" s="31">
        <v>1</v>
      </c>
      <c r="C125" s="31">
        <v>633</v>
      </c>
      <c r="D125" s="31" t="s">
        <v>598</v>
      </c>
      <c r="E125" s="31" t="s">
        <v>12</v>
      </c>
      <c r="F125" s="31">
        <v>59</v>
      </c>
      <c r="G125" s="31">
        <v>158</v>
      </c>
      <c r="H125" s="31">
        <v>266</v>
      </c>
      <c r="I125" s="31">
        <v>402</v>
      </c>
      <c r="J125" s="31">
        <v>537</v>
      </c>
      <c r="K125" s="31"/>
      <c r="L125" s="31">
        <v>10</v>
      </c>
      <c r="M125" s="12" t="s">
        <v>601</v>
      </c>
      <c r="N125" s="12" t="s">
        <v>12</v>
      </c>
    </row>
    <row r="126" spans="1:14">
      <c r="A126" s="31" t="s">
        <v>647</v>
      </c>
      <c r="B126" s="31">
        <v>1</v>
      </c>
      <c r="C126" s="31">
        <v>633</v>
      </c>
      <c r="D126" s="31" t="s">
        <v>598</v>
      </c>
      <c r="E126" s="31" t="s">
        <v>12</v>
      </c>
      <c r="F126" s="31">
        <v>59</v>
      </c>
      <c r="G126" s="31">
        <v>158</v>
      </c>
      <c r="H126" s="31">
        <v>266</v>
      </c>
      <c r="I126" s="31">
        <v>402</v>
      </c>
      <c r="J126" s="31"/>
      <c r="K126" s="31"/>
      <c r="L126" s="31">
        <v>10</v>
      </c>
      <c r="M126" s="12" t="s">
        <v>607</v>
      </c>
      <c r="N126" s="12" t="s">
        <v>70</v>
      </c>
    </row>
    <row r="127" spans="1:14">
      <c r="A127" s="31" t="s">
        <v>648</v>
      </c>
      <c r="B127" s="31">
        <v>1</v>
      </c>
      <c r="C127" s="31">
        <v>633</v>
      </c>
      <c r="D127" s="31" t="s">
        <v>598</v>
      </c>
      <c r="E127" s="31" t="s">
        <v>12</v>
      </c>
      <c r="F127" s="31">
        <v>59</v>
      </c>
      <c r="G127" s="31">
        <v>158</v>
      </c>
      <c r="H127" s="31">
        <v>255</v>
      </c>
      <c r="I127" s="31"/>
      <c r="J127" s="31"/>
      <c r="K127" s="31"/>
      <c r="L127" s="31">
        <v>10</v>
      </c>
      <c r="M127" s="12" t="s">
        <v>607</v>
      </c>
      <c r="N127" s="12" t="s">
        <v>70</v>
      </c>
    </row>
    <row r="128" spans="1:14">
      <c r="A128" s="31" t="s">
        <v>649</v>
      </c>
      <c r="B128" s="31">
        <v>1</v>
      </c>
      <c r="C128" s="31">
        <v>633</v>
      </c>
      <c r="D128" s="31" t="s">
        <v>598</v>
      </c>
      <c r="E128" s="31" t="s">
        <v>12</v>
      </c>
      <c r="F128" s="31">
        <v>59</v>
      </c>
      <c r="G128" s="31">
        <v>158</v>
      </c>
      <c r="H128" s="31">
        <v>255</v>
      </c>
      <c r="I128" s="31">
        <v>367</v>
      </c>
      <c r="J128" s="31">
        <v>505</v>
      </c>
      <c r="K128" s="31"/>
      <c r="L128" s="31">
        <v>10</v>
      </c>
      <c r="M128" s="12" t="s">
        <v>607</v>
      </c>
      <c r="N128" s="12" t="s">
        <v>70</v>
      </c>
    </row>
    <row r="129" spans="1:14">
      <c r="A129" s="31" t="s">
        <v>457</v>
      </c>
      <c r="B129" s="31">
        <v>1</v>
      </c>
      <c r="C129" s="31">
        <v>633</v>
      </c>
      <c r="D129" s="31" t="s">
        <v>598</v>
      </c>
      <c r="E129" s="31" t="s">
        <v>12</v>
      </c>
      <c r="F129" s="31">
        <v>59</v>
      </c>
      <c r="G129" s="31">
        <v>158</v>
      </c>
      <c r="H129" s="31">
        <v>255</v>
      </c>
      <c r="I129" s="31">
        <v>367</v>
      </c>
      <c r="J129" s="31">
        <v>505</v>
      </c>
      <c r="K129" s="31"/>
      <c r="L129" s="31">
        <v>10</v>
      </c>
      <c r="M129" s="12" t="s">
        <v>601</v>
      </c>
      <c r="N129" s="12" t="s">
        <v>12</v>
      </c>
    </row>
    <row r="130" spans="1:14">
      <c r="A130" s="31" t="s">
        <v>456</v>
      </c>
      <c r="B130" s="31">
        <v>1</v>
      </c>
      <c r="C130" s="31">
        <v>633</v>
      </c>
      <c r="D130" s="31" t="s">
        <v>598</v>
      </c>
      <c r="E130" s="31" t="s">
        <v>12</v>
      </c>
      <c r="F130" s="31">
        <v>59</v>
      </c>
      <c r="G130" s="31">
        <v>158</v>
      </c>
      <c r="H130" s="31">
        <v>255</v>
      </c>
      <c r="I130" s="31">
        <v>367</v>
      </c>
      <c r="J130" s="31"/>
      <c r="K130" s="31"/>
      <c r="L130" s="31">
        <v>10</v>
      </c>
      <c r="M130" s="12" t="s">
        <v>607</v>
      </c>
      <c r="N130" s="12" t="s">
        <v>70</v>
      </c>
    </row>
    <row r="131" spans="1:14">
      <c r="A131" s="80" t="s">
        <v>233</v>
      </c>
      <c r="B131" s="76">
        <v>1</v>
      </c>
      <c r="C131" s="76">
        <v>633</v>
      </c>
      <c r="D131" s="80" t="s">
        <v>598</v>
      </c>
      <c r="E131" s="80" t="s">
        <v>12</v>
      </c>
      <c r="F131" s="80">
        <v>217</v>
      </c>
      <c r="G131" s="80"/>
      <c r="H131" s="80"/>
      <c r="I131" s="80"/>
      <c r="J131" s="80"/>
      <c r="K131" s="80"/>
      <c r="L131" s="80">
        <v>1</v>
      </c>
      <c r="M131" s="76" t="s">
        <v>598</v>
      </c>
      <c r="N131" s="76" t="s">
        <v>12</v>
      </c>
    </row>
    <row r="132" spans="1:14">
      <c r="A132" s="80" t="s">
        <v>234</v>
      </c>
      <c r="B132" s="76">
        <v>1</v>
      </c>
      <c r="C132" s="76">
        <v>633</v>
      </c>
      <c r="D132" s="80" t="s">
        <v>598</v>
      </c>
      <c r="E132" s="80" t="s">
        <v>12</v>
      </c>
      <c r="F132" s="80">
        <v>217</v>
      </c>
      <c r="G132" s="80"/>
      <c r="H132" s="80"/>
      <c r="I132" s="80"/>
      <c r="J132" s="80"/>
      <c r="K132" s="80"/>
      <c r="L132" s="80">
        <v>1</v>
      </c>
      <c r="M132" s="76" t="s">
        <v>598</v>
      </c>
      <c r="N132" s="76" t="s">
        <v>12</v>
      </c>
    </row>
    <row r="133" spans="1:14">
      <c r="A133" s="31" t="s">
        <v>650</v>
      </c>
      <c r="B133" s="12">
        <v>1</v>
      </c>
      <c r="C133" s="42" t="s">
        <v>477</v>
      </c>
      <c r="D133" s="31" t="s">
        <v>598</v>
      </c>
      <c r="E133" s="31" t="s">
        <v>12</v>
      </c>
      <c r="F133" s="31">
        <v>45</v>
      </c>
      <c r="G133" s="31"/>
      <c r="H133" s="31"/>
      <c r="I133" s="31"/>
      <c r="J133" s="31"/>
      <c r="K133" s="31"/>
      <c r="L133" s="31">
        <v>2</v>
      </c>
      <c r="M133" s="12" t="s">
        <v>598</v>
      </c>
      <c r="N133" s="12" t="s">
        <v>12</v>
      </c>
    </row>
    <row r="134" spans="1:14">
      <c r="A134" s="31" t="s">
        <v>651</v>
      </c>
      <c r="B134" s="12">
        <v>1</v>
      </c>
      <c r="C134" s="12">
        <v>633</v>
      </c>
      <c r="D134" s="31" t="s">
        <v>598</v>
      </c>
      <c r="E134" s="31" t="s">
        <v>12</v>
      </c>
      <c r="F134" s="31">
        <v>45</v>
      </c>
      <c r="G134" s="31">
        <v>352</v>
      </c>
      <c r="H134" s="31"/>
      <c r="I134" s="31"/>
      <c r="J134" s="31"/>
      <c r="K134" s="31"/>
      <c r="L134" s="31">
        <v>2</v>
      </c>
      <c r="M134" s="12" t="s">
        <v>598</v>
      </c>
      <c r="N134" s="12" t="s">
        <v>12</v>
      </c>
    </row>
    <row r="135" spans="1:14">
      <c r="A135" s="31" t="s">
        <v>652</v>
      </c>
      <c r="B135" s="12">
        <v>1</v>
      </c>
      <c r="C135" s="42" t="s">
        <v>476</v>
      </c>
      <c r="D135" s="31" t="s">
        <v>598</v>
      </c>
      <c r="E135" s="31" t="s">
        <v>12</v>
      </c>
      <c r="F135" s="31">
        <v>45</v>
      </c>
      <c r="G135" s="31">
        <v>352</v>
      </c>
      <c r="H135" s="31"/>
      <c r="I135" s="31"/>
      <c r="J135" s="31"/>
      <c r="K135" s="31"/>
      <c r="L135" s="31">
        <v>2</v>
      </c>
      <c r="M135" s="12" t="s">
        <v>598</v>
      </c>
      <c r="N135" s="12" t="s">
        <v>12</v>
      </c>
    </row>
    <row r="136" spans="1:14">
      <c r="A136" s="80" t="s">
        <v>145</v>
      </c>
      <c r="B136" s="76">
        <v>1</v>
      </c>
      <c r="C136" s="76">
        <v>633</v>
      </c>
      <c r="D136" s="80" t="s">
        <v>598</v>
      </c>
      <c r="E136" s="80" t="s">
        <v>12</v>
      </c>
      <c r="F136" s="80">
        <v>178</v>
      </c>
      <c r="G136" s="80">
        <v>482</v>
      </c>
      <c r="H136" s="80"/>
      <c r="I136" s="80"/>
      <c r="J136" s="80"/>
      <c r="K136" s="80"/>
      <c r="L136" s="80">
        <v>2</v>
      </c>
      <c r="M136" s="76" t="s">
        <v>598</v>
      </c>
      <c r="N136" s="76" t="s">
        <v>12</v>
      </c>
    </row>
    <row r="137" spans="1:14">
      <c r="A137" s="80" t="s">
        <v>146</v>
      </c>
      <c r="B137" s="76">
        <v>1</v>
      </c>
      <c r="C137" s="76">
        <v>633</v>
      </c>
      <c r="D137" s="80" t="s">
        <v>598</v>
      </c>
      <c r="E137" s="80" t="s">
        <v>12</v>
      </c>
      <c r="F137" s="80">
        <v>178</v>
      </c>
      <c r="G137" s="80">
        <v>482</v>
      </c>
      <c r="H137" s="80"/>
      <c r="I137" s="80"/>
      <c r="J137" s="80"/>
      <c r="K137" s="80"/>
      <c r="L137" s="80">
        <v>2</v>
      </c>
      <c r="M137" s="76" t="s">
        <v>598</v>
      </c>
      <c r="N137" s="76" t="s">
        <v>12</v>
      </c>
    </row>
    <row r="138" spans="1:14">
      <c r="A138" s="80" t="s">
        <v>653</v>
      </c>
      <c r="B138" s="76">
        <v>1</v>
      </c>
      <c r="C138" s="76">
        <v>633</v>
      </c>
      <c r="D138" s="80" t="s">
        <v>598</v>
      </c>
      <c r="E138" s="80" t="s">
        <v>12</v>
      </c>
      <c r="F138" s="80">
        <v>178</v>
      </c>
      <c r="G138" s="80"/>
      <c r="H138" s="80"/>
      <c r="I138" s="80"/>
      <c r="J138" s="80"/>
      <c r="K138" s="80"/>
      <c r="L138" s="80">
        <v>2</v>
      </c>
      <c r="M138" s="76" t="s">
        <v>598</v>
      </c>
      <c r="N138" s="76" t="s">
        <v>12</v>
      </c>
    </row>
    <row r="139" spans="1:14">
      <c r="A139" s="31" t="s">
        <v>16</v>
      </c>
      <c r="B139" s="12">
        <v>1</v>
      </c>
      <c r="C139" s="12">
        <v>633</v>
      </c>
      <c r="D139" s="31" t="s">
        <v>598</v>
      </c>
      <c r="E139" s="31" t="s">
        <v>12</v>
      </c>
      <c r="F139" s="31">
        <v>89</v>
      </c>
      <c r="G139" s="31">
        <v>370</v>
      </c>
      <c r="H139" s="31"/>
      <c r="I139" s="31"/>
      <c r="J139" s="31"/>
      <c r="K139" s="31"/>
      <c r="L139" s="31">
        <v>4</v>
      </c>
      <c r="M139" s="12" t="s">
        <v>598</v>
      </c>
      <c r="N139" s="12" t="s">
        <v>12</v>
      </c>
    </row>
    <row r="140" spans="1:14">
      <c r="A140" s="31" t="s">
        <v>17</v>
      </c>
      <c r="B140" s="12">
        <v>1</v>
      </c>
      <c r="C140" s="12">
        <v>633</v>
      </c>
      <c r="D140" s="31" t="s">
        <v>598</v>
      </c>
      <c r="E140" s="31" t="s">
        <v>12</v>
      </c>
      <c r="F140" s="31">
        <v>89</v>
      </c>
      <c r="G140" s="31">
        <v>370</v>
      </c>
      <c r="H140" s="31"/>
      <c r="I140" s="31"/>
      <c r="J140" s="31"/>
      <c r="K140" s="31"/>
      <c r="L140" s="31">
        <v>4</v>
      </c>
      <c r="M140" s="12" t="s">
        <v>598</v>
      </c>
      <c r="N140" s="12" t="s">
        <v>12</v>
      </c>
    </row>
    <row r="141" spans="1:14">
      <c r="A141" s="31" t="s">
        <v>118</v>
      </c>
      <c r="B141" s="12">
        <v>1</v>
      </c>
      <c r="C141" s="12">
        <v>633</v>
      </c>
      <c r="D141" s="31" t="s">
        <v>598</v>
      </c>
      <c r="E141" s="31" t="s">
        <v>12</v>
      </c>
      <c r="F141" s="31">
        <v>89</v>
      </c>
      <c r="G141" s="31">
        <v>335</v>
      </c>
      <c r="H141" s="31"/>
      <c r="I141" s="31"/>
      <c r="J141" s="31"/>
      <c r="K141" s="31"/>
      <c r="L141" s="31">
        <v>4</v>
      </c>
      <c r="M141" s="12" t="s">
        <v>598</v>
      </c>
      <c r="N141" s="12" t="s">
        <v>12</v>
      </c>
    </row>
    <row r="142" spans="1:14">
      <c r="A142" s="31" t="s">
        <v>559</v>
      </c>
      <c r="B142" s="12">
        <v>1</v>
      </c>
      <c r="C142" s="12">
        <v>633</v>
      </c>
      <c r="D142" s="31" t="s">
        <v>598</v>
      </c>
      <c r="E142" s="31" t="s">
        <v>12</v>
      </c>
      <c r="F142" s="31">
        <v>89</v>
      </c>
      <c r="G142" s="31">
        <v>335</v>
      </c>
      <c r="H142" s="31">
        <v>504</v>
      </c>
      <c r="I142" s="31"/>
      <c r="J142" s="31"/>
      <c r="K142" s="31"/>
      <c r="L142" s="31">
        <v>4</v>
      </c>
      <c r="M142" s="12" t="s">
        <v>598</v>
      </c>
      <c r="N142" s="12" t="s">
        <v>12</v>
      </c>
    </row>
    <row r="143" spans="1:14">
      <c r="A143" s="31" t="s">
        <v>560</v>
      </c>
      <c r="B143" s="12">
        <v>1</v>
      </c>
      <c r="C143" s="12">
        <v>633</v>
      </c>
      <c r="D143" s="31" t="s">
        <v>598</v>
      </c>
      <c r="E143" s="31" t="s">
        <v>12</v>
      </c>
      <c r="F143" s="31">
        <v>89</v>
      </c>
      <c r="G143" s="31">
        <v>335</v>
      </c>
      <c r="H143" s="31">
        <v>504</v>
      </c>
      <c r="I143" s="31"/>
      <c r="J143" s="31"/>
      <c r="K143" s="31"/>
      <c r="L143" s="31">
        <v>4</v>
      </c>
      <c r="M143" s="12" t="s">
        <v>598</v>
      </c>
      <c r="N143" s="12" t="s">
        <v>12</v>
      </c>
    </row>
    <row r="144" spans="1:14">
      <c r="A144" s="80" t="s">
        <v>24</v>
      </c>
      <c r="B144" s="76">
        <v>1</v>
      </c>
      <c r="C144" s="79" t="s">
        <v>475</v>
      </c>
      <c r="D144" s="80" t="s">
        <v>598</v>
      </c>
      <c r="E144" s="80" t="s">
        <v>12</v>
      </c>
      <c r="F144" s="80">
        <v>85</v>
      </c>
      <c r="G144" s="80"/>
      <c r="H144" s="80"/>
      <c r="I144" s="80"/>
      <c r="J144" s="80"/>
      <c r="K144" s="80"/>
      <c r="L144" s="80">
        <v>3</v>
      </c>
      <c r="M144" s="76" t="s">
        <v>598</v>
      </c>
      <c r="N144" s="76" t="s">
        <v>12</v>
      </c>
    </row>
    <row r="145" spans="1:14">
      <c r="A145" s="80" t="s">
        <v>25</v>
      </c>
      <c r="B145" s="76">
        <v>1</v>
      </c>
      <c r="C145" s="76">
        <v>633</v>
      </c>
      <c r="D145" s="80" t="s">
        <v>598</v>
      </c>
      <c r="E145" s="80" t="s">
        <v>12</v>
      </c>
      <c r="F145" s="80">
        <v>85</v>
      </c>
      <c r="G145" s="80">
        <v>215</v>
      </c>
      <c r="H145" s="80"/>
      <c r="I145" s="80"/>
      <c r="J145" s="80"/>
      <c r="K145" s="80"/>
      <c r="L145" s="80">
        <v>3</v>
      </c>
      <c r="M145" s="76" t="s">
        <v>598</v>
      </c>
      <c r="N145" s="76" t="s">
        <v>12</v>
      </c>
    </row>
    <row r="146" spans="1:14">
      <c r="A146" s="80" t="s">
        <v>172</v>
      </c>
      <c r="B146" s="76">
        <v>1</v>
      </c>
      <c r="C146" s="76">
        <v>633</v>
      </c>
      <c r="D146" s="80" t="s">
        <v>598</v>
      </c>
      <c r="E146" s="80" t="s">
        <v>12</v>
      </c>
      <c r="F146" s="80">
        <v>85</v>
      </c>
      <c r="G146" s="80">
        <v>215</v>
      </c>
      <c r="H146" s="80">
        <v>268</v>
      </c>
      <c r="I146" s="80"/>
      <c r="J146" s="80"/>
      <c r="K146" s="80"/>
      <c r="L146" s="80">
        <v>3</v>
      </c>
      <c r="M146" s="76" t="s">
        <v>598</v>
      </c>
      <c r="N146" s="76" t="s">
        <v>12</v>
      </c>
    </row>
    <row r="147" spans="1:14">
      <c r="A147" s="80" t="s">
        <v>173</v>
      </c>
      <c r="B147" s="76">
        <v>1</v>
      </c>
      <c r="C147" s="76">
        <v>633</v>
      </c>
      <c r="D147" s="80" t="s">
        <v>598</v>
      </c>
      <c r="E147" s="80" t="s">
        <v>12</v>
      </c>
      <c r="F147" s="80">
        <v>85</v>
      </c>
      <c r="G147" s="80">
        <v>215</v>
      </c>
      <c r="H147" s="80">
        <v>268</v>
      </c>
      <c r="I147" s="80"/>
      <c r="J147" s="80"/>
      <c r="K147" s="80"/>
      <c r="L147" s="80">
        <v>3</v>
      </c>
      <c r="M147" s="76" t="s">
        <v>598</v>
      </c>
      <c r="N147" s="76" t="s">
        <v>12</v>
      </c>
    </row>
    <row r="148" spans="1:14">
      <c r="A148" s="31" t="s">
        <v>196</v>
      </c>
      <c r="B148" s="12">
        <v>1</v>
      </c>
      <c r="C148" s="12">
        <v>633</v>
      </c>
      <c r="D148" s="31" t="s">
        <v>598</v>
      </c>
      <c r="E148" s="31" t="s">
        <v>12</v>
      </c>
      <c r="F148" s="31">
        <v>4</v>
      </c>
      <c r="G148" s="31">
        <v>175</v>
      </c>
      <c r="H148" s="31"/>
      <c r="I148" s="31"/>
      <c r="J148" s="31"/>
      <c r="K148" s="31"/>
      <c r="L148" s="31">
        <v>5</v>
      </c>
      <c r="M148" s="12" t="s">
        <v>598</v>
      </c>
      <c r="N148" s="12" t="s">
        <v>12</v>
      </c>
    </row>
    <row r="149" spans="1:14">
      <c r="A149" s="31" t="s">
        <v>197</v>
      </c>
      <c r="B149" s="12">
        <v>1</v>
      </c>
      <c r="C149" s="12">
        <v>633</v>
      </c>
      <c r="D149" s="31" t="s">
        <v>598</v>
      </c>
      <c r="E149" s="31" t="s">
        <v>12</v>
      </c>
      <c r="F149" s="31">
        <v>4</v>
      </c>
      <c r="G149" s="31">
        <v>175</v>
      </c>
      <c r="H149" s="31">
        <v>247</v>
      </c>
      <c r="I149" s="31"/>
      <c r="J149" s="31"/>
      <c r="K149" s="31"/>
      <c r="L149" s="31">
        <v>5</v>
      </c>
      <c r="M149" s="12" t="s">
        <v>598</v>
      </c>
      <c r="N149" s="12" t="s">
        <v>12</v>
      </c>
    </row>
    <row r="150" spans="1:14">
      <c r="A150" s="31" t="s">
        <v>654</v>
      </c>
      <c r="B150" s="12">
        <v>1</v>
      </c>
      <c r="C150" s="12">
        <v>633</v>
      </c>
      <c r="D150" s="31" t="s">
        <v>598</v>
      </c>
      <c r="E150" s="31" t="s">
        <v>12</v>
      </c>
      <c r="F150" s="31">
        <v>4</v>
      </c>
      <c r="G150" s="31">
        <v>175</v>
      </c>
      <c r="H150" s="31">
        <v>247</v>
      </c>
      <c r="I150" s="31">
        <v>471</v>
      </c>
      <c r="J150" s="31"/>
      <c r="K150" s="31"/>
      <c r="L150" s="31">
        <v>5</v>
      </c>
      <c r="M150" s="12" t="s">
        <v>607</v>
      </c>
      <c r="N150" s="12" t="s">
        <v>70</v>
      </c>
    </row>
    <row r="151" spans="1:14">
      <c r="A151" s="31" t="s">
        <v>655</v>
      </c>
      <c r="B151" s="12">
        <v>1</v>
      </c>
      <c r="C151" s="12">
        <v>633</v>
      </c>
      <c r="D151" s="31" t="s">
        <v>598</v>
      </c>
      <c r="E151" s="31" t="s">
        <v>12</v>
      </c>
      <c r="F151" s="31">
        <v>4</v>
      </c>
      <c r="G151" s="31">
        <v>175</v>
      </c>
      <c r="H151" s="31">
        <v>247</v>
      </c>
      <c r="I151" s="31">
        <v>471</v>
      </c>
      <c r="J151" s="31"/>
      <c r="K151" s="31"/>
      <c r="L151" s="31">
        <v>5</v>
      </c>
      <c r="M151" s="12" t="s">
        <v>607</v>
      </c>
      <c r="N151" s="12" t="s">
        <v>70</v>
      </c>
    </row>
    <row r="152" spans="1:14">
      <c r="A152" s="31" t="s">
        <v>656</v>
      </c>
      <c r="B152" s="12">
        <v>1</v>
      </c>
      <c r="C152" s="12">
        <v>633</v>
      </c>
      <c r="D152" s="31" t="s">
        <v>598</v>
      </c>
      <c r="E152" s="31" t="s">
        <v>12</v>
      </c>
      <c r="F152" s="31">
        <v>4</v>
      </c>
      <c r="G152" s="31">
        <v>608</v>
      </c>
      <c r="H152" s="31"/>
      <c r="I152" s="31"/>
      <c r="J152" s="31"/>
      <c r="K152" s="31"/>
      <c r="L152" s="31">
        <v>5</v>
      </c>
      <c r="M152" s="12" t="s">
        <v>598</v>
      </c>
      <c r="N152" s="12" t="s">
        <v>12</v>
      </c>
    </row>
    <row r="153" spans="1:14">
      <c r="A153" s="31" t="s">
        <v>657</v>
      </c>
      <c r="B153" s="12">
        <v>1</v>
      </c>
      <c r="C153" s="12">
        <v>633</v>
      </c>
      <c r="D153" s="31" t="s">
        <v>598</v>
      </c>
      <c r="E153" s="31" t="s">
        <v>12</v>
      </c>
      <c r="F153" s="31">
        <v>4</v>
      </c>
      <c r="G153" s="31">
        <v>608</v>
      </c>
      <c r="H153" s="31"/>
      <c r="I153" s="31"/>
      <c r="J153" s="31"/>
      <c r="K153" s="31"/>
      <c r="L153" s="31">
        <v>5</v>
      </c>
      <c r="M153" s="12" t="s">
        <v>598</v>
      </c>
      <c r="N153" s="12" t="s">
        <v>12</v>
      </c>
    </row>
    <row r="154" spans="1:14">
      <c r="A154" s="80" t="s">
        <v>123</v>
      </c>
      <c r="B154" s="76">
        <v>1</v>
      </c>
      <c r="C154" s="76">
        <v>633</v>
      </c>
      <c r="D154" s="80" t="s">
        <v>598</v>
      </c>
      <c r="E154" s="80" t="s">
        <v>12</v>
      </c>
      <c r="F154" s="80">
        <v>196</v>
      </c>
      <c r="G154" s="80"/>
      <c r="H154" s="80"/>
      <c r="I154" s="80"/>
      <c r="J154" s="80"/>
      <c r="K154" s="80"/>
      <c r="L154" s="80">
        <v>2</v>
      </c>
      <c r="M154" s="76" t="s">
        <v>607</v>
      </c>
      <c r="N154" s="76" t="s">
        <v>70</v>
      </c>
    </row>
    <row r="155" spans="1:14">
      <c r="A155" s="80" t="s">
        <v>124</v>
      </c>
      <c r="B155" s="76">
        <v>1</v>
      </c>
      <c r="C155" s="76">
        <v>633</v>
      </c>
      <c r="D155" s="80" t="s">
        <v>598</v>
      </c>
      <c r="E155" s="80" t="s">
        <v>12</v>
      </c>
      <c r="F155" s="80">
        <v>196</v>
      </c>
      <c r="G155" s="80">
        <v>292</v>
      </c>
      <c r="H155" s="80"/>
      <c r="I155" s="80"/>
      <c r="J155" s="80"/>
      <c r="K155" s="80"/>
      <c r="L155" s="80">
        <v>2</v>
      </c>
      <c r="M155" s="76" t="s">
        <v>598</v>
      </c>
      <c r="N155" s="76" t="s">
        <v>12</v>
      </c>
    </row>
    <row r="156" spans="1:14">
      <c r="A156" s="80" t="s">
        <v>658</v>
      </c>
      <c r="B156" s="76">
        <v>1</v>
      </c>
      <c r="C156" s="76">
        <v>633</v>
      </c>
      <c r="D156" s="80" t="s">
        <v>598</v>
      </c>
      <c r="E156" s="80" t="s">
        <v>12</v>
      </c>
      <c r="F156" s="80">
        <v>196</v>
      </c>
      <c r="G156" s="80">
        <v>292</v>
      </c>
      <c r="H156" s="80"/>
      <c r="I156" s="80"/>
      <c r="J156" s="80"/>
      <c r="K156" s="80"/>
      <c r="L156" s="80">
        <v>2</v>
      </c>
      <c r="M156" s="76" t="s">
        <v>598</v>
      </c>
      <c r="N156" s="76" t="s">
        <v>12</v>
      </c>
    </row>
    <row r="157" spans="1:14">
      <c r="A157" s="47" t="s">
        <v>611</v>
      </c>
      <c r="B157" s="47" t="s">
        <v>107</v>
      </c>
      <c r="C157" s="47">
        <v>633</v>
      </c>
      <c r="D157" s="47" t="s">
        <v>601</v>
      </c>
      <c r="E157" s="47" t="s">
        <v>12</v>
      </c>
      <c r="F157" s="47">
        <v>61</v>
      </c>
      <c r="G157" s="47">
        <v>148</v>
      </c>
      <c r="H157" s="47">
        <v>264</v>
      </c>
      <c r="I157" s="47">
        <v>378</v>
      </c>
      <c r="J157" s="47"/>
      <c r="K157" s="47"/>
      <c r="L157" s="47">
        <v>6</v>
      </c>
      <c r="M157" s="47" t="s">
        <v>607</v>
      </c>
      <c r="N157" s="47" t="s">
        <v>70</v>
      </c>
    </row>
    <row r="158" spans="1:14">
      <c r="A158" s="47" t="s">
        <v>612</v>
      </c>
      <c r="B158" s="47" t="s">
        <v>107</v>
      </c>
      <c r="C158" s="47">
        <v>633</v>
      </c>
      <c r="D158" s="47" t="s">
        <v>601</v>
      </c>
      <c r="E158" s="47" t="s">
        <v>12</v>
      </c>
      <c r="F158" s="47">
        <v>61</v>
      </c>
      <c r="G158" s="47">
        <v>148</v>
      </c>
      <c r="H158" s="47">
        <v>264</v>
      </c>
      <c r="I158" s="47">
        <v>378</v>
      </c>
      <c r="J158" s="47"/>
      <c r="K158" s="47"/>
      <c r="L158" s="47">
        <v>6</v>
      </c>
      <c r="M158" s="47" t="s">
        <v>607</v>
      </c>
      <c r="N158" s="47" t="s">
        <v>70</v>
      </c>
    </row>
    <row r="159" spans="1:14">
      <c r="A159" s="47" t="s">
        <v>613</v>
      </c>
      <c r="B159" s="47" t="s">
        <v>107</v>
      </c>
      <c r="C159" s="47">
        <v>633</v>
      </c>
      <c r="D159" s="47" t="s">
        <v>601</v>
      </c>
      <c r="E159" s="47" t="s">
        <v>12</v>
      </c>
      <c r="F159" s="47">
        <v>61</v>
      </c>
      <c r="G159" s="47">
        <v>148</v>
      </c>
      <c r="H159" s="47"/>
      <c r="I159" s="47"/>
      <c r="J159" s="47"/>
      <c r="K159" s="47"/>
      <c r="L159" s="47">
        <v>6</v>
      </c>
      <c r="M159" s="47" t="s">
        <v>607</v>
      </c>
      <c r="N159" s="47" t="s">
        <v>70</v>
      </c>
    </row>
    <row r="160" spans="1:14">
      <c r="A160" s="47" t="s">
        <v>614</v>
      </c>
      <c r="B160" s="47" t="s">
        <v>107</v>
      </c>
      <c r="C160" s="47">
        <v>633</v>
      </c>
      <c r="D160" s="47" t="s">
        <v>601</v>
      </c>
      <c r="E160" s="47" t="s">
        <v>12</v>
      </c>
      <c r="F160" s="47">
        <v>61</v>
      </c>
      <c r="G160" s="47">
        <v>148</v>
      </c>
      <c r="H160" s="47">
        <v>264</v>
      </c>
      <c r="I160" s="47">
        <v>365</v>
      </c>
      <c r="J160" s="47"/>
      <c r="K160" s="47"/>
      <c r="L160" s="47">
        <v>6</v>
      </c>
      <c r="M160" s="47" t="s">
        <v>607</v>
      </c>
      <c r="N160" s="47" t="s">
        <v>70</v>
      </c>
    </row>
    <row r="161" spans="1:14">
      <c r="A161" s="47" t="s">
        <v>615</v>
      </c>
      <c r="B161" s="47" t="s">
        <v>107</v>
      </c>
      <c r="C161" s="47">
        <v>633</v>
      </c>
      <c r="D161" s="47" t="s">
        <v>601</v>
      </c>
      <c r="E161" s="47" t="s">
        <v>12</v>
      </c>
      <c r="F161" s="47">
        <v>61</v>
      </c>
      <c r="G161" s="47">
        <v>148</v>
      </c>
      <c r="H161" s="47">
        <v>264</v>
      </c>
      <c r="I161" s="47">
        <v>365</v>
      </c>
      <c r="J161" s="47"/>
      <c r="K161" s="47"/>
      <c r="L161" s="47">
        <v>6</v>
      </c>
      <c r="M161" s="47" t="s">
        <v>607</v>
      </c>
      <c r="N161" s="47" t="s">
        <v>70</v>
      </c>
    </row>
    <row r="162" spans="1:14">
      <c r="A162" s="47" t="s">
        <v>616</v>
      </c>
      <c r="B162" s="47" t="s">
        <v>107</v>
      </c>
      <c r="C162" s="47">
        <v>633</v>
      </c>
      <c r="D162" s="47" t="s">
        <v>601</v>
      </c>
      <c r="E162" s="47" t="s">
        <v>12</v>
      </c>
      <c r="F162" s="47">
        <v>61</v>
      </c>
      <c r="G162" s="47"/>
      <c r="H162" s="47"/>
      <c r="I162" s="47"/>
      <c r="J162" s="47"/>
      <c r="K162" s="47"/>
      <c r="L162" s="47">
        <v>6</v>
      </c>
      <c r="M162" s="47" t="s">
        <v>607</v>
      </c>
      <c r="N162" s="47" t="s">
        <v>70</v>
      </c>
    </row>
    <row r="163" spans="1:14">
      <c r="A163" s="100" t="s">
        <v>154</v>
      </c>
      <c r="B163" s="100">
        <v>1</v>
      </c>
      <c r="C163" s="100">
        <v>633</v>
      </c>
      <c r="D163" s="100" t="s">
        <v>601</v>
      </c>
      <c r="E163" s="100" t="s">
        <v>12</v>
      </c>
      <c r="F163" s="100">
        <v>87</v>
      </c>
      <c r="G163" s="100"/>
      <c r="H163" s="100"/>
      <c r="I163" s="100"/>
      <c r="J163" s="100"/>
      <c r="K163" s="100"/>
      <c r="L163" s="100">
        <v>7</v>
      </c>
      <c r="M163" s="69" t="s">
        <v>607</v>
      </c>
      <c r="N163" s="69" t="s">
        <v>70</v>
      </c>
    </row>
    <row r="164" spans="1:14">
      <c r="A164" s="100" t="s">
        <v>155</v>
      </c>
      <c r="B164" s="100">
        <v>1</v>
      </c>
      <c r="C164" s="100">
        <v>633</v>
      </c>
      <c r="D164" s="100" t="s">
        <v>601</v>
      </c>
      <c r="E164" s="100" t="s">
        <v>12</v>
      </c>
      <c r="F164" s="100">
        <v>87</v>
      </c>
      <c r="G164" s="100">
        <v>182</v>
      </c>
      <c r="H164" s="100">
        <v>271</v>
      </c>
      <c r="I164" s="100">
        <v>376</v>
      </c>
      <c r="J164" s="100">
        <v>513</v>
      </c>
      <c r="K164" s="100"/>
      <c r="L164" s="100">
        <v>7</v>
      </c>
      <c r="M164" s="69" t="s">
        <v>601</v>
      </c>
      <c r="N164" s="69" t="s">
        <v>12</v>
      </c>
    </row>
    <row r="165" spans="1:14">
      <c r="A165" s="100" t="s">
        <v>617</v>
      </c>
      <c r="B165" s="100">
        <v>1</v>
      </c>
      <c r="C165" s="100">
        <v>633</v>
      </c>
      <c r="D165" s="100" t="s">
        <v>601</v>
      </c>
      <c r="E165" s="100" t="s">
        <v>12</v>
      </c>
      <c r="F165" s="100">
        <v>87</v>
      </c>
      <c r="G165" s="100">
        <v>182</v>
      </c>
      <c r="H165" s="100">
        <v>271</v>
      </c>
      <c r="I165" s="100">
        <v>376</v>
      </c>
      <c r="J165" s="100">
        <v>513</v>
      </c>
      <c r="K165" s="100"/>
      <c r="L165" s="100">
        <v>7</v>
      </c>
      <c r="M165" s="69" t="s">
        <v>601</v>
      </c>
      <c r="N165" s="69" t="s">
        <v>12</v>
      </c>
    </row>
    <row r="166" spans="1:14">
      <c r="A166" s="100" t="s">
        <v>618</v>
      </c>
      <c r="B166" s="100">
        <v>1</v>
      </c>
      <c r="C166" s="100">
        <v>633</v>
      </c>
      <c r="D166" s="100" t="s">
        <v>601</v>
      </c>
      <c r="E166" s="100" t="s">
        <v>12</v>
      </c>
      <c r="F166" s="100">
        <v>87</v>
      </c>
      <c r="G166" s="100">
        <v>182</v>
      </c>
      <c r="H166" s="100">
        <v>271</v>
      </c>
      <c r="I166" s="100">
        <v>376</v>
      </c>
      <c r="J166" s="100"/>
      <c r="K166" s="100"/>
      <c r="L166" s="100">
        <v>7</v>
      </c>
      <c r="M166" s="69" t="s">
        <v>607</v>
      </c>
      <c r="N166" s="69" t="s">
        <v>70</v>
      </c>
    </row>
    <row r="167" spans="1:14">
      <c r="A167" s="100" t="s">
        <v>619</v>
      </c>
      <c r="B167" s="100">
        <v>1</v>
      </c>
      <c r="C167" s="100">
        <v>633</v>
      </c>
      <c r="D167" s="100" t="s">
        <v>601</v>
      </c>
      <c r="E167" s="100" t="s">
        <v>12</v>
      </c>
      <c r="F167" s="100">
        <v>87</v>
      </c>
      <c r="G167" s="100">
        <v>182</v>
      </c>
      <c r="H167" s="100">
        <v>271</v>
      </c>
      <c r="I167" s="100">
        <v>369</v>
      </c>
      <c r="J167" s="100"/>
      <c r="K167" s="100"/>
      <c r="L167" s="100">
        <v>7</v>
      </c>
      <c r="M167" s="69" t="s">
        <v>607</v>
      </c>
      <c r="N167" s="69" t="s">
        <v>70</v>
      </c>
    </row>
    <row r="168" spans="1:14">
      <c r="A168" s="100" t="s">
        <v>620</v>
      </c>
      <c r="B168" s="100">
        <v>1</v>
      </c>
      <c r="C168" s="100">
        <v>633</v>
      </c>
      <c r="D168" s="100" t="s">
        <v>601</v>
      </c>
      <c r="E168" s="100" t="s">
        <v>12</v>
      </c>
      <c r="F168" s="100">
        <v>87</v>
      </c>
      <c r="G168" s="100">
        <v>182</v>
      </c>
      <c r="H168" s="100">
        <v>271</v>
      </c>
      <c r="I168" s="100">
        <v>369</v>
      </c>
      <c r="J168" s="100"/>
      <c r="K168" s="100"/>
      <c r="L168" s="100">
        <v>7</v>
      </c>
      <c r="M168" s="69" t="s">
        <v>607</v>
      </c>
      <c r="N168" s="69" t="s">
        <v>70</v>
      </c>
    </row>
    <row r="169" spans="1:14">
      <c r="A169" s="100" t="s">
        <v>621</v>
      </c>
      <c r="B169" s="100">
        <v>1</v>
      </c>
      <c r="C169" s="100">
        <v>633</v>
      </c>
      <c r="D169" s="100" t="s">
        <v>601</v>
      </c>
      <c r="E169" s="100" t="s">
        <v>12</v>
      </c>
      <c r="F169" s="100">
        <v>87</v>
      </c>
      <c r="G169" s="100">
        <v>182</v>
      </c>
      <c r="H169" s="100">
        <v>313</v>
      </c>
      <c r="I169" s="100"/>
      <c r="J169" s="100"/>
      <c r="K169" s="100"/>
      <c r="L169" s="100">
        <v>7</v>
      </c>
      <c r="M169" s="69" t="s">
        <v>607</v>
      </c>
      <c r="N169" s="69" t="s">
        <v>70</v>
      </c>
    </row>
    <row r="170" spans="1:14">
      <c r="A170" s="100" t="s">
        <v>622</v>
      </c>
      <c r="B170" s="69">
        <v>1</v>
      </c>
      <c r="C170" s="69">
        <v>633</v>
      </c>
      <c r="D170" s="100" t="s">
        <v>601</v>
      </c>
      <c r="E170" s="100" t="s">
        <v>12</v>
      </c>
      <c r="F170" s="100">
        <v>87</v>
      </c>
      <c r="G170" s="100">
        <v>182</v>
      </c>
      <c r="H170" s="100">
        <v>313</v>
      </c>
      <c r="I170" s="100"/>
      <c r="J170" s="100"/>
      <c r="K170" s="100"/>
      <c r="L170" s="100">
        <v>7</v>
      </c>
      <c r="M170" s="69" t="s">
        <v>607</v>
      </c>
      <c r="N170" s="69" t="s">
        <v>70</v>
      </c>
    </row>
    <row r="171" spans="1:14">
      <c r="A171" s="47" t="s">
        <v>108</v>
      </c>
      <c r="B171" s="33">
        <v>1</v>
      </c>
      <c r="C171" s="33">
        <v>633</v>
      </c>
      <c r="D171" s="47" t="s">
        <v>601</v>
      </c>
      <c r="E171" s="47" t="s">
        <v>12</v>
      </c>
      <c r="F171" s="47">
        <v>18</v>
      </c>
      <c r="G171" s="47">
        <v>66</v>
      </c>
      <c r="H171" s="47">
        <v>92</v>
      </c>
      <c r="I171" s="47"/>
      <c r="J171" s="47"/>
      <c r="K171" s="47"/>
      <c r="L171" s="47">
        <v>5</v>
      </c>
      <c r="M171" s="33" t="s">
        <v>607</v>
      </c>
      <c r="N171" s="33" t="s">
        <v>70</v>
      </c>
    </row>
    <row r="172" spans="1:14">
      <c r="A172" s="47" t="s">
        <v>109</v>
      </c>
      <c r="B172" s="33">
        <v>1</v>
      </c>
      <c r="C172" s="33">
        <v>633</v>
      </c>
      <c r="D172" s="47" t="s">
        <v>601</v>
      </c>
      <c r="E172" s="47" t="s">
        <v>12</v>
      </c>
      <c r="F172" s="47">
        <v>18</v>
      </c>
      <c r="G172" s="47">
        <v>66</v>
      </c>
      <c r="H172" s="47">
        <v>92</v>
      </c>
      <c r="I172" s="47">
        <v>261</v>
      </c>
      <c r="J172" s="47"/>
      <c r="K172" s="47"/>
      <c r="L172" s="47">
        <v>5</v>
      </c>
      <c r="M172" s="33" t="s">
        <v>607</v>
      </c>
      <c r="N172" s="33" t="s">
        <v>70</v>
      </c>
    </row>
    <row r="173" spans="1:14">
      <c r="A173" s="47" t="s">
        <v>623</v>
      </c>
      <c r="B173" s="33">
        <v>1</v>
      </c>
      <c r="C173" s="33">
        <v>633</v>
      </c>
      <c r="D173" s="47" t="s">
        <v>601</v>
      </c>
      <c r="E173" s="47" t="s">
        <v>12</v>
      </c>
      <c r="F173" s="47">
        <v>18</v>
      </c>
      <c r="G173" s="47">
        <v>66</v>
      </c>
      <c r="H173" s="47">
        <v>92</v>
      </c>
      <c r="I173" s="47">
        <v>261</v>
      </c>
      <c r="J173" s="47"/>
      <c r="K173" s="47"/>
      <c r="L173" s="47">
        <v>5</v>
      </c>
      <c r="M173" s="33" t="s">
        <v>607</v>
      </c>
      <c r="N173" s="33" t="s">
        <v>70</v>
      </c>
    </row>
    <row r="174" spans="1:14">
      <c r="A174" s="47" t="s">
        <v>624</v>
      </c>
      <c r="B174" s="33">
        <v>1</v>
      </c>
      <c r="C174" s="33">
        <v>633</v>
      </c>
      <c r="D174" s="47" t="s">
        <v>601</v>
      </c>
      <c r="E174" s="47" t="s">
        <v>12</v>
      </c>
      <c r="F174" s="47">
        <v>18</v>
      </c>
      <c r="G174" s="47">
        <v>66</v>
      </c>
      <c r="H174" s="47"/>
      <c r="I174" s="47"/>
      <c r="J174" s="47"/>
      <c r="K174" s="47"/>
      <c r="L174" s="47">
        <v>5</v>
      </c>
      <c r="M174" s="33" t="s">
        <v>607</v>
      </c>
      <c r="N174" s="33" t="s">
        <v>70</v>
      </c>
    </row>
    <row r="175" spans="1:14">
      <c r="A175" s="47" t="s">
        <v>625</v>
      </c>
      <c r="B175" s="33">
        <v>1</v>
      </c>
      <c r="C175" s="33">
        <v>592</v>
      </c>
      <c r="D175" s="47" t="s">
        <v>601</v>
      </c>
      <c r="E175" s="47" t="s">
        <v>12</v>
      </c>
      <c r="F175" s="47">
        <v>18</v>
      </c>
      <c r="G175" s="47">
        <v>151</v>
      </c>
      <c r="H175" s="47"/>
      <c r="I175" s="47"/>
      <c r="J175" s="47"/>
      <c r="K175" s="47"/>
      <c r="L175" s="47">
        <v>5</v>
      </c>
      <c r="M175" s="33" t="s">
        <v>607</v>
      </c>
      <c r="N175" s="33" t="s">
        <v>70</v>
      </c>
    </row>
    <row r="176" spans="1:14">
      <c r="A176" s="47" t="s">
        <v>626</v>
      </c>
      <c r="B176" s="33">
        <v>1</v>
      </c>
      <c r="C176" s="33">
        <v>633</v>
      </c>
      <c r="D176" s="47" t="s">
        <v>601</v>
      </c>
      <c r="E176" s="47" t="s">
        <v>12</v>
      </c>
      <c r="F176" s="47">
        <v>18</v>
      </c>
      <c r="G176" s="47">
        <v>151</v>
      </c>
      <c r="H176" s="47"/>
      <c r="I176" s="47"/>
      <c r="J176" s="47"/>
      <c r="K176" s="47"/>
      <c r="L176" s="47">
        <v>5</v>
      </c>
      <c r="M176" s="33" t="s">
        <v>607</v>
      </c>
      <c r="N176" s="33" t="s">
        <v>70</v>
      </c>
    </row>
    <row r="177" spans="1:19">
      <c r="A177" s="100" t="s">
        <v>508</v>
      </c>
      <c r="B177" s="69">
        <v>1</v>
      </c>
      <c r="C177" s="69">
        <v>633</v>
      </c>
      <c r="D177" s="100" t="s">
        <v>601</v>
      </c>
      <c r="E177" s="100" t="s">
        <v>12</v>
      </c>
      <c r="F177" s="100">
        <v>42</v>
      </c>
      <c r="G177" s="100">
        <v>220</v>
      </c>
      <c r="H177" s="100">
        <v>319</v>
      </c>
      <c r="I177" s="100">
        <v>427</v>
      </c>
      <c r="J177" s="100">
        <v>574</v>
      </c>
      <c r="K177" s="100"/>
      <c r="L177" s="100">
        <v>23</v>
      </c>
      <c r="M177" s="69" t="s">
        <v>607</v>
      </c>
      <c r="N177" s="69" t="s">
        <v>70</v>
      </c>
    </row>
    <row r="178" spans="1:19">
      <c r="A178" s="100" t="s">
        <v>509</v>
      </c>
      <c r="B178" s="69">
        <v>1</v>
      </c>
      <c r="C178" s="69">
        <v>633</v>
      </c>
      <c r="D178" s="100" t="s">
        <v>601</v>
      </c>
      <c r="E178" s="100" t="s">
        <v>12</v>
      </c>
      <c r="F178" s="100">
        <v>42</v>
      </c>
      <c r="G178" s="100">
        <v>220</v>
      </c>
      <c r="H178" s="100">
        <v>319</v>
      </c>
      <c r="I178" s="100">
        <v>427</v>
      </c>
      <c r="J178" s="100">
        <v>574</v>
      </c>
      <c r="K178" s="100"/>
      <c r="L178" s="100">
        <v>23</v>
      </c>
      <c r="M178" s="69" t="s">
        <v>607</v>
      </c>
      <c r="N178" s="69" t="s">
        <v>70</v>
      </c>
    </row>
    <row r="179" spans="1:19">
      <c r="A179" s="100" t="s">
        <v>627</v>
      </c>
      <c r="B179" s="69">
        <v>1</v>
      </c>
      <c r="C179" s="69">
        <v>633</v>
      </c>
      <c r="D179" s="100" t="s">
        <v>601</v>
      </c>
      <c r="E179" s="100" t="s">
        <v>12</v>
      </c>
      <c r="F179" s="100">
        <v>42</v>
      </c>
      <c r="G179" s="100">
        <v>220</v>
      </c>
      <c r="H179" s="100">
        <v>319</v>
      </c>
      <c r="I179" s="100">
        <v>427</v>
      </c>
      <c r="J179" s="100">
        <v>555</v>
      </c>
      <c r="K179" s="100"/>
      <c r="L179" s="100">
        <v>23</v>
      </c>
      <c r="M179" s="69" t="s">
        <v>607</v>
      </c>
      <c r="N179" s="69" t="s">
        <v>70</v>
      </c>
    </row>
    <row r="180" spans="1:19">
      <c r="A180" s="100" t="s">
        <v>628</v>
      </c>
      <c r="B180" s="69">
        <v>1</v>
      </c>
      <c r="C180" s="69">
        <v>633</v>
      </c>
      <c r="D180" s="100" t="s">
        <v>601</v>
      </c>
      <c r="E180" s="100" t="s">
        <v>12</v>
      </c>
      <c r="F180" s="100">
        <v>42</v>
      </c>
      <c r="G180" s="100">
        <v>220</v>
      </c>
      <c r="H180" s="100">
        <v>319</v>
      </c>
      <c r="I180" s="100">
        <v>427</v>
      </c>
      <c r="J180" s="100">
        <v>555</v>
      </c>
      <c r="K180" s="100"/>
      <c r="L180" s="100">
        <v>23</v>
      </c>
      <c r="M180" s="69" t="s">
        <v>601</v>
      </c>
      <c r="N180" s="69" t="s">
        <v>12</v>
      </c>
    </row>
    <row r="181" spans="1:19">
      <c r="A181" s="100" t="s">
        <v>629</v>
      </c>
      <c r="B181" s="69">
        <v>1</v>
      </c>
      <c r="C181" s="69">
        <v>633</v>
      </c>
      <c r="D181" s="100" t="s">
        <v>601</v>
      </c>
      <c r="E181" s="100" t="s">
        <v>12</v>
      </c>
      <c r="F181" s="100">
        <v>42</v>
      </c>
      <c r="G181" s="100">
        <v>220</v>
      </c>
      <c r="H181" s="100">
        <v>319</v>
      </c>
      <c r="I181" s="100"/>
      <c r="J181" s="100"/>
      <c r="K181" s="100"/>
      <c r="L181" s="100">
        <v>23</v>
      </c>
      <c r="M181" s="69" t="s">
        <v>607</v>
      </c>
      <c r="N181" s="69" t="s">
        <v>70</v>
      </c>
    </row>
    <row r="182" spans="1:19">
      <c r="A182" s="100" t="s">
        <v>630</v>
      </c>
      <c r="B182" s="69">
        <v>1</v>
      </c>
      <c r="C182" s="69">
        <v>633</v>
      </c>
      <c r="D182" s="100" t="s">
        <v>601</v>
      </c>
      <c r="E182" s="100" t="s">
        <v>12</v>
      </c>
      <c r="F182" s="100">
        <v>42</v>
      </c>
      <c r="G182" s="100">
        <v>220</v>
      </c>
      <c r="H182" s="100">
        <v>343</v>
      </c>
      <c r="I182" s="100">
        <v>451</v>
      </c>
      <c r="J182" s="100">
        <v>576</v>
      </c>
      <c r="K182" s="100"/>
      <c r="L182" s="100">
        <v>23</v>
      </c>
      <c r="M182" s="69" t="s">
        <v>607</v>
      </c>
      <c r="N182" s="69" t="s">
        <v>70</v>
      </c>
    </row>
    <row r="183" spans="1:19">
      <c r="A183" s="100" t="s">
        <v>631</v>
      </c>
      <c r="B183" s="69">
        <v>1</v>
      </c>
      <c r="C183" s="69">
        <v>633</v>
      </c>
      <c r="D183" s="100" t="s">
        <v>601</v>
      </c>
      <c r="E183" s="100" t="s">
        <v>12</v>
      </c>
      <c r="F183" s="100">
        <v>42</v>
      </c>
      <c r="G183" s="100">
        <v>220</v>
      </c>
      <c r="H183" s="100">
        <v>343</v>
      </c>
      <c r="I183" s="100">
        <v>451</v>
      </c>
      <c r="J183" s="100">
        <v>576</v>
      </c>
      <c r="K183" s="100"/>
      <c r="L183" s="100">
        <v>23</v>
      </c>
      <c r="M183" s="69" t="s">
        <v>607</v>
      </c>
      <c r="N183" s="69" t="s">
        <v>70</v>
      </c>
    </row>
    <row r="184" spans="1:19">
      <c r="A184" s="100" t="s">
        <v>632</v>
      </c>
      <c r="B184" s="69">
        <v>1</v>
      </c>
      <c r="C184" s="69">
        <v>633</v>
      </c>
      <c r="D184" s="100" t="s">
        <v>601</v>
      </c>
      <c r="E184" s="100" t="s">
        <v>12</v>
      </c>
      <c r="F184" s="100">
        <v>42</v>
      </c>
      <c r="G184" s="100">
        <v>220</v>
      </c>
      <c r="H184" s="100">
        <v>343</v>
      </c>
      <c r="I184" s="100">
        <v>451</v>
      </c>
      <c r="J184" s="100">
        <v>611</v>
      </c>
      <c r="K184" s="100"/>
      <c r="L184" s="100">
        <v>23</v>
      </c>
      <c r="M184" s="69" t="s">
        <v>601</v>
      </c>
      <c r="N184" s="69" t="s">
        <v>12</v>
      </c>
    </row>
    <row r="185" spans="1:19">
      <c r="A185" s="100" t="s">
        <v>633</v>
      </c>
      <c r="B185" s="69">
        <v>1</v>
      </c>
      <c r="C185" s="69">
        <v>633</v>
      </c>
      <c r="D185" s="100" t="s">
        <v>601</v>
      </c>
      <c r="E185" s="100" t="s">
        <v>12</v>
      </c>
      <c r="F185" s="100">
        <v>42</v>
      </c>
      <c r="G185" s="100">
        <v>220</v>
      </c>
      <c r="H185" s="100">
        <v>343</v>
      </c>
      <c r="I185" s="100">
        <v>451</v>
      </c>
      <c r="J185" s="100">
        <v>611</v>
      </c>
      <c r="K185" s="100"/>
      <c r="L185" s="100">
        <v>23</v>
      </c>
      <c r="M185" s="69" t="s">
        <v>607</v>
      </c>
      <c r="N185" s="69" t="s">
        <v>70</v>
      </c>
    </row>
    <row r="186" spans="1:19">
      <c r="A186" s="100" t="s">
        <v>105</v>
      </c>
      <c r="B186" s="69">
        <v>1</v>
      </c>
      <c r="C186" s="69">
        <v>633</v>
      </c>
      <c r="D186" s="100" t="s">
        <v>601</v>
      </c>
      <c r="E186" s="100" t="s">
        <v>12</v>
      </c>
      <c r="F186" s="100">
        <v>42</v>
      </c>
      <c r="G186" s="100">
        <v>220</v>
      </c>
      <c r="H186" s="100">
        <v>343</v>
      </c>
      <c r="I186" s="100">
        <v>453</v>
      </c>
      <c r="J186" s="100"/>
      <c r="K186" s="100"/>
      <c r="L186" s="100">
        <v>23</v>
      </c>
      <c r="M186" s="69" t="s">
        <v>607</v>
      </c>
      <c r="N186" s="69" t="s">
        <v>70</v>
      </c>
    </row>
    <row r="187" spans="1:19">
      <c r="A187" s="100" t="s">
        <v>106</v>
      </c>
      <c r="B187" s="69">
        <v>1</v>
      </c>
      <c r="C187" s="69">
        <v>633</v>
      </c>
      <c r="D187" s="100" t="s">
        <v>601</v>
      </c>
      <c r="E187" s="100" t="s">
        <v>12</v>
      </c>
      <c r="F187" s="100">
        <v>42</v>
      </c>
      <c r="G187" s="100">
        <v>220</v>
      </c>
      <c r="H187" s="100">
        <v>343</v>
      </c>
      <c r="I187" s="100">
        <v>453</v>
      </c>
      <c r="J187" s="100">
        <v>556</v>
      </c>
      <c r="K187" s="100"/>
      <c r="L187" s="100">
        <v>23</v>
      </c>
      <c r="M187" s="69" t="s">
        <v>607</v>
      </c>
      <c r="N187" s="69" t="s">
        <v>70</v>
      </c>
    </row>
    <row r="188" spans="1:19">
      <c r="A188" s="100" t="s">
        <v>455</v>
      </c>
      <c r="B188" s="69">
        <v>1</v>
      </c>
      <c r="C188" s="69">
        <v>633</v>
      </c>
      <c r="D188" s="100" t="s">
        <v>601</v>
      </c>
      <c r="E188" s="100" t="s">
        <v>12</v>
      </c>
      <c r="F188" s="100">
        <v>42</v>
      </c>
      <c r="G188" s="100">
        <v>220</v>
      </c>
      <c r="H188" s="100">
        <v>343</v>
      </c>
      <c r="I188" s="100">
        <v>453</v>
      </c>
      <c r="J188" s="100">
        <v>556</v>
      </c>
      <c r="K188" s="100"/>
      <c r="L188" s="100">
        <v>23</v>
      </c>
      <c r="M188" s="69" t="s">
        <v>607</v>
      </c>
      <c r="N188" s="69" t="s">
        <v>70</v>
      </c>
    </row>
    <row r="189" spans="1:19">
      <c r="A189" s="100" t="s">
        <v>454</v>
      </c>
      <c r="B189" s="69">
        <v>1</v>
      </c>
      <c r="C189" s="69">
        <v>633</v>
      </c>
      <c r="D189" s="100" t="s">
        <v>601</v>
      </c>
      <c r="E189" s="100" t="s">
        <v>12</v>
      </c>
      <c r="F189" s="100">
        <v>42</v>
      </c>
      <c r="G189" s="100">
        <v>206</v>
      </c>
      <c r="H189" s="100">
        <v>295</v>
      </c>
      <c r="I189" s="100">
        <v>390</v>
      </c>
      <c r="J189" s="100"/>
      <c r="K189" s="100"/>
      <c r="L189" s="100">
        <v>23</v>
      </c>
      <c r="M189" s="69" t="s">
        <v>607</v>
      </c>
      <c r="N189" s="69" t="s">
        <v>70</v>
      </c>
    </row>
    <row r="190" spans="1:19">
      <c r="A190" s="100" t="s">
        <v>453</v>
      </c>
      <c r="B190" s="69">
        <v>1</v>
      </c>
      <c r="C190" s="69">
        <v>633</v>
      </c>
      <c r="D190" s="100" t="s">
        <v>601</v>
      </c>
      <c r="E190" s="100" t="s">
        <v>12</v>
      </c>
      <c r="F190" s="100">
        <v>42</v>
      </c>
      <c r="G190" s="100">
        <v>206</v>
      </c>
      <c r="H190" s="100">
        <v>295</v>
      </c>
      <c r="I190" s="100">
        <v>390</v>
      </c>
      <c r="J190" s="100"/>
      <c r="K190" s="100"/>
      <c r="L190" s="100">
        <v>23</v>
      </c>
      <c r="M190" s="69" t="s">
        <v>607</v>
      </c>
      <c r="N190" s="69" t="s">
        <v>70</v>
      </c>
      <c r="O190" s="14"/>
      <c r="R190" s="1"/>
      <c r="S190"/>
    </row>
    <row r="191" spans="1:19">
      <c r="A191" s="100" t="s">
        <v>452</v>
      </c>
      <c r="B191" s="69">
        <v>1</v>
      </c>
      <c r="C191" s="69">
        <v>633</v>
      </c>
      <c r="D191" s="100" t="s">
        <v>601</v>
      </c>
      <c r="E191" s="100" t="s">
        <v>12</v>
      </c>
      <c r="F191" s="100">
        <v>42</v>
      </c>
      <c r="G191" s="100">
        <v>206</v>
      </c>
      <c r="H191" s="100">
        <v>295</v>
      </c>
      <c r="I191" s="100">
        <v>392</v>
      </c>
      <c r="J191" s="100">
        <v>547</v>
      </c>
      <c r="K191" s="100"/>
      <c r="L191" s="100">
        <v>23</v>
      </c>
      <c r="M191" s="69" t="s">
        <v>607</v>
      </c>
      <c r="N191" s="69" t="s">
        <v>70</v>
      </c>
      <c r="O191" s="14"/>
      <c r="R191" s="1"/>
      <c r="S191"/>
    </row>
    <row r="192" spans="1:19">
      <c r="A192" s="100" t="s">
        <v>451</v>
      </c>
      <c r="B192" s="69">
        <v>1</v>
      </c>
      <c r="C192" s="69">
        <v>633</v>
      </c>
      <c r="D192" s="100" t="s">
        <v>601</v>
      </c>
      <c r="E192" s="100" t="s">
        <v>12</v>
      </c>
      <c r="F192" s="100">
        <v>42</v>
      </c>
      <c r="G192" s="100">
        <v>206</v>
      </c>
      <c r="H192" s="100">
        <v>295</v>
      </c>
      <c r="I192" s="100">
        <v>392</v>
      </c>
      <c r="J192" s="100">
        <v>547</v>
      </c>
      <c r="K192" s="100"/>
      <c r="L192" s="100">
        <v>23</v>
      </c>
      <c r="M192" s="69" t="s">
        <v>607</v>
      </c>
      <c r="N192" s="69" t="s">
        <v>70</v>
      </c>
      <c r="O192" s="1"/>
      <c r="P192"/>
      <c r="Q192"/>
      <c r="R192"/>
      <c r="S192"/>
    </row>
    <row r="193" spans="1:19">
      <c r="A193" s="100" t="s">
        <v>450</v>
      </c>
      <c r="B193" s="69">
        <v>1</v>
      </c>
      <c r="C193" s="69">
        <v>633</v>
      </c>
      <c r="D193" s="100" t="s">
        <v>601</v>
      </c>
      <c r="E193" s="100" t="s">
        <v>12</v>
      </c>
      <c r="F193" s="100">
        <v>42</v>
      </c>
      <c r="G193" s="100">
        <v>206</v>
      </c>
      <c r="H193" s="100">
        <v>295</v>
      </c>
      <c r="I193" s="100">
        <v>392</v>
      </c>
      <c r="J193" s="100">
        <v>518</v>
      </c>
      <c r="K193" s="100"/>
      <c r="L193" s="100">
        <v>23</v>
      </c>
      <c r="M193" s="69" t="s">
        <v>601</v>
      </c>
      <c r="N193" s="69" t="s">
        <v>12</v>
      </c>
      <c r="O193" s="1"/>
      <c r="P193"/>
      <c r="Q193"/>
      <c r="R193"/>
      <c r="S193"/>
    </row>
    <row r="194" spans="1:19">
      <c r="A194" s="100" t="s">
        <v>449</v>
      </c>
      <c r="B194" s="69">
        <v>1</v>
      </c>
      <c r="C194" s="69">
        <v>633</v>
      </c>
      <c r="D194" s="100" t="s">
        <v>601</v>
      </c>
      <c r="E194" s="100" t="s">
        <v>12</v>
      </c>
      <c r="F194" s="100">
        <v>42</v>
      </c>
      <c r="G194" s="100">
        <v>206</v>
      </c>
      <c r="H194" s="100">
        <v>295</v>
      </c>
      <c r="I194" s="100">
        <v>392</v>
      </c>
      <c r="J194" s="100">
        <v>518</v>
      </c>
      <c r="K194" s="100"/>
      <c r="L194" s="100">
        <v>23</v>
      </c>
      <c r="M194" s="69" t="s">
        <v>607</v>
      </c>
      <c r="N194" s="69" t="s">
        <v>70</v>
      </c>
      <c r="O194" s="1"/>
      <c r="P194"/>
      <c r="Q194"/>
      <c r="R194"/>
      <c r="S194"/>
    </row>
    <row r="195" spans="1:19">
      <c r="A195" s="100" t="s">
        <v>448</v>
      </c>
      <c r="B195" s="69">
        <v>1</v>
      </c>
      <c r="C195" s="69">
        <v>633</v>
      </c>
      <c r="D195" s="100" t="s">
        <v>601</v>
      </c>
      <c r="E195" s="100" t="s">
        <v>12</v>
      </c>
      <c r="F195" s="100">
        <v>42</v>
      </c>
      <c r="G195" s="100">
        <v>206</v>
      </c>
      <c r="H195" s="100">
        <v>297</v>
      </c>
      <c r="I195" s="100">
        <v>389</v>
      </c>
      <c r="J195" s="100"/>
      <c r="K195" s="100"/>
      <c r="L195" s="100">
        <v>23</v>
      </c>
      <c r="M195" s="69" t="s">
        <v>607</v>
      </c>
      <c r="N195" s="69" t="s">
        <v>70</v>
      </c>
      <c r="O195" s="1"/>
      <c r="P195"/>
      <c r="Q195"/>
      <c r="R195"/>
      <c r="S195"/>
    </row>
    <row r="196" spans="1:19">
      <c r="A196" s="100" t="s">
        <v>447</v>
      </c>
      <c r="B196" s="69">
        <v>1</v>
      </c>
      <c r="C196" s="69">
        <v>633</v>
      </c>
      <c r="D196" s="100" t="s">
        <v>601</v>
      </c>
      <c r="E196" s="100" t="s">
        <v>12</v>
      </c>
      <c r="F196" s="100">
        <v>42</v>
      </c>
      <c r="G196" s="100">
        <v>206</v>
      </c>
      <c r="H196" s="100">
        <v>297</v>
      </c>
      <c r="I196" s="100">
        <v>389</v>
      </c>
      <c r="J196" s="100"/>
      <c r="K196" s="100"/>
      <c r="L196" s="100">
        <v>23</v>
      </c>
      <c r="M196" s="69" t="s">
        <v>607</v>
      </c>
      <c r="N196" s="69" t="s">
        <v>70</v>
      </c>
      <c r="O196" s="1"/>
      <c r="P196"/>
      <c r="Q196"/>
      <c r="R196"/>
      <c r="S196"/>
    </row>
    <row r="197" spans="1:19">
      <c r="A197" s="100" t="s">
        <v>446</v>
      </c>
      <c r="B197" s="69">
        <v>1</v>
      </c>
      <c r="C197" s="69">
        <v>633</v>
      </c>
      <c r="D197" s="100" t="s">
        <v>601</v>
      </c>
      <c r="E197" s="100" t="s">
        <v>12</v>
      </c>
      <c r="F197" s="100">
        <v>42</v>
      </c>
      <c r="G197" s="100">
        <v>206</v>
      </c>
      <c r="H197" s="100">
        <v>297</v>
      </c>
      <c r="I197" s="100">
        <v>387</v>
      </c>
      <c r="J197" s="100">
        <v>493</v>
      </c>
      <c r="K197" s="100"/>
      <c r="L197" s="100">
        <v>23</v>
      </c>
      <c r="M197" s="100" t="s">
        <v>607</v>
      </c>
      <c r="N197" s="100" t="s">
        <v>70</v>
      </c>
      <c r="O197" s="1"/>
      <c r="P197"/>
      <c r="Q197"/>
      <c r="R197"/>
      <c r="S197"/>
    </row>
    <row r="198" spans="1:19">
      <c r="A198" s="100" t="s">
        <v>445</v>
      </c>
      <c r="B198" s="69">
        <v>1</v>
      </c>
      <c r="C198" s="69">
        <v>633</v>
      </c>
      <c r="D198" s="100" t="s">
        <v>601</v>
      </c>
      <c r="E198" s="100" t="s">
        <v>12</v>
      </c>
      <c r="F198" s="100">
        <v>42</v>
      </c>
      <c r="G198" s="100">
        <v>206</v>
      </c>
      <c r="H198" s="100">
        <v>297</v>
      </c>
      <c r="I198" s="100">
        <v>387</v>
      </c>
      <c r="J198" s="100">
        <v>493</v>
      </c>
      <c r="K198" s="100"/>
      <c r="L198" s="100">
        <v>23</v>
      </c>
      <c r="M198" s="100" t="s">
        <v>607</v>
      </c>
      <c r="N198" s="100" t="s">
        <v>70</v>
      </c>
      <c r="O198" s="1"/>
      <c r="P198"/>
      <c r="Q198"/>
      <c r="R198"/>
      <c r="S198"/>
    </row>
    <row r="199" spans="1:19">
      <c r="A199" s="100" t="s">
        <v>444</v>
      </c>
      <c r="B199" s="69">
        <v>1</v>
      </c>
      <c r="C199" s="69">
        <v>633</v>
      </c>
      <c r="D199" s="100" t="s">
        <v>601</v>
      </c>
      <c r="E199" s="100" t="s">
        <v>12</v>
      </c>
      <c r="F199" s="100">
        <v>42</v>
      </c>
      <c r="G199" s="100">
        <v>206</v>
      </c>
      <c r="H199" s="100">
        <v>297</v>
      </c>
      <c r="I199" s="100">
        <v>387</v>
      </c>
      <c r="J199" s="100">
        <v>498</v>
      </c>
      <c r="K199" s="100"/>
      <c r="L199" s="100">
        <v>23</v>
      </c>
      <c r="M199" s="100" t="s">
        <v>607</v>
      </c>
      <c r="N199" s="100" t="s">
        <v>70</v>
      </c>
      <c r="O199" s="1"/>
      <c r="P199"/>
      <c r="Q199"/>
      <c r="R199"/>
      <c r="S199"/>
    </row>
    <row r="200" spans="1:19">
      <c r="A200" s="100" t="s">
        <v>443</v>
      </c>
      <c r="B200" s="69">
        <v>1</v>
      </c>
      <c r="C200" s="69">
        <v>633</v>
      </c>
      <c r="D200" s="100" t="s">
        <v>601</v>
      </c>
      <c r="E200" s="100" t="s">
        <v>12</v>
      </c>
      <c r="F200" s="100">
        <v>42</v>
      </c>
      <c r="G200" s="100">
        <v>206</v>
      </c>
      <c r="H200" s="100">
        <v>297</v>
      </c>
      <c r="I200" s="100">
        <v>387</v>
      </c>
      <c r="J200" s="100">
        <v>498</v>
      </c>
      <c r="K200" s="100"/>
      <c r="L200" s="100">
        <v>23</v>
      </c>
      <c r="M200" s="100" t="s">
        <v>601</v>
      </c>
      <c r="N200" s="100" t="s">
        <v>12</v>
      </c>
      <c r="O200" s="1"/>
      <c r="P200"/>
      <c r="Q200"/>
      <c r="R200"/>
      <c r="S200"/>
    </row>
    <row r="201" spans="1:19">
      <c r="A201" s="60" t="s">
        <v>634</v>
      </c>
      <c r="B201" s="61">
        <v>1</v>
      </c>
      <c r="C201" s="62" t="s">
        <v>378</v>
      </c>
      <c r="D201" s="60" t="s">
        <v>607</v>
      </c>
      <c r="E201" s="60" t="s">
        <v>70</v>
      </c>
      <c r="F201" s="60"/>
      <c r="G201" s="60"/>
      <c r="H201" s="60"/>
      <c r="I201" s="60"/>
      <c r="J201" s="60"/>
      <c r="K201" s="60"/>
      <c r="L201" s="60">
        <v>0</v>
      </c>
      <c r="M201" s="61" t="s">
        <v>607</v>
      </c>
      <c r="N201" s="61" t="s">
        <v>70</v>
      </c>
      <c r="O201" s="1"/>
      <c r="P201"/>
      <c r="Q201"/>
      <c r="R201"/>
      <c r="S201"/>
    </row>
    <row r="202" spans="1:19">
      <c r="A202" s="97" t="s">
        <v>376</v>
      </c>
      <c r="B202" s="98">
        <v>1</v>
      </c>
      <c r="C202" s="99" t="s">
        <v>379</v>
      </c>
      <c r="D202" s="97" t="s">
        <v>607</v>
      </c>
      <c r="E202" s="97" t="s">
        <v>70</v>
      </c>
      <c r="F202" s="97">
        <v>24</v>
      </c>
      <c r="G202" s="97"/>
      <c r="H202" s="97"/>
      <c r="I202" s="97"/>
      <c r="J202" s="97"/>
      <c r="K202" s="97"/>
      <c r="L202" s="97">
        <v>1</v>
      </c>
      <c r="M202" s="98" t="s">
        <v>607</v>
      </c>
      <c r="N202" s="98" t="s">
        <v>70</v>
      </c>
      <c r="O202" s="1"/>
      <c r="P202"/>
      <c r="Q202"/>
      <c r="R202"/>
      <c r="S202"/>
    </row>
    <row r="203" spans="1:19">
      <c r="A203" s="97" t="s">
        <v>377</v>
      </c>
      <c r="B203" s="98">
        <v>1</v>
      </c>
      <c r="C203" s="99" t="s">
        <v>378</v>
      </c>
      <c r="D203" s="97" t="s">
        <v>607</v>
      </c>
      <c r="E203" s="97" t="s">
        <v>70</v>
      </c>
      <c r="F203" s="97">
        <v>24</v>
      </c>
      <c r="G203" s="97"/>
      <c r="H203" s="97"/>
      <c r="I203" s="97"/>
      <c r="J203" s="97"/>
      <c r="K203" s="97"/>
      <c r="L203" s="97">
        <v>1</v>
      </c>
      <c r="M203" s="98" t="s">
        <v>607</v>
      </c>
      <c r="N203" s="98" t="s">
        <v>70</v>
      </c>
      <c r="O203" s="1"/>
      <c r="P203"/>
      <c r="Q203"/>
      <c r="R203"/>
      <c r="S203"/>
    </row>
    <row r="204" spans="1:19">
      <c r="A204" s="60" t="s">
        <v>183</v>
      </c>
      <c r="B204" s="61">
        <v>1</v>
      </c>
      <c r="C204" s="62" t="s">
        <v>380</v>
      </c>
      <c r="D204" s="60" t="s">
        <v>607</v>
      </c>
      <c r="E204" s="60" t="s">
        <v>70</v>
      </c>
      <c r="F204" s="60"/>
      <c r="G204" s="60"/>
      <c r="H204" s="60"/>
      <c r="I204" s="60"/>
      <c r="J204" s="60"/>
      <c r="K204" s="60"/>
      <c r="L204" s="60">
        <v>0</v>
      </c>
      <c r="M204" s="61" t="s">
        <v>607</v>
      </c>
      <c r="N204" s="61" t="s">
        <v>70</v>
      </c>
      <c r="O204" s="1"/>
      <c r="P204"/>
      <c r="Q204"/>
      <c r="R204"/>
      <c r="S204"/>
    </row>
    <row r="205" spans="1:19">
      <c r="A205" s="97" t="s">
        <v>137</v>
      </c>
      <c r="B205" s="98">
        <v>1</v>
      </c>
      <c r="C205" s="99" t="s">
        <v>381</v>
      </c>
      <c r="D205" s="97" t="s">
        <v>607</v>
      </c>
      <c r="E205" s="97" t="s">
        <v>70</v>
      </c>
      <c r="F205" s="97"/>
      <c r="G205" s="97"/>
      <c r="H205" s="97"/>
      <c r="I205" s="97"/>
      <c r="J205" s="97"/>
      <c r="K205" s="97"/>
      <c r="L205" s="97">
        <v>0</v>
      </c>
      <c r="M205" s="98" t="s">
        <v>607</v>
      </c>
      <c r="N205" s="98" t="s">
        <v>70</v>
      </c>
      <c r="O205" s="1"/>
      <c r="P205"/>
      <c r="Q205"/>
      <c r="R205"/>
      <c r="S205"/>
    </row>
    <row r="206" spans="1:19">
      <c r="A206" s="60" t="s">
        <v>201</v>
      </c>
      <c r="B206" s="61">
        <v>1</v>
      </c>
      <c r="C206" s="62" t="s">
        <v>382</v>
      </c>
      <c r="D206" s="60" t="s">
        <v>607</v>
      </c>
      <c r="E206" s="60" t="s">
        <v>70</v>
      </c>
      <c r="F206" s="60">
        <v>109</v>
      </c>
      <c r="G206" s="60"/>
      <c r="H206" s="60"/>
      <c r="I206" s="60"/>
      <c r="J206" s="60"/>
      <c r="K206" s="60"/>
      <c r="L206" s="60">
        <v>1</v>
      </c>
      <c r="M206" s="61" t="s">
        <v>607</v>
      </c>
      <c r="N206" s="61" t="s">
        <v>70</v>
      </c>
      <c r="O206" s="1"/>
      <c r="P206"/>
      <c r="Q206"/>
      <c r="R206"/>
      <c r="S206"/>
    </row>
    <row r="207" spans="1:19">
      <c r="A207" s="60" t="s">
        <v>202</v>
      </c>
      <c r="B207" s="61">
        <v>1</v>
      </c>
      <c r="C207" s="61">
        <v>633</v>
      </c>
      <c r="D207" s="60" t="s">
        <v>607</v>
      </c>
      <c r="E207" s="60" t="s">
        <v>70</v>
      </c>
      <c r="F207" s="60">
        <v>109</v>
      </c>
      <c r="G207" s="60"/>
      <c r="H207" s="60"/>
      <c r="I207" s="60"/>
      <c r="J207" s="60"/>
      <c r="K207" s="60"/>
      <c r="L207" s="60">
        <v>1</v>
      </c>
      <c r="M207" s="61" t="s">
        <v>607</v>
      </c>
      <c r="N207" s="61" t="s">
        <v>70</v>
      </c>
      <c r="O207" s="1"/>
      <c r="P207"/>
      <c r="Q207"/>
      <c r="R207"/>
      <c r="S207"/>
    </row>
    <row r="208" spans="1:19">
      <c r="A208" s="97" t="s">
        <v>407</v>
      </c>
      <c r="B208" s="98">
        <v>1</v>
      </c>
      <c r="C208" s="99" t="s">
        <v>383</v>
      </c>
      <c r="D208" s="97" t="s">
        <v>607</v>
      </c>
      <c r="E208" s="97" t="s">
        <v>70</v>
      </c>
      <c r="F208" s="97"/>
      <c r="G208" s="97"/>
      <c r="H208" s="97"/>
      <c r="I208" s="97"/>
      <c r="J208" s="97"/>
      <c r="K208" s="97"/>
      <c r="L208" s="97">
        <v>0</v>
      </c>
      <c r="M208" s="98" t="s">
        <v>607</v>
      </c>
      <c r="N208" s="98" t="s">
        <v>70</v>
      </c>
      <c r="O208" s="1"/>
      <c r="P208"/>
      <c r="Q208"/>
      <c r="R208"/>
      <c r="S208"/>
    </row>
    <row r="209" spans="1:19">
      <c r="A209" s="60" t="s">
        <v>414</v>
      </c>
      <c r="B209" s="61">
        <v>1</v>
      </c>
      <c r="C209" s="62" t="s">
        <v>384</v>
      </c>
      <c r="D209" s="60" t="s">
        <v>607</v>
      </c>
      <c r="E209" s="60" t="s">
        <v>70</v>
      </c>
      <c r="F209" s="60"/>
      <c r="G209" s="60"/>
      <c r="H209" s="60"/>
      <c r="I209" s="60"/>
      <c r="J209" s="60"/>
      <c r="K209" s="60"/>
      <c r="L209" s="60">
        <v>0</v>
      </c>
      <c r="M209" s="61" t="s">
        <v>607</v>
      </c>
      <c r="N209" s="61" t="s">
        <v>70</v>
      </c>
      <c r="O209" s="1"/>
      <c r="P209"/>
      <c r="Q209"/>
      <c r="R209"/>
      <c r="S209"/>
    </row>
    <row r="210" spans="1:19">
      <c r="A210" s="97" t="s">
        <v>208</v>
      </c>
      <c r="B210" s="98">
        <v>1</v>
      </c>
      <c r="C210" s="98">
        <v>633</v>
      </c>
      <c r="D210" s="97" t="s">
        <v>607</v>
      </c>
      <c r="E210" s="97" t="s">
        <v>70</v>
      </c>
      <c r="F210" s="97">
        <v>33</v>
      </c>
      <c r="G210" s="97"/>
      <c r="H210" s="97"/>
      <c r="I210" s="97"/>
      <c r="J210" s="97"/>
      <c r="K210" s="97"/>
      <c r="L210" s="97">
        <v>1</v>
      </c>
      <c r="M210" s="98" t="s">
        <v>607</v>
      </c>
      <c r="N210" s="98" t="s">
        <v>70</v>
      </c>
      <c r="O210" s="1"/>
      <c r="P210"/>
      <c r="Q210"/>
      <c r="R210"/>
      <c r="S210"/>
    </row>
    <row r="211" spans="1:19">
      <c r="A211" s="97" t="s">
        <v>209</v>
      </c>
      <c r="B211" s="98">
        <v>1</v>
      </c>
      <c r="C211" s="98">
        <v>633</v>
      </c>
      <c r="D211" s="97" t="s">
        <v>607</v>
      </c>
      <c r="E211" s="97" t="s">
        <v>70</v>
      </c>
      <c r="F211" s="97">
        <v>33</v>
      </c>
      <c r="G211" s="97"/>
      <c r="H211" s="97"/>
      <c r="I211" s="97"/>
      <c r="J211" s="97"/>
      <c r="K211" s="97"/>
      <c r="L211" s="97">
        <v>1</v>
      </c>
      <c r="M211" s="98" t="s">
        <v>607</v>
      </c>
      <c r="N211" s="98" t="s">
        <v>70</v>
      </c>
      <c r="O211" s="1"/>
      <c r="P211"/>
      <c r="Q211"/>
      <c r="R211"/>
      <c r="S211"/>
    </row>
    <row r="212" spans="1:19">
      <c r="A212" s="60" t="s">
        <v>212</v>
      </c>
      <c r="B212" s="61">
        <v>1</v>
      </c>
      <c r="C212" s="61">
        <v>633</v>
      </c>
      <c r="D212" s="60" t="s">
        <v>607</v>
      </c>
      <c r="E212" s="60" t="s">
        <v>70</v>
      </c>
      <c r="F212" s="60"/>
      <c r="G212" s="60"/>
      <c r="H212" s="60"/>
      <c r="I212" s="60"/>
      <c r="J212" s="60"/>
      <c r="K212" s="60"/>
      <c r="L212" s="60">
        <v>0</v>
      </c>
      <c r="M212" s="61" t="s">
        <v>607</v>
      </c>
      <c r="N212" s="61" t="s">
        <v>70</v>
      </c>
      <c r="O212" s="1"/>
      <c r="P212"/>
      <c r="Q212"/>
      <c r="R212"/>
      <c r="S212"/>
    </row>
    <row r="213" spans="1:19">
      <c r="A213" s="97" t="s">
        <v>506</v>
      </c>
      <c r="B213" s="98">
        <v>1</v>
      </c>
      <c r="C213" s="98">
        <v>633</v>
      </c>
      <c r="D213" s="97" t="s">
        <v>607</v>
      </c>
      <c r="E213" s="97" t="s">
        <v>70</v>
      </c>
      <c r="F213" s="97"/>
      <c r="G213" s="97"/>
      <c r="H213" s="97"/>
      <c r="I213" s="97"/>
      <c r="J213" s="97"/>
      <c r="K213" s="97"/>
      <c r="L213" s="97">
        <v>0</v>
      </c>
      <c r="M213" s="98" t="s">
        <v>607</v>
      </c>
      <c r="N213" s="98" t="s">
        <v>70</v>
      </c>
      <c r="O213" s="1"/>
      <c r="P213"/>
      <c r="Q213"/>
      <c r="R213"/>
      <c r="S213"/>
    </row>
    <row r="214" spans="1:19">
      <c r="A214" s="60" t="s">
        <v>408</v>
      </c>
      <c r="B214" s="61">
        <v>1</v>
      </c>
      <c r="C214" s="61">
        <v>389</v>
      </c>
      <c r="D214" s="60" t="s">
        <v>607</v>
      </c>
      <c r="E214" s="60" t="s">
        <v>70</v>
      </c>
      <c r="F214" s="60">
        <v>153</v>
      </c>
      <c r="G214" s="60"/>
      <c r="H214" s="60"/>
      <c r="I214" s="60"/>
      <c r="J214" s="60"/>
      <c r="K214" s="60"/>
      <c r="L214" s="60">
        <v>1</v>
      </c>
      <c r="M214" s="61" t="s">
        <v>607</v>
      </c>
      <c r="N214" s="61" t="s">
        <v>70</v>
      </c>
      <c r="O214" s="1"/>
      <c r="P214"/>
      <c r="Q214"/>
      <c r="R214"/>
      <c r="S214"/>
    </row>
    <row r="215" spans="1:19">
      <c r="A215" s="60" t="s">
        <v>409</v>
      </c>
      <c r="B215" s="61">
        <v>1</v>
      </c>
      <c r="C215" s="62" t="s">
        <v>500</v>
      </c>
      <c r="D215" s="60" t="s">
        <v>607</v>
      </c>
      <c r="E215" s="60" t="s">
        <v>70</v>
      </c>
      <c r="F215" s="60">
        <v>153</v>
      </c>
      <c r="G215" s="60"/>
      <c r="H215" s="60"/>
      <c r="I215" s="60"/>
      <c r="J215" s="60"/>
      <c r="K215" s="60"/>
      <c r="L215" s="60">
        <v>1</v>
      </c>
      <c r="M215" s="61" t="s">
        <v>607</v>
      </c>
      <c r="N215" s="61" t="s">
        <v>70</v>
      </c>
      <c r="O215" s="1"/>
      <c r="P215"/>
      <c r="Q215"/>
      <c r="R215"/>
      <c r="S215"/>
    </row>
    <row r="216" spans="1:19">
      <c r="O216" s="14"/>
      <c r="R216" s="1"/>
      <c r="S216"/>
    </row>
    <row r="217" spans="1:19">
      <c r="A217" s="15" t="s">
        <v>605</v>
      </c>
      <c r="O217" s="14"/>
      <c r="R217" s="1"/>
      <c r="S217"/>
    </row>
    <row r="218" spans="1:19">
      <c r="A218" s="17" t="s">
        <v>606</v>
      </c>
      <c r="O218" s="14"/>
      <c r="R218" s="1"/>
      <c r="S218"/>
    </row>
  </sheetData>
  <sortState xmlns:xlrd2="http://schemas.microsoft.com/office/spreadsheetml/2017/richdata2" ref="A177:K200">
    <sortCondition ref="D177:D200"/>
    <sortCondition ref="A177:A200"/>
  </sortState>
  <mergeCells count="8">
    <mergeCell ref="X2:AB2"/>
    <mergeCell ref="P2:P3"/>
    <mergeCell ref="R2:R3"/>
    <mergeCell ref="S2:S3"/>
    <mergeCell ref="T2:T3"/>
    <mergeCell ref="U2:U3"/>
    <mergeCell ref="W2:W3"/>
    <mergeCell ref="Q2:Q3"/>
  </mergeCells>
  <phoneticPr fontId="7" type="noConversion"/>
  <hyperlinks>
    <hyperlink ref="C21" r:id="rId1" display="590@" xr:uid="{51BF8628-130D-4DF5-B87E-37E7462D311E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98F4F-3D50-4BFC-BB2C-999CB7D47A72}">
  <sheetPr codeName="Sheet15">
    <tabColor theme="7" tint="0.79998168889431442"/>
  </sheetPr>
  <dimension ref="A1:AC149"/>
  <sheetViews>
    <sheetView zoomScale="60" zoomScaleNormal="60" workbookViewId="0">
      <selection activeCell="V51" sqref="V51"/>
    </sheetView>
  </sheetViews>
  <sheetFormatPr baseColWidth="10" defaultColWidth="8.83203125" defaultRowHeight="18"/>
  <cols>
    <col min="1" max="1" width="18" style="126" customWidth="1"/>
    <col min="2" max="3" width="12" style="126" customWidth="1"/>
    <col min="4" max="4" width="16.5" style="126" customWidth="1"/>
    <col min="5" max="5" width="15.5" style="126" customWidth="1"/>
    <col min="6" max="10" width="12" style="126" customWidth="1"/>
    <col min="11" max="11" width="16.5" style="126" customWidth="1"/>
    <col min="12" max="12" width="19.5" style="126" customWidth="1"/>
    <col min="13" max="13" width="16.83203125" style="126" customWidth="1"/>
    <col min="14" max="14" width="8.83203125" style="113"/>
    <col min="15" max="15" width="15.5" style="14" customWidth="1"/>
    <col min="16" max="16" width="7.5" style="14" customWidth="1"/>
    <col min="17" max="17" width="18.5" style="14" customWidth="1"/>
    <col min="18" max="18" width="19.1640625" style="126" customWidth="1"/>
    <col min="22" max="22" width="13" customWidth="1"/>
    <col min="27" max="27" width="12.83203125" customWidth="1"/>
  </cols>
  <sheetData>
    <row r="1" spans="1:27" s="127" customFormat="1" ht="58" thickBot="1">
      <c r="A1" s="11" t="s">
        <v>1</v>
      </c>
      <c r="B1" s="11" t="s">
        <v>13</v>
      </c>
      <c r="C1" s="11" t="s">
        <v>14</v>
      </c>
      <c r="D1" s="11" t="s">
        <v>4</v>
      </c>
      <c r="E1" s="11" t="s">
        <v>3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15</v>
      </c>
      <c r="L1" s="11" t="s">
        <v>5</v>
      </c>
      <c r="M1" s="11" t="s">
        <v>6</v>
      </c>
      <c r="N1" s="132"/>
      <c r="O1" s="19"/>
      <c r="P1" s="19"/>
      <c r="Q1" s="19"/>
    </row>
    <row r="2" spans="1:27">
      <c r="A2" s="22" t="s">
        <v>1786</v>
      </c>
      <c r="B2" s="22">
        <v>150</v>
      </c>
      <c r="C2" s="25" t="s">
        <v>1787</v>
      </c>
      <c r="D2" s="22" t="s">
        <v>2</v>
      </c>
      <c r="E2" s="22" t="s">
        <v>12</v>
      </c>
      <c r="F2" s="22">
        <v>321</v>
      </c>
      <c r="G2" s="22"/>
      <c r="H2" s="22"/>
      <c r="I2" s="22"/>
      <c r="J2" s="22"/>
      <c r="K2" s="22">
        <v>1</v>
      </c>
      <c r="L2" s="22" t="s">
        <v>1806</v>
      </c>
      <c r="M2" s="22" t="s">
        <v>70</v>
      </c>
      <c r="O2" s="174" t="s">
        <v>599</v>
      </c>
      <c r="P2" s="174" t="s">
        <v>700</v>
      </c>
      <c r="Q2" s="174" t="s">
        <v>600</v>
      </c>
      <c r="R2" s="174" t="s">
        <v>683</v>
      </c>
      <c r="S2" s="174" t="s">
        <v>609</v>
      </c>
      <c r="T2" s="174" t="s">
        <v>610</v>
      </c>
      <c r="V2" s="172" t="s">
        <v>608</v>
      </c>
      <c r="W2" s="171" t="s">
        <v>603</v>
      </c>
      <c r="X2" s="171"/>
      <c r="Y2" s="171"/>
      <c r="Z2" s="171"/>
      <c r="AA2" s="171"/>
    </row>
    <row r="3" spans="1:27">
      <c r="A3" s="22" t="s">
        <v>1788</v>
      </c>
      <c r="B3" s="22">
        <v>150</v>
      </c>
      <c r="C3" s="22">
        <v>635</v>
      </c>
      <c r="D3" s="22" t="s">
        <v>2</v>
      </c>
      <c r="E3" s="22" t="s">
        <v>12</v>
      </c>
      <c r="F3" s="22">
        <v>321</v>
      </c>
      <c r="G3" s="22"/>
      <c r="H3" s="22"/>
      <c r="I3" s="22"/>
      <c r="J3" s="22"/>
      <c r="K3" s="22">
        <v>1</v>
      </c>
      <c r="L3" s="22" t="s">
        <v>1806</v>
      </c>
      <c r="M3" s="22" t="s">
        <v>70</v>
      </c>
      <c r="O3" s="175"/>
      <c r="P3" s="175"/>
      <c r="Q3" s="175"/>
      <c r="R3" s="175"/>
      <c r="S3" s="175"/>
      <c r="T3" s="175"/>
      <c r="V3" s="173"/>
      <c r="W3" s="58" t="s">
        <v>2</v>
      </c>
      <c r="X3" s="58" t="s">
        <v>386</v>
      </c>
      <c r="Y3" s="58" t="s">
        <v>598</v>
      </c>
      <c r="Z3" s="58" t="s">
        <v>601</v>
      </c>
      <c r="AA3" s="58" t="s">
        <v>682</v>
      </c>
    </row>
    <row r="4" spans="1:27">
      <c r="A4" s="149" t="s">
        <v>1789</v>
      </c>
      <c r="B4" s="149">
        <v>150</v>
      </c>
      <c r="C4" s="149">
        <v>635</v>
      </c>
      <c r="D4" s="149" t="s">
        <v>2</v>
      </c>
      <c r="E4" s="149" t="s">
        <v>12</v>
      </c>
      <c r="F4" s="149">
        <v>395</v>
      </c>
      <c r="G4" s="149"/>
      <c r="H4" s="149"/>
      <c r="I4" s="149"/>
      <c r="J4" s="149"/>
      <c r="K4" s="149">
        <v>1</v>
      </c>
      <c r="L4" s="149" t="s">
        <v>2</v>
      </c>
      <c r="M4" s="149" t="s">
        <v>12</v>
      </c>
      <c r="O4" s="37" t="s">
        <v>2</v>
      </c>
      <c r="P4" s="37">
        <f>COUNTIF(A2:A13, "*_01")</f>
        <v>5</v>
      </c>
      <c r="Q4" s="37" t="s">
        <v>2</v>
      </c>
      <c r="R4" s="55">
        <f>COUNTIF($L$2:$L$13,Q4)</f>
        <v>6</v>
      </c>
      <c r="S4" s="56">
        <f>SUM(R4:R8)</f>
        <v>12</v>
      </c>
      <c r="T4" s="56">
        <f>R4*100/$S$4</f>
        <v>50</v>
      </c>
      <c r="V4" s="59" t="s">
        <v>2</v>
      </c>
      <c r="W4" s="57">
        <f>T4</f>
        <v>50</v>
      </c>
      <c r="X4" s="57">
        <f>T5</f>
        <v>0</v>
      </c>
      <c r="Y4" s="57">
        <f>T6</f>
        <v>0</v>
      </c>
      <c r="Z4" s="57">
        <f>T7</f>
        <v>0</v>
      </c>
      <c r="AA4" s="57">
        <f>T8</f>
        <v>50</v>
      </c>
    </row>
    <row r="5" spans="1:27">
      <c r="A5" s="149" t="s">
        <v>1790</v>
      </c>
      <c r="B5" s="149">
        <v>150</v>
      </c>
      <c r="C5" s="149">
        <v>635</v>
      </c>
      <c r="D5" s="149" t="s">
        <v>2</v>
      </c>
      <c r="E5" s="149" t="s">
        <v>12</v>
      </c>
      <c r="F5" s="149">
        <v>395</v>
      </c>
      <c r="G5" s="149"/>
      <c r="H5" s="149"/>
      <c r="I5" s="149"/>
      <c r="J5" s="149"/>
      <c r="K5" s="149">
        <v>1</v>
      </c>
      <c r="L5" s="149" t="s">
        <v>2</v>
      </c>
      <c r="M5" s="149" t="s">
        <v>12</v>
      </c>
      <c r="O5" s="38"/>
      <c r="P5" s="38"/>
      <c r="Q5" s="38" t="s">
        <v>386</v>
      </c>
      <c r="R5" s="2">
        <f>COUNTIF($L$2:$L$13,Q5)</f>
        <v>0</v>
      </c>
      <c r="S5" s="3"/>
      <c r="T5" s="3">
        <f>R5*100/$S$4</f>
        <v>0</v>
      </c>
      <c r="V5" s="59" t="s">
        <v>386</v>
      </c>
      <c r="W5" s="57">
        <f>T9</f>
        <v>0</v>
      </c>
      <c r="X5" s="57">
        <f>T10</f>
        <v>86.075949367088612</v>
      </c>
      <c r="Y5" s="57">
        <f>T11</f>
        <v>5.0632911392405067</v>
      </c>
      <c r="Z5" s="57">
        <f>T12</f>
        <v>0</v>
      </c>
      <c r="AA5" s="57">
        <f>T13</f>
        <v>8.8607594936708853</v>
      </c>
    </row>
    <row r="6" spans="1:27">
      <c r="A6" s="22" t="s">
        <v>1791</v>
      </c>
      <c r="B6" s="22">
        <v>150</v>
      </c>
      <c r="C6" s="22">
        <v>635</v>
      </c>
      <c r="D6" s="22" t="s">
        <v>2</v>
      </c>
      <c r="E6" s="22" t="s">
        <v>12</v>
      </c>
      <c r="F6" s="22">
        <v>245</v>
      </c>
      <c r="G6" s="22"/>
      <c r="H6" s="22"/>
      <c r="I6" s="22"/>
      <c r="J6" s="22"/>
      <c r="K6" s="22">
        <v>1</v>
      </c>
      <c r="L6" s="22" t="s">
        <v>2</v>
      </c>
      <c r="M6" s="22" t="s">
        <v>12</v>
      </c>
      <c r="O6" s="38"/>
      <c r="P6" s="38"/>
      <c r="Q6" s="38" t="s">
        <v>598</v>
      </c>
      <c r="R6" s="2">
        <f t="shared" ref="R6:R7" si="0">COUNTIF($L$2:$L$13,Q6)</f>
        <v>0</v>
      </c>
      <c r="S6" s="3"/>
      <c r="T6" s="3">
        <f>R6*100/$S$4</f>
        <v>0</v>
      </c>
      <c r="V6" s="59" t="s">
        <v>598</v>
      </c>
      <c r="W6" s="57">
        <f>T14</f>
        <v>0</v>
      </c>
      <c r="X6" s="57">
        <f>T15</f>
        <v>0</v>
      </c>
      <c r="Y6" s="57">
        <f>T16</f>
        <v>62.5</v>
      </c>
      <c r="Z6" s="57">
        <f>T17</f>
        <v>6.25</v>
      </c>
      <c r="AA6" s="57">
        <f>T18</f>
        <v>31.25</v>
      </c>
    </row>
    <row r="7" spans="1:27">
      <c r="A7" s="22" t="s">
        <v>1792</v>
      </c>
      <c r="B7" s="22">
        <v>150</v>
      </c>
      <c r="C7" s="25" t="s">
        <v>1793</v>
      </c>
      <c r="D7" s="22" t="s">
        <v>2</v>
      </c>
      <c r="E7" s="22" t="s">
        <v>12</v>
      </c>
      <c r="F7" s="22">
        <v>245</v>
      </c>
      <c r="G7" s="22"/>
      <c r="H7" s="22"/>
      <c r="I7" s="22"/>
      <c r="J7" s="22"/>
      <c r="K7" s="22">
        <v>1</v>
      </c>
      <c r="L7" s="22" t="s">
        <v>2</v>
      </c>
      <c r="M7" s="22" t="s">
        <v>12</v>
      </c>
      <c r="O7" s="38"/>
      <c r="P7" s="38"/>
      <c r="Q7" s="38" t="s">
        <v>601</v>
      </c>
      <c r="R7" s="2">
        <f t="shared" si="0"/>
        <v>0</v>
      </c>
      <c r="S7" s="3"/>
      <c r="T7" s="3">
        <f>R7*100/$S$4</f>
        <v>0</v>
      </c>
      <c r="V7" s="59" t="s">
        <v>601</v>
      </c>
      <c r="W7" s="57">
        <f>T19</f>
        <v>0</v>
      </c>
      <c r="X7" s="57">
        <f>T20</f>
        <v>0</v>
      </c>
      <c r="Y7" s="57">
        <f>T21</f>
        <v>0</v>
      </c>
      <c r="Z7" s="57">
        <f>T22</f>
        <v>50</v>
      </c>
      <c r="AA7" s="57">
        <f>T23</f>
        <v>50</v>
      </c>
    </row>
    <row r="8" spans="1:27">
      <c r="A8" s="149" t="s">
        <v>1794</v>
      </c>
      <c r="B8" s="149">
        <v>150</v>
      </c>
      <c r="C8" s="149">
        <v>653</v>
      </c>
      <c r="D8" s="149" t="s">
        <v>2</v>
      </c>
      <c r="E8" s="149" t="s">
        <v>12</v>
      </c>
      <c r="F8" s="149">
        <v>347</v>
      </c>
      <c r="G8" s="149"/>
      <c r="H8" s="149"/>
      <c r="I8" s="149"/>
      <c r="J8" s="149"/>
      <c r="K8" s="149">
        <v>1</v>
      </c>
      <c r="L8" s="149" t="s">
        <v>2</v>
      </c>
      <c r="M8" s="149" t="s">
        <v>12</v>
      </c>
      <c r="O8" s="39"/>
      <c r="P8" s="39"/>
      <c r="Q8" s="39" t="s">
        <v>1806</v>
      </c>
      <c r="R8" s="7">
        <f>COUNTIF($L$2:$L$13,Q8)</f>
        <v>6</v>
      </c>
      <c r="S8" s="6"/>
      <c r="T8" s="6">
        <f>R8*100/$S$4</f>
        <v>50</v>
      </c>
      <c r="V8" s="59" t="s">
        <v>607</v>
      </c>
      <c r="W8" s="57">
        <f>T24</f>
        <v>0</v>
      </c>
      <c r="X8" s="57">
        <f>T25</f>
        <v>0</v>
      </c>
      <c r="Y8" s="57">
        <f>T26</f>
        <v>0</v>
      </c>
      <c r="Z8" s="57">
        <f>T27</f>
        <v>0</v>
      </c>
      <c r="AA8" s="57">
        <f>T28</f>
        <v>100</v>
      </c>
    </row>
    <row r="9" spans="1:27">
      <c r="A9" s="149" t="s">
        <v>1795</v>
      </c>
      <c r="B9" s="149">
        <v>150</v>
      </c>
      <c r="C9" s="149">
        <v>653</v>
      </c>
      <c r="D9" s="149" t="s">
        <v>2</v>
      </c>
      <c r="E9" s="149" t="s">
        <v>12</v>
      </c>
      <c r="F9" s="149">
        <v>347</v>
      </c>
      <c r="G9" s="149"/>
      <c r="H9" s="149"/>
      <c r="I9" s="149"/>
      <c r="J9" s="149"/>
      <c r="K9" s="149">
        <v>1</v>
      </c>
      <c r="L9" s="149" t="s">
        <v>2</v>
      </c>
      <c r="M9" s="149" t="s">
        <v>12</v>
      </c>
      <c r="O9" s="37" t="s">
        <v>386</v>
      </c>
      <c r="P9" s="37">
        <f>COUNTIF(A14:A92, "*_01")</f>
        <v>14</v>
      </c>
      <c r="Q9" s="37" t="s">
        <v>2</v>
      </c>
      <c r="R9" s="2">
        <f>COUNTIF($L$14:$L$92,Q9)</f>
        <v>0</v>
      </c>
      <c r="S9" s="56">
        <f>SUM(R9:R13)</f>
        <v>79</v>
      </c>
      <c r="T9" s="56">
        <f>R9*100/$S$9</f>
        <v>0</v>
      </c>
    </row>
    <row r="10" spans="1:27">
      <c r="A10" s="22" t="s">
        <v>1801</v>
      </c>
      <c r="B10" s="22">
        <v>150</v>
      </c>
      <c r="C10" s="22">
        <v>635</v>
      </c>
      <c r="D10" s="22" t="s">
        <v>2</v>
      </c>
      <c r="E10" s="22" t="s">
        <v>12</v>
      </c>
      <c r="F10" s="22">
        <v>330</v>
      </c>
      <c r="G10" s="22">
        <v>563</v>
      </c>
      <c r="H10" s="22"/>
      <c r="I10" s="22"/>
      <c r="J10" s="22"/>
      <c r="K10" s="22">
        <v>3</v>
      </c>
      <c r="L10" s="22" t="s">
        <v>1806</v>
      </c>
      <c r="M10" s="22" t="s">
        <v>70</v>
      </c>
      <c r="O10" s="38"/>
      <c r="P10" s="38"/>
      <c r="Q10" s="38" t="s">
        <v>386</v>
      </c>
      <c r="R10" s="2">
        <f>COUNTIF($L$14:$L$92,Q10)</f>
        <v>68</v>
      </c>
      <c r="S10" s="3"/>
      <c r="T10" s="3">
        <f>R10*100/$S$9</f>
        <v>86.075949367088612</v>
      </c>
    </row>
    <row r="11" spans="1:27">
      <c r="A11" s="22" t="s">
        <v>1802</v>
      </c>
      <c r="B11" s="22">
        <v>150</v>
      </c>
      <c r="C11" s="22">
        <v>635</v>
      </c>
      <c r="D11" s="22" t="s">
        <v>2</v>
      </c>
      <c r="E11" s="22" t="s">
        <v>12</v>
      </c>
      <c r="F11" s="22">
        <v>330</v>
      </c>
      <c r="G11" s="22">
        <v>563</v>
      </c>
      <c r="H11" s="22"/>
      <c r="I11" s="22"/>
      <c r="J11" s="22"/>
      <c r="K11" s="22">
        <v>3</v>
      </c>
      <c r="L11" s="22" t="s">
        <v>1806</v>
      </c>
      <c r="M11" s="22" t="s">
        <v>70</v>
      </c>
      <c r="O11" s="38"/>
      <c r="P11" s="38"/>
      <c r="Q11" s="38" t="s">
        <v>598</v>
      </c>
      <c r="R11" s="2">
        <f>COUNTIF($L$14:$L$92,Q11)</f>
        <v>4</v>
      </c>
      <c r="S11" s="3"/>
      <c r="T11" s="3">
        <f t="shared" ref="T11:T12" si="1">R11*100/$S$9</f>
        <v>5.0632911392405067</v>
      </c>
    </row>
    <row r="12" spans="1:27">
      <c r="A12" s="22" t="s">
        <v>1803</v>
      </c>
      <c r="B12" s="22">
        <v>150</v>
      </c>
      <c r="C12" s="22">
        <v>635</v>
      </c>
      <c r="D12" s="22" t="s">
        <v>2</v>
      </c>
      <c r="E12" s="22" t="s">
        <v>12</v>
      </c>
      <c r="F12" s="22">
        <v>330</v>
      </c>
      <c r="G12" s="22">
        <v>509</v>
      </c>
      <c r="H12" s="22"/>
      <c r="I12" s="22"/>
      <c r="J12" s="22"/>
      <c r="K12" s="22">
        <v>3</v>
      </c>
      <c r="L12" s="22" t="s">
        <v>1806</v>
      </c>
      <c r="M12" s="22" t="s">
        <v>70</v>
      </c>
      <c r="O12" s="38"/>
      <c r="P12" s="38"/>
      <c r="Q12" s="38" t="s">
        <v>601</v>
      </c>
      <c r="R12" s="2">
        <f>COUNTIF($L$14:$L$92,Q12)</f>
        <v>0</v>
      </c>
      <c r="S12" s="3"/>
      <c r="T12" s="3">
        <f t="shared" si="1"/>
        <v>0</v>
      </c>
    </row>
    <row r="13" spans="1:27">
      <c r="A13" s="22" t="s">
        <v>1804</v>
      </c>
      <c r="B13" s="22">
        <v>150</v>
      </c>
      <c r="C13" s="22">
        <v>635</v>
      </c>
      <c r="D13" s="22" t="s">
        <v>2</v>
      </c>
      <c r="E13" s="22" t="s">
        <v>12</v>
      </c>
      <c r="F13" s="22">
        <v>330</v>
      </c>
      <c r="G13" s="22">
        <v>509</v>
      </c>
      <c r="H13" s="22"/>
      <c r="I13" s="22"/>
      <c r="J13" s="22"/>
      <c r="K13" s="22">
        <v>3</v>
      </c>
      <c r="L13" s="22" t="s">
        <v>1806</v>
      </c>
      <c r="M13" s="22" t="s">
        <v>70</v>
      </c>
      <c r="O13" s="39"/>
      <c r="P13" s="39"/>
      <c r="Q13" s="39" t="s">
        <v>607</v>
      </c>
      <c r="R13" s="7">
        <f>COUNTIF($L$14:$L$92,Q13)</f>
        <v>7</v>
      </c>
      <c r="S13" s="6"/>
      <c r="T13" s="6">
        <f>R13*100/$S$9</f>
        <v>8.8607594936708853</v>
      </c>
    </row>
    <row r="14" spans="1:27">
      <c r="A14" s="81" t="s">
        <v>1710</v>
      </c>
      <c r="B14" s="81">
        <v>150</v>
      </c>
      <c r="C14" s="81">
        <v>635</v>
      </c>
      <c r="D14" s="81" t="s">
        <v>386</v>
      </c>
      <c r="E14" s="81" t="s">
        <v>12</v>
      </c>
      <c r="F14" s="81">
        <v>192</v>
      </c>
      <c r="G14" s="81">
        <v>352</v>
      </c>
      <c r="H14" s="81">
        <v>415</v>
      </c>
      <c r="I14" s="81">
        <v>502</v>
      </c>
      <c r="J14" s="81"/>
      <c r="K14" s="81">
        <v>10</v>
      </c>
      <c r="L14" s="81" t="s">
        <v>386</v>
      </c>
      <c r="M14" s="81" t="s">
        <v>12</v>
      </c>
      <c r="O14" s="37" t="s">
        <v>598</v>
      </c>
      <c r="P14" s="37">
        <f>COUNTIF(A93:A124, "*_01")</f>
        <v>7</v>
      </c>
      <c r="Q14" s="37" t="s">
        <v>2</v>
      </c>
      <c r="R14" s="2">
        <f>COUNTIF($L$93:$L$124,Q14)</f>
        <v>0</v>
      </c>
      <c r="S14" s="56">
        <f>SUM(R14:R18)</f>
        <v>32</v>
      </c>
      <c r="T14" s="56">
        <f>R14*100/$S$14</f>
        <v>0</v>
      </c>
    </row>
    <row r="15" spans="1:27">
      <c r="A15" s="81" t="s">
        <v>1711</v>
      </c>
      <c r="B15" s="81">
        <v>150</v>
      </c>
      <c r="C15" s="81">
        <v>635</v>
      </c>
      <c r="D15" s="81" t="s">
        <v>386</v>
      </c>
      <c r="E15" s="81" t="s">
        <v>12</v>
      </c>
      <c r="F15" s="81">
        <v>192</v>
      </c>
      <c r="G15" s="81">
        <v>352</v>
      </c>
      <c r="H15" s="81">
        <v>415</v>
      </c>
      <c r="I15" s="81">
        <v>502</v>
      </c>
      <c r="J15" s="81"/>
      <c r="K15" s="81">
        <v>10</v>
      </c>
      <c r="L15" s="81" t="s">
        <v>386</v>
      </c>
      <c r="M15" s="81" t="s">
        <v>12</v>
      </c>
      <c r="O15" s="38"/>
      <c r="P15" s="38"/>
      <c r="Q15" s="38" t="s">
        <v>386</v>
      </c>
      <c r="R15" s="2">
        <f>COUNTIF($L$93:$L$124,Q15)</f>
        <v>0</v>
      </c>
      <c r="S15" s="3"/>
      <c r="T15" s="3">
        <f t="shared" ref="T15" si="2">R15*100/$S$14</f>
        <v>0</v>
      </c>
    </row>
    <row r="16" spans="1:27">
      <c r="A16" s="81" t="s">
        <v>1712</v>
      </c>
      <c r="B16" s="81">
        <v>150</v>
      </c>
      <c r="C16" s="81">
        <v>635</v>
      </c>
      <c r="D16" s="81" t="s">
        <v>386</v>
      </c>
      <c r="E16" s="81" t="s">
        <v>12</v>
      </c>
      <c r="F16" s="81">
        <v>192</v>
      </c>
      <c r="G16" s="81">
        <v>352</v>
      </c>
      <c r="H16" s="81">
        <v>415</v>
      </c>
      <c r="I16" s="81"/>
      <c r="J16" s="81"/>
      <c r="K16" s="81">
        <v>10</v>
      </c>
      <c r="L16" s="81" t="s">
        <v>386</v>
      </c>
      <c r="M16" s="81" t="s">
        <v>12</v>
      </c>
      <c r="O16" s="38"/>
      <c r="P16" s="38"/>
      <c r="Q16" s="38" t="s">
        <v>598</v>
      </c>
      <c r="R16" s="2">
        <f>COUNTIF($L$93:$L$124,Q16)</f>
        <v>20</v>
      </c>
      <c r="S16" s="3"/>
      <c r="T16" s="3">
        <f>R16*100/$S$14</f>
        <v>62.5</v>
      </c>
    </row>
    <row r="17" spans="1:20">
      <c r="A17" s="81" t="s">
        <v>1713</v>
      </c>
      <c r="B17" s="81">
        <v>150</v>
      </c>
      <c r="C17" s="81">
        <v>635</v>
      </c>
      <c r="D17" s="81" t="s">
        <v>386</v>
      </c>
      <c r="E17" s="81" t="s">
        <v>12</v>
      </c>
      <c r="F17" s="81">
        <v>192</v>
      </c>
      <c r="G17" s="81">
        <v>352</v>
      </c>
      <c r="H17" s="81"/>
      <c r="I17" s="81"/>
      <c r="J17" s="81"/>
      <c r="K17" s="81">
        <v>10</v>
      </c>
      <c r="L17" s="81" t="s">
        <v>386</v>
      </c>
      <c r="M17" s="81" t="s">
        <v>12</v>
      </c>
      <c r="O17" s="38"/>
      <c r="P17" s="38"/>
      <c r="Q17" s="38" t="s">
        <v>601</v>
      </c>
      <c r="R17" s="2">
        <f>COUNTIF($L$93:$L$124,Q17)</f>
        <v>2</v>
      </c>
      <c r="S17" s="3"/>
      <c r="T17" s="3">
        <f>R17*100/$S$14</f>
        <v>6.25</v>
      </c>
    </row>
    <row r="18" spans="1:20">
      <c r="A18" s="81" t="s">
        <v>1714</v>
      </c>
      <c r="B18" s="81">
        <v>150</v>
      </c>
      <c r="C18" s="81">
        <v>635</v>
      </c>
      <c r="D18" s="81" t="s">
        <v>386</v>
      </c>
      <c r="E18" s="81" t="s">
        <v>12</v>
      </c>
      <c r="F18" s="81">
        <v>192</v>
      </c>
      <c r="G18" s="81">
        <v>330</v>
      </c>
      <c r="H18" s="81">
        <v>456</v>
      </c>
      <c r="I18" s="81">
        <v>607</v>
      </c>
      <c r="J18" s="81"/>
      <c r="K18" s="81">
        <v>10</v>
      </c>
      <c r="L18" s="81" t="s">
        <v>386</v>
      </c>
      <c r="M18" s="81" t="s">
        <v>12</v>
      </c>
      <c r="O18" s="39"/>
      <c r="P18" s="39"/>
      <c r="Q18" s="39" t="s">
        <v>607</v>
      </c>
      <c r="R18" s="7">
        <f>COUNTIF($L$93:$L$124,Q18)</f>
        <v>10</v>
      </c>
      <c r="S18" s="6"/>
      <c r="T18" s="6">
        <f>R18*100/$S$14</f>
        <v>31.25</v>
      </c>
    </row>
    <row r="19" spans="1:20">
      <c r="A19" s="81" t="s">
        <v>1715</v>
      </c>
      <c r="B19" s="81">
        <v>150</v>
      </c>
      <c r="C19" s="81">
        <v>635</v>
      </c>
      <c r="D19" s="81" t="s">
        <v>386</v>
      </c>
      <c r="E19" s="81" t="s">
        <v>12</v>
      </c>
      <c r="F19" s="81">
        <v>192</v>
      </c>
      <c r="G19" s="81">
        <v>330</v>
      </c>
      <c r="H19" s="81">
        <v>456</v>
      </c>
      <c r="I19" s="81">
        <v>607</v>
      </c>
      <c r="J19" s="81"/>
      <c r="K19" s="81">
        <v>10</v>
      </c>
      <c r="L19" s="81" t="s">
        <v>386</v>
      </c>
      <c r="M19" s="81" t="s">
        <v>12</v>
      </c>
      <c r="O19" s="37" t="s">
        <v>601</v>
      </c>
      <c r="P19" s="37">
        <f>COUNTIF(A125:A136, "*_01")</f>
        <v>3</v>
      </c>
      <c r="Q19" s="37" t="s">
        <v>2</v>
      </c>
      <c r="R19" s="55">
        <f>COUNTIF($L$125:$L$136, Q19)</f>
        <v>0</v>
      </c>
      <c r="S19" s="56">
        <f>SUM(R19:R23)</f>
        <v>12</v>
      </c>
      <c r="T19" s="56">
        <f>R19*100/$S$19</f>
        <v>0</v>
      </c>
    </row>
    <row r="20" spans="1:20">
      <c r="A20" s="81" t="s">
        <v>1716</v>
      </c>
      <c r="B20" s="81">
        <v>150</v>
      </c>
      <c r="C20" s="81">
        <v>635</v>
      </c>
      <c r="D20" s="81" t="s">
        <v>386</v>
      </c>
      <c r="E20" s="81" t="s">
        <v>12</v>
      </c>
      <c r="F20" s="81">
        <v>192</v>
      </c>
      <c r="G20" s="81">
        <v>330</v>
      </c>
      <c r="H20" s="81">
        <v>456</v>
      </c>
      <c r="I20" s="81">
        <v>580</v>
      </c>
      <c r="J20" s="81"/>
      <c r="K20" s="81">
        <v>10</v>
      </c>
      <c r="L20" s="81" t="s">
        <v>386</v>
      </c>
      <c r="M20" s="81" t="s">
        <v>12</v>
      </c>
      <c r="O20" s="38"/>
      <c r="P20" s="38"/>
      <c r="Q20" s="38" t="s">
        <v>386</v>
      </c>
      <c r="R20" s="2">
        <f>COUNTIF($L$125:$L$136, Q20)</f>
        <v>0</v>
      </c>
      <c r="S20" s="3"/>
      <c r="T20" s="3">
        <f t="shared" ref="T20:T23" si="3">R20*100/$S$19</f>
        <v>0</v>
      </c>
    </row>
    <row r="21" spans="1:20">
      <c r="A21" s="81" t="s">
        <v>1717</v>
      </c>
      <c r="B21" s="81">
        <v>150</v>
      </c>
      <c r="C21" s="81">
        <v>635</v>
      </c>
      <c r="D21" s="81" t="s">
        <v>386</v>
      </c>
      <c r="E21" s="81" t="s">
        <v>12</v>
      </c>
      <c r="F21" s="81">
        <v>192</v>
      </c>
      <c r="G21" s="81">
        <v>330</v>
      </c>
      <c r="H21" s="81">
        <v>456</v>
      </c>
      <c r="I21" s="81">
        <v>580</v>
      </c>
      <c r="J21" s="81"/>
      <c r="K21" s="81">
        <v>10</v>
      </c>
      <c r="L21" s="81" t="s">
        <v>386</v>
      </c>
      <c r="M21" s="81" t="s">
        <v>12</v>
      </c>
      <c r="O21" s="38"/>
      <c r="P21" s="38"/>
      <c r="Q21" s="38" t="s">
        <v>598</v>
      </c>
      <c r="R21" s="2">
        <f>COUNTIF($L$125:$L$136, Q21)</f>
        <v>0</v>
      </c>
      <c r="S21" s="3"/>
      <c r="T21" s="3">
        <f t="shared" si="3"/>
        <v>0</v>
      </c>
    </row>
    <row r="22" spans="1:20">
      <c r="A22" s="81" t="s">
        <v>1718</v>
      </c>
      <c r="B22" s="81">
        <v>150</v>
      </c>
      <c r="C22" s="81">
        <v>635</v>
      </c>
      <c r="D22" s="81" t="s">
        <v>386</v>
      </c>
      <c r="E22" s="81" t="s">
        <v>12</v>
      </c>
      <c r="F22" s="81">
        <v>192</v>
      </c>
      <c r="G22" s="81">
        <v>330</v>
      </c>
      <c r="H22" s="81">
        <v>439</v>
      </c>
      <c r="I22" s="81">
        <v>624</v>
      </c>
      <c r="J22" s="81"/>
      <c r="K22" s="81">
        <v>10</v>
      </c>
      <c r="L22" s="81" t="s">
        <v>386</v>
      </c>
      <c r="M22" s="81" t="s">
        <v>12</v>
      </c>
      <c r="O22" s="38"/>
      <c r="P22" s="38"/>
      <c r="Q22" s="38" t="s">
        <v>601</v>
      </c>
      <c r="R22" s="2">
        <f>COUNTIF($L$125:$L$136, Q22)</f>
        <v>6</v>
      </c>
      <c r="S22" s="3"/>
      <c r="T22" s="3">
        <f>R22*100/$S$19</f>
        <v>50</v>
      </c>
    </row>
    <row r="23" spans="1:20">
      <c r="A23" s="81" t="s">
        <v>1719</v>
      </c>
      <c r="B23" s="81">
        <v>150</v>
      </c>
      <c r="C23" s="81">
        <v>635</v>
      </c>
      <c r="D23" s="81" t="s">
        <v>386</v>
      </c>
      <c r="E23" s="81" t="s">
        <v>12</v>
      </c>
      <c r="F23" s="81">
        <v>192</v>
      </c>
      <c r="G23" s="81">
        <v>330</v>
      </c>
      <c r="H23" s="81">
        <v>439</v>
      </c>
      <c r="I23" s="81">
        <v>624</v>
      </c>
      <c r="J23" s="81"/>
      <c r="K23" s="81">
        <v>10</v>
      </c>
      <c r="L23" s="81" t="s">
        <v>386</v>
      </c>
      <c r="M23" s="81" t="s">
        <v>12</v>
      </c>
      <c r="O23" s="39"/>
      <c r="P23" s="39"/>
      <c r="Q23" s="39" t="s">
        <v>607</v>
      </c>
      <c r="R23" s="7">
        <f>COUNTIF($L$125:$L$136, Q23)</f>
        <v>6</v>
      </c>
      <c r="S23" s="6"/>
      <c r="T23" s="6">
        <f t="shared" si="3"/>
        <v>50</v>
      </c>
    </row>
    <row r="24" spans="1:20">
      <c r="A24" s="81" t="s">
        <v>1720</v>
      </c>
      <c r="B24" s="81">
        <v>150</v>
      </c>
      <c r="C24" s="81">
        <v>635</v>
      </c>
      <c r="D24" s="81" t="s">
        <v>386</v>
      </c>
      <c r="E24" s="81" t="s">
        <v>12</v>
      </c>
      <c r="F24" s="81">
        <v>192</v>
      </c>
      <c r="G24" s="81">
        <v>330</v>
      </c>
      <c r="H24" s="81">
        <v>439</v>
      </c>
      <c r="I24" s="81"/>
      <c r="J24" s="81"/>
      <c r="K24" s="81">
        <v>10</v>
      </c>
      <c r="L24" s="81" t="s">
        <v>386</v>
      </c>
      <c r="M24" s="81" t="s">
        <v>12</v>
      </c>
      <c r="O24" s="37" t="s">
        <v>607</v>
      </c>
      <c r="P24" s="37">
        <f>COUNTIF(A137:A146, "*_01")</f>
        <v>7</v>
      </c>
      <c r="Q24" s="37" t="s">
        <v>2</v>
      </c>
      <c r="R24" s="55">
        <f>COUNTIF($L$137:$L$146, Q24)</f>
        <v>0</v>
      </c>
      <c r="S24" s="56">
        <f>SUM(R24:R28)</f>
        <v>10</v>
      </c>
      <c r="T24" s="56">
        <f>R24*100/$S$24</f>
        <v>0</v>
      </c>
    </row>
    <row r="25" spans="1:20">
      <c r="A25" s="26" t="s">
        <v>1721</v>
      </c>
      <c r="B25" s="26">
        <v>150</v>
      </c>
      <c r="C25" s="26">
        <v>635</v>
      </c>
      <c r="D25" s="26" t="s">
        <v>386</v>
      </c>
      <c r="E25" s="26" t="s">
        <v>12</v>
      </c>
      <c r="F25" s="26">
        <v>324</v>
      </c>
      <c r="G25" s="26">
        <v>383</v>
      </c>
      <c r="H25" s="26">
        <v>525</v>
      </c>
      <c r="I25" s="26"/>
      <c r="J25" s="26"/>
      <c r="K25" s="26">
        <v>4</v>
      </c>
      <c r="L25" s="26" t="s">
        <v>386</v>
      </c>
      <c r="M25" s="26" t="s">
        <v>12</v>
      </c>
      <c r="O25" s="18"/>
      <c r="P25" s="18"/>
      <c r="Q25" s="38" t="s">
        <v>386</v>
      </c>
      <c r="R25" s="2">
        <f>COUNTIF($L$137:$L$146, Q25)</f>
        <v>0</v>
      </c>
      <c r="S25" s="3"/>
      <c r="T25" s="3">
        <f t="shared" ref="T25:T27" si="4">R25*100/$S$24</f>
        <v>0</v>
      </c>
    </row>
    <row r="26" spans="1:20">
      <c r="A26" s="26" t="s">
        <v>1722</v>
      </c>
      <c r="B26" s="26">
        <v>150</v>
      </c>
      <c r="C26" s="26">
        <v>635</v>
      </c>
      <c r="D26" s="26" t="s">
        <v>386</v>
      </c>
      <c r="E26" s="26" t="s">
        <v>12</v>
      </c>
      <c r="F26" s="26">
        <v>324</v>
      </c>
      <c r="G26" s="26">
        <v>383</v>
      </c>
      <c r="H26" s="26">
        <v>525</v>
      </c>
      <c r="I26" s="26"/>
      <c r="J26" s="26"/>
      <c r="K26" s="26">
        <v>4</v>
      </c>
      <c r="L26" s="26" t="s">
        <v>386</v>
      </c>
      <c r="M26" s="26" t="s">
        <v>12</v>
      </c>
      <c r="O26" s="18"/>
      <c r="P26" s="18"/>
      <c r="Q26" s="38" t="s">
        <v>598</v>
      </c>
      <c r="R26" s="2">
        <f>COUNTIF($L$137:$L$146, Q26)</f>
        <v>0</v>
      </c>
      <c r="S26" s="3"/>
      <c r="T26" s="3">
        <f t="shared" si="4"/>
        <v>0</v>
      </c>
    </row>
    <row r="27" spans="1:20">
      <c r="A27" s="26" t="s">
        <v>1723</v>
      </c>
      <c r="B27" s="26">
        <v>150</v>
      </c>
      <c r="C27" s="26">
        <v>635</v>
      </c>
      <c r="D27" s="26" t="s">
        <v>386</v>
      </c>
      <c r="E27" s="26" t="s">
        <v>12</v>
      </c>
      <c r="F27" s="26">
        <v>324</v>
      </c>
      <c r="G27" s="26">
        <v>383</v>
      </c>
      <c r="H27" s="26">
        <v>450</v>
      </c>
      <c r="I27" s="26"/>
      <c r="J27" s="26"/>
      <c r="K27" s="26">
        <v>4</v>
      </c>
      <c r="L27" s="26" t="s">
        <v>386</v>
      </c>
      <c r="M27" s="26" t="s">
        <v>12</v>
      </c>
      <c r="O27" s="38"/>
      <c r="P27" s="38"/>
      <c r="Q27" s="38" t="s">
        <v>601</v>
      </c>
      <c r="R27" s="2">
        <f>COUNTIF($L$137:$L$146, Q27)</f>
        <v>0</v>
      </c>
      <c r="S27" s="3"/>
      <c r="T27" s="3">
        <f t="shared" si="4"/>
        <v>0</v>
      </c>
    </row>
    <row r="28" spans="1:20">
      <c r="A28" s="26" t="s">
        <v>1724</v>
      </c>
      <c r="B28" s="26">
        <v>150</v>
      </c>
      <c r="C28" s="26">
        <v>635</v>
      </c>
      <c r="D28" s="26" t="s">
        <v>386</v>
      </c>
      <c r="E28" s="26" t="s">
        <v>12</v>
      </c>
      <c r="F28" s="26">
        <v>324</v>
      </c>
      <c r="G28" s="26">
        <v>383</v>
      </c>
      <c r="H28" s="26">
        <v>450</v>
      </c>
      <c r="I28" s="26"/>
      <c r="J28" s="26"/>
      <c r="K28" s="26">
        <v>4</v>
      </c>
      <c r="L28" s="26" t="s">
        <v>386</v>
      </c>
      <c r="M28" s="26" t="s">
        <v>12</v>
      </c>
      <c r="O28" s="39"/>
      <c r="P28" s="39"/>
      <c r="Q28" s="39" t="s">
        <v>607</v>
      </c>
      <c r="R28" s="7">
        <f>COUNTIF($L$137:$L$146, Q28)</f>
        <v>10</v>
      </c>
      <c r="S28" s="6"/>
      <c r="T28" s="6">
        <f>R28*100/$S$24</f>
        <v>100</v>
      </c>
    </row>
    <row r="29" spans="1:20">
      <c r="A29" s="26" t="s">
        <v>1725</v>
      </c>
      <c r="B29" s="26">
        <v>150</v>
      </c>
      <c r="C29" s="26">
        <v>635</v>
      </c>
      <c r="D29" s="26" t="s">
        <v>386</v>
      </c>
      <c r="E29" s="26" t="s">
        <v>12</v>
      </c>
      <c r="F29" s="26">
        <v>324</v>
      </c>
      <c r="G29" s="26"/>
      <c r="H29" s="26"/>
      <c r="I29" s="26"/>
      <c r="J29" s="26"/>
      <c r="K29" s="26">
        <v>4</v>
      </c>
      <c r="L29" s="26" t="s">
        <v>607</v>
      </c>
      <c r="M29" s="26" t="s">
        <v>70</v>
      </c>
      <c r="O29" s="14" t="s">
        <v>604</v>
      </c>
      <c r="P29" s="126">
        <f>P4+P9+P14+P19+P24</f>
        <v>36</v>
      </c>
      <c r="R29" s="2">
        <f>SUM(R4:R28)</f>
        <v>145</v>
      </c>
      <c r="S29" s="68">
        <f>S4+S9+S14+S19+S24</f>
        <v>145</v>
      </c>
      <c r="T29" s="8"/>
    </row>
    <row r="30" spans="1:20">
      <c r="A30" s="81" t="s">
        <v>562</v>
      </c>
      <c r="B30" s="81">
        <v>150</v>
      </c>
      <c r="C30" s="85">
        <v>635</v>
      </c>
      <c r="D30" s="81" t="s">
        <v>386</v>
      </c>
      <c r="E30" s="81" t="s">
        <v>12</v>
      </c>
      <c r="F30" s="81">
        <v>192</v>
      </c>
      <c r="G30" s="81">
        <v>209</v>
      </c>
      <c r="H30" s="81">
        <v>412</v>
      </c>
      <c r="I30" s="81"/>
      <c r="J30" s="81"/>
      <c r="K30" s="81">
        <v>8</v>
      </c>
      <c r="L30" s="81" t="s">
        <v>386</v>
      </c>
      <c r="M30" s="81" t="s">
        <v>12</v>
      </c>
      <c r="R30" s="2"/>
    </row>
    <row r="31" spans="1:20">
      <c r="A31" s="81" t="s">
        <v>563</v>
      </c>
      <c r="B31" s="81">
        <v>150</v>
      </c>
      <c r="C31" s="85">
        <v>635</v>
      </c>
      <c r="D31" s="81" t="s">
        <v>386</v>
      </c>
      <c r="E31" s="81" t="s">
        <v>12</v>
      </c>
      <c r="F31" s="81">
        <v>192</v>
      </c>
      <c r="G31" s="81">
        <v>209</v>
      </c>
      <c r="H31" s="81">
        <v>412</v>
      </c>
      <c r="I31" s="81">
        <v>480</v>
      </c>
      <c r="J31" s="81"/>
      <c r="K31" s="81">
        <v>8</v>
      </c>
      <c r="L31" s="81" t="s">
        <v>386</v>
      </c>
      <c r="M31" s="81" t="s">
        <v>12</v>
      </c>
      <c r="R31" s="2"/>
    </row>
    <row r="32" spans="1:20">
      <c r="A32" s="81" t="s">
        <v>564</v>
      </c>
      <c r="B32" s="81">
        <v>150</v>
      </c>
      <c r="C32" s="85">
        <v>635</v>
      </c>
      <c r="D32" s="81" t="s">
        <v>386</v>
      </c>
      <c r="E32" s="81" t="s">
        <v>12</v>
      </c>
      <c r="F32" s="81">
        <v>192</v>
      </c>
      <c r="G32" s="81">
        <v>209</v>
      </c>
      <c r="H32" s="81">
        <v>412</v>
      </c>
      <c r="I32" s="81">
        <v>480</v>
      </c>
      <c r="J32" s="81"/>
      <c r="K32" s="81">
        <v>8</v>
      </c>
      <c r="L32" s="81" t="s">
        <v>386</v>
      </c>
      <c r="M32" s="81" t="s">
        <v>12</v>
      </c>
      <c r="R32" s="2"/>
    </row>
    <row r="33" spans="1:18">
      <c r="A33" s="81" t="s">
        <v>565</v>
      </c>
      <c r="B33" s="81">
        <v>150</v>
      </c>
      <c r="C33" s="82" t="s">
        <v>566</v>
      </c>
      <c r="D33" s="81" t="s">
        <v>386</v>
      </c>
      <c r="E33" s="81" t="s">
        <v>12</v>
      </c>
      <c r="F33" s="81">
        <v>192</v>
      </c>
      <c r="G33" s="81">
        <v>209</v>
      </c>
      <c r="H33" s="81"/>
      <c r="I33" s="81"/>
      <c r="J33" s="81"/>
      <c r="K33" s="81">
        <v>8</v>
      </c>
      <c r="L33" s="81" t="s">
        <v>386</v>
      </c>
      <c r="M33" s="81" t="s">
        <v>12</v>
      </c>
    </row>
    <row r="34" spans="1:18">
      <c r="A34" s="81" t="s">
        <v>567</v>
      </c>
      <c r="B34" s="81">
        <v>150</v>
      </c>
      <c r="C34" s="85">
        <v>635</v>
      </c>
      <c r="D34" s="81" t="s">
        <v>386</v>
      </c>
      <c r="E34" s="81" t="s">
        <v>12</v>
      </c>
      <c r="F34" s="81">
        <v>192</v>
      </c>
      <c r="G34" s="81">
        <v>226</v>
      </c>
      <c r="H34" s="81">
        <v>369</v>
      </c>
      <c r="I34" s="81">
        <v>527</v>
      </c>
      <c r="J34" s="81">
        <v>634</v>
      </c>
      <c r="K34" s="81">
        <v>8</v>
      </c>
      <c r="L34" s="81" t="s">
        <v>386</v>
      </c>
      <c r="M34" s="81" t="s">
        <v>12</v>
      </c>
    </row>
    <row r="35" spans="1:18">
      <c r="A35" s="81" t="s">
        <v>568</v>
      </c>
      <c r="B35" s="81">
        <v>150</v>
      </c>
      <c r="C35" s="85">
        <v>635</v>
      </c>
      <c r="D35" s="81" t="s">
        <v>386</v>
      </c>
      <c r="E35" s="81" t="s">
        <v>12</v>
      </c>
      <c r="F35" s="81">
        <v>192</v>
      </c>
      <c r="G35" s="81">
        <v>226</v>
      </c>
      <c r="H35" s="81">
        <v>369</v>
      </c>
      <c r="I35" s="81">
        <v>527</v>
      </c>
      <c r="J35" s="81">
        <v>634</v>
      </c>
      <c r="K35" s="81">
        <v>8</v>
      </c>
      <c r="L35" s="81" t="s">
        <v>386</v>
      </c>
      <c r="M35" s="81" t="s">
        <v>12</v>
      </c>
    </row>
    <row r="36" spans="1:18">
      <c r="A36" s="81" t="s">
        <v>569</v>
      </c>
      <c r="B36" s="81">
        <v>150</v>
      </c>
      <c r="C36" s="85">
        <v>635</v>
      </c>
      <c r="D36" s="81" t="s">
        <v>386</v>
      </c>
      <c r="E36" s="81" t="s">
        <v>12</v>
      </c>
      <c r="F36" s="81">
        <v>192</v>
      </c>
      <c r="G36" s="81">
        <v>226</v>
      </c>
      <c r="H36" s="81">
        <v>369</v>
      </c>
      <c r="I36" s="81">
        <v>527</v>
      </c>
      <c r="J36" s="81"/>
      <c r="K36" s="81">
        <v>8</v>
      </c>
      <c r="L36" s="81" t="s">
        <v>386</v>
      </c>
      <c r="M36" s="81" t="s">
        <v>12</v>
      </c>
    </row>
    <row r="37" spans="1:18">
      <c r="A37" s="81" t="s">
        <v>570</v>
      </c>
      <c r="B37" s="81">
        <v>150</v>
      </c>
      <c r="C37" s="85">
        <v>635</v>
      </c>
      <c r="D37" s="81" t="s">
        <v>386</v>
      </c>
      <c r="E37" s="81" t="s">
        <v>12</v>
      </c>
      <c r="F37" s="81">
        <v>192</v>
      </c>
      <c r="G37" s="81">
        <v>226</v>
      </c>
      <c r="H37" s="81">
        <v>369</v>
      </c>
      <c r="I37" s="81"/>
      <c r="J37" s="81"/>
      <c r="K37" s="81">
        <v>8</v>
      </c>
      <c r="L37" s="81" t="s">
        <v>386</v>
      </c>
      <c r="M37" s="81" t="s">
        <v>12</v>
      </c>
    </row>
    <row r="38" spans="1:18">
      <c r="A38" s="81" t="s">
        <v>571</v>
      </c>
      <c r="B38" s="81">
        <v>150</v>
      </c>
      <c r="C38" s="85">
        <v>635</v>
      </c>
      <c r="D38" s="81" t="s">
        <v>386</v>
      </c>
      <c r="E38" s="81" t="s">
        <v>12</v>
      </c>
      <c r="F38" s="81">
        <v>192</v>
      </c>
      <c r="G38" s="81">
        <v>226</v>
      </c>
      <c r="H38" s="81"/>
      <c r="I38" s="81"/>
      <c r="J38" s="81"/>
      <c r="K38" s="81">
        <v>8</v>
      </c>
      <c r="L38" s="81" t="s">
        <v>386</v>
      </c>
      <c r="M38" s="81" t="s">
        <v>12</v>
      </c>
    </row>
    <row r="39" spans="1:18">
      <c r="A39" s="26" t="s">
        <v>1727</v>
      </c>
      <c r="B39" s="26">
        <v>150</v>
      </c>
      <c r="C39" s="26">
        <v>635</v>
      </c>
      <c r="D39" s="26" t="s">
        <v>386</v>
      </c>
      <c r="E39" s="26" t="s">
        <v>12</v>
      </c>
      <c r="F39" s="26">
        <v>241</v>
      </c>
      <c r="G39" s="26"/>
      <c r="H39" s="26"/>
      <c r="I39" s="26"/>
      <c r="J39" s="26"/>
      <c r="K39" s="26">
        <v>4</v>
      </c>
      <c r="L39" s="26" t="s">
        <v>598</v>
      </c>
      <c r="M39" s="26" t="s">
        <v>12</v>
      </c>
    </row>
    <row r="40" spans="1:18">
      <c r="A40" s="26" t="s">
        <v>1728</v>
      </c>
      <c r="B40" s="26">
        <v>150</v>
      </c>
      <c r="C40" s="26">
        <v>635</v>
      </c>
      <c r="D40" s="26" t="s">
        <v>386</v>
      </c>
      <c r="E40" s="26" t="s">
        <v>12</v>
      </c>
      <c r="F40" s="26">
        <v>241</v>
      </c>
      <c r="G40" s="26">
        <v>356</v>
      </c>
      <c r="H40" s="26">
        <v>581</v>
      </c>
      <c r="I40" s="26"/>
      <c r="J40" s="26"/>
      <c r="K40" s="26">
        <v>4</v>
      </c>
      <c r="L40" s="26" t="s">
        <v>386</v>
      </c>
      <c r="M40" s="26" t="s">
        <v>12</v>
      </c>
    </row>
    <row r="41" spans="1:18">
      <c r="A41" s="26" t="s">
        <v>1729</v>
      </c>
      <c r="B41" s="26">
        <v>150</v>
      </c>
      <c r="C41" s="26">
        <v>635</v>
      </c>
      <c r="D41" s="26" t="s">
        <v>386</v>
      </c>
      <c r="E41" s="26" t="s">
        <v>12</v>
      </c>
      <c r="F41" s="26">
        <v>241</v>
      </c>
      <c r="G41" s="26">
        <v>356</v>
      </c>
      <c r="H41" s="26">
        <v>581</v>
      </c>
      <c r="I41" s="26"/>
      <c r="J41" s="26"/>
      <c r="K41" s="26">
        <v>4</v>
      </c>
      <c r="L41" s="26" t="s">
        <v>386</v>
      </c>
      <c r="M41" s="26" t="s">
        <v>12</v>
      </c>
    </row>
    <row r="42" spans="1:18">
      <c r="A42" s="26" t="s">
        <v>1730</v>
      </c>
      <c r="B42" s="26">
        <v>150</v>
      </c>
      <c r="C42" s="26">
        <v>635</v>
      </c>
      <c r="D42" s="26" t="s">
        <v>386</v>
      </c>
      <c r="E42" s="26" t="s">
        <v>12</v>
      </c>
      <c r="F42" s="26">
        <v>241</v>
      </c>
      <c r="G42" s="26">
        <v>356</v>
      </c>
      <c r="H42" s="26">
        <v>596</v>
      </c>
      <c r="I42" s="26"/>
      <c r="J42" s="26"/>
      <c r="K42" s="26">
        <v>4</v>
      </c>
      <c r="L42" s="26" t="s">
        <v>386</v>
      </c>
      <c r="M42" s="26" t="s">
        <v>12</v>
      </c>
    </row>
    <row r="43" spans="1:18">
      <c r="A43" s="26" t="s">
        <v>1731</v>
      </c>
      <c r="B43" s="26">
        <v>150</v>
      </c>
      <c r="C43" s="26">
        <v>635</v>
      </c>
      <c r="D43" s="26" t="s">
        <v>386</v>
      </c>
      <c r="E43" s="26" t="s">
        <v>12</v>
      </c>
      <c r="F43" s="26">
        <v>241</v>
      </c>
      <c r="G43" s="26">
        <v>356</v>
      </c>
      <c r="H43" s="26">
        <v>596</v>
      </c>
      <c r="I43" s="26"/>
      <c r="J43" s="26"/>
      <c r="K43" s="26">
        <v>4</v>
      </c>
      <c r="L43" s="26" t="s">
        <v>386</v>
      </c>
      <c r="M43" s="26" t="s">
        <v>12</v>
      </c>
    </row>
    <row r="44" spans="1:18">
      <c r="A44" s="81" t="s">
        <v>387</v>
      </c>
      <c r="B44" s="81">
        <v>150</v>
      </c>
      <c r="C44" s="84" t="s">
        <v>574</v>
      </c>
      <c r="D44" s="81" t="s">
        <v>386</v>
      </c>
      <c r="E44" s="81" t="s">
        <v>12</v>
      </c>
      <c r="F44" s="86">
        <v>215</v>
      </c>
      <c r="G44" s="81"/>
      <c r="H44" s="81"/>
      <c r="I44" s="81"/>
      <c r="J44" s="81"/>
      <c r="K44" s="81">
        <v>1</v>
      </c>
      <c r="L44" s="81" t="s">
        <v>386</v>
      </c>
      <c r="M44" s="81" t="s">
        <v>12</v>
      </c>
    </row>
    <row r="45" spans="1:18">
      <c r="A45" s="81" t="s">
        <v>388</v>
      </c>
      <c r="B45" s="81">
        <v>150</v>
      </c>
      <c r="C45" s="84" t="s">
        <v>575</v>
      </c>
      <c r="D45" s="81" t="s">
        <v>386</v>
      </c>
      <c r="E45" s="81" t="s">
        <v>12</v>
      </c>
      <c r="F45" s="86">
        <v>215</v>
      </c>
      <c r="G45" s="81"/>
      <c r="H45" s="81"/>
      <c r="I45" s="81"/>
      <c r="J45" s="81"/>
      <c r="K45" s="81">
        <v>1</v>
      </c>
      <c r="L45" s="81" t="s">
        <v>386</v>
      </c>
      <c r="M45" s="81" t="s">
        <v>12</v>
      </c>
      <c r="R45" s="126" t="s">
        <v>602</v>
      </c>
    </row>
    <row r="46" spans="1:18">
      <c r="A46" s="26" t="s">
        <v>71</v>
      </c>
      <c r="B46" s="26">
        <v>150</v>
      </c>
      <c r="C46" s="27" t="s">
        <v>1754</v>
      </c>
      <c r="D46" s="26" t="s">
        <v>386</v>
      </c>
      <c r="E46" s="26" t="s">
        <v>12</v>
      </c>
      <c r="F46" s="26">
        <v>177</v>
      </c>
      <c r="G46" s="26"/>
      <c r="H46" s="26"/>
      <c r="I46" s="26"/>
      <c r="J46" s="26"/>
      <c r="K46" s="26">
        <v>5</v>
      </c>
      <c r="L46" s="26" t="s">
        <v>386</v>
      </c>
      <c r="M46" s="26" t="s">
        <v>12</v>
      </c>
    </row>
    <row r="47" spans="1:18">
      <c r="A47" s="26" t="s">
        <v>72</v>
      </c>
      <c r="B47" s="26">
        <v>150</v>
      </c>
      <c r="C47" s="27" t="s">
        <v>1755</v>
      </c>
      <c r="D47" s="26" t="s">
        <v>386</v>
      </c>
      <c r="E47" s="26" t="s">
        <v>12</v>
      </c>
      <c r="F47" s="26">
        <v>177</v>
      </c>
      <c r="G47" s="26">
        <v>271</v>
      </c>
      <c r="H47" s="26">
        <v>335</v>
      </c>
      <c r="I47" s="26"/>
      <c r="J47" s="26"/>
      <c r="K47" s="26">
        <v>5</v>
      </c>
      <c r="L47" s="26" t="s">
        <v>386</v>
      </c>
      <c r="M47" s="26" t="s">
        <v>12</v>
      </c>
    </row>
    <row r="48" spans="1:18">
      <c r="A48" s="26" t="s">
        <v>281</v>
      </c>
      <c r="B48" s="26">
        <v>150</v>
      </c>
      <c r="C48" s="27" t="s">
        <v>1756</v>
      </c>
      <c r="D48" s="26" t="s">
        <v>386</v>
      </c>
      <c r="E48" s="26" t="s">
        <v>12</v>
      </c>
      <c r="F48" s="26">
        <v>177</v>
      </c>
      <c r="G48" s="26">
        <v>271</v>
      </c>
      <c r="H48" s="26">
        <v>335</v>
      </c>
      <c r="I48" s="26"/>
      <c r="J48" s="26"/>
      <c r="K48" s="26">
        <v>5</v>
      </c>
      <c r="L48" s="26" t="s">
        <v>386</v>
      </c>
      <c r="M48" s="26" t="s">
        <v>12</v>
      </c>
    </row>
    <row r="49" spans="1:13">
      <c r="A49" s="26" t="s">
        <v>282</v>
      </c>
      <c r="B49" s="26">
        <v>150</v>
      </c>
      <c r="C49" s="26">
        <v>635</v>
      </c>
      <c r="D49" s="26" t="s">
        <v>386</v>
      </c>
      <c r="E49" s="26" t="s">
        <v>12</v>
      </c>
      <c r="F49" s="26">
        <v>177</v>
      </c>
      <c r="G49" s="26">
        <v>271</v>
      </c>
      <c r="H49" s="26">
        <v>353</v>
      </c>
      <c r="I49" s="26"/>
      <c r="J49" s="26"/>
      <c r="K49" s="26">
        <v>5</v>
      </c>
      <c r="L49" s="26" t="s">
        <v>386</v>
      </c>
      <c r="M49" s="26" t="s">
        <v>12</v>
      </c>
    </row>
    <row r="50" spans="1:13">
      <c r="A50" s="26" t="s">
        <v>283</v>
      </c>
      <c r="B50" s="26">
        <v>150</v>
      </c>
      <c r="C50" s="26">
        <v>635</v>
      </c>
      <c r="D50" s="26" t="s">
        <v>386</v>
      </c>
      <c r="E50" s="26" t="s">
        <v>12</v>
      </c>
      <c r="F50" s="26">
        <v>177</v>
      </c>
      <c r="G50" s="26">
        <v>271</v>
      </c>
      <c r="H50" s="26">
        <v>353</v>
      </c>
      <c r="I50" s="26">
        <v>563</v>
      </c>
      <c r="J50" s="26"/>
      <c r="K50" s="26">
        <v>5</v>
      </c>
      <c r="L50" s="26" t="s">
        <v>386</v>
      </c>
      <c r="M50" s="26" t="s">
        <v>12</v>
      </c>
    </row>
    <row r="51" spans="1:13">
      <c r="A51" s="26" t="s">
        <v>284</v>
      </c>
      <c r="B51" s="26">
        <v>150</v>
      </c>
      <c r="C51" s="26">
        <v>635</v>
      </c>
      <c r="D51" s="26" t="s">
        <v>386</v>
      </c>
      <c r="E51" s="26" t="s">
        <v>12</v>
      </c>
      <c r="F51" s="26">
        <v>177</v>
      </c>
      <c r="G51" s="26">
        <v>271</v>
      </c>
      <c r="H51" s="26">
        <v>353</v>
      </c>
      <c r="I51" s="26">
        <v>563</v>
      </c>
      <c r="J51" s="26"/>
      <c r="K51" s="26">
        <v>5</v>
      </c>
      <c r="L51" s="26" t="s">
        <v>386</v>
      </c>
      <c r="M51" s="26" t="s">
        <v>12</v>
      </c>
    </row>
    <row r="52" spans="1:13">
      <c r="A52" s="81" t="s">
        <v>1705</v>
      </c>
      <c r="B52" s="81">
        <v>150</v>
      </c>
      <c r="C52" s="81">
        <v>635</v>
      </c>
      <c r="D52" s="81" t="s">
        <v>386</v>
      </c>
      <c r="E52" s="81" t="s">
        <v>12</v>
      </c>
      <c r="F52" s="81">
        <v>237</v>
      </c>
      <c r="G52" s="81">
        <v>522</v>
      </c>
      <c r="H52" s="81"/>
      <c r="I52" s="81"/>
      <c r="J52" s="81"/>
      <c r="K52" s="81">
        <v>2</v>
      </c>
      <c r="L52" s="81" t="s">
        <v>386</v>
      </c>
      <c r="M52" s="81" t="s">
        <v>12</v>
      </c>
    </row>
    <row r="53" spans="1:13">
      <c r="A53" s="81" t="s">
        <v>1706</v>
      </c>
      <c r="B53" s="81">
        <v>150</v>
      </c>
      <c r="C53" s="81">
        <v>635</v>
      </c>
      <c r="D53" s="81" t="s">
        <v>386</v>
      </c>
      <c r="E53" s="81" t="s">
        <v>12</v>
      </c>
      <c r="F53" s="81">
        <v>237</v>
      </c>
      <c r="G53" s="81">
        <v>522</v>
      </c>
      <c r="H53" s="81"/>
      <c r="I53" s="81"/>
      <c r="J53" s="81"/>
      <c r="K53" s="81">
        <v>2</v>
      </c>
      <c r="L53" s="81" t="s">
        <v>386</v>
      </c>
      <c r="M53" s="81" t="s">
        <v>12</v>
      </c>
    </row>
    <row r="54" spans="1:13">
      <c r="A54" s="81" t="s">
        <v>1707</v>
      </c>
      <c r="B54" s="81">
        <v>150</v>
      </c>
      <c r="C54" s="84" t="s">
        <v>576</v>
      </c>
      <c r="D54" s="81" t="s">
        <v>386</v>
      </c>
      <c r="E54" s="81" t="s">
        <v>12</v>
      </c>
      <c r="F54" s="81">
        <v>237</v>
      </c>
      <c r="G54" s="81"/>
      <c r="H54" s="81"/>
      <c r="I54" s="81"/>
      <c r="J54" s="81"/>
      <c r="K54" s="81">
        <v>2</v>
      </c>
      <c r="L54" s="81" t="s">
        <v>386</v>
      </c>
      <c r="M54" s="81" t="s">
        <v>12</v>
      </c>
    </row>
    <row r="55" spans="1:13">
      <c r="A55" s="26" t="s">
        <v>1709</v>
      </c>
      <c r="B55" s="26">
        <v>150</v>
      </c>
      <c r="C55" s="26">
        <v>635</v>
      </c>
      <c r="D55" s="26" t="s">
        <v>386</v>
      </c>
      <c r="E55" s="26" t="s">
        <v>12</v>
      </c>
      <c r="F55" s="131">
        <v>536</v>
      </c>
      <c r="G55" s="26"/>
      <c r="H55" s="26"/>
      <c r="I55" s="26"/>
      <c r="J55" s="26"/>
      <c r="K55" s="26">
        <v>1</v>
      </c>
      <c r="L55" s="26" t="s">
        <v>607</v>
      </c>
      <c r="M55" s="26" t="s">
        <v>70</v>
      </c>
    </row>
    <row r="56" spans="1:13">
      <c r="A56" s="26" t="s">
        <v>1708</v>
      </c>
      <c r="B56" s="26">
        <v>150</v>
      </c>
      <c r="C56" s="26">
        <v>635</v>
      </c>
      <c r="D56" s="26" t="s">
        <v>386</v>
      </c>
      <c r="E56" s="26" t="s">
        <v>12</v>
      </c>
      <c r="F56" s="131">
        <v>536</v>
      </c>
      <c r="G56" s="26"/>
      <c r="H56" s="26"/>
      <c r="I56" s="26"/>
      <c r="J56" s="26"/>
      <c r="K56" s="26">
        <v>1</v>
      </c>
      <c r="L56" s="26" t="s">
        <v>607</v>
      </c>
      <c r="M56" s="26" t="s">
        <v>70</v>
      </c>
    </row>
    <row r="57" spans="1:13">
      <c r="A57" s="81" t="s">
        <v>1732</v>
      </c>
      <c r="B57" s="81">
        <v>150</v>
      </c>
      <c r="C57" s="81">
        <v>635</v>
      </c>
      <c r="D57" s="81" t="s">
        <v>386</v>
      </c>
      <c r="E57" s="81" t="s">
        <v>12</v>
      </c>
      <c r="F57" s="81">
        <v>226</v>
      </c>
      <c r="G57" s="81">
        <v>354</v>
      </c>
      <c r="H57" s="81">
        <v>613</v>
      </c>
      <c r="I57" s="81"/>
      <c r="J57" s="81"/>
      <c r="K57" s="81">
        <v>5</v>
      </c>
      <c r="L57" s="81" t="s">
        <v>386</v>
      </c>
      <c r="M57" s="81" t="s">
        <v>12</v>
      </c>
    </row>
    <row r="58" spans="1:13">
      <c r="A58" s="81" t="s">
        <v>1733</v>
      </c>
      <c r="B58" s="81">
        <v>150</v>
      </c>
      <c r="C58" s="81">
        <v>635</v>
      </c>
      <c r="D58" s="81" t="s">
        <v>386</v>
      </c>
      <c r="E58" s="81" t="s">
        <v>12</v>
      </c>
      <c r="F58" s="81">
        <v>226</v>
      </c>
      <c r="G58" s="81">
        <v>354</v>
      </c>
      <c r="H58" s="81">
        <v>613</v>
      </c>
      <c r="I58" s="81"/>
      <c r="J58" s="81"/>
      <c r="K58" s="81">
        <v>5</v>
      </c>
      <c r="L58" s="81" t="s">
        <v>386</v>
      </c>
      <c r="M58" s="81" t="s">
        <v>12</v>
      </c>
    </row>
    <row r="59" spans="1:13">
      <c r="A59" s="81" t="s">
        <v>1734</v>
      </c>
      <c r="B59" s="81">
        <v>150</v>
      </c>
      <c r="C59" s="81">
        <v>635</v>
      </c>
      <c r="D59" s="81" t="s">
        <v>386</v>
      </c>
      <c r="E59" s="81" t="s">
        <v>12</v>
      </c>
      <c r="F59" s="81">
        <v>226</v>
      </c>
      <c r="G59" s="81">
        <v>354</v>
      </c>
      <c r="H59" s="81">
        <v>479</v>
      </c>
      <c r="I59" s="81"/>
      <c r="J59" s="81"/>
      <c r="K59" s="81">
        <v>5</v>
      </c>
      <c r="L59" s="81" t="s">
        <v>386</v>
      </c>
      <c r="M59" s="81" t="s">
        <v>12</v>
      </c>
    </row>
    <row r="60" spans="1:13">
      <c r="A60" s="81" t="s">
        <v>1735</v>
      </c>
      <c r="B60" s="81">
        <v>150</v>
      </c>
      <c r="C60" s="81">
        <v>635</v>
      </c>
      <c r="D60" s="81" t="s">
        <v>386</v>
      </c>
      <c r="E60" s="81" t="s">
        <v>12</v>
      </c>
      <c r="F60" s="81">
        <v>226</v>
      </c>
      <c r="G60" s="81">
        <v>354</v>
      </c>
      <c r="H60" s="81">
        <v>479</v>
      </c>
      <c r="I60" s="81"/>
      <c r="J60" s="81"/>
      <c r="K60" s="81">
        <v>5</v>
      </c>
      <c r="L60" s="81" t="s">
        <v>386</v>
      </c>
      <c r="M60" s="81" t="s">
        <v>12</v>
      </c>
    </row>
    <row r="61" spans="1:13">
      <c r="A61" s="81" t="s">
        <v>1736</v>
      </c>
      <c r="B61" s="81">
        <v>150</v>
      </c>
      <c r="C61" s="81">
        <v>635</v>
      </c>
      <c r="D61" s="81" t="s">
        <v>386</v>
      </c>
      <c r="E61" s="81" t="s">
        <v>12</v>
      </c>
      <c r="F61" s="81">
        <v>226</v>
      </c>
      <c r="G61" s="81">
        <v>460</v>
      </c>
      <c r="H61" s="81"/>
      <c r="I61" s="81"/>
      <c r="J61" s="81"/>
      <c r="K61" s="81">
        <v>5</v>
      </c>
      <c r="L61" s="81" t="s">
        <v>386</v>
      </c>
      <c r="M61" s="81" t="s">
        <v>12</v>
      </c>
    </row>
    <row r="62" spans="1:13">
      <c r="A62" s="81" t="s">
        <v>1737</v>
      </c>
      <c r="B62" s="81">
        <v>150</v>
      </c>
      <c r="C62" s="81">
        <v>635</v>
      </c>
      <c r="D62" s="81" t="s">
        <v>386</v>
      </c>
      <c r="E62" s="81" t="s">
        <v>12</v>
      </c>
      <c r="F62" s="81">
        <v>226</v>
      </c>
      <c r="G62" s="81">
        <v>460</v>
      </c>
      <c r="H62" s="81"/>
      <c r="I62" s="81"/>
      <c r="J62" s="81"/>
      <c r="K62" s="81">
        <v>5</v>
      </c>
      <c r="L62" s="81" t="s">
        <v>386</v>
      </c>
      <c r="M62" s="81" t="s">
        <v>12</v>
      </c>
    </row>
    <row r="63" spans="1:13">
      <c r="A63" s="26" t="s">
        <v>1738</v>
      </c>
      <c r="B63" s="26">
        <v>150</v>
      </c>
      <c r="C63" s="26">
        <v>635</v>
      </c>
      <c r="D63" s="26" t="s">
        <v>386</v>
      </c>
      <c r="E63" s="26" t="s">
        <v>12</v>
      </c>
      <c r="F63" s="26">
        <v>258</v>
      </c>
      <c r="G63" s="26">
        <v>333</v>
      </c>
      <c r="H63" s="26"/>
      <c r="I63" s="26"/>
      <c r="J63" s="26"/>
      <c r="K63" s="26">
        <v>4</v>
      </c>
      <c r="L63" s="26" t="s">
        <v>386</v>
      </c>
      <c r="M63" s="26" t="s">
        <v>12</v>
      </c>
    </row>
    <row r="64" spans="1:13">
      <c r="A64" s="26" t="s">
        <v>1739</v>
      </c>
      <c r="B64" s="26">
        <v>150</v>
      </c>
      <c r="C64" s="43" t="s">
        <v>577</v>
      </c>
      <c r="D64" s="26" t="s">
        <v>386</v>
      </c>
      <c r="E64" s="26" t="s">
        <v>12</v>
      </c>
      <c r="F64" s="26">
        <v>258</v>
      </c>
      <c r="G64" s="26">
        <v>333</v>
      </c>
      <c r="H64" s="26"/>
      <c r="I64" s="26"/>
      <c r="J64" s="26"/>
      <c r="K64" s="26">
        <v>4</v>
      </c>
      <c r="L64" s="26" t="s">
        <v>386</v>
      </c>
      <c r="M64" s="26" t="s">
        <v>12</v>
      </c>
    </row>
    <row r="65" spans="1:18">
      <c r="A65" s="26" t="s">
        <v>1740</v>
      </c>
      <c r="B65" s="26">
        <v>150</v>
      </c>
      <c r="C65" s="26">
        <v>635</v>
      </c>
      <c r="D65" s="26" t="s">
        <v>386</v>
      </c>
      <c r="E65" s="26" t="s">
        <v>12</v>
      </c>
      <c r="F65" s="26">
        <v>258</v>
      </c>
      <c r="G65" s="26">
        <v>449</v>
      </c>
      <c r="H65" s="26">
        <v>593</v>
      </c>
      <c r="I65" s="26"/>
      <c r="J65" s="26"/>
      <c r="K65" s="26">
        <v>4</v>
      </c>
      <c r="L65" s="26" t="s">
        <v>386</v>
      </c>
      <c r="M65" s="26" t="s">
        <v>12</v>
      </c>
    </row>
    <row r="66" spans="1:18">
      <c r="A66" s="26" t="s">
        <v>1741</v>
      </c>
      <c r="B66" s="26">
        <v>150</v>
      </c>
      <c r="C66" s="26">
        <v>635</v>
      </c>
      <c r="D66" s="26" t="s">
        <v>386</v>
      </c>
      <c r="E66" s="26" t="s">
        <v>12</v>
      </c>
      <c r="F66" s="26">
        <v>258</v>
      </c>
      <c r="G66" s="26">
        <v>449</v>
      </c>
      <c r="H66" s="26">
        <v>593</v>
      </c>
      <c r="I66" s="26"/>
      <c r="J66" s="26"/>
      <c r="K66" s="26">
        <v>4</v>
      </c>
      <c r="L66" s="26" t="s">
        <v>386</v>
      </c>
      <c r="M66" s="26" t="s">
        <v>12</v>
      </c>
    </row>
    <row r="67" spans="1:18">
      <c r="A67" s="26" t="s">
        <v>1742</v>
      </c>
      <c r="B67" s="26">
        <v>150</v>
      </c>
      <c r="C67" s="26">
        <v>635</v>
      </c>
      <c r="D67" s="26" t="s">
        <v>386</v>
      </c>
      <c r="E67" s="26" t="s">
        <v>12</v>
      </c>
      <c r="F67" s="26">
        <v>258</v>
      </c>
      <c r="G67" s="26">
        <v>449</v>
      </c>
      <c r="H67" s="26"/>
      <c r="I67" s="26"/>
      <c r="J67" s="26"/>
      <c r="K67" s="26">
        <v>4</v>
      </c>
      <c r="L67" s="26" t="s">
        <v>386</v>
      </c>
      <c r="M67" s="26" t="s">
        <v>12</v>
      </c>
    </row>
    <row r="68" spans="1:18">
      <c r="A68" s="81" t="s">
        <v>1743</v>
      </c>
      <c r="B68" s="81">
        <v>150</v>
      </c>
      <c r="C68" s="81">
        <v>635</v>
      </c>
      <c r="D68" s="81" t="s">
        <v>386</v>
      </c>
      <c r="E68" s="81" t="s">
        <v>12</v>
      </c>
      <c r="F68" s="81">
        <v>267</v>
      </c>
      <c r="G68" s="81">
        <v>437</v>
      </c>
      <c r="H68" s="81">
        <v>578</v>
      </c>
      <c r="I68" s="81"/>
      <c r="J68" s="81"/>
      <c r="K68" s="81">
        <v>7</v>
      </c>
      <c r="L68" s="81" t="s">
        <v>607</v>
      </c>
      <c r="M68" s="81" t="s">
        <v>70</v>
      </c>
      <c r="O68"/>
      <c r="P68"/>
      <c r="Q68"/>
      <c r="R68"/>
    </row>
    <row r="69" spans="1:18">
      <c r="A69" s="81" t="s">
        <v>1744</v>
      </c>
      <c r="B69" s="81">
        <v>150</v>
      </c>
      <c r="C69" s="81">
        <v>635</v>
      </c>
      <c r="D69" s="81" t="s">
        <v>386</v>
      </c>
      <c r="E69" s="81" t="s">
        <v>12</v>
      </c>
      <c r="F69" s="81">
        <v>267</v>
      </c>
      <c r="G69" s="81">
        <v>437</v>
      </c>
      <c r="H69" s="81">
        <v>578</v>
      </c>
      <c r="I69" s="81"/>
      <c r="J69" s="81"/>
      <c r="K69" s="81">
        <v>7</v>
      </c>
      <c r="L69" s="81" t="s">
        <v>386</v>
      </c>
      <c r="M69" s="81" t="s">
        <v>12</v>
      </c>
      <c r="O69"/>
      <c r="P69"/>
      <c r="Q69"/>
      <c r="R69"/>
    </row>
    <row r="70" spans="1:18">
      <c r="A70" s="81" t="s">
        <v>1745</v>
      </c>
      <c r="B70" s="81">
        <v>150</v>
      </c>
      <c r="C70" s="81">
        <v>635</v>
      </c>
      <c r="D70" s="81" t="s">
        <v>386</v>
      </c>
      <c r="E70" s="81" t="s">
        <v>12</v>
      </c>
      <c r="F70" s="81">
        <v>267</v>
      </c>
      <c r="G70" s="81">
        <v>437</v>
      </c>
      <c r="H70" s="81">
        <v>537</v>
      </c>
      <c r="I70" s="81"/>
      <c r="J70" s="81"/>
      <c r="K70" s="81">
        <v>7</v>
      </c>
      <c r="L70" s="81" t="s">
        <v>386</v>
      </c>
      <c r="M70" s="81" t="s">
        <v>12</v>
      </c>
      <c r="O70"/>
      <c r="P70"/>
      <c r="Q70"/>
      <c r="R70"/>
    </row>
    <row r="71" spans="1:18">
      <c r="A71" s="81" t="s">
        <v>1746</v>
      </c>
      <c r="B71" s="81">
        <v>150</v>
      </c>
      <c r="C71" s="81">
        <v>635</v>
      </c>
      <c r="D71" s="81" t="s">
        <v>386</v>
      </c>
      <c r="E71" s="81" t="s">
        <v>12</v>
      </c>
      <c r="F71" s="81">
        <v>267</v>
      </c>
      <c r="G71" s="81">
        <v>437</v>
      </c>
      <c r="H71" s="81">
        <v>537</v>
      </c>
      <c r="I71" s="81">
        <v>586</v>
      </c>
      <c r="J71" s="81"/>
      <c r="K71" s="81">
        <v>7</v>
      </c>
      <c r="L71" s="81" t="s">
        <v>386</v>
      </c>
      <c r="M71" s="81" t="s">
        <v>12</v>
      </c>
      <c r="O71"/>
      <c r="P71"/>
      <c r="Q71"/>
      <c r="R71"/>
    </row>
    <row r="72" spans="1:18">
      <c r="A72" s="81" t="s">
        <v>1747</v>
      </c>
      <c r="B72" s="81">
        <v>150</v>
      </c>
      <c r="C72" s="81">
        <v>635</v>
      </c>
      <c r="D72" s="81" t="s">
        <v>386</v>
      </c>
      <c r="E72" s="81" t="s">
        <v>12</v>
      </c>
      <c r="F72" s="81">
        <v>267</v>
      </c>
      <c r="G72" s="81">
        <v>437</v>
      </c>
      <c r="H72" s="81">
        <v>537</v>
      </c>
      <c r="I72" s="81">
        <v>586</v>
      </c>
      <c r="J72" s="81"/>
      <c r="K72" s="81">
        <v>7</v>
      </c>
      <c r="L72" s="81" t="s">
        <v>386</v>
      </c>
      <c r="M72" s="81" t="s">
        <v>12</v>
      </c>
      <c r="O72"/>
      <c r="P72"/>
      <c r="Q72"/>
      <c r="R72"/>
    </row>
    <row r="73" spans="1:18">
      <c r="A73" s="81" t="s">
        <v>1748</v>
      </c>
      <c r="B73" s="81">
        <v>150</v>
      </c>
      <c r="C73" s="81">
        <v>635</v>
      </c>
      <c r="D73" s="81" t="s">
        <v>386</v>
      </c>
      <c r="E73" s="81" t="s">
        <v>12</v>
      </c>
      <c r="F73" s="81">
        <v>267</v>
      </c>
      <c r="G73" s="81">
        <v>366</v>
      </c>
      <c r="H73" s="81">
        <v>629</v>
      </c>
      <c r="I73" s="81"/>
      <c r="J73" s="81"/>
      <c r="K73" s="81">
        <v>7</v>
      </c>
      <c r="L73" s="81" t="s">
        <v>598</v>
      </c>
      <c r="M73" s="81" t="s">
        <v>12</v>
      </c>
      <c r="O73"/>
      <c r="P73"/>
      <c r="Q73"/>
      <c r="R73"/>
    </row>
    <row r="74" spans="1:18">
      <c r="A74" s="81" t="s">
        <v>1749</v>
      </c>
      <c r="B74" s="81">
        <v>150</v>
      </c>
      <c r="C74" s="81">
        <v>635</v>
      </c>
      <c r="D74" s="81" t="s">
        <v>386</v>
      </c>
      <c r="E74" s="81" t="s">
        <v>12</v>
      </c>
      <c r="F74" s="81">
        <v>267</v>
      </c>
      <c r="G74" s="81">
        <v>366</v>
      </c>
      <c r="H74" s="81">
        <v>629</v>
      </c>
      <c r="I74" s="81"/>
      <c r="J74" s="81"/>
      <c r="K74" s="81">
        <v>7</v>
      </c>
      <c r="L74" s="81" t="s">
        <v>598</v>
      </c>
      <c r="M74" s="81" t="s">
        <v>12</v>
      </c>
      <c r="O74"/>
      <c r="P74"/>
      <c r="Q74"/>
      <c r="R74"/>
    </row>
    <row r="75" spans="1:18">
      <c r="A75" s="81" t="s">
        <v>1750</v>
      </c>
      <c r="B75" s="81">
        <v>150</v>
      </c>
      <c r="C75" s="81">
        <v>635</v>
      </c>
      <c r="D75" s="81" t="s">
        <v>386</v>
      </c>
      <c r="E75" s="81" t="s">
        <v>12</v>
      </c>
      <c r="F75" s="81">
        <v>267</v>
      </c>
      <c r="G75" s="81">
        <v>366</v>
      </c>
      <c r="H75" s="81"/>
      <c r="I75" s="81"/>
      <c r="J75" s="81"/>
      <c r="K75" s="81">
        <v>7</v>
      </c>
      <c r="L75" s="81" t="s">
        <v>598</v>
      </c>
      <c r="M75" s="81" t="s">
        <v>12</v>
      </c>
      <c r="O75"/>
      <c r="P75"/>
      <c r="Q75"/>
      <c r="R75"/>
    </row>
    <row r="76" spans="1:18">
      <c r="A76" s="26" t="s">
        <v>1759</v>
      </c>
      <c r="B76" s="26">
        <v>150</v>
      </c>
      <c r="C76" s="27" t="s">
        <v>1757</v>
      </c>
      <c r="D76" s="26" t="s">
        <v>386</v>
      </c>
      <c r="E76" s="26" t="s">
        <v>12</v>
      </c>
      <c r="F76" s="26">
        <v>233</v>
      </c>
      <c r="G76" s="26"/>
      <c r="H76" s="26"/>
      <c r="I76" s="26"/>
      <c r="J76" s="26"/>
      <c r="K76" s="26">
        <v>1</v>
      </c>
      <c r="L76" s="26" t="s">
        <v>386</v>
      </c>
      <c r="M76" s="26" t="s">
        <v>12</v>
      </c>
      <c r="O76"/>
      <c r="P76"/>
      <c r="Q76"/>
      <c r="R76"/>
    </row>
    <row r="77" spans="1:18">
      <c r="A77" s="26" t="s">
        <v>1760</v>
      </c>
      <c r="B77" s="26">
        <v>150</v>
      </c>
      <c r="C77" s="27" t="s">
        <v>1758</v>
      </c>
      <c r="D77" s="26" t="s">
        <v>386</v>
      </c>
      <c r="E77" s="26" t="s">
        <v>12</v>
      </c>
      <c r="F77" s="26">
        <v>233</v>
      </c>
      <c r="G77" s="26"/>
      <c r="H77" s="26"/>
      <c r="I77" s="26"/>
      <c r="J77" s="26"/>
      <c r="K77" s="26">
        <v>1</v>
      </c>
      <c r="L77" s="26" t="s">
        <v>386</v>
      </c>
      <c r="M77" s="26" t="s">
        <v>12</v>
      </c>
      <c r="O77"/>
      <c r="P77"/>
      <c r="Q77"/>
      <c r="R77"/>
    </row>
    <row r="78" spans="1:18">
      <c r="A78" s="81" t="s">
        <v>1761</v>
      </c>
      <c r="B78" s="81">
        <v>150</v>
      </c>
      <c r="C78" s="81">
        <v>635</v>
      </c>
      <c r="D78" s="81" t="s">
        <v>386</v>
      </c>
      <c r="E78" s="81" t="s">
        <v>12</v>
      </c>
      <c r="F78" s="81">
        <v>187</v>
      </c>
      <c r="G78" s="81">
        <v>334</v>
      </c>
      <c r="H78" s="81">
        <v>461</v>
      </c>
      <c r="I78" s="81"/>
      <c r="J78" s="81"/>
      <c r="K78" s="81">
        <v>9</v>
      </c>
      <c r="L78" s="81" t="s">
        <v>386</v>
      </c>
      <c r="M78" s="81" t="s">
        <v>12</v>
      </c>
      <c r="O78"/>
      <c r="P78"/>
      <c r="Q78"/>
      <c r="R78"/>
    </row>
    <row r="79" spans="1:18">
      <c r="A79" s="81" t="s">
        <v>1762</v>
      </c>
      <c r="B79" s="81">
        <v>150</v>
      </c>
      <c r="C79" s="81">
        <v>635</v>
      </c>
      <c r="D79" s="81" t="s">
        <v>386</v>
      </c>
      <c r="E79" s="81" t="s">
        <v>12</v>
      </c>
      <c r="F79" s="81">
        <v>187</v>
      </c>
      <c r="G79" s="81">
        <v>334</v>
      </c>
      <c r="H79" s="81">
        <v>461</v>
      </c>
      <c r="I79" s="81"/>
      <c r="J79" s="81"/>
      <c r="K79" s="81">
        <v>9</v>
      </c>
      <c r="L79" s="81" t="s">
        <v>386</v>
      </c>
      <c r="M79" s="81" t="s">
        <v>12</v>
      </c>
      <c r="O79"/>
      <c r="P79"/>
      <c r="Q79"/>
      <c r="R79"/>
    </row>
    <row r="80" spans="1:18">
      <c r="A80" s="81" t="s">
        <v>1763</v>
      </c>
      <c r="B80" s="81">
        <v>150</v>
      </c>
      <c r="C80" s="81">
        <v>635</v>
      </c>
      <c r="D80" s="81" t="s">
        <v>386</v>
      </c>
      <c r="E80" s="81" t="s">
        <v>12</v>
      </c>
      <c r="F80" s="81">
        <v>187</v>
      </c>
      <c r="G80" s="81">
        <v>334</v>
      </c>
      <c r="H80" s="81">
        <v>446</v>
      </c>
      <c r="I80" s="81"/>
      <c r="J80" s="81"/>
      <c r="K80" s="81">
        <v>9</v>
      </c>
      <c r="L80" s="81" t="s">
        <v>386</v>
      </c>
      <c r="M80" s="81" t="s">
        <v>12</v>
      </c>
    </row>
    <row r="81" spans="1:13">
      <c r="A81" s="81" t="s">
        <v>1764</v>
      </c>
      <c r="B81" s="81">
        <v>150</v>
      </c>
      <c r="C81" s="81">
        <v>635</v>
      </c>
      <c r="D81" s="81" t="s">
        <v>386</v>
      </c>
      <c r="E81" s="81" t="s">
        <v>12</v>
      </c>
      <c r="F81" s="81">
        <v>187</v>
      </c>
      <c r="G81" s="81">
        <v>334</v>
      </c>
      <c r="H81" s="81">
        <v>446</v>
      </c>
      <c r="I81" s="81"/>
      <c r="J81" s="81"/>
      <c r="K81" s="81">
        <v>9</v>
      </c>
      <c r="L81" s="81" t="s">
        <v>386</v>
      </c>
      <c r="M81" s="81" t="s">
        <v>12</v>
      </c>
    </row>
    <row r="82" spans="1:13">
      <c r="A82" s="81" t="s">
        <v>1765</v>
      </c>
      <c r="B82" s="81">
        <v>150</v>
      </c>
      <c r="C82" s="81">
        <v>635</v>
      </c>
      <c r="D82" s="81" t="s">
        <v>386</v>
      </c>
      <c r="E82" s="81" t="s">
        <v>12</v>
      </c>
      <c r="F82" s="81">
        <v>187</v>
      </c>
      <c r="G82" s="81">
        <v>253</v>
      </c>
      <c r="H82" s="81">
        <v>303</v>
      </c>
      <c r="I82" s="81">
        <v>365</v>
      </c>
      <c r="J82" s="81"/>
      <c r="K82" s="81">
        <v>9</v>
      </c>
      <c r="L82" s="81" t="s">
        <v>386</v>
      </c>
      <c r="M82" s="81" t="s">
        <v>12</v>
      </c>
    </row>
    <row r="83" spans="1:13">
      <c r="A83" s="81" t="s">
        <v>1766</v>
      </c>
      <c r="B83" s="81">
        <v>150</v>
      </c>
      <c r="C83" s="81">
        <v>635</v>
      </c>
      <c r="D83" s="81" t="s">
        <v>386</v>
      </c>
      <c r="E83" s="81" t="s">
        <v>12</v>
      </c>
      <c r="F83" s="81">
        <v>187</v>
      </c>
      <c r="G83" s="81">
        <v>253</v>
      </c>
      <c r="H83" s="81">
        <v>303</v>
      </c>
      <c r="I83" s="81">
        <v>365</v>
      </c>
      <c r="J83" s="81"/>
      <c r="K83" s="81">
        <v>9</v>
      </c>
      <c r="L83" s="81" t="s">
        <v>386</v>
      </c>
      <c r="M83" s="81" t="s">
        <v>12</v>
      </c>
    </row>
    <row r="84" spans="1:13">
      <c r="A84" s="81" t="s">
        <v>1767</v>
      </c>
      <c r="B84" s="81">
        <v>150</v>
      </c>
      <c r="C84" s="81">
        <v>635</v>
      </c>
      <c r="D84" s="81" t="s">
        <v>386</v>
      </c>
      <c r="E84" s="81" t="s">
        <v>12</v>
      </c>
      <c r="F84" s="81">
        <v>187</v>
      </c>
      <c r="G84" s="81">
        <v>253</v>
      </c>
      <c r="H84" s="81">
        <v>303</v>
      </c>
      <c r="I84" s="81">
        <v>495</v>
      </c>
      <c r="J84" s="81"/>
      <c r="K84" s="81">
        <v>9</v>
      </c>
      <c r="L84" s="81" t="s">
        <v>607</v>
      </c>
      <c r="M84" s="81" t="s">
        <v>70</v>
      </c>
    </row>
    <row r="85" spans="1:13">
      <c r="A85" s="81" t="s">
        <v>1768</v>
      </c>
      <c r="B85" s="81">
        <v>150</v>
      </c>
      <c r="C85" s="81">
        <v>635</v>
      </c>
      <c r="D85" s="81" t="s">
        <v>386</v>
      </c>
      <c r="E85" s="81" t="s">
        <v>12</v>
      </c>
      <c r="F85" s="81">
        <v>187</v>
      </c>
      <c r="G85" s="81">
        <v>253</v>
      </c>
      <c r="H85" s="81">
        <v>303</v>
      </c>
      <c r="I85" s="81">
        <v>495</v>
      </c>
      <c r="J85" s="81"/>
      <c r="K85" s="81">
        <v>9</v>
      </c>
      <c r="L85" s="81" t="s">
        <v>607</v>
      </c>
      <c r="M85" s="81" t="s">
        <v>70</v>
      </c>
    </row>
    <row r="86" spans="1:13">
      <c r="A86" s="81" t="s">
        <v>1769</v>
      </c>
      <c r="B86" s="81">
        <v>150</v>
      </c>
      <c r="C86" s="81">
        <v>635</v>
      </c>
      <c r="D86" s="81" t="s">
        <v>386</v>
      </c>
      <c r="E86" s="81" t="s">
        <v>12</v>
      </c>
      <c r="F86" s="81">
        <v>187</v>
      </c>
      <c r="G86" s="81">
        <v>253</v>
      </c>
      <c r="H86" s="81">
        <v>533</v>
      </c>
      <c r="I86" s="81"/>
      <c r="J86" s="81"/>
      <c r="K86" s="81">
        <v>9</v>
      </c>
      <c r="L86" s="81" t="s">
        <v>386</v>
      </c>
      <c r="M86" s="81" t="s">
        <v>12</v>
      </c>
    </row>
    <row r="87" spans="1:13">
      <c r="A87" s="81" t="s">
        <v>1770</v>
      </c>
      <c r="B87" s="81">
        <v>150</v>
      </c>
      <c r="C87" s="81">
        <v>635</v>
      </c>
      <c r="D87" s="81" t="s">
        <v>386</v>
      </c>
      <c r="E87" s="81" t="s">
        <v>12</v>
      </c>
      <c r="F87" s="81">
        <v>187</v>
      </c>
      <c r="G87" s="81">
        <v>253</v>
      </c>
      <c r="H87" s="81">
        <v>533</v>
      </c>
      <c r="I87" s="81"/>
      <c r="J87" s="81"/>
      <c r="K87" s="81">
        <v>9</v>
      </c>
      <c r="L87" s="81" t="s">
        <v>386</v>
      </c>
      <c r="M87" s="81" t="s">
        <v>12</v>
      </c>
    </row>
    <row r="88" spans="1:13">
      <c r="A88" s="26" t="s">
        <v>1796</v>
      </c>
      <c r="B88" s="26">
        <v>150</v>
      </c>
      <c r="C88" s="26">
        <v>635</v>
      </c>
      <c r="D88" s="26" t="s">
        <v>386</v>
      </c>
      <c r="E88" s="26" t="s">
        <v>12</v>
      </c>
      <c r="F88" s="26">
        <v>201</v>
      </c>
      <c r="G88" s="26">
        <v>314</v>
      </c>
      <c r="H88" s="26"/>
      <c r="I88" s="26"/>
      <c r="J88" s="26"/>
      <c r="K88" s="26">
        <v>4</v>
      </c>
      <c r="L88" s="26" t="s">
        <v>386</v>
      </c>
      <c r="M88" s="26" t="s">
        <v>12</v>
      </c>
    </row>
    <row r="89" spans="1:13">
      <c r="A89" s="26" t="s">
        <v>1797</v>
      </c>
      <c r="B89" s="26">
        <v>150</v>
      </c>
      <c r="C89" s="26">
        <v>635</v>
      </c>
      <c r="D89" s="26" t="s">
        <v>386</v>
      </c>
      <c r="E89" s="26" t="s">
        <v>12</v>
      </c>
      <c r="F89" s="26">
        <v>201</v>
      </c>
      <c r="G89" s="26">
        <v>314</v>
      </c>
      <c r="H89" s="26">
        <v>611</v>
      </c>
      <c r="I89" s="26"/>
      <c r="J89" s="26"/>
      <c r="K89" s="26">
        <v>4</v>
      </c>
      <c r="L89" s="26" t="s">
        <v>386</v>
      </c>
      <c r="M89" s="26" t="s">
        <v>12</v>
      </c>
    </row>
    <row r="90" spans="1:13">
      <c r="A90" s="26" t="s">
        <v>1798</v>
      </c>
      <c r="B90" s="26">
        <v>150</v>
      </c>
      <c r="C90" s="26">
        <v>635</v>
      </c>
      <c r="D90" s="26" t="s">
        <v>386</v>
      </c>
      <c r="E90" s="26" t="s">
        <v>12</v>
      </c>
      <c r="F90" s="26">
        <v>201</v>
      </c>
      <c r="G90" s="26">
        <v>314</v>
      </c>
      <c r="H90" s="26">
        <v>611</v>
      </c>
      <c r="I90" s="26"/>
      <c r="J90" s="26"/>
      <c r="K90" s="26">
        <v>4</v>
      </c>
      <c r="L90" s="26" t="s">
        <v>386</v>
      </c>
      <c r="M90" s="26" t="s">
        <v>12</v>
      </c>
    </row>
    <row r="91" spans="1:13">
      <c r="A91" s="26" t="s">
        <v>1799</v>
      </c>
      <c r="B91" s="26">
        <v>150</v>
      </c>
      <c r="C91" s="26">
        <v>635</v>
      </c>
      <c r="D91" s="26" t="s">
        <v>386</v>
      </c>
      <c r="E91" s="26" t="s">
        <v>12</v>
      </c>
      <c r="F91" s="26">
        <v>201</v>
      </c>
      <c r="G91" s="26">
        <v>351</v>
      </c>
      <c r="H91" s="26"/>
      <c r="I91" s="26"/>
      <c r="J91" s="26"/>
      <c r="K91" s="26">
        <v>4</v>
      </c>
      <c r="L91" s="26" t="s">
        <v>607</v>
      </c>
      <c r="M91" s="26" t="s">
        <v>70</v>
      </c>
    </row>
    <row r="92" spans="1:13">
      <c r="A92" s="26" t="s">
        <v>1800</v>
      </c>
      <c r="B92" s="26">
        <v>150</v>
      </c>
      <c r="C92" s="26">
        <v>635</v>
      </c>
      <c r="D92" s="26" t="s">
        <v>386</v>
      </c>
      <c r="E92" s="26" t="s">
        <v>12</v>
      </c>
      <c r="F92" s="26">
        <v>201</v>
      </c>
      <c r="G92" s="26">
        <v>351</v>
      </c>
      <c r="H92" s="26"/>
      <c r="I92" s="26"/>
      <c r="J92" s="26"/>
      <c r="K92" s="26">
        <v>4</v>
      </c>
      <c r="L92" s="26" t="s">
        <v>386</v>
      </c>
      <c r="M92" s="26" t="s">
        <v>12</v>
      </c>
    </row>
    <row r="93" spans="1:13">
      <c r="A93" s="76" t="s">
        <v>127</v>
      </c>
      <c r="B93" s="76">
        <v>150</v>
      </c>
      <c r="C93" s="77" t="s">
        <v>578</v>
      </c>
      <c r="D93" s="76" t="s">
        <v>598</v>
      </c>
      <c r="E93" s="76" t="s">
        <v>12</v>
      </c>
      <c r="F93" s="76">
        <v>201</v>
      </c>
      <c r="G93" s="76"/>
      <c r="H93" s="76"/>
      <c r="I93" s="76"/>
      <c r="J93" s="76"/>
      <c r="K93" s="76">
        <v>3</v>
      </c>
      <c r="L93" s="76" t="s">
        <v>598</v>
      </c>
      <c r="M93" s="76" t="s">
        <v>12</v>
      </c>
    </row>
    <row r="94" spans="1:13">
      <c r="A94" s="76" t="s">
        <v>128</v>
      </c>
      <c r="B94" s="76">
        <v>150</v>
      </c>
      <c r="C94" s="77" t="s">
        <v>579</v>
      </c>
      <c r="D94" s="76" t="s">
        <v>598</v>
      </c>
      <c r="E94" s="76" t="s">
        <v>12</v>
      </c>
      <c r="F94" s="76">
        <v>201</v>
      </c>
      <c r="G94" s="76">
        <v>275</v>
      </c>
      <c r="H94" s="76"/>
      <c r="I94" s="76"/>
      <c r="J94" s="76"/>
      <c r="K94" s="76">
        <v>3</v>
      </c>
      <c r="L94" s="76" t="s">
        <v>598</v>
      </c>
      <c r="M94" s="76" t="s">
        <v>12</v>
      </c>
    </row>
    <row r="95" spans="1:13">
      <c r="A95" s="76" t="s">
        <v>580</v>
      </c>
      <c r="B95" s="76">
        <v>150</v>
      </c>
      <c r="C95" s="102">
        <v>635</v>
      </c>
      <c r="D95" s="76" t="s">
        <v>598</v>
      </c>
      <c r="E95" s="76" t="s">
        <v>12</v>
      </c>
      <c r="F95" s="76">
        <v>201</v>
      </c>
      <c r="G95" s="76">
        <v>275</v>
      </c>
      <c r="H95" s="76">
        <v>360</v>
      </c>
      <c r="I95" s="76"/>
      <c r="J95" s="76"/>
      <c r="K95" s="76">
        <v>3</v>
      </c>
      <c r="L95" s="76" t="s">
        <v>607</v>
      </c>
      <c r="M95" s="76" t="s">
        <v>70</v>
      </c>
    </row>
    <row r="96" spans="1:13">
      <c r="A96" s="76" t="s">
        <v>581</v>
      </c>
      <c r="B96" s="76">
        <v>150</v>
      </c>
      <c r="C96" s="77" t="s">
        <v>582</v>
      </c>
      <c r="D96" s="76" t="s">
        <v>598</v>
      </c>
      <c r="E96" s="76" t="s">
        <v>12</v>
      </c>
      <c r="F96" s="76">
        <v>201</v>
      </c>
      <c r="G96" s="76">
        <v>275</v>
      </c>
      <c r="H96" s="76">
        <v>360</v>
      </c>
      <c r="I96" s="76"/>
      <c r="J96" s="76"/>
      <c r="K96" s="76">
        <v>3</v>
      </c>
      <c r="L96" s="76" t="s">
        <v>598</v>
      </c>
      <c r="M96" s="76" t="s">
        <v>12</v>
      </c>
    </row>
    <row r="97" spans="1:29">
      <c r="A97" s="12" t="s">
        <v>584</v>
      </c>
      <c r="B97" s="12">
        <v>150</v>
      </c>
      <c r="C97" s="54">
        <v>635</v>
      </c>
      <c r="D97" s="12" t="s">
        <v>598</v>
      </c>
      <c r="E97" s="12" t="s">
        <v>12</v>
      </c>
      <c r="F97" s="12">
        <v>306</v>
      </c>
      <c r="G97" s="12">
        <v>354</v>
      </c>
      <c r="H97" s="12"/>
      <c r="I97" s="12"/>
      <c r="J97" s="12"/>
      <c r="K97" s="12">
        <v>9</v>
      </c>
      <c r="L97" s="12" t="s">
        <v>598</v>
      </c>
      <c r="M97" s="12" t="s">
        <v>12</v>
      </c>
    </row>
    <row r="98" spans="1:29">
      <c r="A98" s="12" t="s">
        <v>585</v>
      </c>
      <c r="B98" s="12">
        <v>150</v>
      </c>
      <c r="C98" s="54">
        <v>635</v>
      </c>
      <c r="D98" s="12" t="s">
        <v>598</v>
      </c>
      <c r="E98" s="12" t="s">
        <v>12</v>
      </c>
      <c r="F98" s="12">
        <v>306</v>
      </c>
      <c r="G98" s="12">
        <v>354</v>
      </c>
      <c r="H98" s="12">
        <v>424</v>
      </c>
      <c r="I98" s="12">
        <v>486</v>
      </c>
      <c r="J98" s="12"/>
      <c r="K98" s="12">
        <v>9</v>
      </c>
      <c r="L98" s="12" t="s">
        <v>598</v>
      </c>
      <c r="M98" s="12" t="s">
        <v>12</v>
      </c>
    </row>
    <row r="99" spans="1:29">
      <c r="A99" s="12" t="s">
        <v>586</v>
      </c>
      <c r="B99" s="12">
        <v>150</v>
      </c>
      <c r="C99" s="54">
        <v>635</v>
      </c>
      <c r="D99" s="12" t="s">
        <v>598</v>
      </c>
      <c r="E99" s="12" t="s">
        <v>12</v>
      </c>
      <c r="F99" s="12">
        <v>306</v>
      </c>
      <c r="G99" s="12">
        <v>354</v>
      </c>
      <c r="H99" s="12">
        <v>424</v>
      </c>
      <c r="I99" s="12">
        <v>486</v>
      </c>
      <c r="J99" s="12"/>
      <c r="K99" s="12">
        <v>9</v>
      </c>
      <c r="L99" s="12" t="s">
        <v>598</v>
      </c>
      <c r="M99" s="12" t="s">
        <v>12</v>
      </c>
    </row>
    <row r="100" spans="1:29">
      <c r="A100" s="12" t="s">
        <v>587</v>
      </c>
      <c r="B100" s="12">
        <v>150</v>
      </c>
      <c r="C100" s="54">
        <v>635</v>
      </c>
      <c r="D100" s="12" t="s">
        <v>598</v>
      </c>
      <c r="E100" s="12" t="s">
        <v>12</v>
      </c>
      <c r="F100" s="12">
        <v>306</v>
      </c>
      <c r="G100" s="12">
        <v>354</v>
      </c>
      <c r="H100" s="12">
        <v>424</v>
      </c>
      <c r="I100" s="12">
        <v>614</v>
      </c>
      <c r="J100" s="12"/>
      <c r="K100" s="12">
        <v>9</v>
      </c>
      <c r="L100" s="12" t="s">
        <v>598</v>
      </c>
      <c r="M100" s="12" t="s">
        <v>12</v>
      </c>
    </row>
    <row r="101" spans="1:29">
      <c r="A101" s="12" t="s">
        <v>588</v>
      </c>
      <c r="B101" s="12">
        <v>150</v>
      </c>
      <c r="C101" s="54">
        <v>635</v>
      </c>
      <c r="D101" s="12" t="s">
        <v>598</v>
      </c>
      <c r="E101" s="12" t="s">
        <v>12</v>
      </c>
      <c r="F101" s="12">
        <v>306</v>
      </c>
      <c r="G101" s="12">
        <v>354</v>
      </c>
      <c r="H101" s="12">
        <v>424</v>
      </c>
      <c r="I101" s="12">
        <v>614</v>
      </c>
      <c r="J101" s="12"/>
      <c r="K101" s="12">
        <v>9</v>
      </c>
      <c r="L101" s="12" t="s">
        <v>598</v>
      </c>
      <c r="M101" s="12" t="s">
        <v>12</v>
      </c>
    </row>
    <row r="102" spans="1:29">
      <c r="A102" s="12" t="s">
        <v>589</v>
      </c>
      <c r="B102" s="12">
        <v>150</v>
      </c>
      <c r="C102" s="54">
        <v>635</v>
      </c>
      <c r="D102" s="12" t="s">
        <v>598</v>
      </c>
      <c r="E102" s="12" t="s">
        <v>12</v>
      </c>
      <c r="F102" s="12">
        <v>306</v>
      </c>
      <c r="G102" s="12">
        <v>341</v>
      </c>
      <c r="H102" s="12"/>
      <c r="I102" s="12"/>
      <c r="J102" s="12"/>
      <c r="K102" s="12">
        <v>9</v>
      </c>
      <c r="L102" s="12" t="s">
        <v>598</v>
      </c>
      <c r="M102" s="12" t="s">
        <v>12</v>
      </c>
    </row>
    <row r="103" spans="1:29">
      <c r="A103" s="12" t="s">
        <v>590</v>
      </c>
      <c r="B103" s="12">
        <v>150</v>
      </c>
      <c r="C103" s="54">
        <v>635</v>
      </c>
      <c r="D103" s="12" t="s">
        <v>598</v>
      </c>
      <c r="E103" s="12" t="s">
        <v>12</v>
      </c>
      <c r="F103" s="12">
        <v>306</v>
      </c>
      <c r="G103" s="12">
        <v>341</v>
      </c>
      <c r="H103" s="12">
        <v>384</v>
      </c>
      <c r="I103" s="12">
        <v>495</v>
      </c>
      <c r="J103" s="12">
        <v>619</v>
      </c>
      <c r="K103" s="12">
        <v>9</v>
      </c>
      <c r="L103" s="12" t="s">
        <v>598</v>
      </c>
      <c r="M103" s="12" t="s">
        <v>12</v>
      </c>
    </row>
    <row r="104" spans="1:29">
      <c r="A104" s="12" t="s">
        <v>591</v>
      </c>
      <c r="B104" s="12">
        <v>150</v>
      </c>
      <c r="C104" s="54">
        <v>635</v>
      </c>
      <c r="D104" s="12" t="s">
        <v>598</v>
      </c>
      <c r="E104" s="12" t="s">
        <v>12</v>
      </c>
      <c r="F104" s="12">
        <v>306</v>
      </c>
      <c r="G104" s="12">
        <v>341</v>
      </c>
      <c r="H104" s="12">
        <v>384</v>
      </c>
      <c r="I104" s="12">
        <v>495</v>
      </c>
      <c r="J104" s="12">
        <v>619</v>
      </c>
      <c r="K104" s="12">
        <v>9</v>
      </c>
      <c r="L104" s="12" t="s">
        <v>598</v>
      </c>
      <c r="M104" s="12" t="s">
        <v>12</v>
      </c>
    </row>
    <row r="105" spans="1:29">
      <c r="A105" s="12" t="s">
        <v>592</v>
      </c>
      <c r="B105" s="12">
        <v>150</v>
      </c>
      <c r="C105" s="54">
        <v>635</v>
      </c>
      <c r="D105" s="12" t="s">
        <v>598</v>
      </c>
      <c r="E105" s="12" t="s">
        <v>12</v>
      </c>
      <c r="F105" s="12">
        <v>306</v>
      </c>
      <c r="G105" s="12">
        <v>341</v>
      </c>
      <c r="H105" s="12">
        <v>384</v>
      </c>
      <c r="I105" s="12">
        <v>495</v>
      </c>
      <c r="J105" s="12"/>
      <c r="K105" s="12">
        <v>9</v>
      </c>
      <c r="L105" s="12" t="s">
        <v>598</v>
      </c>
      <c r="M105" s="12" t="s">
        <v>12</v>
      </c>
    </row>
    <row r="106" spans="1:29">
      <c r="A106" s="12" t="s">
        <v>593</v>
      </c>
      <c r="B106" s="12">
        <v>150</v>
      </c>
      <c r="C106" s="54">
        <v>635</v>
      </c>
      <c r="D106" s="12" t="s">
        <v>598</v>
      </c>
      <c r="E106" s="12" t="s">
        <v>12</v>
      </c>
      <c r="F106" s="12">
        <v>306</v>
      </c>
      <c r="G106" s="12">
        <v>341</v>
      </c>
      <c r="H106" s="12">
        <v>384</v>
      </c>
      <c r="I106" s="12"/>
      <c r="J106" s="12"/>
      <c r="K106" s="12">
        <v>9</v>
      </c>
      <c r="L106" s="12" t="s">
        <v>607</v>
      </c>
      <c r="M106" s="12" t="s">
        <v>70</v>
      </c>
    </row>
    <row r="107" spans="1:29">
      <c r="A107" s="76" t="s">
        <v>129</v>
      </c>
      <c r="B107" s="76">
        <v>150</v>
      </c>
      <c r="C107" s="79" t="s">
        <v>594</v>
      </c>
      <c r="D107" s="76" t="s">
        <v>598</v>
      </c>
      <c r="E107" s="76" t="s">
        <v>12</v>
      </c>
      <c r="F107" s="76">
        <v>338</v>
      </c>
      <c r="G107" s="76"/>
      <c r="H107" s="76"/>
      <c r="I107" s="76"/>
      <c r="J107" s="76"/>
      <c r="K107" s="76">
        <v>2</v>
      </c>
      <c r="L107" s="76" t="s">
        <v>598</v>
      </c>
      <c r="M107" s="76" t="s">
        <v>12</v>
      </c>
    </row>
    <row r="108" spans="1:29">
      <c r="A108" s="76" t="s">
        <v>130</v>
      </c>
      <c r="B108" s="76">
        <v>150</v>
      </c>
      <c r="C108" s="76">
        <v>635</v>
      </c>
      <c r="D108" s="76" t="s">
        <v>598</v>
      </c>
      <c r="E108" s="76" t="s">
        <v>12</v>
      </c>
      <c r="F108" s="76">
        <v>338</v>
      </c>
      <c r="G108" s="76">
        <v>504</v>
      </c>
      <c r="H108" s="76"/>
      <c r="I108" s="76"/>
      <c r="J108" s="76"/>
      <c r="K108" s="76">
        <v>2</v>
      </c>
      <c r="L108" s="76" t="s">
        <v>598</v>
      </c>
      <c r="M108" s="76" t="s">
        <v>12</v>
      </c>
    </row>
    <row r="109" spans="1:29">
      <c r="A109" s="76" t="s">
        <v>696</v>
      </c>
      <c r="B109" s="76">
        <v>150</v>
      </c>
      <c r="C109" s="76">
        <v>635</v>
      </c>
      <c r="D109" s="76" t="s">
        <v>598</v>
      </c>
      <c r="E109" s="76" t="s">
        <v>12</v>
      </c>
      <c r="F109" s="76">
        <v>338</v>
      </c>
      <c r="G109" s="76">
        <v>504</v>
      </c>
      <c r="H109" s="76"/>
      <c r="I109" s="76"/>
      <c r="J109" s="76"/>
      <c r="K109" s="76">
        <v>2</v>
      </c>
      <c r="L109" s="76" t="s">
        <v>598</v>
      </c>
      <c r="M109" s="76" t="s">
        <v>12</v>
      </c>
    </row>
    <row r="110" spans="1:29">
      <c r="A110" s="12" t="s">
        <v>162</v>
      </c>
      <c r="B110" s="12">
        <v>150</v>
      </c>
      <c r="C110" s="13" t="s">
        <v>478</v>
      </c>
      <c r="D110" s="12" t="s">
        <v>598</v>
      </c>
      <c r="E110" s="12" t="s">
        <v>12</v>
      </c>
      <c r="F110" s="12">
        <v>214</v>
      </c>
      <c r="G110" s="12">
        <v>360</v>
      </c>
      <c r="H110" s="12"/>
      <c r="I110" s="12"/>
      <c r="J110" s="12"/>
      <c r="K110" s="12">
        <v>3</v>
      </c>
      <c r="L110" s="12" t="s">
        <v>607</v>
      </c>
      <c r="M110" s="12" t="s">
        <v>70</v>
      </c>
      <c r="O110"/>
      <c r="P110"/>
      <c r="Q110"/>
      <c r="R110"/>
    </row>
    <row r="111" spans="1:29">
      <c r="A111" s="12" t="s">
        <v>163</v>
      </c>
      <c r="B111" s="12">
        <v>150</v>
      </c>
      <c r="C111" s="13" t="s">
        <v>595</v>
      </c>
      <c r="D111" s="12" t="s">
        <v>598</v>
      </c>
      <c r="E111" s="12" t="s">
        <v>12</v>
      </c>
      <c r="F111" s="12">
        <v>214</v>
      </c>
      <c r="G111" s="12">
        <v>360</v>
      </c>
      <c r="H111" s="12"/>
      <c r="I111" s="12"/>
      <c r="J111" s="12"/>
      <c r="K111" s="12">
        <v>3</v>
      </c>
      <c r="L111" s="12" t="s">
        <v>601</v>
      </c>
      <c r="M111" s="12" t="s">
        <v>12</v>
      </c>
      <c r="O111" s="126"/>
      <c r="P111" s="126"/>
      <c r="Q111" s="126"/>
      <c r="S111" s="126"/>
      <c r="T111" s="126"/>
      <c r="U111" s="130"/>
      <c r="AC111" s="126"/>
    </row>
    <row r="112" spans="1:29">
      <c r="A112" s="12" t="s">
        <v>164</v>
      </c>
      <c r="B112" s="12">
        <v>150</v>
      </c>
      <c r="C112" s="13" t="s">
        <v>596</v>
      </c>
      <c r="D112" s="12" t="s">
        <v>598</v>
      </c>
      <c r="E112" s="12" t="s">
        <v>12</v>
      </c>
      <c r="F112" s="12">
        <v>214</v>
      </c>
      <c r="G112" s="12">
        <v>305</v>
      </c>
      <c r="H112" s="12"/>
      <c r="I112" s="12"/>
      <c r="J112" s="12"/>
      <c r="K112" s="12">
        <v>3</v>
      </c>
      <c r="L112" s="12" t="s">
        <v>607</v>
      </c>
      <c r="M112" s="12" t="s">
        <v>70</v>
      </c>
      <c r="O112" s="126"/>
      <c r="P112" s="126"/>
      <c r="Q112" s="126"/>
      <c r="S112" s="126"/>
      <c r="T112" s="126"/>
      <c r="U112" s="130"/>
      <c r="AC112" s="126"/>
    </row>
    <row r="113" spans="1:29">
      <c r="A113" s="12" t="s">
        <v>597</v>
      </c>
      <c r="B113" s="12">
        <v>150</v>
      </c>
      <c r="C113" s="13" t="s">
        <v>578</v>
      </c>
      <c r="D113" s="12" t="s">
        <v>598</v>
      </c>
      <c r="E113" s="12" t="s">
        <v>12</v>
      </c>
      <c r="F113" s="12">
        <v>214</v>
      </c>
      <c r="G113" s="12">
        <v>305</v>
      </c>
      <c r="H113" s="12"/>
      <c r="I113" s="12"/>
      <c r="J113" s="12"/>
      <c r="K113" s="12">
        <v>3</v>
      </c>
      <c r="L113" s="12" t="s">
        <v>607</v>
      </c>
      <c r="M113" s="12" t="s">
        <v>70</v>
      </c>
    </row>
    <row r="114" spans="1:29">
      <c r="A114" s="76" t="s">
        <v>168</v>
      </c>
      <c r="B114" s="76">
        <v>150</v>
      </c>
      <c r="C114" s="102">
        <v>635</v>
      </c>
      <c r="D114" s="76" t="s">
        <v>598</v>
      </c>
      <c r="E114" s="76" t="s">
        <v>12</v>
      </c>
      <c r="F114" s="76">
        <v>556</v>
      </c>
      <c r="G114" s="76"/>
      <c r="H114" s="76"/>
      <c r="I114" s="76"/>
      <c r="J114" s="76"/>
      <c r="K114" s="76">
        <v>1</v>
      </c>
      <c r="L114" s="76" t="s">
        <v>598</v>
      </c>
      <c r="M114" s="76" t="s">
        <v>12</v>
      </c>
    </row>
    <row r="115" spans="1:29">
      <c r="A115" s="76" t="s">
        <v>169</v>
      </c>
      <c r="B115" s="76">
        <v>150</v>
      </c>
      <c r="C115" s="102">
        <v>635</v>
      </c>
      <c r="D115" s="76" t="s">
        <v>598</v>
      </c>
      <c r="E115" s="76" t="s">
        <v>12</v>
      </c>
      <c r="F115" s="76">
        <v>556</v>
      </c>
      <c r="G115" s="76"/>
      <c r="H115" s="76"/>
      <c r="I115" s="76"/>
      <c r="J115" s="76"/>
      <c r="K115" s="76">
        <v>1</v>
      </c>
      <c r="L115" s="76" t="s">
        <v>598</v>
      </c>
      <c r="M115" s="76" t="s">
        <v>12</v>
      </c>
    </row>
    <row r="116" spans="1:29">
      <c r="A116" s="12" t="s">
        <v>392</v>
      </c>
      <c r="B116" s="12">
        <v>150</v>
      </c>
      <c r="C116" s="12">
        <v>635</v>
      </c>
      <c r="D116" s="12" t="s">
        <v>598</v>
      </c>
      <c r="E116" s="12" t="s">
        <v>12</v>
      </c>
      <c r="F116" s="31">
        <v>219</v>
      </c>
      <c r="G116" s="12">
        <v>455</v>
      </c>
      <c r="H116" s="12"/>
      <c r="I116" s="12"/>
      <c r="J116" s="12"/>
      <c r="K116" s="12">
        <v>3</v>
      </c>
      <c r="L116" s="12" t="s">
        <v>598</v>
      </c>
      <c r="M116" s="12" t="s">
        <v>12</v>
      </c>
    </row>
    <row r="117" spans="1:29">
      <c r="A117" s="12" t="s">
        <v>393</v>
      </c>
      <c r="B117" s="12">
        <v>150</v>
      </c>
      <c r="C117" s="12">
        <v>635</v>
      </c>
      <c r="D117" s="12" t="s">
        <v>598</v>
      </c>
      <c r="E117" s="12" t="s">
        <v>12</v>
      </c>
      <c r="F117" s="31">
        <v>219</v>
      </c>
      <c r="G117" s="12">
        <v>455</v>
      </c>
      <c r="H117" s="12">
        <v>545</v>
      </c>
      <c r="I117" s="12"/>
      <c r="J117" s="12"/>
      <c r="K117" s="12">
        <v>3</v>
      </c>
      <c r="L117" s="12" t="s">
        <v>598</v>
      </c>
      <c r="M117" s="12" t="s">
        <v>12</v>
      </c>
    </row>
    <row r="118" spans="1:29">
      <c r="A118" s="12" t="s">
        <v>572</v>
      </c>
      <c r="B118" s="12">
        <v>150</v>
      </c>
      <c r="C118" s="12">
        <v>635</v>
      </c>
      <c r="D118" s="12" t="s">
        <v>598</v>
      </c>
      <c r="E118" s="12" t="s">
        <v>12</v>
      </c>
      <c r="F118" s="31">
        <v>219</v>
      </c>
      <c r="G118" s="12">
        <v>455</v>
      </c>
      <c r="H118" s="12">
        <v>545</v>
      </c>
      <c r="I118" s="12"/>
      <c r="J118" s="12"/>
      <c r="K118" s="12">
        <v>3</v>
      </c>
      <c r="L118" s="12" t="s">
        <v>598</v>
      </c>
      <c r="M118" s="12" t="s">
        <v>12</v>
      </c>
    </row>
    <row r="119" spans="1:29">
      <c r="A119" s="12" t="s">
        <v>573</v>
      </c>
      <c r="B119" s="12">
        <v>150</v>
      </c>
      <c r="C119" s="12">
        <v>635</v>
      </c>
      <c r="D119" s="12" t="s">
        <v>598</v>
      </c>
      <c r="E119" s="12" t="s">
        <v>12</v>
      </c>
      <c r="F119" s="31">
        <v>219</v>
      </c>
      <c r="G119" s="12"/>
      <c r="H119" s="12"/>
      <c r="I119" s="12"/>
      <c r="J119" s="12"/>
      <c r="K119" s="12">
        <v>3</v>
      </c>
      <c r="L119" s="12" t="s">
        <v>607</v>
      </c>
      <c r="M119" s="12" t="s">
        <v>70</v>
      </c>
    </row>
    <row r="120" spans="1:29">
      <c r="A120" s="76" t="s">
        <v>548</v>
      </c>
      <c r="B120" s="76">
        <v>150</v>
      </c>
      <c r="C120" s="102">
        <v>635</v>
      </c>
      <c r="D120" s="76" t="s">
        <v>598</v>
      </c>
      <c r="E120" s="76" t="s">
        <v>12</v>
      </c>
      <c r="F120" s="76">
        <v>299</v>
      </c>
      <c r="G120" s="76"/>
      <c r="H120" s="76"/>
      <c r="I120" s="76"/>
      <c r="J120" s="76"/>
      <c r="K120" s="76">
        <v>4</v>
      </c>
      <c r="L120" s="76" t="s">
        <v>607</v>
      </c>
      <c r="M120" s="76" t="s">
        <v>70</v>
      </c>
      <c r="O120" s="126"/>
      <c r="P120" s="126"/>
      <c r="Q120" s="126"/>
      <c r="S120" s="126"/>
      <c r="T120" s="126"/>
      <c r="U120" s="130"/>
      <c r="AC120" s="126"/>
    </row>
    <row r="121" spans="1:29">
      <c r="A121" s="76" t="s">
        <v>549</v>
      </c>
      <c r="B121" s="76">
        <v>150</v>
      </c>
      <c r="C121" s="102">
        <v>635</v>
      </c>
      <c r="D121" s="76" t="s">
        <v>598</v>
      </c>
      <c r="E121" s="76" t="s">
        <v>12</v>
      </c>
      <c r="F121" s="76">
        <v>299</v>
      </c>
      <c r="G121" s="76">
        <v>356</v>
      </c>
      <c r="H121" s="76"/>
      <c r="I121" s="76"/>
      <c r="J121" s="76"/>
      <c r="K121" s="76">
        <v>4</v>
      </c>
      <c r="L121" s="76" t="s">
        <v>607</v>
      </c>
      <c r="M121" s="76" t="s">
        <v>70</v>
      </c>
      <c r="O121" s="126"/>
      <c r="P121" s="126"/>
      <c r="Q121" s="126"/>
      <c r="S121" s="126"/>
      <c r="T121" s="126"/>
      <c r="U121" s="130"/>
      <c r="AC121" s="126"/>
    </row>
    <row r="122" spans="1:29">
      <c r="A122" s="76" t="s">
        <v>550</v>
      </c>
      <c r="B122" s="76">
        <v>150</v>
      </c>
      <c r="C122" s="102">
        <v>635</v>
      </c>
      <c r="D122" s="76" t="s">
        <v>598</v>
      </c>
      <c r="E122" s="76" t="s">
        <v>12</v>
      </c>
      <c r="F122" s="76">
        <v>299</v>
      </c>
      <c r="G122" s="76">
        <v>356</v>
      </c>
      <c r="H122" s="76">
        <v>408</v>
      </c>
      <c r="I122" s="76"/>
      <c r="J122" s="76"/>
      <c r="K122" s="76">
        <v>4</v>
      </c>
      <c r="L122" s="76" t="s">
        <v>607</v>
      </c>
      <c r="M122" s="76" t="s">
        <v>70</v>
      </c>
      <c r="AC122" s="126"/>
    </row>
    <row r="123" spans="1:29">
      <c r="A123" s="76" t="s">
        <v>551</v>
      </c>
      <c r="B123" s="76">
        <v>150</v>
      </c>
      <c r="C123" s="102">
        <v>635</v>
      </c>
      <c r="D123" s="76" t="s">
        <v>598</v>
      </c>
      <c r="E123" s="76" t="s">
        <v>12</v>
      </c>
      <c r="F123" s="76">
        <v>299</v>
      </c>
      <c r="G123" s="76">
        <v>356</v>
      </c>
      <c r="H123" s="76">
        <v>408</v>
      </c>
      <c r="I123" s="76">
        <v>528</v>
      </c>
      <c r="J123" s="76"/>
      <c r="K123" s="76">
        <v>4</v>
      </c>
      <c r="L123" s="76" t="s">
        <v>607</v>
      </c>
      <c r="M123" s="76" t="s">
        <v>70</v>
      </c>
      <c r="AC123" s="126"/>
    </row>
    <row r="124" spans="1:29">
      <c r="A124" s="76" t="s">
        <v>552</v>
      </c>
      <c r="B124" s="76">
        <v>150</v>
      </c>
      <c r="C124" s="102">
        <v>635</v>
      </c>
      <c r="D124" s="76" t="s">
        <v>598</v>
      </c>
      <c r="E124" s="76" t="s">
        <v>12</v>
      </c>
      <c r="F124" s="76">
        <v>299</v>
      </c>
      <c r="G124" s="76">
        <v>356</v>
      </c>
      <c r="H124" s="76">
        <v>408</v>
      </c>
      <c r="I124" s="76">
        <v>528</v>
      </c>
      <c r="J124" s="76"/>
      <c r="K124" s="76">
        <v>4</v>
      </c>
      <c r="L124" s="76" t="s">
        <v>601</v>
      </c>
      <c r="M124" s="76" t="s">
        <v>12</v>
      </c>
    </row>
    <row r="125" spans="1:29">
      <c r="A125" s="33" t="s">
        <v>224</v>
      </c>
      <c r="B125" s="33">
        <v>150</v>
      </c>
      <c r="C125" s="33">
        <v>635</v>
      </c>
      <c r="D125" s="33" t="s">
        <v>601</v>
      </c>
      <c r="E125" s="33" t="s">
        <v>12</v>
      </c>
      <c r="F125" s="33">
        <v>218</v>
      </c>
      <c r="G125" s="33"/>
      <c r="H125" s="33"/>
      <c r="I125" s="33"/>
      <c r="J125" s="33"/>
      <c r="K125" s="33">
        <v>1</v>
      </c>
      <c r="L125" s="33" t="s">
        <v>607</v>
      </c>
      <c r="M125" s="33" t="s">
        <v>70</v>
      </c>
    </row>
    <row r="126" spans="1:29">
      <c r="A126" s="33" t="s">
        <v>225</v>
      </c>
      <c r="B126" s="33">
        <v>150</v>
      </c>
      <c r="C126" s="33">
        <v>635</v>
      </c>
      <c r="D126" s="33" t="s">
        <v>601</v>
      </c>
      <c r="E126" s="33" t="s">
        <v>12</v>
      </c>
      <c r="F126" s="33">
        <v>218</v>
      </c>
      <c r="G126" s="33"/>
      <c r="H126" s="33"/>
      <c r="I126" s="33"/>
      <c r="J126" s="33"/>
      <c r="K126" s="33">
        <v>1</v>
      </c>
      <c r="L126" s="33" t="s">
        <v>607</v>
      </c>
      <c r="M126" s="33" t="s">
        <v>70</v>
      </c>
    </row>
    <row r="127" spans="1:29">
      <c r="A127" s="69" t="s">
        <v>16</v>
      </c>
      <c r="B127" s="69">
        <v>150</v>
      </c>
      <c r="C127" s="101">
        <v>635</v>
      </c>
      <c r="D127" s="69" t="s">
        <v>601</v>
      </c>
      <c r="E127" s="69" t="s">
        <v>12</v>
      </c>
      <c r="F127" s="69">
        <v>221</v>
      </c>
      <c r="G127" s="69">
        <v>321</v>
      </c>
      <c r="H127" s="69"/>
      <c r="I127" s="69"/>
      <c r="J127" s="69"/>
      <c r="K127" s="69">
        <v>4</v>
      </c>
      <c r="L127" s="69" t="s">
        <v>607</v>
      </c>
      <c r="M127" s="69" t="s">
        <v>70</v>
      </c>
      <c r="O127" s="126"/>
      <c r="P127" s="126"/>
      <c r="Q127" s="126"/>
      <c r="S127" s="126"/>
      <c r="T127" s="126"/>
      <c r="U127" s="130"/>
    </row>
    <row r="128" spans="1:29">
      <c r="A128" s="69" t="s">
        <v>17</v>
      </c>
      <c r="B128" s="69">
        <v>150</v>
      </c>
      <c r="C128" s="101">
        <v>635</v>
      </c>
      <c r="D128" s="69" t="s">
        <v>601</v>
      </c>
      <c r="E128" s="69" t="s">
        <v>12</v>
      </c>
      <c r="F128" s="69">
        <v>221</v>
      </c>
      <c r="G128" s="69">
        <v>321</v>
      </c>
      <c r="H128" s="69"/>
      <c r="I128" s="69"/>
      <c r="J128" s="69"/>
      <c r="K128" s="69">
        <v>4</v>
      </c>
      <c r="L128" s="69" t="s">
        <v>601</v>
      </c>
      <c r="M128" s="69" t="s">
        <v>12</v>
      </c>
      <c r="O128" s="126"/>
      <c r="P128" s="126"/>
      <c r="Q128" s="126"/>
      <c r="S128" s="126"/>
      <c r="T128" s="126"/>
      <c r="U128" s="130"/>
    </row>
    <row r="129" spans="1:21">
      <c r="A129" s="69" t="s">
        <v>118</v>
      </c>
      <c r="B129" s="69">
        <v>150</v>
      </c>
      <c r="C129" s="101">
        <v>635</v>
      </c>
      <c r="D129" s="69" t="s">
        <v>601</v>
      </c>
      <c r="E129" s="69" t="s">
        <v>12</v>
      </c>
      <c r="F129" s="69">
        <v>221</v>
      </c>
      <c r="G129" s="69">
        <v>343</v>
      </c>
      <c r="H129" s="69"/>
      <c r="I129" s="69"/>
      <c r="J129" s="69"/>
      <c r="K129" s="69">
        <v>4</v>
      </c>
      <c r="L129" s="69" t="s">
        <v>601</v>
      </c>
      <c r="M129" s="69" t="s">
        <v>12</v>
      </c>
    </row>
    <row r="130" spans="1:21">
      <c r="A130" s="69" t="s">
        <v>559</v>
      </c>
      <c r="B130" s="69">
        <v>150</v>
      </c>
      <c r="C130" s="101">
        <v>635</v>
      </c>
      <c r="D130" s="69" t="s">
        <v>601</v>
      </c>
      <c r="E130" s="69" t="s">
        <v>12</v>
      </c>
      <c r="F130" s="69">
        <v>221</v>
      </c>
      <c r="G130" s="69">
        <v>343</v>
      </c>
      <c r="H130" s="69">
        <v>441</v>
      </c>
      <c r="I130" s="69"/>
      <c r="J130" s="69"/>
      <c r="K130" s="69">
        <v>4</v>
      </c>
      <c r="L130" s="69" t="s">
        <v>607</v>
      </c>
      <c r="M130" s="69" t="s">
        <v>70</v>
      </c>
    </row>
    <row r="131" spans="1:21">
      <c r="A131" s="69" t="s">
        <v>560</v>
      </c>
      <c r="B131" s="69">
        <v>150</v>
      </c>
      <c r="C131" s="71" t="s">
        <v>561</v>
      </c>
      <c r="D131" s="69" t="s">
        <v>601</v>
      </c>
      <c r="E131" s="69" t="s">
        <v>12</v>
      </c>
      <c r="F131" s="69">
        <v>221</v>
      </c>
      <c r="G131" s="69">
        <v>343</v>
      </c>
      <c r="H131" s="69">
        <v>441</v>
      </c>
      <c r="I131" s="69"/>
      <c r="J131" s="69"/>
      <c r="K131" s="69">
        <v>4</v>
      </c>
      <c r="L131" s="69" t="s">
        <v>601</v>
      </c>
      <c r="M131" s="69" t="s">
        <v>12</v>
      </c>
    </row>
    <row r="132" spans="1:21">
      <c r="A132" s="33" t="s">
        <v>553</v>
      </c>
      <c r="B132" s="47">
        <v>150</v>
      </c>
      <c r="C132" s="33">
        <v>635</v>
      </c>
      <c r="D132" s="33" t="s">
        <v>601</v>
      </c>
      <c r="E132" s="33" t="s">
        <v>12</v>
      </c>
      <c r="F132" s="33">
        <v>219</v>
      </c>
      <c r="G132" s="33">
        <v>325</v>
      </c>
      <c r="H132" s="33"/>
      <c r="I132" s="33"/>
      <c r="J132" s="33"/>
      <c r="K132" s="33">
        <v>4</v>
      </c>
      <c r="L132" s="33" t="s">
        <v>607</v>
      </c>
      <c r="M132" s="33" t="s">
        <v>70</v>
      </c>
    </row>
    <row r="133" spans="1:21">
      <c r="A133" s="33" t="s">
        <v>555</v>
      </c>
      <c r="B133" s="47">
        <v>150</v>
      </c>
      <c r="C133" s="35">
        <v>635</v>
      </c>
      <c r="D133" s="33" t="s">
        <v>601</v>
      </c>
      <c r="E133" s="33" t="s">
        <v>12</v>
      </c>
      <c r="F133" s="33">
        <v>219</v>
      </c>
      <c r="G133" s="33">
        <v>325</v>
      </c>
      <c r="H133" s="33">
        <v>422</v>
      </c>
      <c r="I133" s="33"/>
      <c r="J133" s="33"/>
      <c r="K133" s="33">
        <v>4</v>
      </c>
      <c r="L133" s="33" t="s">
        <v>601</v>
      </c>
      <c r="M133" s="33" t="s">
        <v>12</v>
      </c>
      <c r="O133" s="126"/>
      <c r="P133" s="126"/>
      <c r="Q133" s="126"/>
      <c r="S133" s="126"/>
      <c r="T133" s="126"/>
      <c r="U133" s="130"/>
    </row>
    <row r="134" spans="1:21">
      <c r="A134" s="33" t="s">
        <v>556</v>
      </c>
      <c r="B134" s="47">
        <v>150</v>
      </c>
      <c r="C134" s="35">
        <v>635</v>
      </c>
      <c r="D134" s="33" t="s">
        <v>601</v>
      </c>
      <c r="E134" s="33" t="s">
        <v>12</v>
      </c>
      <c r="F134" s="33">
        <v>219</v>
      </c>
      <c r="G134" s="33">
        <v>325</v>
      </c>
      <c r="H134" s="33">
        <v>422</v>
      </c>
      <c r="I134" s="33">
        <v>542</v>
      </c>
      <c r="J134" s="33"/>
      <c r="K134" s="33">
        <v>4</v>
      </c>
      <c r="L134" s="33" t="s">
        <v>601</v>
      </c>
      <c r="M134" s="33" t="s">
        <v>12</v>
      </c>
      <c r="O134" s="126"/>
      <c r="P134" s="126"/>
      <c r="Q134" s="126"/>
      <c r="S134" s="126"/>
      <c r="T134" s="126"/>
      <c r="U134" s="130"/>
    </row>
    <row r="135" spans="1:21">
      <c r="A135" s="33" t="s">
        <v>557</v>
      </c>
      <c r="B135" s="47">
        <v>150</v>
      </c>
      <c r="C135" s="35">
        <v>635</v>
      </c>
      <c r="D135" s="33" t="s">
        <v>601</v>
      </c>
      <c r="E135" s="33" t="s">
        <v>12</v>
      </c>
      <c r="F135" s="33">
        <v>219</v>
      </c>
      <c r="G135" s="33">
        <v>325</v>
      </c>
      <c r="H135" s="33">
        <v>422</v>
      </c>
      <c r="I135" s="33">
        <v>542</v>
      </c>
      <c r="J135" s="33"/>
      <c r="K135" s="33">
        <v>4</v>
      </c>
      <c r="L135" s="33" t="s">
        <v>601</v>
      </c>
      <c r="M135" s="33" t="s">
        <v>12</v>
      </c>
    </row>
    <row r="136" spans="1:21">
      <c r="A136" s="33" t="s">
        <v>558</v>
      </c>
      <c r="B136" s="47">
        <v>150</v>
      </c>
      <c r="C136" s="33">
        <v>635</v>
      </c>
      <c r="D136" s="33" t="s">
        <v>601</v>
      </c>
      <c r="E136" s="33" t="s">
        <v>12</v>
      </c>
      <c r="F136" s="33">
        <v>219</v>
      </c>
      <c r="G136" s="33"/>
      <c r="H136" s="33"/>
      <c r="I136" s="33"/>
      <c r="J136" s="33"/>
      <c r="K136" s="33">
        <v>4</v>
      </c>
      <c r="L136" s="33" t="s">
        <v>607</v>
      </c>
      <c r="M136" s="33" t="s">
        <v>70</v>
      </c>
    </row>
    <row r="137" spans="1:21">
      <c r="A137" s="72" t="s">
        <v>1726</v>
      </c>
      <c r="B137" s="72">
        <v>150</v>
      </c>
      <c r="C137" s="72">
        <v>635</v>
      </c>
      <c r="D137" s="72" t="s">
        <v>607</v>
      </c>
      <c r="E137" s="72" t="s">
        <v>70</v>
      </c>
      <c r="F137" s="72"/>
      <c r="G137" s="72"/>
      <c r="H137" s="72"/>
      <c r="I137" s="72"/>
      <c r="J137" s="72"/>
      <c r="K137" s="72">
        <v>0</v>
      </c>
      <c r="L137" s="72" t="s">
        <v>607</v>
      </c>
      <c r="M137" s="72" t="s">
        <v>70</v>
      </c>
    </row>
    <row r="138" spans="1:21">
      <c r="A138" s="20" t="s">
        <v>691</v>
      </c>
      <c r="B138" s="20">
        <v>150</v>
      </c>
      <c r="C138" s="21" t="s">
        <v>583</v>
      </c>
      <c r="D138" s="20" t="s">
        <v>607</v>
      </c>
      <c r="E138" s="20" t="s">
        <v>70</v>
      </c>
      <c r="F138" s="20">
        <v>235</v>
      </c>
      <c r="G138" s="20"/>
      <c r="H138" s="20"/>
      <c r="I138" s="20"/>
      <c r="J138" s="20"/>
      <c r="K138" s="20">
        <v>1</v>
      </c>
      <c r="L138" s="20" t="s">
        <v>607</v>
      </c>
      <c r="M138" s="20" t="s">
        <v>70</v>
      </c>
    </row>
    <row r="139" spans="1:21">
      <c r="A139" s="20" t="s">
        <v>692</v>
      </c>
      <c r="B139" s="20">
        <v>150</v>
      </c>
      <c r="C139" s="20">
        <v>635</v>
      </c>
      <c r="D139" s="20" t="s">
        <v>607</v>
      </c>
      <c r="E139" s="20" t="s">
        <v>70</v>
      </c>
      <c r="F139" s="20">
        <v>235</v>
      </c>
      <c r="G139" s="20"/>
      <c r="H139" s="20"/>
      <c r="I139" s="20"/>
      <c r="J139" s="20"/>
      <c r="K139" s="20">
        <v>1</v>
      </c>
      <c r="L139" s="20" t="s">
        <v>607</v>
      </c>
      <c r="M139" s="20" t="s">
        <v>70</v>
      </c>
      <c r="O139" s="126"/>
      <c r="P139" s="126"/>
      <c r="Q139" s="126"/>
      <c r="S139" s="126"/>
      <c r="T139" s="126"/>
      <c r="U139" s="130"/>
    </row>
    <row r="140" spans="1:21">
      <c r="A140" s="72" t="s">
        <v>63</v>
      </c>
      <c r="B140" s="72">
        <v>150</v>
      </c>
      <c r="C140" s="72">
        <v>635</v>
      </c>
      <c r="D140" s="72" t="s">
        <v>607</v>
      </c>
      <c r="E140" s="72" t="s">
        <v>70</v>
      </c>
      <c r="F140" s="72"/>
      <c r="G140" s="72"/>
      <c r="H140" s="72"/>
      <c r="I140" s="72"/>
      <c r="J140" s="72"/>
      <c r="K140" s="72">
        <v>0</v>
      </c>
      <c r="L140" s="72" t="s">
        <v>607</v>
      </c>
      <c r="M140" s="72" t="s">
        <v>70</v>
      </c>
    </row>
    <row r="141" spans="1:21">
      <c r="A141" s="20" t="s">
        <v>65</v>
      </c>
      <c r="B141" s="20">
        <v>150</v>
      </c>
      <c r="C141" s="20">
        <v>635</v>
      </c>
      <c r="D141" s="20" t="s">
        <v>607</v>
      </c>
      <c r="E141" s="20" t="s">
        <v>70</v>
      </c>
      <c r="F141" s="20"/>
      <c r="G141" s="20"/>
      <c r="H141" s="20"/>
      <c r="I141" s="20"/>
      <c r="J141" s="20"/>
      <c r="K141" s="20">
        <v>0</v>
      </c>
      <c r="L141" s="20" t="s">
        <v>607</v>
      </c>
      <c r="M141" s="20" t="s">
        <v>70</v>
      </c>
    </row>
    <row r="142" spans="1:21">
      <c r="A142" s="72" t="s">
        <v>1117</v>
      </c>
      <c r="B142" s="72">
        <v>150</v>
      </c>
      <c r="C142" s="72">
        <v>635</v>
      </c>
      <c r="D142" s="72" t="s">
        <v>607</v>
      </c>
      <c r="E142" s="72" t="s">
        <v>70</v>
      </c>
      <c r="F142" s="72">
        <v>355</v>
      </c>
      <c r="G142" s="72"/>
      <c r="H142" s="72"/>
      <c r="I142" s="72"/>
      <c r="J142" s="72"/>
      <c r="K142" s="72">
        <v>1</v>
      </c>
      <c r="L142" s="72" t="s">
        <v>607</v>
      </c>
      <c r="M142" s="72" t="s">
        <v>70</v>
      </c>
    </row>
    <row r="143" spans="1:21">
      <c r="A143" s="72" t="s">
        <v>1751</v>
      </c>
      <c r="B143" s="72">
        <v>150</v>
      </c>
      <c r="C143" s="72">
        <v>635</v>
      </c>
      <c r="D143" s="72" t="s">
        <v>607</v>
      </c>
      <c r="E143" s="72" t="s">
        <v>70</v>
      </c>
      <c r="F143" s="72">
        <v>355</v>
      </c>
      <c r="G143" s="72"/>
      <c r="H143" s="72"/>
      <c r="I143" s="72"/>
      <c r="J143" s="72"/>
      <c r="K143" s="72">
        <v>1</v>
      </c>
      <c r="L143" s="72" t="s">
        <v>607</v>
      </c>
      <c r="M143" s="72" t="s">
        <v>70</v>
      </c>
    </row>
    <row r="144" spans="1:21">
      <c r="A144" s="20" t="s">
        <v>1752</v>
      </c>
      <c r="B144" s="20">
        <v>150</v>
      </c>
      <c r="C144" s="20">
        <v>635</v>
      </c>
      <c r="D144" s="20" t="s">
        <v>607</v>
      </c>
      <c r="E144" s="20" t="s">
        <v>716</v>
      </c>
      <c r="F144" s="20">
        <v>204</v>
      </c>
      <c r="G144" s="20"/>
      <c r="H144" s="20"/>
      <c r="I144" s="20"/>
      <c r="J144" s="20"/>
      <c r="K144" s="20">
        <v>1</v>
      </c>
      <c r="L144" s="20" t="s">
        <v>607</v>
      </c>
      <c r="M144" s="20" t="s">
        <v>716</v>
      </c>
    </row>
    <row r="145" spans="1:13">
      <c r="A145" s="20" t="s">
        <v>1753</v>
      </c>
      <c r="B145" s="20">
        <v>150</v>
      </c>
      <c r="C145" s="20">
        <v>635</v>
      </c>
      <c r="D145" s="20" t="s">
        <v>607</v>
      </c>
      <c r="E145" s="20" t="s">
        <v>716</v>
      </c>
      <c r="F145" s="20">
        <v>204</v>
      </c>
      <c r="G145" s="20"/>
      <c r="H145" s="20"/>
      <c r="I145" s="20"/>
      <c r="J145" s="20"/>
      <c r="K145" s="20">
        <v>1</v>
      </c>
      <c r="L145" s="20" t="s">
        <v>607</v>
      </c>
      <c r="M145" s="20" t="s">
        <v>716</v>
      </c>
    </row>
    <row r="146" spans="1:13">
      <c r="A146" s="72" t="s">
        <v>1704</v>
      </c>
      <c r="B146" s="72">
        <v>150</v>
      </c>
      <c r="C146" s="72">
        <v>635</v>
      </c>
      <c r="D146" s="72" t="s">
        <v>607</v>
      </c>
      <c r="E146" s="72" t="s">
        <v>70</v>
      </c>
      <c r="F146" s="72"/>
      <c r="G146" s="72"/>
      <c r="H146" s="72"/>
      <c r="I146" s="72"/>
      <c r="J146" s="72"/>
      <c r="K146" s="72">
        <v>0</v>
      </c>
      <c r="L146" s="72" t="s">
        <v>607</v>
      </c>
      <c r="M146" s="72" t="s">
        <v>70</v>
      </c>
    </row>
    <row r="147" spans="1:13">
      <c r="L147" s="16"/>
      <c r="M147" s="16"/>
    </row>
    <row r="148" spans="1:13">
      <c r="A148" s="15" t="s">
        <v>605</v>
      </c>
      <c r="L148" s="16"/>
      <c r="M148" s="16"/>
    </row>
    <row r="149" spans="1:13">
      <c r="A149" s="17" t="s">
        <v>606</v>
      </c>
      <c r="L149" s="16"/>
      <c r="M149" s="16"/>
    </row>
  </sheetData>
  <sortState xmlns:xlrd2="http://schemas.microsoft.com/office/spreadsheetml/2017/richdata2" ref="A14:M75">
    <sortCondition ref="D14:D75"/>
    <sortCondition ref="A14:A75"/>
  </sortState>
  <mergeCells count="8">
    <mergeCell ref="V2:V3"/>
    <mergeCell ref="W2:AA2"/>
    <mergeCell ref="O2:O3"/>
    <mergeCell ref="P2:P3"/>
    <mergeCell ref="Q2:Q3"/>
    <mergeCell ref="R2:R3"/>
    <mergeCell ref="S2:S3"/>
    <mergeCell ref="T2:T3"/>
  </mergeCells>
  <phoneticPr fontId="7" type="noConversion"/>
  <conditionalFormatting sqref="O110">
    <cfRule type="cellIs" dxfId="5" priority="4" operator="greaterThan">
      <formula>45</formula>
    </cfRule>
    <cfRule type="cellIs" dxfId="4" priority="5" operator="between">
      <formula>0.00001</formula>
      <formula>45</formula>
    </cfRule>
  </conditionalFormatting>
  <conditionalFormatting sqref="P110">
    <cfRule type="cellIs" dxfId="3" priority="3" operator="greaterThan">
      <formula>5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4915-440D-7E40-B0ED-29964AA90409}">
  <sheetPr codeName="Sheet9">
    <tabColor theme="5" tint="0.79998168889431442"/>
  </sheetPr>
  <dimension ref="A1:O203"/>
  <sheetViews>
    <sheetView zoomScale="80" zoomScaleNormal="80" workbookViewId="0">
      <selection activeCell="N16" sqref="N16"/>
    </sheetView>
  </sheetViews>
  <sheetFormatPr baseColWidth="10" defaultColWidth="8.83203125" defaultRowHeight="18"/>
  <cols>
    <col min="1" max="7" width="10.5" customWidth="1"/>
    <col min="11" max="11" width="15" customWidth="1"/>
    <col min="12" max="12" width="11.83203125" customWidth="1"/>
  </cols>
  <sheetData>
    <row r="1" spans="1:15" ht="15" customHeight="1">
      <c r="A1" s="182" t="s">
        <v>1371</v>
      </c>
      <c r="B1" s="182"/>
      <c r="C1" s="182"/>
      <c r="D1" s="182"/>
      <c r="E1" s="183" t="s">
        <v>1372</v>
      </c>
      <c r="F1" s="183"/>
      <c r="G1" s="183"/>
      <c r="H1" s="183"/>
      <c r="I1" s="184" t="s">
        <v>1373</v>
      </c>
      <c r="J1" s="184" t="s">
        <v>1374</v>
      </c>
      <c r="K1" s="184" t="s">
        <v>1</v>
      </c>
      <c r="L1" s="184" t="s">
        <v>1375</v>
      </c>
      <c r="N1" s="180" t="s">
        <v>1807</v>
      </c>
      <c r="O1" s="180" t="s">
        <v>1376</v>
      </c>
    </row>
    <row r="2" spans="1:15" s="10" customFormat="1" ht="21">
      <c r="A2" s="114" t="s">
        <v>1377</v>
      </c>
      <c r="B2" s="114" t="s">
        <v>1378</v>
      </c>
      <c r="C2" s="114" t="s">
        <v>1379</v>
      </c>
      <c r="D2" s="114" t="s">
        <v>0</v>
      </c>
      <c r="E2" s="123" t="s">
        <v>1377</v>
      </c>
      <c r="F2" s="123" t="s">
        <v>1378</v>
      </c>
      <c r="G2" s="123" t="s">
        <v>1379</v>
      </c>
      <c r="H2" s="124" t="s">
        <v>0</v>
      </c>
      <c r="I2" s="185"/>
      <c r="J2" s="185"/>
      <c r="K2" s="185"/>
      <c r="L2" s="185"/>
      <c r="N2" s="181"/>
      <c r="O2" s="181"/>
    </row>
    <row r="3" spans="1:15">
      <c r="A3">
        <v>183.5</v>
      </c>
      <c r="B3">
        <v>94.492699999999999</v>
      </c>
      <c r="C3">
        <v>-1400.12</v>
      </c>
      <c r="D3">
        <v>1</v>
      </c>
      <c r="E3" s="56">
        <v>232.982</v>
      </c>
      <c r="F3" s="56">
        <v>156.96299999999999</v>
      </c>
      <c r="G3" s="56">
        <v>-1445.5</v>
      </c>
      <c r="H3" s="56">
        <v>1</v>
      </c>
      <c r="I3" s="56">
        <f t="shared" ref="I3:I66" si="0">SQRT((E3-$A$3)^2+(F3-$B$3)^2+(G3-$C$3)^2)</f>
        <v>91.707966426532479</v>
      </c>
      <c r="J3" s="56">
        <v>1.3001614269999999</v>
      </c>
      <c r="K3" s="56" t="s">
        <v>1420</v>
      </c>
      <c r="L3" s="56" t="s">
        <v>2</v>
      </c>
      <c r="N3" t="s">
        <v>2</v>
      </c>
      <c r="O3">
        <f>COUNTIF($L$3:$L$203,N3)</f>
        <v>46</v>
      </c>
    </row>
    <row r="4" spans="1:15">
      <c r="E4" s="3">
        <v>219.184</v>
      </c>
      <c r="F4" s="3">
        <v>167.97499999999999</v>
      </c>
      <c r="G4" s="3">
        <v>-1439.5</v>
      </c>
      <c r="H4" s="3">
        <v>1</v>
      </c>
      <c r="I4" s="3">
        <f t="shared" si="0"/>
        <v>90.685063099112455</v>
      </c>
      <c r="J4" s="3">
        <v>1.2535243650000001</v>
      </c>
      <c r="K4" s="3" t="s">
        <v>1455</v>
      </c>
      <c r="L4" s="3" t="s">
        <v>2</v>
      </c>
      <c r="N4" t="s">
        <v>386</v>
      </c>
      <c r="O4">
        <f t="shared" ref="O4:O6" si="1">COUNTIF($L$3:$L$203,N4)</f>
        <v>58</v>
      </c>
    </row>
    <row r="5" spans="1:15">
      <c r="E5" s="3">
        <v>150.52000000000001</v>
      </c>
      <c r="F5" s="3">
        <v>134.91300000000001</v>
      </c>
      <c r="G5" s="3">
        <v>-1445.5</v>
      </c>
      <c r="H5" s="3">
        <v>1</v>
      </c>
      <c r="I5" s="3">
        <f t="shared" si="0"/>
        <v>69.143513449129912</v>
      </c>
      <c r="J5" s="3">
        <v>0.27138406100000001</v>
      </c>
      <c r="K5" s="3" t="s">
        <v>1456</v>
      </c>
      <c r="L5" s="3" t="s">
        <v>2</v>
      </c>
      <c r="N5" t="s">
        <v>598</v>
      </c>
      <c r="O5">
        <f t="shared" si="1"/>
        <v>49</v>
      </c>
    </row>
    <row r="6" spans="1:15">
      <c r="E6" s="3">
        <v>124.32299999999999</v>
      </c>
      <c r="F6" s="3">
        <v>142.55600000000001</v>
      </c>
      <c r="G6" s="3">
        <v>-1434.5</v>
      </c>
      <c r="H6" s="3">
        <v>1</v>
      </c>
      <c r="I6" s="3">
        <f t="shared" si="0"/>
        <v>83.630033695377705</v>
      </c>
      <c r="J6" s="3">
        <v>0.931865579</v>
      </c>
      <c r="K6" s="3" t="s">
        <v>1457</v>
      </c>
      <c r="L6" s="3" t="s">
        <v>2</v>
      </c>
      <c r="N6" s="6" t="s">
        <v>601</v>
      </c>
      <c r="O6" s="6">
        <f t="shared" si="1"/>
        <v>48</v>
      </c>
    </row>
    <row r="7" spans="1:15">
      <c r="E7" s="3">
        <v>240.00399999999999</v>
      </c>
      <c r="F7" s="3">
        <v>167.83699999999999</v>
      </c>
      <c r="G7" s="3">
        <v>-1431.5</v>
      </c>
      <c r="H7" s="3">
        <v>1</v>
      </c>
      <c r="I7" s="3">
        <f t="shared" si="0"/>
        <v>97.75885002642984</v>
      </c>
      <c r="J7" s="3">
        <v>1.5760383609999999</v>
      </c>
      <c r="K7" s="3" t="s">
        <v>1458</v>
      </c>
      <c r="L7" s="3" t="s">
        <v>2</v>
      </c>
      <c r="N7" t="s">
        <v>604</v>
      </c>
      <c r="O7">
        <f>SUM(O3:O6)</f>
        <v>201</v>
      </c>
    </row>
    <row r="8" spans="1:15">
      <c r="E8" s="3">
        <v>245.71700000000001</v>
      </c>
      <c r="F8" s="3">
        <v>175.10900000000001</v>
      </c>
      <c r="G8" s="3">
        <v>-1431.5</v>
      </c>
      <c r="H8" s="3">
        <v>1</v>
      </c>
      <c r="I8" s="3">
        <f t="shared" si="0"/>
        <v>106.55818745966924</v>
      </c>
      <c r="J8" s="3">
        <v>1.977225096</v>
      </c>
      <c r="K8" s="3" t="s">
        <v>1459</v>
      </c>
      <c r="L8" s="3" t="s">
        <v>2</v>
      </c>
    </row>
    <row r="9" spans="1:15">
      <c r="E9" s="3">
        <v>124.35599999999999</v>
      </c>
      <c r="F9" s="3">
        <v>128.315</v>
      </c>
      <c r="G9" s="3">
        <v>-1427.5</v>
      </c>
      <c r="H9" s="3">
        <v>1</v>
      </c>
      <c r="I9" s="3">
        <f t="shared" si="0"/>
        <v>73.42768628582823</v>
      </c>
      <c r="J9" s="3">
        <v>0.46671164399999998</v>
      </c>
      <c r="K9" s="3" t="s">
        <v>1460</v>
      </c>
      <c r="L9" s="3" t="s">
        <v>2</v>
      </c>
    </row>
    <row r="10" spans="1:15">
      <c r="E10" s="3">
        <v>163.08199999999999</v>
      </c>
      <c r="F10" s="3">
        <v>143.90700000000001</v>
      </c>
      <c r="G10" s="3">
        <v>-1447.5</v>
      </c>
      <c r="H10" s="3">
        <v>1</v>
      </c>
      <c r="I10" s="3">
        <f t="shared" si="0"/>
        <v>71.439010130950251</v>
      </c>
      <c r="J10" s="3">
        <v>0.37604226099999999</v>
      </c>
      <c r="K10" s="3" t="s">
        <v>1461</v>
      </c>
      <c r="L10" s="3" t="s">
        <v>2</v>
      </c>
    </row>
    <row r="11" spans="1:15">
      <c r="E11" s="3">
        <v>261.39400000000001</v>
      </c>
      <c r="F11" s="3">
        <v>143.96</v>
      </c>
      <c r="G11" s="3">
        <v>-1384.5</v>
      </c>
      <c r="H11" s="3">
        <v>1</v>
      </c>
      <c r="I11" s="3">
        <f t="shared" si="0"/>
        <v>93.586715965942503</v>
      </c>
      <c r="J11" s="3">
        <v>1.3858189439999999</v>
      </c>
      <c r="K11" s="3" t="s">
        <v>1462</v>
      </c>
      <c r="L11" s="3" t="s">
        <v>2</v>
      </c>
    </row>
    <row r="12" spans="1:15">
      <c r="E12" s="3">
        <v>163.607</v>
      </c>
      <c r="F12" s="3">
        <v>151.00700000000001</v>
      </c>
      <c r="G12" s="3">
        <v>-1450.5</v>
      </c>
      <c r="H12" s="3">
        <v>1</v>
      </c>
      <c r="I12" s="3">
        <f t="shared" si="0"/>
        <v>78.279894950683286</v>
      </c>
      <c r="J12" s="3">
        <v>0.68793758900000002</v>
      </c>
      <c r="K12" s="3" t="s">
        <v>1463</v>
      </c>
      <c r="L12" s="3" t="s">
        <v>2</v>
      </c>
    </row>
    <row r="13" spans="1:15">
      <c r="E13" s="3">
        <v>113.571</v>
      </c>
      <c r="F13" s="3">
        <v>134.922</v>
      </c>
      <c r="G13" s="3">
        <v>-1415.5</v>
      </c>
      <c r="H13" s="3">
        <v>1</v>
      </c>
      <c r="I13" s="3">
        <f t="shared" si="0"/>
        <v>82.226137812072892</v>
      </c>
      <c r="J13" s="3">
        <v>0.86785798599999997</v>
      </c>
      <c r="K13" s="3" t="s">
        <v>1464</v>
      </c>
      <c r="L13" s="3" t="s">
        <v>2</v>
      </c>
    </row>
    <row r="14" spans="1:15">
      <c r="E14" s="3">
        <v>243.238</v>
      </c>
      <c r="F14" s="3">
        <v>183.21100000000001</v>
      </c>
      <c r="G14" s="3">
        <v>-1429.5</v>
      </c>
      <c r="H14" s="3">
        <v>1</v>
      </c>
      <c r="I14" s="3">
        <f t="shared" si="0"/>
        <v>110.91776142210053</v>
      </c>
      <c r="J14" s="3">
        <v>2.1759904269999999</v>
      </c>
      <c r="K14" s="3" t="s">
        <v>1406</v>
      </c>
      <c r="L14" s="3" t="s">
        <v>2</v>
      </c>
    </row>
    <row r="15" spans="1:15">
      <c r="E15" s="3">
        <v>113.70099999999999</v>
      </c>
      <c r="F15" s="3">
        <v>131.06800000000001</v>
      </c>
      <c r="G15" s="3">
        <v>-1419.5</v>
      </c>
      <c r="H15" s="3">
        <v>1</v>
      </c>
      <c r="I15" s="3">
        <f t="shared" si="0"/>
        <v>81.149475482531656</v>
      </c>
      <c r="J15" s="3">
        <v>0.81876989899999997</v>
      </c>
      <c r="K15" s="3" t="s">
        <v>1465</v>
      </c>
      <c r="L15" s="3" t="s">
        <v>2</v>
      </c>
    </row>
    <row r="16" spans="1:15">
      <c r="E16" s="3">
        <v>243.94200000000001</v>
      </c>
      <c r="F16" s="3">
        <v>158.94999999999999</v>
      </c>
      <c r="G16" s="3">
        <v>-1428.5</v>
      </c>
      <c r="H16" s="3">
        <v>1</v>
      </c>
      <c r="I16" s="3">
        <f t="shared" si="0"/>
        <v>92.808422501893688</v>
      </c>
      <c r="J16" s="3">
        <v>1.350334339</v>
      </c>
      <c r="K16" s="3" t="s">
        <v>1466</v>
      </c>
      <c r="L16" s="3" t="s">
        <v>2</v>
      </c>
    </row>
    <row r="17" spans="5:12">
      <c r="E17" s="3">
        <v>117.31399999999999</v>
      </c>
      <c r="F17" s="3">
        <v>130.102</v>
      </c>
      <c r="G17" s="3">
        <v>-1414.5</v>
      </c>
      <c r="H17" s="3">
        <v>1</v>
      </c>
      <c r="I17" s="3">
        <f t="shared" si="0"/>
        <v>76.52054131074874</v>
      </c>
      <c r="J17" s="3">
        <v>0.60772367000000005</v>
      </c>
      <c r="K17" s="3" t="s">
        <v>1467</v>
      </c>
      <c r="L17" s="3" t="s">
        <v>2</v>
      </c>
    </row>
    <row r="18" spans="5:12">
      <c r="E18" s="3">
        <v>111.97199999999999</v>
      </c>
      <c r="F18" s="3">
        <v>137.97399999999999</v>
      </c>
      <c r="G18" s="3">
        <v>-1424.5</v>
      </c>
      <c r="H18" s="3">
        <v>1</v>
      </c>
      <c r="I18" s="3">
        <f t="shared" si="0"/>
        <v>87.185220270926692</v>
      </c>
      <c r="J18" s="3">
        <v>1.0939566110000001</v>
      </c>
      <c r="K18" s="3" t="s">
        <v>1468</v>
      </c>
      <c r="L18" s="3" t="s">
        <v>2</v>
      </c>
    </row>
    <row r="19" spans="5:12">
      <c r="E19" s="3">
        <v>233.10300000000001</v>
      </c>
      <c r="F19" s="3">
        <v>178.15199999999999</v>
      </c>
      <c r="G19" s="3">
        <v>-1440.5</v>
      </c>
      <c r="H19" s="3">
        <v>1</v>
      </c>
      <c r="I19" s="3">
        <f t="shared" si="0"/>
        <v>105.3085014872494</v>
      </c>
      <c r="J19" s="3">
        <v>1.9202483690000001</v>
      </c>
      <c r="K19" s="3" t="s">
        <v>1469</v>
      </c>
      <c r="L19" s="3" t="s">
        <v>2</v>
      </c>
    </row>
    <row r="20" spans="5:12">
      <c r="E20" s="3">
        <v>198.82400000000001</v>
      </c>
      <c r="F20" s="3">
        <v>167.255</v>
      </c>
      <c r="G20" s="3">
        <v>-1447.5</v>
      </c>
      <c r="H20" s="3">
        <v>1</v>
      </c>
      <c r="I20" s="3">
        <f t="shared" si="0"/>
        <v>88.170526125741191</v>
      </c>
      <c r="J20" s="3">
        <v>1.1388794980000001</v>
      </c>
      <c r="K20" s="3" t="s">
        <v>1470</v>
      </c>
      <c r="L20" s="3" t="s">
        <v>2</v>
      </c>
    </row>
    <row r="21" spans="5:12">
      <c r="E21" s="3">
        <v>211.84700000000001</v>
      </c>
      <c r="F21" s="3">
        <v>152.31</v>
      </c>
      <c r="G21" s="3">
        <v>-1447.5</v>
      </c>
      <c r="H21" s="3">
        <v>1</v>
      </c>
      <c r="I21" s="3">
        <f t="shared" si="0"/>
        <v>79.945337501883202</v>
      </c>
      <c r="J21" s="3">
        <v>0.76386983500000005</v>
      </c>
      <c r="K21" s="3" t="s">
        <v>1471</v>
      </c>
      <c r="L21" s="3" t="s">
        <v>2</v>
      </c>
    </row>
    <row r="22" spans="5:12">
      <c r="E22" s="3">
        <v>262.76299999999998</v>
      </c>
      <c r="F22" s="3">
        <v>154.255</v>
      </c>
      <c r="G22" s="3">
        <v>-1394.5</v>
      </c>
      <c r="H22" s="3">
        <v>1</v>
      </c>
      <c r="I22" s="3">
        <f t="shared" si="0"/>
        <v>99.427059044759005</v>
      </c>
      <c r="J22" s="3">
        <v>1.652096738</v>
      </c>
      <c r="K22" s="3" t="s">
        <v>1472</v>
      </c>
      <c r="L22" s="3" t="s">
        <v>2</v>
      </c>
    </row>
    <row r="23" spans="5:12">
      <c r="E23" s="3">
        <v>254.47</v>
      </c>
      <c r="F23" s="3">
        <v>135.131</v>
      </c>
      <c r="G23" s="3">
        <v>-1367.5</v>
      </c>
      <c r="H23" s="3">
        <v>1</v>
      </c>
      <c r="I23" s="3">
        <f t="shared" si="0"/>
        <v>88.047014298555254</v>
      </c>
      <c r="J23" s="3">
        <v>1.1332482429999999</v>
      </c>
      <c r="K23" s="3" t="s">
        <v>1473</v>
      </c>
      <c r="L23" s="3" t="s">
        <v>2</v>
      </c>
    </row>
    <row r="24" spans="5:12">
      <c r="E24" s="3">
        <v>158.68899999999999</v>
      </c>
      <c r="F24" s="3">
        <v>147.28899999999999</v>
      </c>
      <c r="G24" s="3">
        <v>-1444.5</v>
      </c>
      <c r="H24" s="3">
        <v>1</v>
      </c>
      <c r="I24" s="3">
        <f t="shared" si="0"/>
        <v>73.298154237947969</v>
      </c>
      <c r="J24" s="3">
        <v>0.46080590999999999</v>
      </c>
      <c r="K24" s="3" t="s">
        <v>1474</v>
      </c>
      <c r="L24" s="3" t="s">
        <v>2</v>
      </c>
    </row>
    <row r="25" spans="5:12">
      <c r="E25" s="3">
        <v>204.732</v>
      </c>
      <c r="F25" s="3">
        <v>169.45599999999999</v>
      </c>
      <c r="G25" s="3">
        <v>-1447.5</v>
      </c>
      <c r="H25" s="3">
        <v>1</v>
      </c>
      <c r="I25" s="3">
        <f t="shared" si="0"/>
        <v>91.187491307141514</v>
      </c>
      <c r="J25" s="3">
        <v>1.2764314910000001</v>
      </c>
      <c r="K25" s="3" t="s">
        <v>1422</v>
      </c>
      <c r="L25" s="3" t="s">
        <v>2</v>
      </c>
    </row>
    <row r="26" spans="5:12">
      <c r="E26" s="3">
        <v>220.12899999999999</v>
      </c>
      <c r="F26" s="3">
        <v>179.27099999999999</v>
      </c>
      <c r="G26" s="3">
        <v>-1447.5</v>
      </c>
      <c r="H26" s="3">
        <v>1</v>
      </c>
      <c r="I26" s="3">
        <f t="shared" si="0"/>
        <v>103.79743827229075</v>
      </c>
      <c r="J26" s="3">
        <v>1.851354715</v>
      </c>
      <c r="K26" s="3" t="s">
        <v>1442</v>
      </c>
      <c r="L26" s="3" t="s">
        <v>2</v>
      </c>
    </row>
    <row r="27" spans="5:12">
      <c r="E27" s="3">
        <v>265.35399999999998</v>
      </c>
      <c r="F27" s="3">
        <v>149.59100000000001</v>
      </c>
      <c r="G27" s="3">
        <v>-1376.5</v>
      </c>
      <c r="H27" s="3">
        <v>1</v>
      </c>
      <c r="I27" s="3">
        <f t="shared" si="0"/>
        <v>101.45838742504235</v>
      </c>
      <c r="J27" s="3">
        <v>1.7447107550000001</v>
      </c>
      <c r="K27" s="3" t="s">
        <v>1475</v>
      </c>
      <c r="L27" s="3" t="s">
        <v>2</v>
      </c>
    </row>
    <row r="28" spans="5:12">
      <c r="E28" s="3">
        <v>123.51900000000001</v>
      </c>
      <c r="F28" s="3">
        <v>135.89400000000001</v>
      </c>
      <c r="G28" s="3">
        <v>-1417.5</v>
      </c>
      <c r="H28" s="3">
        <v>1</v>
      </c>
      <c r="I28" s="3">
        <f t="shared" si="0"/>
        <v>74.925645827647045</v>
      </c>
      <c r="J28" s="3">
        <v>0.53500786499999997</v>
      </c>
      <c r="K28" s="3" t="s">
        <v>1476</v>
      </c>
      <c r="L28" s="3" t="s">
        <v>2</v>
      </c>
    </row>
    <row r="29" spans="5:12">
      <c r="E29" s="3">
        <v>119.73699999999999</v>
      </c>
      <c r="F29" s="3">
        <v>127.878</v>
      </c>
      <c r="G29" s="3">
        <v>-1423.5</v>
      </c>
      <c r="H29" s="3">
        <v>1</v>
      </c>
      <c r="I29" s="3">
        <f t="shared" si="0"/>
        <v>75.676435071229449</v>
      </c>
      <c r="J29" s="3">
        <v>0.56923847400000005</v>
      </c>
      <c r="K29" s="3" t="s">
        <v>1477</v>
      </c>
      <c r="L29" s="3" t="s">
        <v>2</v>
      </c>
    </row>
    <row r="30" spans="5:12">
      <c r="E30" s="3">
        <v>118.964</v>
      </c>
      <c r="F30" s="3">
        <v>131.40299999999999</v>
      </c>
      <c r="G30" s="3">
        <v>-1418.5</v>
      </c>
      <c r="H30" s="3">
        <v>1</v>
      </c>
      <c r="I30" s="3">
        <f t="shared" si="0"/>
        <v>76.58387520940687</v>
      </c>
      <c r="J30" s="3">
        <v>0.61061124200000005</v>
      </c>
      <c r="K30" s="3" t="s">
        <v>1478</v>
      </c>
      <c r="L30" s="3" t="s">
        <v>2</v>
      </c>
    </row>
    <row r="31" spans="5:12">
      <c r="E31" s="3">
        <v>244.63200000000001</v>
      </c>
      <c r="F31" s="3">
        <v>164.393</v>
      </c>
      <c r="G31" s="3">
        <v>-1429.5</v>
      </c>
      <c r="H31" s="3">
        <v>1</v>
      </c>
      <c r="I31" s="3">
        <f t="shared" si="0"/>
        <v>97.397935112044379</v>
      </c>
      <c r="J31" s="3">
        <v>1.5595832270000001</v>
      </c>
      <c r="K31" s="3" t="s">
        <v>1479</v>
      </c>
      <c r="L31" s="3" t="s">
        <v>2</v>
      </c>
    </row>
    <row r="32" spans="5:12">
      <c r="E32" s="3">
        <v>247.684</v>
      </c>
      <c r="F32" s="3">
        <v>121.131</v>
      </c>
      <c r="G32" s="3">
        <v>-1359.5</v>
      </c>
      <c r="H32" s="3">
        <v>1</v>
      </c>
      <c r="I32" s="3">
        <f t="shared" si="0"/>
        <v>80.493287191479453</v>
      </c>
      <c r="J32" s="3">
        <v>0.78885241500000003</v>
      </c>
      <c r="K32" s="3" t="s">
        <v>1480</v>
      </c>
      <c r="L32" s="3" t="s">
        <v>2</v>
      </c>
    </row>
    <row r="33" spans="5:12">
      <c r="E33" s="3">
        <v>241.87200000000001</v>
      </c>
      <c r="F33" s="3">
        <v>176.96</v>
      </c>
      <c r="G33" s="3">
        <v>-1439.5</v>
      </c>
      <c r="H33" s="3">
        <v>1</v>
      </c>
      <c r="I33" s="3">
        <f t="shared" si="0"/>
        <v>108.43860176749796</v>
      </c>
      <c r="J33" s="3">
        <v>2.062958514</v>
      </c>
      <c r="K33" s="3" t="s">
        <v>1481</v>
      </c>
      <c r="L33" s="3" t="s">
        <v>2</v>
      </c>
    </row>
    <row r="34" spans="5:12">
      <c r="E34" s="3">
        <v>245.27799999999999</v>
      </c>
      <c r="F34" s="3">
        <v>118.212</v>
      </c>
      <c r="G34" s="3">
        <v>-1344.5</v>
      </c>
      <c r="H34" s="3">
        <v>1</v>
      </c>
      <c r="I34" s="3">
        <f t="shared" si="0"/>
        <v>86.444842972209671</v>
      </c>
      <c r="J34" s="3">
        <v>1.060200711</v>
      </c>
      <c r="K34" s="3" t="s">
        <v>1482</v>
      </c>
      <c r="L34" s="3" t="s">
        <v>2</v>
      </c>
    </row>
    <row r="35" spans="5:12">
      <c r="E35" s="3">
        <v>261.50799999999998</v>
      </c>
      <c r="F35" s="3">
        <v>136.59899999999999</v>
      </c>
      <c r="G35" s="3">
        <v>-1366.5</v>
      </c>
      <c r="H35" s="3">
        <v>1</v>
      </c>
      <c r="I35" s="3">
        <f t="shared" si="0"/>
        <v>94.807663000888212</v>
      </c>
      <c r="J35" s="3">
        <v>1.441485379</v>
      </c>
      <c r="K35" s="3" t="s">
        <v>1483</v>
      </c>
      <c r="L35" s="3" t="s">
        <v>2</v>
      </c>
    </row>
    <row r="36" spans="5:12">
      <c r="E36" s="3">
        <v>251.89099999999999</v>
      </c>
      <c r="F36" s="3">
        <v>177.11</v>
      </c>
      <c r="G36" s="3">
        <v>-1430.5</v>
      </c>
      <c r="H36" s="3">
        <v>1</v>
      </c>
      <c r="I36" s="3">
        <f t="shared" si="0"/>
        <v>111.47148308105535</v>
      </c>
      <c r="J36" s="3">
        <v>2.2012361679999999</v>
      </c>
      <c r="K36" s="3" t="s">
        <v>1484</v>
      </c>
      <c r="L36" s="3" t="s">
        <v>2</v>
      </c>
    </row>
    <row r="37" spans="5:12">
      <c r="E37" s="3">
        <v>134.33500000000001</v>
      </c>
      <c r="F37" s="3">
        <v>132.79400000000001</v>
      </c>
      <c r="G37" s="3">
        <v>-1440.5</v>
      </c>
      <c r="H37" s="3">
        <v>1</v>
      </c>
      <c r="I37" s="3">
        <f t="shared" si="0"/>
        <v>74.261236231899673</v>
      </c>
      <c r="J37" s="3">
        <v>0.50471554799999996</v>
      </c>
      <c r="K37" s="3" t="s">
        <v>1485</v>
      </c>
      <c r="L37" s="3" t="s">
        <v>2</v>
      </c>
    </row>
    <row r="38" spans="5:12">
      <c r="E38" s="3">
        <v>252.167</v>
      </c>
      <c r="F38" s="3">
        <v>123.705</v>
      </c>
      <c r="G38" s="3">
        <v>-1367.5</v>
      </c>
      <c r="H38" s="3">
        <v>1</v>
      </c>
      <c r="I38" s="3">
        <f t="shared" si="0"/>
        <v>81.440651767345244</v>
      </c>
      <c r="J38" s="3">
        <v>0.83204545100000005</v>
      </c>
      <c r="K38" s="3" t="s">
        <v>1486</v>
      </c>
      <c r="L38" s="3" t="s">
        <v>2</v>
      </c>
    </row>
    <row r="39" spans="5:12">
      <c r="E39" s="3">
        <v>259.108</v>
      </c>
      <c r="F39" s="3">
        <v>136.578</v>
      </c>
      <c r="G39" s="3">
        <v>-1388.5</v>
      </c>
      <c r="H39" s="3">
        <v>1</v>
      </c>
      <c r="I39" s="3">
        <f t="shared" si="0"/>
        <v>87.308456291988108</v>
      </c>
      <c r="J39" s="3">
        <v>1.09957529</v>
      </c>
      <c r="K39" s="3" t="s">
        <v>1487</v>
      </c>
      <c r="L39" s="3" t="s">
        <v>2</v>
      </c>
    </row>
    <row r="40" spans="5:12">
      <c r="E40" s="3">
        <v>237.05600000000001</v>
      </c>
      <c r="F40" s="3">
        <v>177.58799999999999</v>
      </c>
      <c r="G40" s="3">
        <v>-1441.5</v>
      </c>
      <c r="H40" s="3">
        <v>1</v>
      </c>
      <c r="I40" s="3">
        <f t="shared" si="0"/>
        <v>107.16985778701961</v>
      </c>
      <c r="J40" s="3">
        <v>2.0051128789999999</v>
      </c>
      <c r="K40" s="3" t="s">
        <v>1488</v>
      </c>
      <c r="L40" s="3" t="s">
        <v>2</v>
      </c>
    </row>
    <row r="41" spans="5:12">
      <c r="E41" s="3">
        <v>203.73099999999999</v>
      </c>
      <c r="F41" s="3">
        <v>174.977</v>
      </c>
      <c r="G41" s="3">
        <v>-1450.5</v>
      </c>
      <c r="H41" s="3">
        <v>1</v>
      </c>
      <c r="I41" s="3">
        <f t="shared" si="0"/>
        <v>97.083264816805638</v>
      </c>
      <c r="J41" s="3">
        <v>1.5452365159999999</v>
      </c>
      <c r="K41" s="3" t="s">
        <v>1489</v>
      </c>
      <c r="L41" s="3" t="s">
        <v>2</v>
      </c>
    </row>
    <row r="42" spans="5:12">
      <c r="E42" s="3">
        <v>253.703</v>
      </c>
      <c r="F42" s="3">
        <v>188.809</v>
      </c>
      <c r="G42" s="3">
        <v>-1435.5</v>
      </c>
      <c r="H42" s="3">
        <v>1</v>
      </c>
      <c r="I42" s="3">
        <f t="shared" si="0"/>
        <v>122.78342744316109</v>
      </c>
      <c r="J42" s="3">
        <v>2.7169797710000001</v>
      </c>
      <c r="K42" s="3" t="s">
        <v>1490</v>
      </c>
      <c r="L42" s="3" t="s">
        <v>2</v>
      </c>
    </row>
    <row r="43" spans="5:12">
      <c r="E43" s="3">
        <v>128.89400000000001</v>
      </c>
      <c r="F43" s="3">
        <v>130.881</v>
      </c>
      <c r="G43" s="3">
        <v>-1435.5</v>
      </c>
      <c r="H43" s="3">
        <v>1</v>
      </c>
      <c r="I43" s="3">
        <f t="shared" si="0"/>
        <v>74.549768697763284</v>
      </c>
      <c r="J43" s="3">
        <v>0.51787056099999995</v>
      </c>
      <c r="K43" s="3" t="s">
        <v>1491</v>
      </c>
      <c r="L43" s="3" t="s">
        <v>2</v>
      </c>
    </row>
    <row r="44" spans="5:12">
      <c r="E44" s="3">
        <v>248.66900000000001</v>
      </c>
      <c r="F44" s="3">
        <v>169.26</v>
      </c>
      <c r="G44" s="3">
        <v>-1423.5</v>
      </c>
      <c r="H44" s="3">
        <v>1</v>
      </c>
      <c r="I44" s="3">
        <f t="shared" si="0"/>
        <v>101.90079543502104</v>
      </c>
      <c r="J44" s="3">
        <v>1.76488139</v>
      </c>
      <c r="K44" s="3" t="s">
        <v>1492</v>
      </c>
      <c r="L44" s="3" t="s">
        <v>2</v>
      </c>
    </row>
    <row r="45" spans="5:12">
      <c r="E45" s="3">
        <v>236.029</v>
      </c>
      <c r="F45" s="3">
        <v>151.45500000000001</v>
      </c>
      <c r="G45" s="3">
        <v>-1429.5</v>
      </c>
      <c r="H45" s="3">
        <v>1</v>
      </c>
      <c r="I45" s="3">
        <f t="shared" si="0"/>
        <v>82.868473271142193</v>
      </c>
      <c r="J45" s="3">
        <v>0.89714388</v>
      </c>
      <c r="K45" s="3" t="s">
        <v>1493</v>
      </c>
      <c r="L45" s="3" t="s">
        <v>2</v>
      </c>
    </row>
    <row r="46" spans="5:12">
      <c r="E46" s="3">
        <v>186.91</v>
      </c>
      <c r="F46" s="3">
        <v>154.88900000000001</v>
      </c>
      <c r="G46" s="3">
        <v>-1439.5</v>
      </c>
      <c r="H46" s="3">
        <v>1</v>
      </c>
      <c r="I46" s="3">
        <f t="shared" si="0"/>
        <v>72.181199447570904</v>
      </c>
      <c r="J46" s="3">
        <v>0.409880776</v>
      </c>
      <c r="K46" s="3" t="s">
        <v>1494</v>
      </c>
      <c r="L46" s="3" t="s">
        <v>2</v>
      </c>
    </row>
    <row r="47" spans="5:12">
      <c r="E47" s="3">
        <v>253.03100000000001</v>
      </c>
      <c r="F47" s="3">
        <v>132.834</v>
      </c>
      <c r="G47" s="3">
        <v>-1402.5</v>
      </c>
      <c r="H47" s="3">
        <v>1</v>
      </c>
      <c r="I47" s="3">
        <f t="shared" si="0"/>
        <v>79.437268625563917</v>
      </c>
      <c r="J47" s="3">
        <v>0.740705536</v>
      </c>
      <c r="K47" s="3" t="s">
        <v>1495</v>
      </c>
      <c r="L47" s="3" t="s">
        <v>2</v>
      </c>
    </row>
    <row r="48" spans="5:12">
      <c r="E48" s="6">
        <v>256.30599999999998</v>
      </c>
      <c r="F48" s="6">
        <v>135.71</v>
      </c>
      <c r="G48" s="6">
        <v>-1379.5</v>
      </c>
      <c r="H48" s="6">
        <v>1</v>
      </c>
      <c r="I48" s="6">
        <f t="shared" si="0"/>
        <v>86.167069436589259</v>
      </c>
      <c r="J48" s="6">
        <v>1.0475362290000001</v>
      </c>
      <c r="K48" s="6" t="s">
        <v>1496</v>
      </c>
      <c r="L48" s="6" t="s">
        <v>2</v>
      </c>
    </row>
    <row r="49" spans="5:12">
      <c r="E49" s="56">
        <v>236.029</v>
      </c>
      <c r="F49" s="56">
        <v>151.45500000000001</v>
      </c>
      <c r="G49" s="56">
        <v>-1429.5</v>
      </c>
      <c r="H49" s="56">
        <v>1</v>
      </c>
      <c r="I49" s="56">
        <f t="shared" si="0"/>
        <v>82.868473271142193</v>
      </c>
      <c r="J49" s="56">
        <v>0.89714388</v>
      </c>
      <c r="K49" s="56" t="s">
        <v>1493</v>
      </c>
      <c r="L49" s="56" t="s">
        <v>386</v>
      </c>
    </row>
    <row r="50" spans="5:12">
      <c r="E50" s="3">
        <v>117.047</v>
      </c>
      <c r="F50" s="3">
        <v>119.748</v>
      </c>
      <c r="G50" s="3">
        <v>-1393.5</v>
      </c>
      <c r="H50" s="3">
        <v>1</v>
      </c>
      <c r="I50" s="3">
        <f t="shared" si="0"/>
        <v>71.397869625710811</v>
      </c>
      <c r="J50" s="3">
        <v>0.37416654900000001</v>
      </c>
      <c r="K50" s="3" t="s">
        <v>1497</v>
      </c>
      <c r="L50" s="3" t="s">
        <v>386</v>
      </c>
    </row>
    <row r="51" spans="5:12">
      <c r="E51" s="3">
        <v>127.42</v>
      </c>
      <c r="F51" s="3">
        <v>131.345</v>
      </c>
      <c r="G51" s="3">
        <v>-1423.5</v>
      </c>
      <c r="H51" s="3">
        <v>1</v>
      </c>
      <c r="I51" s="3">
        <f t="shared" si="0"/>
        <v>71.061120278883905</v>
      </c>
      <c r="J51" s="3">
        <v>0.358813192</v>
      </c>
      <c r="K51" s="3" t="s">
        <v>1498</v>
      </c>
      <c r="L51" s="3" t="s">
        <v>386</v>
      </c>
    </row>
    <row r="52" spans="5:12">
      <c r="E52" s="3">
        <v>122.41200000000001</v>
      </c>
      <c r="F52" s="3">
        <v>111.982</v>
      </c>
      <c r="G52" s="3">
        <v>-1398.5</v>
      </c>
      <c r="H52" s="3">
        <v>1</v>
      </c>
      <c r="I52" s="3">
        <f t="shared" si="0"/>
        <v>63.562911815696417</v>
      </c>
      <c r="J52" s="3">
        <v>1.6948616E-2</v>
      </c>
      <c r="K52" s="3" t="s">
        <v>1499</v>
      </c>
      <c r="L52" s="3" t="s">
        <v>386</v>
      </c>
    </row>
    <row r="53" spans="5:12">
      <c r="E53" s="3">
        <v>234.733</v>
      </c>
      <c r="F53" s="3">
        <v>109.794</v>
      </c>
      <c r="G53" s="3">
        <v>-1353.5</v>
      </c>
      <c r="H53" s="3">
        <v>1</v>
      </c>
      <c r="I53" s="3">
        <f t="shared" si="0"/>
        <v>70.939230829562788</v>
      </c>
      <c r="J53" s="3">
        <v>0.35325590600000001</v>
      </c>
      <c r="K53" s="3" t="s">
        <v>1500</v>
      </c>
      <c r="L53" s="3" t="s">
        <v>386</v>
      </c>
    </row>
    <row r="54" spans="5:12">
      <c r="E54" s="3">
        <v>238.32499999999999</v>
      </c>
      <c r="F54" s="3">
        <v>122.494</v>
      </c>
      <c r="G54" s="3">
        <v>-1358.5</v>
      </c>
      <c r="H54" s="3">
        <v>1</v>
      </c>
      <c r="I54" s="3">
        <f t="shared" si="0"/>
        <v>74.310684471951873</v>
      </c>
      <c r="J54" s="3">
        <v>0.50697003299999999</v>
      </c>
      <c r="K54" s="3" t="s">
        <v>1501</v>
      </c>
      <c r="L54" s="3" t="s">
        <v>386</v>
      </c>
    </row>
    <row r="55" spans="5:12">
      <c r="E55" s="3">
        <v>237.12100000000001</v>
      </c>
      <c r="F55" s="3">
        <v>124.54300000000001</v>
      </c>
      <c r="G55" s="3">
        <v>-1351.5</v>
      </c>
      <c r="H55" s="3">
        <v>1</v>
      </c>
      <c r="I55" s="3">
        <f t="shared" si="0"/>
        <v>78.371784279101306</v>
      </c>
      <c r="J55" s="3">
        <v>0.692127084</v>
      </c>
      <c r="K55" s="3" t="s">
        <v>1502</v>
      </c>
      <c r="L55" s="3" t="s">
        <v>386</v>
      </c>
    </row>
    <row r="56" spans="5:12">
      <c r="E56" s="3">
        <v>220.01499999999999</v>
      </c>
      <c r="F56" s="3">
        <v>130.524</v>
      </c>
      <c r="G56" s="3">
        <v>-1432.5</v>
      </c>
      <c r="H56" s="3">
        <v>1</v>
      </c>
      <c r="I56" s="3">
        <f t="shared" si="0"/>
        <v>60.663532741590366</v>
      </c>
      <c r="J56" s="3">
        <v>-0.115242294</v>
      </c>
      <c r="K56" s="3" t="s">
        <v>1503</v>
      </c>
      <c r="L56" s="3" t="s">
        <v>386</v>
      </c>
    </row>
    <row r="57" spans="5:12">
      <c r="E57" s="3">
        <v>153.87299999999999</v>
      </c>
      <c r="F57" s="3">
        <v>130.87299999999999</v>
      </c>
      <c r="G57" s="3">
        <v>-1436.5</v>
      </c>
      <c r="H57" s="3">
        <v>1</v>
      </c>
      <c r="I57" s="3">
        <f t="shared" si="0"/>
        <v>59.369939844082779</v>
      </c>
      <c r="J57" s="3">
        <v>-0.174220861</v>
      </c>
      <c r="K57" s="3" t="s">
        <v>1504</v>
      </c>
      <c r="L57" s="3" t="s">
        <v>386</v>
      </c>
    </row>
    <row r="58" spans="5:12">
      <c r="E58" s="3">
        <v>136.38900000000001</v>
      </c>
      <c r="F58" s="3">
        <v>137.85599999999999</v>
      </c>
      <c r="G58" s="3">
        <v>-1422.5</v>
      </c>
      <c r="H58" s="3">
        <v>1</v>
      </c>
      <c r="I58" s="3">
        <f t="shared" si="0"/>
        <v>67.828360645750564</v>
      </c>
      <c r="J58" s="3">
        <v>0.211422518</v>
      </c>
      <c r="K58" s="3" t="s">
        <v>1505</v>
      </c>
      <c r="L58" s="3" t="s">
        <v>386</v>
      </c>
    </row>
    <row r="59" spans="5:12">
      <c r="E59" s="3">
        <v>241.649</v>
      </c>
      <c r="F59" s="3">
        <v>147.07499999999999</v>
      </c>
      <c r="G59" s="3">
        <v>-1419.5</v>
      </c>
      <c r="H59" s="3">
        <v>1</v>
      </c>
      <c r="I59" s="3">
        <f t="shared" si="0"/>
        <v>80.757593291838532</v>
      </c>
      <c r="J59" s="3">
        <v>0.80090287900000001</v>
      </c>
      <c r="K59" s="3" t="s">
        <v>1506</v>
      </c>
      <c r="L59" s="3" t="s">
        <v>386</v>
      </c>
    </row>
    <row r="60" spans="5:12">
      <c r="E60" s="3">
        <v>236.18</v>
      </c>
      <c r="F60" s="3">
        <v>144.256</v>
      </c>
      <c r="G60" s="3">
        <v>-1420.5</v>
      </c>
      <c r="H60" s="3">
        <v>1</v>
      </c>
      <c r="I60" s="3">
        <f t="shared" si="0"/>
        <v>75.278900276837234</v>
      </c>
      <c r="J60" s="3">
        <v>0.55111373600000002</v>
      </c>
      <c r="K60" s="3" t="s">
        <v>1507</v>
      </c>
      <c r="L60" s="3" t="s">
        <v>386</v>
      </c>
    </row>
    <row r="61" spans="5:12">
      <c r="E61" s="3">
        <v>241.38499999999999</v>
      </c>
      <c r="F61" s="3">
        <v>145.816</v>
      </c>
      <c r="G61" s="3">
        <v>-1426.5</v>
      </c>
      <c r="H61" s="3">
        <v>1</v>
      </c>
      <c r="I61" s="3">
        <f t="shared" si="0"/>
        <v>81.735296830010995</v>
      </c>
      <c r="J61" s="3">
        <v>0.84547915500000004</v>
      </c>
      <c r="K61" s="3" t="s">
        <v>1508</v>
      </c>
      <c r="L61" s="3" t="s">
        <v>386</v>
      </c>
    </row>
    <row r="62" spans="5:12">
      <c r="E62" s="3">
        <v>236.59100000000001</v>
      </c>
      <c r="F62" s="3">
        <v>132.82400000000001</v>
      </c>
      <c r="G62" s="3">
        <v>-1420.5</v>
      </c>
      <c r="H62" s="3">
        <v>1</v>
      </c>
      <c r="I62" s="3">
        <f t="shared" si="0"/>
        <v>68.580516480192884</v>
      </c>
      <c r="J62" s="3">
        <v>0.24571543400000001</v>
      </c>
      <c r="K62" s="3" t="s">
        <v>1509</v>
      </c>
      <c r="L62" s="3" t="s">
        <v>386</v>
      </c>
    </row>
    <row r="63" spans="5:12">
      <c r="E63" s="3">
        <v>245.678</v>
      </c>
      <c r="F63" s="3">
        <v>139.00399999999999</v>
      </c>
      <c r="G63" s="3">
        <v>-1400.5</v>
      </c>
      <c r="H63" s="3">
        <v>1</v>
      </c>
      <c r="I63" s="3">
        <f t="shared" si="0"/>
        <v>76.468973523187813</v>
      </c>
      <c r="J63" s="3">
        <v>0.60537254900000004</v>
      </c>
      <c r="K63" s="3" t="s">
        <v>1510</v>
      </c>
      <c r="L63" s="3" t="s">
        <v>386</v>
      </c>
    </row>
    <row r="64" spans="5:12">
      <c r="E64" s="3">
        <v>184.45599999999999</v>
      </c>
      <c r="F64" s="3">
        <v>154.84700000000001</v>
      </c>
      <c r="G64" s="3">
        <v>-1447.5</v>
      </c>
      <c r="H64" s="3">
        <v>1</v>
      </c>
      <c r="I64" s="3">
        <f t="shared" si="0"/>
        <v>76.736040192923767</v>
      </c>
      <c r="J64" s="3">
        <v>0.617548875</v>
      </c>
      <c r="K64" s="3" t="s">
        <v>1511</v>
      </c>
      <c r="L64" s="3" t="s">
        <v>386</v>
      </c>
    </row>
    <row r="65" spans="1:12">
      <c r="E65" s="3">
        <v>186.91</v>
      </c>
      <c r="F65" s="3">
        <v>154.88900000000001</v>
      </c>
      <c r="G65" s="3">
        <v>-1439.5</v>
      </c>
      <c r="H65" s="3">
        <v>1</v>
      </c>
      <c r="I65" s="3">
        <f t="shared" si="0"/>
        <v>72.181199447570904</v>
      </c>
      <c r="J65" s="3">
        <v>0.409880776</v>
      </c>
      <c r="K65" s="3" t="s">
        <v>1494</v>
      </c>
      <c r="L65" s="3" t="s">
        <v>386</v>
      </c>
    </row>
    <row r="66" spans="1:12">
      <c r="E66" s="3">
        <v>121.48099999999999</v>
      </c>
      <c r="F66" s="3">
        <v>118.28400000000001</v>
      </c>
      <c r="G66" s="3">
        <v>-1378.5</v>
      </c>
      <c r="H66" s="3">
        <v>1</v>
      </c>
      <c r="I66" s="3">
        <f t="shared" si="0"/>
        <v>69.855613351326298</v>
      </c>
      <c r="J66" s="3">
        <v>0.30385071400000002</v>
      </c>
      <c r="K66" s="3" t="s">
        <v>1512</v>
      </c>
      <c r="L66" s="3" t="s">
        <v>386</v>
      </c>
    </row>
    <row r="67" spans="1:12">
      <c r="E67" s="3">
        <v>140.27500000000001</v>
      </c>
      <c r="F67" s="3">
        <v>129.30799999999999</v>
      </c>
      <c r="G67" s="3">
        <v>-1415.5</v>
      </c>
      <c r="H67" s="3">
        <v>1</v>
      </c>
      <c r="I67" s="3">
        <f t="shared" ref="I67:I130" si="2">SQRT((E67-$A$3)^2+(F67-$B$3)^2+(G67-$C$3)^2)</f>
        <v>57.593837683297359</v>
      </c>
      <c r="J67" s="3">
        <v>-0.255198392</v>
      </c>
      <c r="K67" s="3" t="s">
        <v>1513</v>
      </c>
      <c r="L67" s="3" t="s">
        <v>386</v>
      </c>
    </row>
    <row r="68" spans="1:12">
      <c r="E68" s="3">
        <v>114.687</v>
      </c>
      <c r="F68" s="3">
        <v>124.491</v>
      </c>
      <c r="G68" s="3">
        <v>-1385.5</v>
      </c>
      <c r="H68" s="3">
        <v>1</v>
      </c>
      <c r="I68" s="3">
        <f t="shared" si="2"/>
        <v>76.477914275233715</v>
      </c>
      <c r="J68" s="3">
        <v>0.60578018300000003</v>
      </c>
      <c r="K68" s="3" t="s">
        <v>1514</v>
      </c>
      <c r="L68" s="3" t="s">
        <v>386</v>
      </c>
    </row>
    <row r="69" spans="1:12">
      <c r="E69" s="3">
        <v>118.31</v>
      </c>
      <c r="F69" s="3">
        <v>114.542</v>
      </c>
      <c r="G69" s="3">
        <v>-1385.5</v>
      </c>
      <c r="H69" s="3">
        <v>1</v>
      </c>
      <c r="I69" s="3">
        <f t="shared" si="2"/>
        <v>69.752813065065681</v>
      </c>
      <c r="J69" s="3">
        <v>0.299163758</v>
      </c>
      <c r="K69" s="3" t="s">
        <v>1515</v>
      </c>
      <c r="L69" s="3" t="s">
        <v>386</v>
      </c>
    </row>
    <row r="70" spans="1:12">
      <c r="E70" s="3">
        <v>128.93799999999999</v>
      </c>
      <c r="F70" s="3">
        <v>127.116</v>
      </c>
      <c r="G70" s="3">
        <v>-1358.5</v>
      </c>
      <c r="H70" s="3">
        <v>1</v>
      </c>
      <c r="I70" s="3">
        <f t="shared" si="2"/>
        <v>75.983655787873175</v>
      </c>
      <c r="J70" s="3">
        <v>0.58324553800000001</v>
      </c>
      <c r="K70" s="3" t="s">
        <v>1516</v>
      </c>
      <c r="L70" s="3" t="s">
        <v>386</v>
      </c>
    </row>
    <row r="71" spans="1:12">
      <c r="E71" s="3">
        <v>128.584</v>
      </c>
      <c r="F71" s="3">
        <v>110.197</v>
      </c>
      <c r="G71" s="3">
        <v>-1350.5</v>
      </c>
      <c r="H71" s="3">
        <v>1</v>
      </c>
      <c r="I71" s="3">
        <f t="shared" si="2"/>
        <v>75.660666759485991</v>
      </c>
      <c r="J71" s="3">
        <v>0.56851955200000004</v>
      </c>
      <c r="K71" s="3" t="s">
        <v>1517</v>
      </c>
      <c r="L71" s="3" t="s">
        <v>386</v>
      </c>
    </row>
    <row r="72" spans="1:12">
      <c r="E72" s="3">
        <v>248.178</v>
      </c>
      <c r="F72" s="3">
        <v>129.084</v>
      </c>
      <c r="G72" s="3">
        <v>-1384.5</v>
      </c>
      <c r="H72" s="3">
        <v>1</v>
      </c>
      <c r="I72" s="3">
        <f t="shared" si="2"/>
        <v>74.991907027958675</v>
      </c>
      <c r="J72" s="3">
        <v>0.538028901</v>
      </c>
      <c r="K72" s="3" t="s">
        <v>1518</v>
      </c>
      <c r="L72" s="3" t="s">
        <v>386</v>
      </c>
    </row>
    <row r="73" spans="1:12">
      <c r="E73" s="3">
        <v>253.03100000000001</v>
      </c>
      <c r="F73" s="3">
        <v>132.834</v>
      </c>
      <c r="G73" s="3">
        <v>-1402.5</v>
      </c>
      <c r="H73" s="3">
        <v>1</v>
      </c>
      <c r="I73" s="3">
        <f t="shared" si="2"/>
        <v>79.437268625563917</v>
      </c>
      <c r="J73" s="3">
        <v>0.740705536</v>
      </c>
      <c r="K73" s="3" t="s">
        <v>1495</v>
      </c>
      <c r="L73" s="3" t="s">
        <v>386</v>
      </c>
    </row>
    <row r="74" spans="1:12">
      <c r="E74" s="3">
        <v>251.858</v>
      </c>
      <c r="F74" s="3">
        <v>134.13399999999999</v>
      </c>
      <c r="G74" s="3">
        <v>-1390.5</v>
      </c>
      <c r="H74" s="3">
        <v>1</v>
      </c>
      <c r="I74" s="3">
        <f t="shared" si="2"/>
        <v>79.603977474055881</v>
      </c>
      <c r="J74" s="3">
        <v>0.748306264</v>
      </c>
      <c r="K74" s="3" t="s">
        <v>1519</v>
      </c>
      <c r="L74" s="3" t="s">
        <v>386</v>
      </c>
    </row>
    <row r="75" spans="1:12">
      <c r="E75" s="3">
        <v>120.69799999999999</v>
      </c>
      <c r="F75" s="3">
        <v>114.136</v>
      </c>
      <c r="G75" s="3">
        <v>-1370.5</v>
      </c>
      <c r="H75" s="3">
        <v>1</v>
      </c>
      <c r="I75" s="3">
        <f t="shared" si="2"/>
        <v>72.161588389461016</v>
      </c>
      <c r="J75" s="3">
        <v>0.40898665200000001</v>
      </c>
      <c r="K75" s="3" t="s">
        <v>1520</v>
      </c>
      <c r="L75" s="3" t="s">
        <v>386</v>
      </c>
    </row>
    <row r="76" spans="1:12" s="1" customFormat="1">
      <c r="A76"/>
      <c r="B76"/>
      <c r="C76"/>
      <c r="D76"/>
      <c r="E76" s="3">
        <v>235.54</v>
      </c>
      <c r="F76" s="3">
        <v>108.685</v>
      </c>
      <c r="G76" s="3">
        <v>-1371.5</v>
      </c>
      <c r="H76" s="3">
        <v>1</v>
      </c>
      <c r="I76" s="3">
        <f t="shared" si="2"/>
        <v>61.062978794765598</v>
      </c>
      <c r="J76" s="3">
        <v>-9.7030416999999994E-2</v>
      </c>
      <c r="K76" s="3" t="s">
        <v>1521</v>
      </c>
      <c r="L76" s="3" t="s">
        <v>386</v>
      </c>
    </row>
    <row r="77" spans="1:12" s="1" customFormat="1">
      <c r="A77"/>
      <c r="B77"/>
      <c r="C77"/>
      <c r="D77"/>
      <c r="E77" s="3">
        <v>242.44200000000001</v>
      </c>
      <c r="F77" s="3">
        <v>122.88</v>
      </c>
      <c r="G77" s="3">
        <v>-1382.5</v>
      </c>
      <c r="H77" s="3">
        <v>1</v>
      </c>
      <c r="I77" s="3">
        <f t="shared" si="2"/>
        <v>67.752952447033607</v>
      </c>
      <c r="J77" s="3">
        <v>0.20798444399999999</v>
      </c>
      <c r="K77" s="3" t="s">
        <v>1522</v>
      </c>
      <c r="L77" s="3" t="s">
        <v>386</v>
      </c>
    </row>
    <row r="78" spans="1:12" s="1" customFormat="1">
      <c r="A78"/>
      <c r="B78"/>
      <c r="C78"/>
      <c r="D78"/>
      <c r="E78" s="3">
        <v>129.22399999999999</v>
      </c>
      <c r="F78" s="3">
        <v>124.88800000000001</v>
      </c>
      <c r="G78" s="3">
        <v>-1388.5</v>
      </c>
      <c r="H78" s="3">
        <v>1</v>
      </c>
      <c r="I78" s="3">
        <f t="shared" si="2"/>
        <v>63.283353562291552</v>
      </c>
      <c r="J78" s="3">
        <v>4.2027619999999996E-3</v>
      </c>
      <c r="K78" s="3" t="s">
        <v>1523</v>
      </c>
      <c r="L78" s="3" t="s">
        <v>386</v>
      </c>
    </row>
    <row r="79" spans="1:12" s="1" customFormat="1">
      <c r="A79"/>
      <c r="B79"/>
      <c r="C79"/>
      <c r="D79"/>
      <c r="E79" s="3">
        <v>123.938</v>
      </c>
      <c r="F79" s="3">
        <v>113.67</v>
      </c>
      <c r="G79" s="3">
        <v>-1359.5</v>
      </c>
      <c r="H79" s="3">
        <v>1</v>
      </c>
      <c r="I79" s="3">
        <f t="shared" si="2"/>
        <v>74.601508559076677</v>
      </c>
      <c r="J79" s="3">
        <v>0.520229528</v>
      </c>
      <c r="K79" s="3" t="s">
        <v>1524</v>
      </c>
      <c r="L79" s="3" t="s">
        <v>386</v>
      </c>
    </row>
    <row r="80" spans="1:12" s="1" customFormat="1">
      <c r="A80"/>
      <c r="B80"/>
      <c r="C80"/>
      <c r="D80"/>
      <c r="E80" s="3">
        <v>172.40799999999999</v>
      </c>
      <c r="F80" s="3">
        <v>156.126</v>
      </c>
      <c r="G80" s="3">
        <v>-1447.5</v>
      </c>
      <c r="H80" s="3">
        <v>1</v>
      </c>
      <c r="I80" s="3">
        <f t="shared" si="2"/>
        <v>78.52745082383619</v>
      </c>
      <c r="J80" s="3">
        <v>0.69922436300000002</v>
      </c>
      <c r="K80" s="3" t="s">
        <v>1525</v>
      </c>
      <c r="L80" s="3" t="s">
        <v>386</v>
      </c>
    </row>
    <row r="81" spans="1:12" s="1" customFormat="1">
      <c r="A81"/>
      <c r="B81"/>
      <c r="C81"/>
      <c r="D81"/>
      <c r="E81" s="3">
        <v>167.98500000000001</v>
      </c>
      <c r="F81" s="3">
        <v>136.39699999999999</v>
      </c>
      <c r="G81" s="3">
        <v>-1444.5</v>
      </c>
      <c r="H81" s="3">
        <v>1</v>
      </c>
      <c r="I81" s="3">
        <f t="shared" si="2"/>
        <v>62.978329475225117</v>
      </c>
      <c r="J81" s="3">
        <v>-9.7041499999999999E-3</v>
      </c>
      <c r="K81" s="3" t="s">
        <v>1526</v>
      </c>
      <c r="L81" s="3" t="s">
        <v>386</v>
      </c>
    </row>
    <row r="82" spans="1:12" s="1" customFormat="1">
      <c r="A82"/>
      <c r="B82"/>
      <c r="C82"/>
      <c r="D82"/>
      <c r="E82" s="3">
        <v>231.58799999999999</v>
      </c>
      <c r="F82" s="3">
        <v>145.43100000000001</v>
      </c>
      <c r="G82" s="3">
        <v>-1420.5</v>
      </c>
      <c r="H82" s="3">
        <v>1</v>
      </c>
      <c r="I82" s="3">
        <f t="shared" si="2"/>
        <v>72.955538178331636</v>
      </c>
      <c r="J82" s="3">
        <v>0.44518507299999999</v>
      </c>
      <c r="K82" s="3" t="s">
        <v>1527</v>
      </c>
      <c r="L82" s="3" t="s">
        <v>386</v>
      </c>
    </row>
    <row r="83" spans="1:12" s="1" customFormat="1">
      <c r="A83"/>
      <c r="B83"/>
      <c r="C83"/>
      <c r="D83"/>
      <c r="E83" s="3">
        <v>191.57499999999999</v>
      </c>
      <c r="F83" s="3">
        <v>136.286</v>
      </c>
      <c r="G83" s="3">
        <v>-1438.5</v>
      </c>
      <c r="H83" s="3">
        <v>1</v>
      </c>
      <c r="I83" s="3">
        <f t="shared" si="2"/>
        <v>57.314133945214671</v>
      </c>
      <c r="J83" s="3">
        <v>-0.267950878</v>
      </c>
      <c r="K83" s="3" t="s">
        <v>1528</v>
      </c>
      <c r="L83" s="3" t="s">
        <v>386</v>
      </c>
    </row>
    <row r="84" spans="1:12" s="1" customFormat="1">
      <c r="A84"/>
      <c r="B84"/>
      <c r="C84"/>
      <c r="D84"/>
      <c r="E84" s="3">
        <v>253.14699999999999</v>
      </c>
      <c r="F84" s="3">
        <v>146.488</v>
      </c>
      <c r="G84" s="3">
        <v>-1403.5</v>
      </c>
      <c r="H84" s="3">
        <v>1</v>
      </c>
      <c r="I84" s="3">
        <f t="shared" si="2"/>
        <v>86.980688840052309</v>
      </c>
      <c r="J84" s="3">
        <v>1.0846314429999999</v>
      </c>
      <c r="K84" s="3" t="s">
        <v>1529</v>
      </c>
      <c r="L84" s="3" t="s">
        <v>386</v>
      </c>
    </row>
    <row r="85" spans="1:12" s="1" customFormat="1">
      <c r="A85"/>
      <c r="B85"/>
      <c r="C85"/>
      <c r="D85"/>
      <c r="E85" s="3">
        <v>229.947</v>
      </c>
      <c r="F85" s="3">
        <v>122.992</v>
      </c>
      <c r="G85" s="3">
        <v>-1419.5</v>
      </c>
      <c r="H85" s="3">
        <v>1</v>
      </c>
      <c r="I85" s="3">
        <f t="shared" si="2"/>
        <v>57.83699775653993</v>
      </c>
      <c r="J85" s="3">
        <v>-0.244112035</v>
      </c>
      <c r="K85" s="3" t="s">
        <v>1530</v>
      </c>
      <c r="L85" s="3" t="s">
        <v>386</v>
      </c>
    </row>
    <row r="86" spans="1:12" s="1" customFormat="1">
      <c r="A86"/>
      <c r="B86"/>
      <c r="C86"/>
      <c r="D86"/>
      <c r="E86" s="3">
        <v>225.78700000000001</v>
      </c>
      <c r="F86" s="3">
        <v>117.66</v>
      </c>
      <c r="G86" s="3">
        <v>-1346.5</v>
      </c>
      <c r="H86" s="3">
        <v>1</v>
      </c>
      <c r="I86" s="3">
        <f t="shared" si="2"/>
        <v>72.111154187753698</v>
      </c>
      <c r="J86" s="3">
        <v>0.40668721400000002</v>
      </c>
      <c r="K86" s="3" t="s">
        <v>1531</v>
      </c>
      <c r="L86" s="3" t="s">
        <v>386</v>
      </c>
    </row>
    <row r="87" spans="1:12">
      <c r="E87" s="3">
        <v>209.137</v>
      </c>
      <c r="F87" s="3">
        <v>145.53899999999999</v>
      </c>
      <c r="G87" s="3">
        <v>-1438.5</v>
      </c>
      <c r="H87" s="3">
        <v>1</v>
      </c>
      <c r="I87" s="3">
        <f t="shared" si="2"/>
        <v>68.818637829370076</v>
      </c>
      <c r="J87" s="3">
        <v>0.25657206100000002</v>
      </c>
      <c r="K87" s="3" t="s">
        <v>1532</v>
      </c>
      <c r="L87" s="3" t="s">
        <v>386</v>
      </c>
    </row>
    <row r="88" spans="1:12">
      <c r="E88" s="3">
        <v>232.07499999999999</v>
      </c>
      <c r="F88" s="3">
        <v>155.702</v>
      </c>
      <c r="G88" s="3">
        <v>-1432.5</v>
      </c>
      <c r="H88" s="3">
        <v>1</v>
      </c>
      <c r="I88" s="3">
        <f t="shared" si="2"/>
        <v>84.584711570649731</v>
      </c>
      <c r="J88" s="3">
        <v>0.97539204899999998</v>
      </c>
      <c r="K88" s="3" t="s">
        <v>1383</v>
      </c>
      <c r="L88" s="3" t="s">
        <v>386</v>
      </c>
    </row>
    <row r="89" spans="1:12">
      <c r="E89" s="3">
        <v>222.91499999999999</v>
      </c>
      <c r="F89" s="3">
        <v>158.35400000000001</v>
      </c>
      <c r="G89" s="3">
        <v>-1432.5</v>
      </c>
      <c r="H89" s="3">
        <v>1</v>
      </c>
      <c r="I89" s="3">
        <f t="shared" si="2"/>
        <v>81.732932546740358</v>
      </c>
      <c r="J89" s="3">
        <v>0.84537136000000002</v>
      </c>
      <c r="K89" s="3" t="s">
        <v>1410</v>
      </c>
      <c r="L89" s="3" t="s">
        <v>386</v>
      </c>
    </row>
    <row r="90" spans="1:12">
      <c r="E90" s="3">
        <v>222.55199999999999</v>
      </c>
      <c r="F90" s="3">
        <v>153.49100000000001</v>
      </c>
      <c r="G90" s="3">
        <v>-1429.5</v>
      </c>
      <c r="H90" s="3">
        <v>1</v>
      </c>
      <c r="I90" s="3">
        <f t="shared" si="2"/>
        <v>76.60967632675397</v>
      </c>
      <c r="J90" s="3">
        <v>0.61178758799999999</v>
      </c>
      <c r="K90" s="3" t="s">
        <v>1533</v>
      </c>
      <c r="L90" s="3" t="s">
        <v>386</v>
      </c>
    </row>
    <row r="91" spans="1:12">
      <c r="E91" s="3">
        <v>139.125</v>
      </c>
      <c r="F91" s="3">
        <v>135.17599999999999</v>
      </c>
      <c r="G91" s="3">
        <v>-1442.5</v>
      </c>
      <c r="H91" s="3">
        <v>1</v>
      </c>
      <c r="I91" s="3">
        <f t="shared" si="2"/>
        <v>73.622930693432792</v>
      </c>
      <c r="J91" s="3">
        <v>0.475613389</v>
      </c>
      <c r="K91" s="3" t="s">
        <v>1444</v>
      </c>
      <c r="L91" s="3" t="s">
        <v>386</v>
      </c>
    </row>
    <row r="92" spans="1:12">
      <c r="E92" s="3">
        <v>135.97800000000001</v>
      </c>
      <c r="F92" s="3">
        <v>128.17099999999999</v>
      </c>
      <c r="G92" s="3">
        <v>-1431.5</v>
      </c>
      <c r="H92" s="3">
        <v>1</v>
      </c>
      <c r="I92" s="3">
        <f t="shared" si="2"/>
        <v>66.16096110917681</v>
      </c>
      <c r="J92" s="3">
        <v>0.135401047</v>
      </c>
      <c r="K92" s="3" t="s">
        <v>1426</v>
      </c>
      <c r="L92" s="3" t="s">
        <v>386</v>
      </c>
    </row>
    <row r="93" spans="1:12">
      <c r="E93" s="3">
        <v>150.05199999999999</v>
      </c>
      <c r="F93" s="3">
        <v>143.10599999999999</v>
      </c>
      <c r="G93" s="3">
        <v>-1436.5</v>
      </c>
      <c r="H93" s="3">
        <v>1</v>
      </c>
      <c r="I93" s="3">
        <f t="shared" si="2"/>
        <v>69.321901596032461</v>
      </c>
      <c r="J93" s="3">
        <v>0.27951728300000001</v>
      </c>
      <c r="K93" s="3" t="s">
        <v>1534</v>
      </c>
      <c r="L93" s="3" t="s">
        <v>386</v>
      </c>
    </row>
    <row r="94" spans="1:12">
      <c r="E94" s="3">
        <v>187.21600000000001</v>
      </c>
      <c r="F94" s="3">
        <v>139.48599999999999</v>
      </c>
      <c r="G94" s="3">
        <v>-1446.5</v>
      </c>
      <c r="H94" s="3">
        <v>1</v>
      </c>
      <c r="I94" s="3">
        <f t="shared" si="2"/>
        <v>64.724880076289125</v>
      </c>
      <c r="J94" s="3">
        <v>6.9926041999999994E-2</v>
      </c>
      <c r="K94" s="3" t="s">
        <v>1535</v>
      </c>
      <c r="L94" s="3" t="s">
        <v>386</v>
      </c>
    </row>
    <row r="95" spans="1:12">
      <c r="E95" s="3">
        <v>115.75700000000001</v>
      </c>
      <c r="F95" s="3">
        <v>117.681</v>
      </c>
      <c r="G95" s="3">
        <v>-1403.5</v>
      </c>
      <c r="H95" s="3">
        <v>1</v>
      </c>
      <c r="I95" s="3">
        <f t="shared" si="2"/>
        <v>71.681487888366263</v>
      </c>
      <c r="J95" s="3">
        <v>0.38709750900000001</v>
      </c>
      <c r="K95" s="3" t="s">
        <v>1536</v>
      </c>
      <c r="L95" s="3" t="s">
        <v>386</v>
      </c>
    </row>
    <row r="96" spans="1:12">
      <c r="E96" s="3">
        <v>142.31</v>
      </c>
      <c r="F96" s="3">
        <v>122.86199999999999</v>
      </c>
      <c r="G96" s="3">
        <v>-1430.5</v>
      </c>
      <c r="H96" s="3">
        <v>1</v>
      </c>
      <c r="I96" s="3">
        <f t="shared" si="2"/>
        <v>58.518182494759749</v>
      </c>
      <c r="J96" s="3">
        <v>-0.213054893</v>
      </c>
      <c r="K96" s="3" t="s">
        <v>1537</v>
      </c>
      <c r="L96" s="3" t="s">
        <v>386</v>
      </c>
    </row>
    <row r="97" spans="5:12">
      <c r="E97" s="3">
        <v>233.24199999999999</v>
      </c>
      <c r="F97" s="3">
        <v>137.24</v>
      </c>
      <c r="G97" s="3">
        <v>-1429.5</v>
      </c>
      <c r="H97" s="3">
        <v>1</v>
      </c>
      <c r="I97" s="3">
        <f t="shared" si="2"/>
        <v>71.866422071020111</v>
      </c>
      <c r="J97" s="3">
        <v>0.39552918300000001</v>
      </c>
      <c r="K97" s="3" t="s">
        <v>1538</v>
      </c>
      <c r="L97" s="3" t="s">
        <v>386</v>
      </c>
    </row>
    <row r="98" spans="5:12">
      <c r="E98" s="3">
        <v>188.191</v>
      </c>
      <c r="F98" s="3">
        <v>149.62</v>
      </c>
      <c r="G98" s="3">
        <v>-1435.5</v>
      </c>
      <c r="H98" s="3">
        <v>1</v>
      </c>
      <c r="I98" s="3">
        <f t="shared" si="2"/>
        <v>65.671676438857631</v>
      </c>
      <c r="J98" s="3">
        <v>0.11309317200000001</v>
      </c>
      <c r="K98" s="3" t="s">
        <v>1539</v>
      </c>
      <c r="L98" s="3" t="s">
        <v>386</v>
      </c>
    </row>
    <row r="99" spans="5:12">
      <c r="E99" s="3">
        <v>117.31399999999999</v>
      </c>
      <c r="F99" s="3">
        <v>130.102</v>
      </c>
      <c r="G99" s="3">
        <v>-1414.5</v>
      </c>
      <c r="H99" s="3">
        <v>1</v>
      </c>
      <c r="I99" s="3">
        <f t="shared" si="2"/>
        <v>76.52054131074874</v>
      </c>
      <c r="J99" s="3">
        <v>0.60772367000000005</v>
      </c>
      <c r="K99" s="3" t="s">
        <v>1467</v>
      </c>
      <c r="L99" s="3" t="s">
        <v>386</v>
      </c>
    </row>
    <row r="100" spans="5:12">
      <c r="E100" s="3">
        <v>232.982</v>
      </c>
      <c r="F100" s="3">
        <v>156.96299999999999</v>
      </c>
      <c r="G100" s="3">
        <v>-1445.5</v>
      </c>
      <c r="H100" s="3">
        <v>1</v>
      </c>
      <c r="I100" s="3">
        <f t="shared" si="2"/>
        <v>91.707966426532479</v>
      </c>
      <c r="J100" s="3">
        <v>1.3001614269999999</v>
      </c>
      <c r="K100" s="3" t="s">
        <v>1420</v>
      </c>
      <c r="L100" s="3" t="s">
        <v>386</v>
      </c>
    </row>
    <row r="101" spans="5:12">
      <c r="E101" s="3">
        <v>219.184</v>
      </c>
      <c r="F101" s="3">
        <v>167.97499999999999</v>
      </c>
      <c r="G101" s="3">
        <v>-1439.5</v>
      </c>
      <c r="H101" s="3">
        <v>1</v>
      </c>
      <c r="I101" s="3">
        <f t="shared" si="2"/>
        <v>90.685063099112455</v>
      </c>
      <c r="J101" s="3">
        <v>1.2535243650000001</v>
      </c>
      <c r="K101" s="3" t="s">
        <v>1455</v>
      </c>
      <c r="L101" s="3" t="s">
        <v>386</v>
      </c>
    </row>
    <row r="102" spans="5:12">
      <c r="E102" s="3">
        <v>256.30599999999998</v>
      </c>
      <c r="F102" s="3">
        <v>135.71</v>
      </c>
      <c r="G102" s="3">
        <v>-1379.5</v>
      </c>
      <c r="H102" s="3">
        <v>1</v>
      </c>
      <c r="I102" s="3">
        <f t="shared" si="2"/>
        <v>86.167069436589259</v>
      </c>
      <c r="J102" s="3">
        <v>1.0475362290000001</v>
      </c>
      <c r="K102" s="3" t="s">
        <v>1496</v>
      </c>
      <c r="L102" s="3" t="s">
        <v>386</v>
      </c>
    </row>
    <row r="103" spans="5:12">
      <c r="E103" s="3">
        <v>247.684</v>
      </c>
      <c r="F103" s="3">
        <v>121.131</v>
      </c>
      <c r="G103" s="3">
        <v>-1359.5</v>
      </c>
      <c r="H103" s="3">
        <v>1</v>
      </c>
      <c r="I103" s="3">
        <f t="shared" si="2"/>
        <v>80.493287191479453</v>
      </c>
      <c r="J103" s="3">
        <v>0.78885241500000003</v>
      </c>
      <c r="K103" s="3" t="s">
        <v>1480</v>
      </c>
      <c r="L103" s="3" t="s">
        <v>386</v>
      </c>
    </row>
    <row r="104" spans="5:12">
      <c r="E104" s="3">
        <v>134.33500000000001</v>
      </c>
      <c r="F104" s="3">
        <v>132.79400000000001</v>
      </c>
      <c r="G104" s="3">
        <v>-1440.5</v>
      </c>
      <c r="H104" s="3">
        <v>1</v>
      </c>
      <c r="I104" s="3">
        <f t="shared" si="2"/>
        <v>74.261236231899673</v>
      </c>
      <c r="J104" s="3">
        <v>0.50471554799999996</v>
      </c>
      <c r="K104" s="3" t="s">
        <v>1485</v>
      </c>
      <c r="L104" s="3" t="s">
        <v>386</v>
      </c>
    </row>
    <row r="105" spans="5:12">
      <c r="E105" s="3">
        <v>203.99299999999999</v>
      </c>
      <c r="F105" s="3">
        <v>134.018</v>
      </c>
      <c r="G105" s="3">
        <v>-1437.5</v>
      </c>
      <c r="H105" s="3">
        <v>1</v>
      </c>
      <c r="I105" s="3">
        <f t="shared" si="2"/>
        <v>58.133267490224632</v>
      </c>
      <c r="J105" s="3">
        <v>-0.23060425800000001</v>
      </c>
      <c r="K105" s="3" t="s">
        <v>1540</v>
      </c>
      <c r="L105" s="3" t="s">
        <v>386</v>
      </c>
    </row>
    <row r="106" spans="5:12">
      <c r="E106" s="6">
        <v>183.30799999999999</v>
      </c>
      <c r="F106" s="6">
        <v>142.108</v>
      </c>
      <c r="G106" s="6">
        <v>-1436.5</v>
      </c>
      <c r="H106" s="6">
        <v>1</v>
      </c>
      <c r="I106" s="6">
        <f t="shared" si="2"/>
        <v>59.922934324764242</v>
      </c>
      <c r="J106" s="6">
        <v>-0.149008275</v>
      </c>
      <c r="K106" s="6" t="s">
        <v>1541</v>
      </c>
      <c r="L106" s="6" t="s">
        <v>386</v>
      </c>
    </row>
    <row r="107" spans="5:12">
      <c r="E107" s="56">
        <v>223.12100000000001</v>
      </c>
      <c r="F107" s="56">
        <v>98.197199999999995</v>
      </c>
      <c r="G107" s="56">
        <v>-1383.5</v>
      </c>
      <c r="H107" s="56">
        <v>1</v>
      </c>
      <c r="I107" s="56">
        <f t="shared" si="2"/>
        <v>43.125066507195058</v>
      </c>
      <c r="J107" s="56">
        <v>-0.91487067899999996</v>
      </c>
      <c r="K107" s="56" t="s">
        <v>1542</v>
      </c>
      <c r="L107" s="56" t="s">
        <v>598</v>
      </c>
    </row>
    <row r="108" spans="5:12">
      <c r="E108" s="3">
        <v>226.696</v>
      </c>
      <c r="F108" s="3">
        <v>113.35599999999999</v>
      </c>
      <c r="G108" s="3">
        <v>-1389.5</v>
      </c>
      <c r="H108" s="3">
        <v>1</v>
      </c>
      <c r="I108" s="3">
        <f t="shared" si="2"/>
        <v>48.316693832359825</v>
      </c>
      <c r="J108" s="3">
        <v>-0.67816967500000003</v>
      </c>
      <c r="K108" s="3" t="s">
        <v>1543</v>
      </c>
      <c r="L108" s="3" t="s">
        <v>598</v>
      </c>
    </row>
    <row r="109" spans="5:12">
      <c r="E109" s="3">
        <v>205.29400000000001</v>
      </c>
      <c r="F109" s="3">
        <v>94.551400000000001</v>
      </c>
      <c r="G109" s="3">
        <v>-1365.5</v>
      </c>
      <c r="H109" s="3">
        <v>1</v>
      </c>
      <c r="I109" s="3">
        <f t="shared" si="2"/>
        <v>40.908755562715335</v>
      </c>
      <c r="J109" s="3">
        <v>-1.0159185770000001</v>
      </c>
      <c r="K109" s="3" t="s">
        <v>1544</v>
      </c>
      <c r="L109" s="3" t="s">
        <v>598</v>
      </c>
    </row>
    <row r="110" spans="5:12">
      <c r="E110" s="3">
        <v>195.19200000000001</v>
      </c>
      <c r="F110" s="3">
        <v>107.214</v>
      </c>
      <c r="G110" s="3">
        <v>-1347.5</v>
      </c>
      <c r="H110" s="3">
        <v>1</v>
      </c>
      <c r="I110" s="3">
        <f t="shared" si="2"/>
        <v>55.384101849628188</v>
      </c>
      <c r="J110" s="3">
        <v>-0.35594651199999999</v>
      </c>
      <c r="K110" s="3" t="s">
        <v>1545</v>
      </c>
      <c r="L110" s="3" t="s">
        <v>598</v>
      </c>
    </row>
    <row r="111" spans="5:12">
      <c r="E111" s="3">
        <v>236.90100000000001</v>
      </c>
      <c r="F111" s="3">
        <v>111.767</v>
      </c>
      <c r="G111" s="3">
        <v>-1388.5</v>
      </c>
      <c r="H111" s="3">
        <v>1</v>
      </c>
      <c r="I111" s="3">
        <f t="shared" si="2"/>
        <v>57.31572769746537</v>
      </c>
      <c r="J111" s="3">
        <v>-0.26787821499999998</v>
      </c>
      <c r="K111" s="3" t="s">
        <v>1546</v>
      </c>
      <c r="L111" s="3" t="s">
        <v>598</v>
      </c>
    </row>
    <row r="112" spans="5:12">
      <c r="E112" s="3">
        <v>218.696</v>
      </c>
      <c r="F112" s="3">
        <v>97.529200000000003</v>
      </c>
      <c r="G112" s="3">
        <v>-1366.5</v>
      </c>
      <c r="H112" s="3">
        <v>1</v>
      </c>
      <c r="I112" s="3">
        <f t="shared" si="2"/>
        <v>48.767644481254088</v>
      </c>
      <c r="J112" s="3">
        <v>-0.65760955700000001</v>
      </c>
      <c r="K112" s="3" t="s">
        <v>1380</v>
      </c>
      <c r="L112" s="3" t="s">
        <v>598</v>
      </c>
    </row>
    <row r="113" spans="5:12">
      <c r="E113" s="3">
        <v>231.57400000000001</v>
      </c>
      <c r="F113" s="3">
        <v>136.53800000000001</v>
      </c>
      <c r="G113" s="3">
        <v>-1412.5</v>
      </c>
      <c r="H113" s="3">
        <v>1</v>
      </c>
      <c r="I113" s="3">
        <f t="shared" si="2"/>
        <v>65.055215994491974</v>
      </c>
      <c r="J113" s="3">
        <v>8.4986992999999997E-2</v>
      </c>
      <c r="K113" s="3" t="s">
        <v>1547</v>
      </c>
      <c r="L113" s="3" t="s">
        <v>598</v>
      </c>
    </row>
    <row r="114" spans="5:12">
      <c r="E114" s="3">
        <v>235.26300000000001</v>
      </c>
      <c r="F114" s="3">
        <v>127.06100000000001</v>
      </c>
      <c r="G114" s="3">
        <v>-1411.5</v>
      </c>
      <c r="H114" s="3">
        <v>1</v>
      </c>
      <c r="I114" s="3">
        <f t="shared" si="2"/>
        <v>62.206163150366407</v>
      </c>
      <c r="J114" s="3">
        <v>-4.4909401000000002E-2</v>
      </c>
      <c r="K114" s="3" t="s">
        <v>1548</v>
      </c>
      <c r="L114" s="3" t="s">
        <v>598</v>
      </c>
    </row>
    <row r="115" spans="5:12">
      <c r="E115" s="3">
        <v>222.81399999999999</v>
      </c>
      <c r="F115" s="3">
        <v>112.59099999999999</v>
      </c>
      <c r="G115" s="3">
        <v>-1411.5</v>
      </c>
      <c r="H115" s="3">
        <v>1</v>
      </c>
      <c r="I115" s="3">
        <f t="shared" si="2"/>
        <v>44.750904559461162</v>
      </c>
      <c r="J115" s="3">
        <v>-0.84074411400000004</v>
      </c>
      <c r="K115" s="3" t="s">
        <v>1549</v>
      </c>
      <c r="L115" s="3" t="s">
        <v>598</v>
      </c>
    </row>
    <row r="116" spans="5:12">
      <c r="E116" s="3">
        <v>211.64400000000001</v>
      </c>
      <c r="F116" s="3">
        <v>130.517</v>
      </c>
      <c r="G116" s="3">
        <v>-1421.5</v>
      </c>
      <c r="H116" s="3">
        <v>1</v>
      </c>
      <c r="I116" s="3">
        <f t="shared" si="2"/>
        <v>50.467210409235072</v>
      </c>
      <c r="J116" s="3">
        <v>-0.58012152900000002</v>
      </c>
      <c r="K116" s="3" t="s">
        <v>1550</v>
      </c>
      <c r="L116" s="3" t="s">
        <v>598</v>
      </c>
    </row>
    <row r="117" spans="5:12">
      <c r="E117" s="3">
        <v>233.29300000000001</v>
      </c>
      <c r="F117" s="3">
        <v>119.306</v>
      </c>
      <c r="G117" s="3">
        <v>-1411.5</v>
      </c>
      <c r="H117" s="3">
        <v>1</v>
      </c>
      <c r="I117" s="3">
        <f t="shared" si="2"/>
        <v>56.785095807702952</v>
      </c>
      <c r="J117" s="3">
        <v>-0.29207122600000002</v>
      </c>
      <c r="K117" s="3" t="s">
        <v>1439</v>
      </c>
      <c r="L117" s="3" t="s">
        <v>598</v>
      </c>
    </row>
    <row r="118" spans="5:12">
      <c r="E118" s="3">
        <v>138.54</v>
      </c>
      <c r="F118" s="3">
        <v>129.83099999999999</v>
      </c>
      <c r="G118" s="3">
        <v>-1424.5</v>
      </c>
      <c r="H118" s="3">
        <v>1</v>
      </c>
      <c r="I118" s="3">
        <f t="shared" si="2"/>
        <v>62.165757832507801</v>
      </c>
      <c r="J118" s="3">
        <v>-4.6751595E-2</v>
      </c>
      <c r="K118" s="3" t="s">
        <v>1551</v>
      </c>
      <c r="L118" s="3" t="s">
        <v>598</v>
      </c>
    </row>
    <row r="119" spans="5:12">
      <c r="E119" s="3">
        <v>231.964</v>
      </c>
      <c r="F119" s="3">
        <v>116.529</v>
      </c>
      <c r="G119" s="3">
        <v>-1387.5</v>
      </c>
      <c r="H119" s="3">
        <v>1</v>
      </c>
      <c r="I119" s="3">
        <f t="shared" si="2"/>
        <v>54.714003817030218</v>
      </c>
      <c r="J119" s="3">
        <v>-0.38649818000000002</v>
      </c>
      <c r="K119" s="3" t="s">
        <v>1552</v>
      </c>
      <c r="L119" s="3" t="s">
        <v>598</v>
      </c>
    </row>
    <row r="120" spans="5:12">
      <c r="E120" s="3">
        <v>216.911</v>
      </c>
      <c r="F120" s="3">
        <v>107.459</v>
      </c>
      <c r="G120" s="3">
        <v>-1406.5</v>
      </c>
      <c r="H120" s="3">
        <v>1</v>
      </c>
      <c r="I120" s="3">
        <f t="shared" si="2"/>
        <v>36.402256203290499</v>
      </c>
      <c r="J120" s="3">
        <v>-1.2213826560000001</v>
      </c>
      <c r="K120" s="3" t="s">
        <v>1553</v>
      </c>
      <c r="L120" s="3" t="s">
        <v>598</v>
      </c>
    </row>
    <row r="121" spans="5:12">
      <c r="E121" s="3">
        <v>133.697</v>
      </c>
      <c r="F121" s="3">
        <v>130.58699999999999</v>
      </c>
      <c r="G121" s="3">
        <v>-1408.5</v>
      </c>
      <c r="H121" s="3">
        <v>1</v>
      </c>
      <c r="I121" s="3">
        <f t="shared" si="2"/>
        <v>62.0754516817236</v>
      </c>
      <c r="J121" s="3">
        <v>-5.0868907999999997E-2</v>
      </c>
      <c r="K121" s="3" t="s">
        <v>1554</v>
      </c>
      <c r="L121" s="3" t="s">
        <v>598</v>
      </c>
    </row>
    <row r="122" spans="5:12">
      <c r="E122" s="3">
        <v>130.833</v>
      </c>
      <c r="F122" s="3">
        <v>105.316</v>
      </c>
      <c r="G122" s="3">
        <v>-1376.5</v>
      </c>
      <c r="H122" s="3">
        <v>1</v>
      </c>
      <c r="I122" s="3">
        <f t="shared" si="2"/>
        <v>58.727004962708556</v>
      </c>
      <c r="J122" s="3">
        <v>-0.203534084</v>
      </c>
      <c r="K122" s="3" t="s">
        <v>1555</v>
      </c>
      <c r="L122" s="3" t="s">
        <v>598</v>
      </c>
    </row>
    <row r="123" spans="5:12">
      <c r="E123" s="3">
        <v>149.47</v>
      </c>
      <c r="F123" s="3">
        <v>142.13999999999999</v>
      </c>
      <c r="G123" s="3">
        <v>-1432.5</v>
      </c>
      <c r="H123" s="3">
        <v>1</v>
      </c>
      <c r="I123" s="3">
        <f t="shared" si="2"/>
        <v>66.908672810705241</v>
      </c>
      <c r="J123" s="3">
        <v>0.16949134199999999</v>
      </c>
      <c r="K123" s="3" t="s">
        <v>1556</v>
      </c>
      <c r="L123" s="3" t="s">
        <v>598</v>
      </c>
    </row>
    <row r="124" spans="5:12">
      <c r="E124" s="3">
        <v>130.98400000000001</v>
      </c>
      <c r="F124" s="3">
        <v>118.309</v>
      </c>
      <c r="G124" s="3">
        <v>-1387.5</v>
      </c>
      <c r="H124" s="3">
        <v>1</v>
      </c>
      <c r="I124" s="3">
        <f t="shared" si="2"/>
        <v>59.028898021985775</v>
      </c>
      <c r="J124" s="3">
        <v>-0.18976992400000001</v>
      </c>
      <c r="K124" s="3" t="s">
        <v>1557</v>
      </c>
      <c r="L124" s="3" t="s">
        <v>598</v>
      </c>
    </row>
    <row r="125" spans="5:12">
      <c r="E125" s="3">
        <v>157.708</v>
      </c>
      <c r="F125" s="3">
        <v>142.10300000000001</v>
      </c>
      <c r="G125" s="3">
        <v>-1434.5</v>
      </c>
      <c r="H125" s="3">
        <v>1</v>
      </c>
      <c r="I125" s="3">
        <f t="shared" si="2"/>
        <v>64.140099236671048</v>
      </c>
      <c r="J125" s="3">
        <v>4.3264226000000003E-2</v>
      </c>
      <c r="K125" s="3" t="s">
        <v>1558</v>
      </c>
      <c r="L125" s="3" t="s">
        <v>598</v>
      </c>
    </row>
    <row r="126" spans="5:12">
      <c r="E126" s="3">
        <v>216.92500000000001</v>
      </c>
      <c r="F126" s="3">
        <v>105.443</v>
      </c>
      <c r="G126" s="3">
        <v>-1381.5</v>
      </c>
      <c r="H126" s="3">
        <v>1</v>
      </c>
      <c r="I126" s="3">
        <f t="shared" si="2"/>
        <v>39.797538806941276</v>
      </c>
      <c r="J126" s="3">
        <v>-1.066582098</v>
      </c>
      <c r="K126" s="3" t="s">
        <v>1559</v>
      </c>
      <c r="L126" s="3" t="s">
        <v>598</v>
      </c>
    </row>
    <row r="127" spans="5:12">
      <c r="E127" s="3">
        <v>138.44999999999999</v>
      </c>
      <c r="F127" s="3">
        <v>104.672</v>
      </c>
      <c r="G127" s="3">
        <v>-1368.5</v>
      </c>
      <c r="H127" s="3">
        <v>1</v>
      </c>
      <c r="I127" s="3">
        <f t="shared" si="2"/>
        <v>55.972717001142563</v>
      </c>
      <c r="J127" s="3">
        <v>-0.32910987899999999</v>
      </c>
      <c r="K127" s="3" t="s">
        <v>1560</v>
      </c>
      <c r="L127" s="3" t="s">
        <v>598</v>
      </c>
    </row>
    <row r="128" spans="5:12">
      <c r="E128" s="3">
        <v>128.28200000000001</v>
      </c>
      <c r="F128" s="3">
        <v>121.363</v>
      </c>
      <c r="G128" s="3">
        <v>-1379.5</v>
      </c>
      <c r="H128" s="3">
        <v>1</v>
      </c>
      <c r="I128" s="3">
        <f t="shared" si="2"/>
        <v>64.778275263316431</v>
      </c>
      <c r="J128" s="3">
        <v>7.2360480000000005E-2</v>
      </c>
      <c r="K128" s="3" t="s">
        <v>1561</v>
      </c>
      <c r="L128" s="3" t="s">
        <v>598</v>
      </c>
    </row>
    <row r="129" spans="5:12">
      <c r="E129" s="3">
        <v>218.874</v>
      </c>
      <c r="F129" s="3">
        <v>104.47</v>
      </c>
      <c r="G129" s="3">
        <v>-1396.5</v>
      </c>
      <c r="H129" s="3">
        <v>1</v>
      </c>
      <c r="I129" s="3">
        <f t="shared" si="2"/>
        <v>36.931975188039949</v>
      </c>
      <c r="J129" s="3">
        <v>-1.1972312650000001</v>
      </c>
      <c r="K129" s="3" t="s">
        <v>1562</v>
      </c>
      <c r="L129" s="3" t="s">
        <v>598</v>
      </c>
    </row>
    <row r="130" spans="5:12">
      <c r="E130" s="3">
        <v>217.39099999999999</v>
      </c>
      <c r="F130" s="3">
        <v>124.292</v>
      </c>
      <c r="G130" s="3">
        <v>-1410.5</v>
      </c>
      <c r="H130" s="3">
        <v>1</v>
      </c>
      <c r="I130" s="3">
        <f t="shared" si="2"/>
        <v>46.307046564102983</v>
      </c>
      <c r="J130" s="3">
        <v>-0.76979518999999996</v>
      </c>
      <c r="K130" s="3" t="s">
        <v>1563</v>
      </c>
      <c r="L130" s="3" t="s">
        <v>598</v>
      </c>
    </row>
    <row r="131" spans="5:12">
      <c r="E131" s="3">
        <v>132.09399999999999</v>
      </c>
      <c r="F131" s="3">
        <v>108.176</v>
      </c>
      <c r="G131" s="3">
        <v>-1398.5</v>
      </c>
      <c r="H131" s="3">
        <v>1</v>
      </c>
      <c r="I131" s="3">
        <f t="shared" ref="I131:I194" si="3">SQRT((E131-$A$3)^2+(F131-$B$3)^2+(G131-$C$3)^2)</f>
        <v>53.22061569439046</v>
      </c>
      <c r="J131" s="3">
        <v>-0.454585978</v>
      </c>
      <c r="K131" s="3" t="s">
        <v>1564</v>
      </c>
      <c r="L131" s="3" t="s">
        <v>598</v>
      </c>
    </row>
    <row r="132" spans="5:12">
      <c r="E132" s="3">
        <v>155.14099999999999</v>
      </c>
      <c r="F132" s="3">
        <v>127.623</v>
      </c>
      <c r="G132" s="3">
        <v>-1430.5</v>
      </c>
      <c r="H132" s="3">
        <v>1</v>
      </c>
      <c r="I132" s="3">
        <f t="shared" si="3"/>
        <v>53.148791699247575</v>
      </c>
      <c r="J132" s="3">
        <v>-0.45786063700000001</v>
      </c>
      <c r="K132" s="3" t="s">
        <v>1565</v>
      </c>
      <c r="L132" s="3" t="s">
        <v>598</v>
      </c>
    </row>
    <row r="133" spans="5:12">
      <c r="E133" s="3">
        <v>175.92699999999999</v>
      </c>
      <c r="F133" s="3">
        <v>134.048</v>
      </c>
      <c r="G133" s="3">
        <v>-1441.5</v>
      </c>
      <c r="H133" s="3">
        <v>1</v>
      </c>
      <c r="I133" s="3">
        <f t="shared" si="3"/>
        <v>57.743194292401327</v>
      </c>
      <c r="J133" s="3">
        <v>-0.24838880099999999</v>
      </c>
      <c r="K133" s="3" t="s">
        <v>1566</v>
      </c>
      <c r="L133" s="3" t="s">
        <v>598</v>
      </c>
    </row>
    <row r="134" spans="5:12">
      <c r="E134" s="3">
        <v>200.82400000000001</v>
      </c>
      <c r="F134" s="3">
        <v>149.22</v>
      </c>
      <c r="G134" s="3">
        <v>-1431.5</v>
      </c>
      <c r="H134" s="3">
        <v>1</v>
      </c>
      <c r="I134" s="3">
        <f t="shared" si="3"/>
        <v>65.420965609581202</v>
      </c>
      <c r="J134" s="3">
        <v>0.101662554</v>
      </c>
      <c r="K134" s="3" t="s">
        <v>1567</v>
      </c>
      <c r="L134" s="3" t="s">
        <v>598</v>
      </c>
    </row>
    <row r="135" spans="5:12">
      <c r="E135" s="3">
        <v>203.99299999999999</v>
      </c>
      <c r="F135" s="3">
        <v>134.018</v>
      </c>
      <c r="G135" s="3">
        <v>-1437.5</v>
      </c>
      <c r="H135" s="3">
        <v>1</v>
      </c>
      <c r="I135" s="3">
        <f t="shared" si="3"/>
        <v>58.133267490224632</v>
      </c>
      <c r="J135" s="3">
        <v>-0.23060425800000001</v>
      </c>
      <c r="K135" s="3" t="s">
        <v>1540</v>
      </c>
      <c r="L135" s="3" t="s">
        <v>598</v>
      </c>
    </row>
    <row r="136" spans="5:12">
      <c r="E136" s="3">
        <v>183.30799999999999</v>
      </c>
      <c r="F136" s="3">
        <v>142.108</v>
      </c>
      <c r="G136" s="3">
        <v>-1436.5</v>
      </c>
      <c r="H136" s="3">
        <v>1</v>
      </c>
      <c r="I136" s="3">
        <f t="shared" si="3"/>
        <v>59.922934324764242</v>
      </c>
      <c r="J136" s="3">
        <v>-0.149008275</v>
      </c>
      <c r="K136" s="3" t="s">
        <v>1541</v>
      </c>
      <c r="L136" s="3" t="s">
        <v>598</v>
      </c>
    </row>
    <row r="137" spans="5:12">
      <c r="E137" s="3">
        <v>198.124</v>
      </c>
      <c r="F137" s="3">
        <v>136.52099999999999</v>
      </c>
      <c r="G137" s="3">
        <v>-1437.5</v>
      </c>
      <c r="H137" s="3">
        <v>1</v>
      </c>
      <c r="I137" s="3">
        <f t="shared" si="3"/>
        <v>58.116295278432943</v>
      </c>
      <c r="J137" s="3">
        <v>-0.23137806999999999</v>
      </c>
      <c r="K137" s="3" t="s">
        <v>1568</v>
      </c>
      <c r="L137" s="3" t="s">
        <v>598</v>
      </c>
    </row>
    <row r="138" spans="5:12">
      <c r="E138" s="3">
        <v>224.32499999999999</v>
      </c>
      <c r="F138" s="3">
        <v>126.715</v>
      </c>
      <c r="G138" s="3">
        <v>-1408.5</v>
      </c>
      <c r="H138" s="3">
        <v>1</v>
      </c>
      <c r="I138" s="3">
        <f t="shared" si="3"/>
        <v>52.67999280837082</v>
      </c>
      <c r="J138" s="3">
        <v>-0.47923450699999998</v>
      </c>
      <c r="K138" s="3" t="s">
        <v>1569</v>
      </c>
      <c r="L138" s="3" t="s">
        <v>598</v>
      </c>
    </row>
    <row r="139" spans="5:12">
      <c r="E139" s="3">
        <v>232.41</v>
      </c>
      <c r="F139" s="3">
        <v>114.452</v>
      </c>
      <c r="G139" s="3">
        <v>-1391.5</v>
      </c>
      <c r="H139" s="3">
        <v>1</v>
      </c>
      <c r="I139" s="3">
        <f t="shared" si="3"/>
        <v>53.524444476239061</v>
      </c>
      <c r="J139" s="3">
        <v>-0.44073356200000002</v>
      </c>
      <c r="K139" s="3" t="s">
        <v>1570</v>
      </c>
      <c r="L139" s="3" t="s">
        <v>598</v>
      </c>
    </row>
    <row r="140" spans="5:12">
      <c r="E140" s="3">
        <v>212.124</v>
      </c>
      <c r="F140" s="3">
        <v>135.84399999999999</v>
      </c>
      <c r="G140" s="3">
        <v>-1438.5</v>
      </c>
      <c r="H140" s="3">
        <v>1</v>
      </c>
      <c r="I140" s="3">
        <f t="shared" si="3"/>
        <v>63.263637167728568</v>
      </c>
      <c r="J140" s="3">
        <v>3.3038360000000001E-3</v>
      </c>
      <c r="K140" s="3" t="s">
        <v>1571</v>
      </c>
      <c r="L140" s="3" t="s">
        <v>598</v>
      </c>
    </row>
    <row r="141" spans="5:12">
      <c r="E141" s="3">
        <v>189.71600000000001</v>
      </c>
      <c r="F141" s="3">
        <v>122.508</v>
      </c>
      <c r="G141" s="3">
        <v>-1438.5</v>
      </c>
      <c r="H141" s="3">
        <v>1</v>
      </c>
      <c r="I141" s="3">
        <f t="shared" si="3"/>
        <v>47.922020930778871</v>
      </c>
      <c r="J141" s="3">
        <v>-0.69616393099999996</v>
      </c>
      <c r="K141" s="3" t="s">
        <v>1572</v>
      </c>
      <c r="L141" s="3" t="s">
        <v>598</v>
      </c>
    </row>
    <row r="142" spans="5:12">
      <c r="E142" s="3">
        <v>198.86099999999999</v>
      </c>
      <c r="F142" s="3">
        <v>124.288</v>
      </c>
      <c r="G142" s="3">
        <v>-1433.5</v>
      </c>
      <c r="H142" s="3">
        <v>1</v>
      </c>
      <c r="I142" s="3">
        <f t="shared" si="3"/>
        <v>47.306919399703112</v>
      </c>
      <c r="J142" s="3">
        <v>-0.72420815299999997</v>
      </c>
      <c r="K142" s="3" t="s">
        <v>1573</v>
      </c>
      <c r="L142" s="3" t="s">
        <v>598</v>
      </c>
    </row>
    <row r="143" spans="5:12">
      <c r="E143" s="3">
        <v>190.255</v>
      </c>
      <c r="F143" s="3">
        <v>143.90899999999999</v>
      </c>
      <c r="G143" s="3">
        <v>-1435.5</v>
      </c>
      <c r="H143" s="3">
        <v>1</v>
      </c>
      <c r="I143" s="3">
        <f t="shared" si="3"/>
        <v>61.150185042156714</v>
      </c>
      <c r="J143" s="3">
        <v>-9.3054436000000004E-2</v>
      </c>
      <c r="K143" s="3" t="s">
        <v>1382</v>
      </c>
      <c r="L143" s="3" t="s">
        <v>598</v>
      </c>
    </row>
    <row r="144" spans="5:12">
      <c r="E144" s="3">
        <v>194.62700000000001</v>
      </c>
      <c r="F144" s="3">
        <v>147.785</v>
      </c>
      <c r="G144" s="3">
        <v>-1432.5</v>
      </c>
      <c r="H144" s="3">
        <v>1</v>
      </c>
      <c r="I144" s="3">
        <f t="shared" si="3"/>
        <v>63.343064089843388</v>
      </c>
      <c r="J144" s="3">
        <v>6.9251349999999998E-3</v>
      </c>
      <c r="K144" s="3" t="s">
        <v>1574</v>
      </c>
      <c r="L144" s="3" t="s">
        <v>598</v>
      </c>
    </row>
    <row r="145" spans="1:12">
      <c r="E145" s="3">
        <v>202.137</v>
      </c>
      <c r="F145" s="3">
        <v>134.96899999999999</v>
      </c>
      <c r="G145" s="3">
        <v>-1428.5</v>
      </c>
      <c r="H145" s="3">
        <v>1</v>
      </c>
      <c r="I145" s="3">
        <f t="shared" si="3"/>
        <v>52.830796233731</v>
      </c>
      <c r="J145" s="3">
        <v>-0.472358952</v>
      </c>
      <c r="K145" s="3" t="s">
        <v>1411</v>
      </c>
      <c r="L145" s="3" t="s">
        <v>598</v>
      </c>
    </row>
    <row r="146" spans="1:12">
      <c r="E146" s="3">
        <v>201.44800000000001</v>
      </c>
      <c r="F146" s="3">
        <v>144.53100000000001</v>
      </c>
      <c r="G146" s="3">
        <v>-1428.5</v>
      </c>
      <c r="H146" s="3">
        <v>1</v>
      </c>
      <c r="I146" s="3">
        <f t="shared" si="3"/>
        <v>60.260987138363468</v>
      </c>
      <c r="J146" s="3">
        <v>-0.13359548900000001</v>
      </c>
      <c r="K146" s="3" t="s">
        <v>1575</v>
      </c>
      <c r="L146" s="3" t="s">
        <v>598</v>
      </c>
    </row>
    <row r="147" spans="1:12">
      <c r="E147" s="3">
        <v>225.74199999999999</v>
      </c>
      <c r="F147" s="3">
        <v>115.501</v>
      </c>
      <c r="G147" s="3">
        <v>-1398.5</v>
      </c>
      <c r="H147" s="3">
        <v>1</v>
      </c>
      <c r="I147" s="3">
        <f t="shared" si="3"/>
        <v>47.205504264757089</v>
      </c>
      <c r="J147" s="3">
        <v>-0.72883195700000003</v>
      </c>
      <c r="K147" s="3" t="s">
        <v>1576</v>
      </c>
      <c r="L147" s="3" t="s">
        <v>598</v>
      </c>
    </row>
    <row r="148" spans="1:12">
      <c r="E148" s="3">
        <v>235.4</v>
      </c>
      <c r="F148" s="3">
        <v>123.931</v>
      </c>
      <c r="G148" s="3">
        <v>-1404.5</v>
      </c>
      <c r="H148" s="3">
        <v>1</v>
      </c>
      <c r="I148" s="3">
        <f t="shared" si="3"/>
        <v>59.828153129525916</v>
      </c>
      <c r="J148" s="3">
        <v>-0.153329618</v>
      </c>
      <c r="K148" s="3" t="s">
        <v>1577</v>
      </c>
      <c r="L148" s="3" t="s">
        <v>598</v>
      </c>
    </row>
    <row r="149" spans="1:12">
      <c r="E149" s="3">
        <v>230.964</v>
      </c>
      <c r="F149" s="3">
        <v>116.379</v>
      </c>
      <c r="G149" s="3">
        <v>-1399.5</v>
      </c>
      <c r="H149" s="3">
        <v>1</v>
      </c>
      <c r="I149" s="3">
        <f t="shared" si="3"/>
        <v>52.270697562688028</v>
      </c>
      <c r="J149" s="3">
        <v>-0.49789543800000002</v>
      </c>
      <c r="K149" s="3" t="s">
        <v>1578</v>
      </c>
      <c r="L149" s="3" t="s">
        <v>598</v>
      </c>
    </row>
    <row r="150" spans="1:12">
      <c r="E150" s="3">
        <v>165.12899999999999</v>
      </c>
      <c r="F150" s="3">
        <v>120.98099999999999</v>
      </c>
      <c r="G150" s="3">
        <v>-1428.5</v>
      </c>
      <c r="H150" s="3">
        <v>1</v>
      </c>
      <c r="I150" s="3">
        <f t="shared" si="3"/>
        <v>42.948202266101973</v>
      </c>
      <c r="J150" s="3">
        <v>-0.922934421</v>
      </c>
      <c r="K150" s="3" t="s">
        <v>1435</v>
      </c>
      <c r="L150" s="3" t="s">
        <v>598</v>
      </c>
    </row>
    <row r="151" spans="1:12">
      <c r="E151" s="3">
        <v>211.56399999999999</v>
      </c>
      <c r="F151" s="3">
        <v>96.782300000000006</v>
      </c>
      <c r="G151" s="3">
        <v>-1379.5</v>
      </c>
      <c r="H151" s="3">
        <v>1</v>
      </c>
      <c r="I151" s="3">
        <f t="shared" si="3"/>
        <v>34.900068254374446</v>
      </c>
      <c r="J151" s="3">
        <v>-1.2898716619999999</v>
      </c>
      <c r="K151" s="3" t="s">
        <v>1579</v>
      </c>
      <c r="L151" s="3" t="s">
        <v>598</v>
      </c>
    </row>
    <row r="152" spans="1:12">
      <c r="E152" s="3">
        <v>234.93899999999999</v>
      </c>
      <c r="F152" s="3">
        <v>114.023</v>
      </c>
      <c r="G152" s="3">
        <v>-1372.5</v>
      </c>
      <c r="H152" s="3">
        <v>1</v>
      </c>
      <c r="I152" s="3">
        <f t="shared" si="3"/>
        <v>61.565150361953904</v>
      </c>
      <c r="J152" s="3">
        <v>-7.4134990999999997E-2</v>
      </c>
      <c r="K152" s="3" t="s">
        <v>1580</v>
      </c>
      <c r="L152" s="3" t="s">
        <v>598</v>
      </c>
    </row>
    <row r="153" spans="1:12">
      <c r="E153" s="3">
        <v>167.98500000000001</v>
      </c>
      <c r="F153" s="3">
        <v>136.39699999999999</v>
      </c>
      <c r="G153" s="3">
        <v>-1444.5</v>
      </c>
      <c r="H153" s="3">
        <v>1</v>
      </c>
      <c r="I153" s="3">
        <f t="shared" si="3"/>
        <v>62.978329475225117</v>
      </c>
      <c r="J153" s="3">
        <v>-9.7041499999999999E-3</v>
      </c>
      <c r="K153" s="3" t="s">
        <v>1526</v>
      </c>
      <c r="L153" s="3" t="s">
        <v>598</v>
      </c>
    </row>
    <row r="154" spans="1:12">
      <c r="E154" s="3">
        <v>176.8</v>
      </c>
      <c r="F154" s="3">
        <v>127.066</v>
      </c>
      <c r="G154" s="3">
        <v>-1431.34</v>
      </c>
      <c r="H154" s="3">
        <v>1</v>
      </c>
      <c r="I154" s="3">
        <f t="shared" si="3"/>
        <v>45.613575532838922</v>
      </c>
      <c r="J154" s="3">
        <v>-0.80141249999999997</v>
      </c>
      <c r="K154" s="3" t="s">
        <v>1581</v>
      </c>
      <c r="L154" s="3" t="s">
        <v>598</v>
      </c>
    </row>
    <row r="155" spans="1:12">
      <c r="E155" s="6">
        <v>206.999</v>
      </c>
      <c r="F155" s="6">
        <v>90.494299999999996</v>
      </c>
      <c r="G155" s="6">
        <v>-1398.5</v>
      </c>
      <c r="H155" s="6">
        <v>1</v>
      </c>
      <c r="I155" s="6">
        <f t="shared" si="3"/>
        <v>23.891726675985549</v>
      </c>
      <c r="J155" s="6">
        <v>-1.791773155</v>
      </c>
      <c r="K155" s="6" t="s">
        <v>1582</v>
      </c>
      <c r="L155" s="6" t="s">
        <v>598</v>
      </c>
    </row>
    <row r="156" spans="1:12">
      <c r="E156">
        <v>206.999</v>
      </c>
      <c r="F156">
        <v>90.494299999999996</v>
      </c>
      <c r="G156">
        <v>-1398.5</v>
      </c>
      <c r="H156">
        <v>1</v>
      </c>
      <c r="I156">
        <f t="shared" si="3"/>
        <v>23.891726675985549</v>
      </c>
      <c r="J156">
        <v>-1.791773155</v>
      </c>
      <c r="K156" t="s">
        <v>1582</v>
      </c>
      <c r="L156" t="s">
        <v>601</v>
      </c>
    </row>
    <row r="157" spans="1:12">
      <c r="E157">
        <v>182.81399999999999</v>
      </c>
      <c r="F157">
        <v>99.896799999999999</v>
      </c>
      <c r="G157">
        <v>-1401.5</v>
      </c>
      <c r="H157">
        <v>1</v>
      </c>
      <c r="I157">
        <f t="shared" si="3"/>
        <v>5.6195456052958859</v>
      </c>
      <c r="J157">
        <v>-2.6248536790000001</v>
      </c>
      <c r="K157" t="s">
        <v>1583</v>
      </c>
      <c r="L157" t="s">
        <v>601</v>
      </c>
    </row>
    <row r="158" spans="1:12">
      <c r="E158">
        <v>170.28899999999999</v>
      </c>
      <c r="F158">
        <v>116.589</v>
      </c>
      <c r="G158">
        <v>-1416.5</v>
      </c>
      <c r="H158">
        <v>1</v>
      </c>
      <c r="I158">
        <f t="shared" si="3"/>
        <v>30.513626377243394</v>
      </c>
      <c r="J158">
        <v>-1.4898619790000001</v>
      </c>
      <c r="K158" t="s">
        <v>1584</v>
      </c>
      <c r="L158" t="s">
        <v>601</v>
      </c>
    </row>
    <row r="159" spans="1:12" s="1" customFormat="1">
      <c r="A159"/>
      <c r="B159"/>
      <c r="C159"/>
      <c r="D159"/>
      <c r="E159">
        <v>142.82400000000001</v>
      </c>
      <c r="F159">
        <v>110.78100000000001</v>
      </c>
      <c r="G159">
        <v>-1385.5</v>
      </c>
      <c r="H159">
        <v>1</v>
      </c>
      <c r="I159">
        <f t="shared" si="3"/>
        <v>46.190800955276757</v>
      </c>
      <c r="J159">
        <v>-0.77509515600000001</v>
      </c>
      <c r="K159" t="s">
        <v>1585</v>
      </c>
      <c r="L159" t="s">
        <v>601</v>
      </c>
    </row>
    <row r="160" spans="1:12" s="1" customFormat="1">
      <c r="A160"/>
      <c r="B160"/>
      <c r="C160"/>
      <c r="D160"/>
      <c r="E160">
        <v>178.209</v>
      </c>
      <c r="F160">
        <v>117.154</v>
      </c>
      <c r="G160">
        <v>-1424.5</v>
      </c>
      <c r="H160">
        <v>1</v>
      </c>
      <c r="I160">
        <f t="shared" si="3"/>
        <v>33.703317324708635</v>
      </c>
      <c r="J160">
        <v>-1.3444349289999999</v>
      </c>
      <c r="K160" t="s">
        <v>1586</v>
      </c>
      <c r="L160" t="s">
        <v>601</v>
      </c>
    </row>
    <row r="161" spans="1:12" s="1" customFormat="1">
      <c r="A161"/>
      <c r="B161"/>
      <c r="C161"/>
      <c r="D161"/>
      <c r="E161">
        <v>189.333</v>
      </c>
      <c r="F161">
        <v>122.73399999999999</v>
      </c>
      <c r="G161">
        <v>-1425.5</v>
      </c>
      <c r="H161">
        <v>1</v>
      </c>
      <c r="I161">
        <f t="shared" si="3"/>
        <v>38.415352590989002</v>
      </c>
      <c r="J161">
        <v>-1.129599885</v>
      </c>
      <c r="K161" t="s">
        <v>1405</v>
      </c>
      <c r="L161" t="s">
        <v>601</v>
      </c>
    </row>
    <row r="162" spans="1:12" s="1" customFormat="1">
      <c r="A162"/>
      <c r="B162"/>
      <c r="C162"/>
      <c r="D162"/>
      <c r="E162">
        <v>155.15600000000001</v>
      </c>
      <c r="F162">
        <v>122.142</v>
      </c>
      <c r="G162">
        <v>-1419.5</v>
      </c>
      <c r="H162">
        <v>1</v>
      </c>
      <c r="I162">
        <f t="shared" si="3"/>
        <v>44.084583773582388</v>
      </c>
      <c r="J162">
        <v>-0.87112356800000001</v>
      </c>
      <c r="K162" t="s">
        <v>1587</v>
      </c>
      <c r="L162" t="s">
        <v>601</v>
      </c>
    </row>
    <row r="163" spans="1:12">
      <c r="E163">
        <v>176.57400000000001</v>
      </c>
      <c r="F163">
        <v>135.636</v>
      </c>
      <c r="G163">
        <v>-1429.5</v>
      </c>
      <c r="H163">
        <v>1</v>
      </c>
      <c r="I163">
        <f t="shared" si="3"/>
        <v>51.028668519666532</v>
      </c>
      <c r="J163">
        <v>-0.55452306200000001</v>
      </c>
      <c r="K163" t="s">
        <v>1588</v>
      </c>
      <c r="L163" t="s">
        <v>601</v>
      </c>
    </row>
    <row r="164" spans="1:12">
      <c r="E164">
        <v>201.76</v>
      </c>
      <c r="F164">
        <v>120.029</v>
      </c>
      <c r="G164">
        <v>-1426.5</v>
      </c>
      <c r="H164">
        <v>1</v>
      </c>
      <c r="I164">
        <f t="shared" si="3"/>
        <v>41.005299873187191</v>
      </c>
      <c r="J164">
        <v>-1.0115168480000001</v>
      </c>
      <c r="K164" t="s">
        <v>1589</v>
      </c>
      <c r="L164" t="s">
        <v>601</v>
      </c>
    </row>
    <row r="165" spans="1:12">
      <c r="E165">
        <v>165.12899999999999</v>
      </c>
      <c r="F165">
        <v>120.98099999999999</v>
      </c>
      <c r="G165">
        <v>-1428.5</v>
      </c>
      <c r="H165">
        <v>1</v>
      </c>
      <c r="I165">
        <f t="shared" si="3"/>
        <v>42.948202266101973</v>
      </c>
      <c r="J165">
        <v>-0.922934421</v>
      </c>
      <c r="K165" t="s">
        <v>1435</v>
      </c>
      <c r="L165" t="s">
        <v>601</v>
      </c>
    </row>
    <row r="166" spans="1:12">
      <c r="E166">
        <v>207.15899999999999</v>
      </c>
      <c r="F166">
        <v>109.303</v>
      </c>
      <c r="G166">
        <v>-1417.5</v>
      </c>
      <c r="H166">
        <v>1</v>
      </c>
      <c r="I166">
        <f t="shared" si="3"/>
        <v>32.880962076709423</v>
      </c>
      <c r="J166">
        <v>-1.3819284350000001</v>
      </c>
      <c r="K166" t="s">
        <v>1590</v>
      </c>
      <c r="L166" t="s">
        <v>601</v>
      </c>
    </row>
    <row r="167" spans="1:12">
      <c r="E167">
        <v>197.10300000000001</v>
      </c>
      <c r="F167">
        <v>102.066</v>
      </c>
      <c r="G167">
        <v>-1406.5</v>
      </c>
      <c r="H167">
        <v>1</v>
      </c>
      <c r="I167">
        <f t="shared" si="3"/>
        <v>16.825601977046816</v>
      </c>
      <c r="J167">
        <v>-2.1139378080000002</v>
      </c>
      <c r="K167" t="s">
        <v>1591</v>
      </c>
      <c r="L167" t="s">
        <v>601</v>
      </c>
    </row>
    <row r="168" spans="1:12">
      <c r="E168">
        <v>197.28100000000001</v>
      </c>
      <c r="F168">
        <v>112.47799999999999</v>
      </c>
      <c r="G168">
        <v>-1425.5</v>
      </c>
      <c r="H168">
        <v>1</v>
      </c>
      <c r="I168">
        <f t="shared" si="3"/>
        <v>34.022512797998999</v>
      </c>
      <c r="J168">
        <v>-1.3298819019999999</v>
      </c>
      <c r="K168" t="s">
        <v>1592</v>
      </c>
      <c r="L168" t="s">
        <v>601</v>
      </c>
    </row>
    <row r="169" spans="1:12">
      <c r="E169">
        <v>164.124</v>
      </c>
      <c r="F169">
        <v>134.94</v>
      </c>
      <c r="G169">
        <v>-1428.5</v>
      </c>
      <c r="H169">
        <v>1</v>
      </c>
      <c r="I169">
        <f t="shared" si="3"/>
        <v>53.073890504559834</v>
      </c>
      <c r="J169">
        <v>-0.46127559499999998</v>
      </c>
      <c r="K169" t="s">
        <v>1593</v>
      </c>
      <c r="L169" t="s">
        <v>601</v>
      </c>
    </row>
    <row r="170" spans="1:12">
      <c r="E170">
        <v>190.93700000000001</v>
      </c>
      <c r="F170">
        <v>115.29</v>
      </c>
      <c r="G170">
        <v>-1414.5</v>
      </c>
      <c r="H170">
        <v>1</v>
      </c>
      <c r="I170">
        <f t="shared" si="3"/>
        <v>26.355664595870156</v>
      </c>
      <c r="J170">
        <v>-1.6794352420000001</v>
      </c>
      <c r="K170" t="s">
        <v>1594</v>
      </c>
      <c r="L170" t="s">
        <v>601</v>
      </c>
    </row>
    <row r="171" spans="1:12">
      <c r="E171">
        <v>139.804</v>
      </c>
      <c r="F171">
        <v>110.72</v>
      </c>
      <c r="G171">
        <v>-1377.5</v>
      </c>
      <c r="H171">
        <v>1</v>
      </c>
      <c r="I171">
        <f t="shared" si="3"/>
        <v>51.810520951733295</v>
      </c>
      <c r="J171">
        <v>-0.51887619399999996</v>
      </c>
      <c r="K171" t="s">
        <v>1595</v>
      </c>
      <c r="L171" t="s">
        <v>601</v>
      </c>
    </row>
    <row r="172" spans="1:12">
      <c r="E172">
        <v>169.74199999999999</v>
      </c>
      <c r="F172">
        <v>112.926</v>
      </c>
      <c r="G172">
        <v>-1409.5</v>
      </c>
      <c r="H172">
        <v>1</v>
      </c>
      <c r="I172">
        <f t="shared" si="3"/>
        <v>24.840561847309381</v>
      </c>
      <c r="J172">
        <v>-1.74851307</v>
      </c>
      <c r="K172" t="s">
        <v>1596</v>
      </c>
      <c r="L172" t="s">
        <v>601</v>
      </c>
    </row>
    <row r="173" spans="1:12">
      <c r="E173">
        <v>211.56399999999999</v>
      </c>
      <c r="F173">
        <v>96.782300000000006</v>
      </c>
      <c r="G173">
        <v>-1379.5</v>
      </c>
      <c r="H173">
        <v>1</v>
      </c>
      <c r="I173">
        <f t="shared" si="3"/>
        <v>34.900068254374446</v>
      </c>
      <c r="J173">
        <v>-1.2898716619999999</v>
      </c>
      <c r="K173" t="s">
        <v>1579</v>
      </c>
      <c r="L173" t="s">
        <v>601</v>
      </c>
    </row>
    <row r="174" spans="1:12">
      <c r="E174">
        <v>157.03899999999999</v>
      </c>
      <c r="F174">
        <v>107.295</v>
      </c>
      <c r="G174">
        <v>-1393.5</v>
      </c>
      <c r="H174">
        <v>1</v>
      </c>
      <c r="I174">
        <f t="shared" si="3"/>
        <v>30.131508529942529</v>
      </c>
      <c r="J174">
        <v>-1.5072838150000001</v>
      </c>
      <c r="K174" t="s">
        <v>1597</v>
      </c>
      <c r="L174" t="s">
        <v>601</v>
      </c>
    </row>
    <row r="175" spans="1:12">
      <c r="E175">
        <v>139.93299999999999</v>
      </c>
      <c r="F175">
        <v>121.14400000000001</v>
      </c>
      <c r="G175">
        <v>-1355.5</v>
      </c>
      <c r="H175">
        <v>1</v>
      </c>
      <c r="I175">
        <f t="shared" si="3"/>
        <v>67.818284265307028</v>
      </c>
      <c r="J175">
        <v>0.21096310700000001</v>
      </c>
      <c r="K175" t="s">
        <v>1598</v>
      </c>
      <c r="L175" t="s">
        <v>601</v>
      </c>
    </row>
    <row r="176" spans="1:12">
      <c r="E176">
        <v>136.81800000000001</v>
      </c>
      <c r="F176">
        <v>120.33799999999999</v>
      </c>
      <c r="G176">
        <v>-1375.5</v>
      </c>
      <c r="H176">
        <v>1</v>
      </c>
      <c r="I176">
        <f t="shared" si="3"/>
        <v>58.765066630524579</v>
      </c>
      <c r="J176">
        <v>-0.201798745</v>
      </c>
      <c r="K176" t="s">
        <v>1599</v>
      </c>
      <c r="L176" t="s">
        <v>601</v>
      </c>
    </row>
    <row r="177" spans="5:12">
      <c r="E177">
        <v>194.46199999999999</v>
      </c>
      <c r="F177">
        <v>97.183000000000007</v>
      </c>
      <c r="G177">
        <v>-1367.5</v>
      </c>
      <c r="H177">
        <v>1</v>
      </c>
      <c r="I177">
        <f t="shared" si="3"/>
        <v>34.517641259072043</v>
      </c>
      <c r="J177">
        <v>-1.3073075919999999</v>
      </c>
      <c r="K177" t="s">
        <v>1600</v>
      </c>
      <c r="L177" t="s">
        <v>601</v>
      </c>
    </row>
    <row r="178" spans="5:12">
      <c r="E178">
        <v>192.69</v>
      </c>
      <c r="F178">
        <v>96.846800000000002</v>
      </c>
      <c r="G178">
        <v>-1402.5</v>
      </c>
      <c r="H178">
        <v>1</v>
      </c>
      <c r="I178">
        <f t="shared" si="3"/>
        <v>9.780709933844296</v>
      </c>
      <c r="J178">
        <v>-2.4351344039999998</v>
      </c>
      <c r="K178" t="s">
        <v>1601</v>
      </c>
      <c r="L178" t="s">
        <v>601</v>
      </c>
    </row>
    <row r="179" spans="5:12">
      <c r="E179">
        <v>145.035</v>
      </c>
      <c r="F179">
        <v>120.423</v>
      </c>
      <c r="G179">
        <v>-1398.5</v>
      </c>
      <c r="H179">
        <v>1</v>
      </c>
      <c r="I179">
        <f t="shared" si="3"/>
        <v>46.41724984410429</v>
      </c>
      <c r="J179">
        <v>-0.76477070999999996</v>
      </c>
      <c r="K179" t="s">
        <v>1602</v>
      </c>
      <c r="L179" t="s">
        <v>601</v>
      </c>
    </row>
    <row r="180" spans="5:12">
      <c r="E180">
        <v>179.006</v>
      </c>
      <c r="F180">
        <v>119.611</v>
      </c>
      <c r="G180">
        <v>-1434.5</v>
      </c>
      <c r="H180">
        <v>1</v>
      </c>
      <c r="I180">
        <f t="shared" si="3"/>
        <v>42.81482723181314</v>
      </c>
      <c r="J180">
        <v>-0.92901536699999998</v>
      </c>
      <c r="K180" t="s">
        <v>1603</v>
      </c>
      <c r="L180" t="s">
        <v>601</v>
      </c>
    </row>
    <row r="181" spans="5:12">
      <c r="E181">
        <v>212.89400000000001</v>
      </c>
      <c r="F181">
        <v>100.79300000000001</v>
      </c>
      <c r="G181">
        <v>-1394.5</v>
      </c>
      <c r="H181">
        <v>1</v>
      </c>
      <c r="I181">
        <f t="shared" si="3"/>
        <v>30.582436398854806</v>
      </c>
      <c r="J181">
        <v>-1.4867247349999999</v>
      </c>
      <c r="K181" t="s">
        <v>1604</v>
      </c>
      <c r="L181" t="s">
        <v>601</v>
      </c>
    </row>
    <row r="182" spans="5:12">
      <c r="E182">
        <v>208.52099999999999</v>
      </c>
      <c r="F182">
        <v>100.116</v>
      </c>
      <c r="G182">
        <v>-1390.5</v>
      </c>
      <c r="H182">
        <v>1</v>
      </c>
      <c r="I182">
        <f t="shared" si="3"/>
        <v>27.390077471412841</v>
      </c>
      <c r="J182">
        <v>-1.6322734270000001</v>
      </c>
      <c r="K182" t="s">
        <v>1605</v>
      </c>
      <c r="L182" t="s">
        <v>601</v>
      </c>
    </row>
    <row r="183" spans="5:12">
      <c r="E183">
        <v>216.578</v>
      </c>
      <c r="F183">
        <v>104.645</v>
      </c>
      <c r="G183">
        <v>-1377.5</v>
      </c>
      <c r="H183">
        <v>1</v>
      </c>
      <c r="I183">
        <f t="shared" si="3"/>
        <v>41.338694697462273</v>
      </c>
      <c r="J183">
        <v>-0.99631643299999995</v>
      </c>
      <c r="K183" t="s">
        <v>1606</v>
      </c>
      <c r="L183" t="s">
        <v>601</v>
      </c>
    </row>
    <row r="184" spans="5:12">
      <c r="E184">
        <v>161.65299999999999</v>
      </c>
      <c r="F184">
        <v>102.86</v>
      </c>
      <c r="G184">
        <v>-1391.5</v>
      </c>
      <c r="H184">
        <v>1</v>
      </c>
      <c r="I184">
        <f t="shared" si="3"/>
        <v>24.932058043611214</v>
      </c>
      <c r="J184">
        <v>-1.7443415</v>
      </c>
      <c r="K184" t="s">
        <v>1607</v>
      </c>
      <c r="L184" t="s">
        <v>601</v>
      </c>
    </row>
    <row r="185" spans="5:12">
      <c r="E185">
        <v>192.06800000000001</v>
      </c>
      <c r="F185">
        <v>106.43899999999999</v>
      </c>
      <c r="G185">
        <v>-1413.5</v>
      </c>
      <c r="H185">
        <v>1</v>
      </c>
      <c r="I185">
        <f t="shared" si="3"/>
        <v>19.878357771455946</v>
      </c>
      <c r="J185">
        <v>-1.9747540189999999</v>
      </c>
      <c r="K185" t="s">
        <v>1608</v>
      </c>
      <c r="L185" t="s">
        <v>601</v>
      </c>
    </row>
    <row r="186" spans="5:12">
      <c r="E186">
        <v>170.85599999999999</v>
      </c>
      <c r="F186">
        <v>100.242</v>
      </c>
      <c r="G186">
        <v>-1349.5</v>
      </c>
      <c r="H186">
        <v>1</v>
      </c>
      <c r="I186">
        <f t="shared" si="3"/>
        <v>52.491042916768087</v>
      </c>
      <c r="J186">
        <v>-0.487849268</v>
      </c>
      <c r="K186" t="s">
        <v>1609</v>
      </c>
      <c r="L186" t="s">
        <v>601</v>
      </c>
    </row>
    <row r="187" spans="5:12">
      <c r="E187">
        <v>143.23099999999999</v>
      </c>
      <c r="F187">
        <v>109.226</v>
      </c>
      <c r="G187">
        <v>-1394.5</v>
      </c>
      <c r="H187">
        <v>1</v>
      </c>
      <c r="I187">
        <f t="shared" si="3"/>
        <v>43.246351174289828</v>
      </c>
      <c r="J187">
        <v>-0.90934096799999997</v>
      </c>
      <c r="K187" t="s">
        <v>1610</v>
      </c>
      <c r="L187" t="s">
        <v>601</v>
      </c>
    </row>
    <row r="188" spans="5:12">
      <c r="E188">
        <v>153.06</v>
      </c>
      <c r="F188">
        <v>98.277100000000004</v>
      </c>
      <c r="G188">
        <v>-1400.5</v>
      </c>
      <c r="H188">
        <v>1</v>
      </c>
      <c r="I188">
        <f t="shared" si="3"/>
        <v>30.676696095896638</v>
      </c>
      <c r="J188">
        <v>-1.4824271689999999</v>
      </c>
      <c r="K188" t="s">
        <v>1611</v>
      </c>
      <c r="L188" t="s">
        <v>601</v>
      </c>
    </row>
    <row r="189" spans="5:12">
      <c r="E189">
        <v>148.29900000000001</v>
      </c>
      <c r="F189">
        <v>121.709</v>
      </c>
      <c r="G189">
        <v>-1406.5</v>
      </c>
      <c r="H189">
        <v>1</v>
      </c>
      <c r="I189">
        <f t="shared" si="3"/>
        <v>44.95043700221391</v>
      </c>
      <c r="J189">
        <v>-0.83164686499999996</v>
      </c>
      <c r="K189" t="s">
        <v>1612</v>
      </c>
      <c r="L189" t="s">
        <v>601</v>
      </c>
    </row>
    <row r="190" spans="5:12">
      <c r="E190">
        <v>173.256</v>
      </c>
      <c r="F190">
        <v>95.346900000000005</v>
      </c>
      <c r="G190">
        <v>-1409.5</v>
      </c>
      <c r="H190">
        <v>1</v>
      </c>
      <c r="I190">
        <f t="shared" si="3"/>
        <v>13.915947457503641</v>
      </c>
      <c r="J190">
        <v>-2.246597204</v>
      </c>
      <c r="K190" t="s">
        <v>1613</v>
      </c>
      <c r="L190" t="s">
        <v>601</v>
      </c>
    </row>
    <row r="191" spans="5:12">
      <c r="E191">
        <v>168.67099999999999</v>
      </c>
      <c r="F191">
        <v>118.184</v>
      </c>
      <c r="G191">
        <v>-1424.5</v>
      </c>
      <c r="H191">
        <v>1</v>
      </c>
      <c r="I191">
        <f t="shared" si="3"/>
        <v>37.088560725512195</v>
      </c>
      <c r="J191">
        <v>-1.190092087</v>
      </c>
      <c r="K191" t="s">
        <v>1614</v>
      </c>
      <c r="L191" t="s">
        <v>601</v>
      </c>
    </row>
    <row r="192" spans="5:12">
      <c r="E192">
        <v>161.54400000000001</v>
      </c>
      <c r="F192">
        <v>121.441</v>
      </c>
      <c r="G192">
        <v>-1414.5</v>
      </c>
      <c r="H192">
        <v>1</v>
      </c>
      <c r="I192">
        <f t="shared" si="3"/>
        <v>37.617299330095491</v>
      </c>
      <c r="J192">
        <v>-1.165985396</v>
      </c>
      <c r="K192" t="s">
        <v>1615</v>
      </c>
      <c r="L192" t="s">
        <v>601</v>
      </c>
    </row>
    <row r="193" spans="5:12">
      <c r="E193">
        <v>203.82400000000001</v>
      </c>
      <c r="F193">
        <v>127.128</v>
      </c>
      <c r="G193">
        <v>-1420.5</v>
      </c>
      <c r="H193">
        <v>1</v>
      </c>
      <c r="I193">
        <f t="shared" si="3"/>
        <v>43.514045802361395</v>
      </c>
      <c r="J193">
        <v>-0.89713601099999996</v>
      </c>
      <c r="K193" t="s">
        <v>1616</v>
      </c>
      <c r="L193" t="s">
        <v>601</v>
      </c>
    </row>
    <row r="194" spans="5:12">
      <c r="E194">
        <v>188.232</v>
      </c>
      <c r="F194">
        <v>95.620500000000007</v>
      </c>
      <c r="G194">
        <v>-1359.5</v>
      </c>
      <c r="H194">
        <v>1</v>
      </c>
      <c r="I194">
        <f t="shared" si="3"/>
        <v>40.910245132973614</v>
      </c>
      <c r="J194">
        <v>-1.0158506629999999</v>
      </c>
      <c r="K194" t="s">
        <v>1617</v>
      </c>
      <c r="L194" t="s">
        <v>601</v>
      </c>
    </row>
    <row r="195" spans="5:12">
      <c r="E195">
        <v>179.34700000000001</v>
      </c>
      <c r="F195">
        <v>96.460300000000004</v>
      </c>
      <c r="G195">
        <v>-1349.5</v>
      </c>
      <c r="H195">
        <v>1</v>
      </c>
      <c r="I195">
        <f t="shared" ref="I195:I203" si="4">SQRT((E195-$A$3)^2+(F195-$B$3)^2+(G195-$C$3)^2)</f>
        <v>50.828173868042803</v>
      </c>
      <c r="J195">
        <v>-0.56366418200000001</v>
      </c>
      <c r="K195" t="s">
        <v>1618</v>
      </c>
      <c r="L195" t="s">
        <v>601</v>
      </c>
    </row>
    <row r="196" spans="5:12">
      <c r="E196">
        <v>170.70599999999999</v>
      </c>
      <c r="F196">
        <v>133.01900000000001</v>
      </c>
      <c r="G196">
        <v>-1428.5</v>
      </c>
      <c r="H196">
        <v>1</v>
      </c>
      <c r="I196">
        <f t="shared" si="4"/>
        <v>49.531672974875448</v>
      </c>
      <c r="J196">
        <v>-0.62277533200000001</v>
      </c>
      <c r="K196" t="s">
        <v>1619</v>
      </c>
      <c r="L196" t="s">
        <v>601</v>
      </c>
    </row>
    <row r="197" spans="5:12">
      <c r="E197">
        <v>182.405</v>
      </c>
      <c r="F197">
        <v>123.357</v>
      </c>
      <c r="G197">
        <v>-1425.5</v>
      </c>
      <c r="H197">
        <v>1</v>
      </c>
      <c r="I197">
        <f t="shared" si="4"/>
        <v>38.451153942242172</v>
      </c>
      <c r="J197">
        <v>-1.1279676000000001</v>
      </c>
      <c r="K197" t="s">
        <v>1425</v>
      </c>
      <c r="L197" t="s">
        <v>601</v>
      </c>
    </row>
    <row r="198" spans="5:12">
      <c r="E198">
        <v>194.72</v>
      </c>
      <c r="F198">
        <v>99.605199999999996</v>
      </c>
      <c r="G198">
        <v>-1411.5</v>
      </c>
      <c r="H198">
        <v>1</v>
      </c>
      <c r="I198">
        <f t="shared" si="4"/>
        <v>16.778869337652118</v>
      </c>
      <c r="J198">
        <v>-2.1160684810000001</v>
      </c>
      <c r="K198" t="s">
        <v>1620</v>
      </c>
      <c r="L198" t="s">
        <v>601</v>
      </c>
    </row>
    <row r="199" spans="5:12">
      <c r="E199">
        <v>210.672</v>
      </c>
      <c r="F199">
        <v>105.89400000000001</v>
      </c>
      <c r="G199">
        <v>-1407.5</v>
      </c>
      <c r="H199">
        <v>1</v>
      </c>
      <c r="I199">
        <f t="shared" si="4"/>
        <v>30.377156313420809</v>
      </c>
      <c r="J199">
        <v>-1.4960840369999999</v>
      </c>
      <c r="K199" t="s">
        <v>1621</v>
      </c>
      <c r="L199" t="s">
        <v>601</v>
      </c>
    </row>
    <row r="200" spans="5:12">
      <c r="E200">
        <v>206.55699999999999</v>
      </c>
      <c r="F200">
        <v>100.71</v>
      </c>
      <c r="G200">
        <v>-1371.5</v>
      </c>
      <c r="H200">
        <v>1</v>
      </c>
      <c r="I200">
        <f t="shared" si="4"/>
        <v>37.274447927366992</v>
      </c>
      <c r="J200">
        <v>-1.181616963</v>
      </c>
      <c r="K200" t="s">
        <v>1622</v>
      </c>
      <c r="L200" t="s">
        <v>601</v>
      </c>
    </row>
    <row r="201" spans="5:12">
      <c r="E201">
        <v>176.8</v>
      </c>
      <c r="F201">
        <v>127.066</v>
      </c>
      <c r="G201">
        <v>-1431.34</v>
      </c>
      <c r="H201">
        <v>1</v>
      </c>
      <c r="I201">
        <f t="shared" si="4"/>
        <v>45.613575532838922</v>
      </c>
      <c r="J201">
        <v>-0.80141249999999997</v>
      </c>
      <c r="K201" t="s">
        <v>1581</v>
      </c>
      <c r="L201" t="s">
        <v>601</v>
      </c>
    </row>
    <row r="202" spans="5:12">
      <c r="E202">
        <v>195.19200000000001</v>
      </c>
      <c r="F202">
        <v>107.214</v>
      </c>
      <c r="G202">
        <v>-1347.5</v>
      </c>
      <c r="H202">
        <v>1</v>
      </c>
      <c r="I202">
        <f t="shared" si="4"/>
        <v>55.384101849628188</v>
      </c>
      <c r="J202">
        <v>-0.35594651199999999</v>
      </c>
      <c r="K202" t="s">
        <v>1545</v>
      </c>
      <c r="L202" t="s">
        <v>601</v>
      </c>
    </row>
    <row r="203" spans="5:12">
      <c r="E203">
        <v>128.28200000000001</v>
      </c>
      <c r="F203">
        <v>121.363</v>
      </c>
      <c r="G203">
        <v>-1379.5</v>
      </c>
      <c r="H203">
        <v>1</v>
      </c>
      <c r="I203">
        <f t="shared" si="4"/>
        <v>64.778275263316431</v>
      </c>
      <c r="J203">
        <v>7.2360480000000005E-2</v>
      </c>
      <c r="K203" t="s">
        <v>1561</v>
      </c>
      <c r="L203" t="s">
        <v>601</v>
      </c>
    </row>
  </sheetData>
  <mergeCells count="8">
    <mergeCell ref="N1:N2"/>
    <mergeCell ref="O1:O2"/>
    <mergeCell ref="A1:D1"/>
    <mergeCell ref="E1:H1"/>
    <mergeCell ref="I1:I2"/>
    <mergeCell ref="J1:J2"/>
    <mergeCell ref="K1:K2"/>
    <mergeCell ref="L1:L2"/>
  </mergeCells>
  <phoneticPr fontId="16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B11A-D533-E343-AF61-1C45F64AA11B}">
  <sheetPr codeName="Sheet5">
    <tabColor theme="5" tint="0.79998168889431442"/>
  </sheetPr>
  <dimension ref="A1:O81"/>
  <sheetViews>
    <sheetView zoomScale="70" zoomScaleNormal="70" workbookViewId="0">
      <selection activeCell="T21" sqref="T21"/>
    </sheetView>
  </sheetViews>
  <sheetFormatPr baseColWidth="10" defaultColWidth="8.83203125" defaultRowHeight="18"/>
  <cols>
    <col min="11" max="11" width="15.5" customWidth="1"/>
    <col min="12" max="12" width="12.5" customWidth="1"/>
  </cols>
  <sheetData>
    <row r="1" spans="1:15" ht="17" customHeight="1">
      <c r="A1" s="182" t="s">
        <v>1371</v>
      </c>
      <c r="B1" s="182"/>
      <c r="C1" s="182"/>
      <c r="D1" s="182"/>
      <c r="E1" s="183" t="s">
        <v>1372</v>
      </c>
      <c r="F1" s="183"/>
      <c r="G1" s="183"/>
      <c r="H1" s="183"/>
      <c r="I1" s="184" t="s">
        <v>1373</v>
      </c>
      <c r="J1" s="184" t="s">
        <v>1374</v>
      </c>
      <c r="K1" s="184" t="s">
        <v>1</v>
      </c>
      <c r="L1" s="184" t="s">
        <v>1375</v>
      </c>
      <c r="N1" s="180" t="s">
        <v>1807</v>
      </c>
      <c r="O1" s="180" t="s">
        <v>1376</v>
      </c>
    </row>
    <row r="2" spans="1:15" s="10" customFormat="1" ht="17" customHeight="1">
      <c r="A2" s="114" t="s">
        <v>1377</v>
      </c>
      <c r="B2" s="114" t="s">
        <v>1378</v>
      </c>
      <c r="C2" s="114" t="s">
        <v>1379</v>
      </c>
      <c r="D2" s="114" t="s">
        <v>0</v>
      </c>
      <c r="E2" s="123" t="s">
        <v>1377</v>
      </c>
      <c r="F2" s="123" t="s">
        <v>1378</v>
      </c>
      <c r="G2" s="123" t="s">
        <v>1379</v>
      </c>
      <c r="H2" s="124" t="s">
        <v>0</v>
      </c>
      <c r="I2" s="185"/>
      <c r="J2" s="185"/>
      <c r="K2" s="185"/>
      <c r="L2" s="185"/>
      <c r="N2" s="181"/>
      <c r="O2" s="181"/>
    </row>
    <row r="3" spans="1:15">
      <c r="A3">
        <v>359.30399999999997</v>
      </c>
      <c r="B3">
        <v>170.44800000000001</v>
      </c>
      <c r="C3">
        <v>-476.08300000000003</v>
      </c>
      <c r="D3">
        <v>1</v>
      </c>
      <c r="E3">
        <v>427.5</v>
      </c>
      <c r="F3">
        <v>218.73500000000001</v>
      </c>
      <c r="G3">
        <v>-433.43799999999999</v>
      </c>
      <c r="H3">
        <v>1</v>
      </c>
      <c r="I3">
        <f>SQRT((E3-$A$3)^2+(F3-$B$3)^2+(G3-$C$3)^2)</f>
        <v>93.813244320831416</v>
      </c>
      <c r="J3">
        <v>1.7747905062709901</v>
      </c>
      <c r="K3" s="136" t="s">
        <v>1385</v>
      </c>
      <c r="L3" s="137" t="s">
        <v>2</v>
      </c>
      <c r="N3" t="s">
        <v>2</v>
      </c>
      <c r="O3">
        <f>COUNTIF($L$3:$L$81,N3)</f>
        <v>14</v>
      </c>
    </row>
    <row r="4" spans="1:15">
      <c r="E4">
        <v>297.77100000000002</v>
      </c>
      <c r="F4">
        <v>179.119</v>
      </c>
      <c r="G4">
        <v>-464.43799999999999</v>
      </c>
      <c r="H4">
        <v>1</v>
      </c>
      <c r="I4">
        <f>SQRT((E4-$A$3)^2+(F4-$B$3)^2+(G4-$C$3)^2)</f>
        <v>63.222641158053463</v>
      </c>
      <c r="J4">
        <v>0.427820932909107</v>
      </c>
      <c r="K4" s="137" t="s">
        <v>1386</v>
      </c>
      <c r="L4" s="137" t="s">
        <v>2</v>
      </c>
      <c r="N4" t="s">
        <v>386</v>
      </c>
      <c r="O4">
        <f>COUNTIF($L$3:$L$81,N4)</f>
        <v>24</v>
      </c>
    </row>
    <row r="5" spans="1:15">
      <c r="E5">
        <v>320.411</v>
      </c>
      <c r="F5">
        <v>198.11600000000001</v>
      </c>
      <c r="G5">
        <v>-428.43799999999999</v>
      </c>
      <c r="H5">
        <v>1</v>
      </c>
      <c r="I5">
        <f>SQRT((E5-$A$3)^2+(F5-$B$3)^2+(G5-$C$3)^2)</f>
        <v>67.440564188031544</v>
      </c>
      <c r="J5" s="3">
        <v>0.61354508991498702</v>
      </c>
      <c r="K5" s="137" t="s">
        <v>1387</v>
      </c>
      <c r="L5" s="151" t="s">
        <v>1805</v>
      </c>
      <c r="N5" t="s">
        <v>598</v>
      </c>
      <c r="O5">
        <f>COUNTIF($L$3:$L$81,N5)</f>
        <v>23</v>
      </c>
    </row>
    <row r="6" spans="1:15">
      <c r="E6">
        <v>310.08</v>
      </c>
      <c r="F6">
        <v>191.38</v>
      </c>
      <c r="G6">
        <v>-433.43799999999999</v>
      </c>
      <c r="H6">
        <v>1</v>
      </c>
      <c r="I6">
        <f t="shared" ref="I6:I68" si="0">SQRT((E6-$A$3)^2+(F6-$B$3)^2+(G6-$C$3)^2)</f>
        <v>68.408675071221793</v>
      </c>
      <c r="J6">
        <v>0.65617307904550903</v>
      </c>
      <c r="K6" s="137" t="s">
        <v>1390</v>
      </c>
      <c r="L6" s="137" t="s">
        <v>2</v>
      </c>
      <c r="N6" s="6" t="s">
        <v>601</v>
      </c>
      <c r="O6" s="6">
        <f>COUNTIF($L$3:$L$81,N6)</f>
        <v>18</v>
      </c>
    </row>
    <row r="7" spans="1:15">
      <c r="E7">
        <v>312.99099999999999</v>
      </c>
      <c r="F7">
        <v>182.95099999999999</v>
      </c>
      <c r="G7">
        <v>-437.43799999999999</v>
      </c>
      <c r="H7">
        <v>1</v>
      </c>
      <c r="I7">
        <f t="shared" si="0"/>
        <v>61.600771123420216</v>
      </c>
      <c r="J7">
        <v>0.356406532074939</v>
      </c>
      <c r="K7" s="137" t="s">
        <v>1391</v>
      </c>
      <c r="L7" s="137" t="s">
        <v>2</v>
      </c>
      <c r="N7" t="s">
        <v>604</v>
      </c>
      <c r="O7">
        <f>SUM(O3:O6)</f>
        <v>79</v>
      </c>
    </row>
    <row r="8" spans="1:15">
      <c r="E8">
        <v>392.84</v>
      </c>
      <c r="F8">
        <v>229.71600000000001</v>
      </c>
      <c r="G8">
        <v>-418.43799999999999</v>
      </c>
      <c r="H8">
        <v>1</v>
      </c>
      <c r="I8">
        <f t="shared" si="0"/>
        <v>89.220542169390583</v>
      </c>
      <c r="J8">
        <v>1.5725640243932899</v>
      </c>
      <c r="K8" s="137" t="s">
        <v>1394</v>
      </c>
      <c r="L8" s="137" t="s">
        <v>2</v>
      </c>
    </row>
    <row r="9" spans="1:15">
      <c r="E9">
        <v>309.01600000000002</v>
      </c>
      <c r="F9">
        <v>199.80699999999999</v>
      </c>
      <c r="G9">
        <v>-411.43799999999999</v>
      </c>
      <c r="H9">
        <v>1</v>
      </c>
      <c r="I9">
        <f t="shared" si="0"/>
        <v>87.004654185853752</v>
      </c>
      <c r="J9">
        <v>1.47499374532991</v>
      </c>
      <c r="K9" s="137" t="s">
        <v>1396</v>
      </c>
      <c r="L9" s="137" t="s">
        <v>2</v>
      </c>
    </row>
    <row r="10" spans="1:15">
      <c r="E10" s="3">
        <v>450.84300000000002</v>
      </c>
      <c r="F10" s="3">
        <v>217.01599999999999</v>
      </c>
      <c r="G10" s="3">
        <v>-466.43799999999999</v>
      </c>
      <c r="H10" s="3">
        <v>1</v>
      </c>
      <c r="I10">
        <f t="shared" si="0"/>
        <v>103.15518973856821</v>
      </c>
      <c r="J10">
        <v>2.1861363080210698</v>
      </c>
      <c r="K10" s="4" t="s">
        <v>1397</v>
      </c>
      <c r="L10" s="4" t="s">
        <v>2</v>
      </c>
    </row>
    <row r="11" spans="1:15">
      <c r="E11" s="3">
        <v>337.02</v>
      </c>
      <c r="F11" s="3">
        <v>214.56</v>
      </c>
      <c r="G11" s="3">
        <v>-400.43799999999999</v>
      </c>
      <c r="H11" s="3">
        <v>1</v>
      </c>
      <c r="I11">
        <f t="shared" si="0"/>
        <v>90.358238279638925</v>
      </c>
      <c r="J11">
        <v>1.6226592132944999</v>
      </c>
      <c r="K11" s="4" t="s">
        <v>1398</v>
      </c>
      <c r="L11" s="4" t="s">
        <v>2</v>
      </c>
    </row>
    <row r="12" spans="1:15">
      <c r="E12" s="3">
        <v>419.93</v>
      </c>
      <c r="F12" s="3">
        <v>222.06100000000001</v>
      </c>
      <c r="G12" s="3">
        <v>-424.43799999999999</v>
      </c>
      <c r="H12" s="3">
        <v>1</v>
      </c>
      <c r="I12">
        <f t="shared" si="0"/>
        <v>94.903212116345188</v>
      </c>
      <c r="J12">
        <v>1.82278411577471</v>
      </c>
      <c r="K12" s="4" t="s">
        <v>1399</v>
      </c>
      <c r="L12" s="4" t="s">
        <v>2</v>
      </c>
    </row>
    <row r="13" spans="1:15">
      <c r="E13" s="3">
        <v>305.262</v>
      </c>
      <c r="F13" s="3">
        <v>198.536</v>
      </c>
      <c r="G13" s="3">
        <v>-405.43799999999999</v>
      </c>
      <c r="H13" s="3">
        <v>1</v>
      </c>
      <c r="I13">
        <f t="shared" si="0"/>
        <v>93.274806528880035</v>
      </c>
      <c r="J13">
        <v>1.75108194071951</v>
      </c>
      <c r="K13" s="4" t="s">
        <v>1400</v>
      </c>
      <c r="L13" s="4" t="s">
        <v>2</v>
      </c>
    </row>
    <row r="14" spans="1:15">
      <c r="E14" s="3">
        <v>372.798</v>
      </c>
      <c r="F14" s="3">
        <v>222.92400000000001</v>
      </c>
      <c r="G14" s="3">
        <v>-402.43799999999999</v>
      </c>
      <c r="H14" s="3">
        <v>1</v>
      </c>
      <c r="I14">
        <f t="shared" si="0"/>
        <v>91.429779814894047</v>
      </c>
      <c r="J14">
        <v>1.66984147478685</v>
      </c>
      <c r="K14" s="4" t="s">
        <v>1401</v>
      </c>
      <c r="L14" s="4" t="s">
        <v>2</v>
      </c>
    </row>
    <row r="15" spans="1:15">
      <c r="E15" s="3">
        <v>393.38200000000001</v>
      </c>
      <c r="F15" s="3">
        <v>202.39099999999999</v>
      </c>
      <c r="G15" s="3">
        <v>-416.43799999999999</v>
      </c>
      <c r="H15" s="3">
        <v>1</v>
      </c>
      <c r="I15" s="3">
        <f t="shared" si="0"/>
        <v>75.757450841484925</v>
      </c>
      <c r="J15">
        <v>0.97975536710553501</v>
      </c>
      <c r="K15" s="4" t="s">
        <v>1402</v>
      </c>
      <c r="L15" s="4" t="s">
        <v>2</v>
      </c>
    </row>
    <row r="16" spans="1:15">
      <c r="E16" s="6">
        <v>309.42700000000002</v>
      </c>
      <c r="F16" s="6">
        <v>192.066</v>
      </c>
      <c r="G16" s="6">
        <v>-417.43799999999999</v>
      </c>
      <c r="H16" s="6">
        <v>1</v>
      </c>
      <c r="I16" s="6">
        <f t="shared" si="0"/>
        <v>79.964298771389224</v>
      </c>
      <c r="J16">
        <v>1.16499186381116</v>
      </c>
      <c r="K16" s="5" t="s">
        <v>1403</v>
      </c>
      <c r="L16" s="5" t="s">
        <v>2</v>
      </c>
    </row>
    <row r="17" spans="1:12">
      <c r="E17">
        <v>340.75400000000002</v>
      </c>
      <c r="F17">
        <v>192.512</v>
      </c>
      <c r="G17">
        <v>-438.43799999999999</v>
      </c>
      <c r="H17">
        <v>1</v>
      </c>
      <c r="I17">
        <f t="shared" si="0"/>
        <v>47.413802009541499</v>
      </c>
      <c r="J17" s="56">
        <v>-0.268276009470443</v>
      </c>
      <c r="K17" s="137" t="s">
        <v>1414</v>
      </c>
      <c r="L17" s="137" t="s">
        <v>386</v>
      </c>
    </row>
    <row r="18" spans="1:12">
      <c r="E18">
        <v>323.00900000000001</v>
      </c>
      <c r="F18">
        <v>193.32300000000001</v>
      </c>
      <c r="G18">
        <v>-450.43799999999999</v>
      </c>
      <c r="H18">
        <v>1</v>
      </c>
      <c r="I18">
        <f t="shared" si="0"/>
        <v>49.982583716730765</v>
      </c>
      <c r="J18" s="3">
        <v>-0.15516706598603</v>
      </c>
      <c r="K18" s="137" t="s">
        <v>1404</v>
      </c>
      <c r="L18" s="137" t="s">
        <v>386</v>
      </c>
    </row>
    <row r="19" spans="1:12">
      <c r="E19" s="3">
        <v>423.589</v>
      </c>
      <c r="F19" s="3">
        <v>196.83500000000001</v>
      </c>
      <c r="G19" s="3">
        <v>-470.43799999999999</v>
      </c>
      <c r="H19" s="3">
        <v>1</v>
      </c>
      <c r="I19">
        <f t="shared" si="0"/>
        <v>69.71872789286968</v>
      </c>
      <c r="J19" s="3">
        <v>0.71385750189939701</v>
      </c>
      <c r="K19" s="4" t="s">
        <v>1415</v>
      </c>
      <c r="L19" s="4" t="s">
        <v>386</v>
      </c>
    </row>
    <row r="20" spans="1:12">
      <c r="A20" s="3"/>
      <c r="B20" s="3"/>
      <c r="C20" s="3"/>
      <c r="D20" s="3"/>
      <c r="E20" s="3">
        <v>426.298</v>
      </c>
      <c r="F20" s="3">
        <v>214.72800000000001</v>
      </c>
      <c r="G20" s="3">
        <v>-446.43799999999999</v>
      </c>
      <c r="H20" s="3">
        <v>1</v>
      </c>
      <c r="I20">
        <f t="shared" si="0"/>
        <v>85.602222290078473</v>
      </c>
      <c r="J20" s="3">
        <v>1.41324167433831</v>
      </c>
      <c r="K20" s="4" t="s">
        <v>1380</v>
      </c>
      <c r="L20" s="4" t="s">
        <v>386</v>
      </c>
    </row>
    <row r="21" spans="1:12">
      <c r="A21" s="3"/>
      <c r="B21" s="3"/>
      <c r="C21" s="3"/>
      <c r="D21" s="3"/>
      <c r="E21">
        <v>317.32299999999998</v>
      </c>
      <c r="F21">
        <v>190.72399999999999</v>
      </c>
      <c r="G21">
        <v>-462.43799999999999</v>
      </c>
      <c r="H21">
        <v>1</v>
      </c>
      <c r="I21">
        <f t="shared" si="0"/>
        <v>48.576810949258494</v>
      </c>
      <c r="J21" s="3">
        <v>-0.217066242617063</v>
      </c>
      <c r="K21" s="137" t="s">
        <v>1406</v>
      </c>
      <c r="L21" s="137" t="s">
        <v>386</v>
      </c>
    </row>
    <row r="22" spans="1:12">
      <c r="A22" s="3"/>
      <c r="B22" s="3"/>
      <c r="C22" s="3"/>
      <c r="D22" s="3"/>
      <c r="E22">
        <v>366.49900000000002</v>
      </c>
      <c r="F22">
        <v>193.56200000000001</v>
      </c>
      <c r="G22">
        <v>-422.43799999999999</v>
      </c>
      <c r="H22">
        <v>1</v>
      </c>
      <c r="I22">
        <f t="shared" si="0"/>
        <v>58.854150626782513</v>
      </c>
      <c r="J22" s="3">
        <v>0.23546696739058201</v>
      </c>
      <c r="K22" s="137" t="s">
        <v>1409</v>
      </c>
      <c r="L22" s="137" t="s">
        <v>386</v>
      </c>
    </row>
    <row r="23" spans="1:12">
      <c r="A23" s="3"/>
      <c r="B23" s="3"/>
      <c r="C23" s="3"/>
      <c r="D23" s="3"/>
      <c r="E23" s="3">
        <v>402.02100000000002</v>
      </c>
      <c r="F23" s="3">
        <v>206.411</v>
      </c>
      <c r="G23" s="3">
        <v>-433.43799999999999</v>
      </c>
      <c r="H23" s="3">
        <v>1</v>
      </c>
      <c r="I23">
        <f t="shared" si="0"/>
        <v>70.261479368143156</v>
      </c>
      <c r="J23" s="3">
        <v>0.73775600843205302</v>
      </c>
      <c r="K23" s="4" t="s">
        <v>1381</v>
      </c>
      <c r="L23" s="4" t="s">
        <v>386</v>
      </c>
    </row>
    <row r="24" spans="1:12">
      <c r="A24" s="3"/>
      <c r="B24" s="3"/>
      <c r="C24" s="3"/>
      <c r="D24" s="3"/>
      <c r="E24" s="3">
        <v>384.53399999999999</v>
      </c>
      <c r="F24" s="3">
        <v>203.58500000000001</v>
      </c>
      <c r="G24" s="3">
        <v>-432.43799999999999</v>
      </c>
      <c r="H24" s="3">
        <v>1</v>
      </c>
      <c r="I24">
        <f t="shared" si="0"/>
        <v>60.328266127910588</v>
      </c>
      <c r="J24" s="3">
        <v>0.30037542034706</v>
      </c>
      <c r="K24" s="4" t="s">
        <v>1416</v>
      </c>
      <c r="L24" s="4" t="s">
        <v>386</v>
      </c>
    </row>
    <row r="25" spans="1:12">
      <c r="A25" s="3"/>
      <c r="B25" s="3"/>
      <c r="C25" s="3"/>
      <c r="D25" s="3"/>
      <c r="E25" s="3">
        <v>339.233</v>
      </c>
      <c r="F25" s="3">
        <v>201.42400000000001</v>
      </c>
      <c r="G25" s="3">
        <v>-430.43799999999999</v>
      </c>
      <c r="H25" s="3">
        <v>1</v>
      </c>
      <c r="I25">
        <f t="shared" si="0"/>
        <v>58.701138336492264</v>
      </c>
      <c r="J25" s="3">
        <v>0.228729509554186</v>
      </c>
      <c r="K25" s="4" t="s">
        <v>1382</v>
      </c>
      <c r="L25" s="4" t="s">
        <v>386</v>
      </c>
    </row>
    <row r="26" spans="1:12">
      <c r="A26" s="3"/>
      <c r="B26" s="3"/>
      <c r="C26" s="3"/>
      <c r="D26" s="3"/>
      <c r="E26" s="3">
        <v>323.125</v>
      </c>
      <c r="F26" s="3">
        <v>189.59100000000001</v>
      </c>
      <c r="G26" s="3">
        <v>-432.43799999999999</v>
      </c>
      <c r="H26" s="3">
        <v>1</v>
      </c>
      <c r="I26">
        <f t="shared" si="0"/>
        <v>59.835278181019611</v>
      </c>
      <c r="J26" s="3">
        <v>0.27866810829404498</v>
      </c>
      <c r="K26" s="4" t="s">
        <v>1383</v>
      </c>
      <c r="L26" s="4" t="s">
        <v>386</v>
      </c>
    </row>
    <row r="27" spans="1:12">
      <c r="A27" s="3"/>
      <c r="B27" s="3"/>
      <c r="C27" s="3"/>
      <c r="D27" s="3"/>
      <c r="E27">
        <v>374.327</v>
      </c>
      <c r="F27">
        <v>203.40299999999999</v>
      </c>
      <c r="G27">
        <v>-432.43799999999999</v>
      </c>
      <c r="H27">
        <v>1</v>
      </c>
      <c r="I27">
        <f t="shared" si="0"/>
        <v>56.715152992829026</v>
      </c>
      <c r="J27" s="3">
        <v>0.14128233417157199</v>
      </c>
      <c r="K27" s="137" t="s">
        <v>1410</v>
      </c>
      <c r="L27" s="137" t="s">
        <v>386</v>
      </c>
    </row>
    <row r="28" spans="1:12">
      <c r="A28" s="3"/>
      <c r="B28" s="3"/>
      <c r="C28" s="3"/>
      <c r="D28" s="3"/>
      <c r="E28" s="3">
        <v>416.30399999999997</v>
      </c>
      <c r="F28" s="3">
        <v>211.04499999999999</v>
      </c>
      <c r="G28" s="3">
        <v>-444.43799999999999</v>
      </c>
      <c r="H28" s="3">
        <v>1</v>
      </c>
      <c r="I28">
        <f t="shared" si="0"/>
        <v>76.80183874100932</v>
      </c>
      <c r="J28" s="3">
        <v>1.0257419962912799</v>
      </c>
      <c r="K28" s="4" t="s">
        <v>1384</v>
      </c>
      <c r="L28" s="4" t="s">
        <v>386</v>
      </c>
    </row>
    <row r="29" spans="1:12">
      <c r="A29" s="3"/>
      <c r="B29" s="3"/>
      <c r="C29" s="3"/>
      <c r="D29" s="3"/>
      <c r="E29">
        <v>322.12099999999998</v>
      </c>
      <c r="F29">
        <v>194.203</v>
      </c>
      <c r="G29">
        <v>-452.43799999999999</v>
      </c>
      <c r="H29">
        <v>1</v>
      </c>
      <c r="I29">
        <f t="shared" si="0"/>
        <v>50.059579892364269</v>
      </c>
      <c r="J29" s="3">
        <v>-0.151776760220794</v>
      </c>
      <c r="K29" s="137" t="s">
        <v>1411</v>
      </c>
      <c r="L29" s="137" t="s">
        <v>386</v>
      </c>
    </row>
    <row r="30" spans="1:12">
      <c r="A30" s="3"/>
      <c r="B30" s="3"/>
      <c r="C30" s="3"/>
      <c r="D30" s="3"/>
      <c r="E30" s="3">
        <v>357.36599999999999</v>
      </c>
      <c r="F30" s="3">
        <v>201.08799999999999</v>
      </c>
      <c r="G30" s="3">
        <v>-429.43799999999999</v>
      </c>
      <c r="H30" s="3">
        <v>1</v>
      </c>
      <c r="I30">
        <f t="shared" si="0"/>
        <v>55.841932890973631</v>
      </c>
      <c r="J30" s="3">
        <v>0.10283258869267201</v>
      </c>
      <c r="K30" s="4" t="s">
        <v>1417</v>
      </c>
      <c r="L30" s="4" t="s">
        <v>386</v>
      </c>
    </row>
    <row r="31" spans="1:12">
      <c r="A31" s="3"/>
      <c r="B31" s="3"/>
      <c r="C31" s="3"/>
      <c r="D31" s="3"/>
      <c r="E31" s="3">
        <v>308.97800000000001</v>
      </c>
      <c r="F31" s="3">
        <v>183.78700000000001</v>
      </c>
      <c r="G31" s="3">
        <v>-476.43799999999999</v>
      </c>
      <c r="H31" s="3">
        <v>1</v>
      </c>
      <c r="I31">
        <f t="shared" si="0"/>
        <v>52.064971161040667</v>
      </c>
      <c r="J31" s="3">
        <v>-6.3475100745585905E-2</v>
      </c>
      <c r="K31" s="4" t="s">
        <v>1418</v>
      </c>
      <c r="L31" s="4" t="s">
        <v>386</v>
      </c>
    </row>
    <row r="32" spans="1:12">
      <c r="A32" s="3"/>
      <c r="B32" s="3"/>
      <c r="C32" s="3"/>
      <c r="D32" s="3"/>
      <c r="E32">
        <v>341.04500000000002</v>
      </c>
      <c r="F32">
        <v>188.87899999999999</v>
      </c>
      <c r="G32">
        <v>-433.43799999999999</v>
      </c>
      <c r="H32">
        <v>1</v>
      </c>
      <c r="I32">
        <f t="shared" si="0"/>
        <v>49.916819480010957</v>
      </c>
      <c r="J32" s="3">
        <v>-0.15806280589125399</v>
      </c>
      <c r="K32" s="137" t="s">
        <v>1412</v>
      </c>
      <c r="L32" s="137" t="s">
        <v>386</v>
      </c>
    </row>
    <row r="33" spans="1:12">
      <c r="A33" s="3"/>
      <c r="B33" s="3"/>
      <c r="C33" s="3"/>
      <c r="D33" s="3"/>
      <c r="E33" s="3">
        <v>331.52100000000002</v>
      </c>
      <c r="F33" s="3">
        <v>199.06200000000001</v>
      </c>
      <c r="G33" s="3">
        <v>-422.43799999999999</v>
      </c>
      <c r="H33" s="3">
        <v>1</v>
      </c>
      <c r="I33">
        <f t="shared" si="0"/>
        <v>66.846406859306967</v>
      </c>
      <c r="J33" s="3">
        <v>0.58738307404645296</v>
      </c>
      <c r="K33" s="4" t="s">
        <v>1388</v>
      </c>
      <c r="L33" s="4" t="s">
        <v>386</v>
      </c>
    </row>
    <row r="34" spans="1:12">
      <c r="A34" s="3"/>
      <c r="B34" s="3"/>
      <c r="C34" s="3"/>
      <c r="D34" s="3"/>
      <c r="E34">
        <v>337.07400000000001</v>
      </c>
      <c r="F34">
        <v>179.893</v>
      </c>
      <c r="G34">
        <v>-438.43799999999999</v>
      </c>
      <c r="H34">
        <v>1</v>
      </c>
      <c r="I34">
        <f t="shared" si="0"/>
        <v>44.727250642086204</v>
      </c>
      <c r="J34" s="3">
        <v>-0.38657060254324199</v>
      </c>
      <c r="K34" s="137" t="s">
        <v>1413</v>
      </c>
      <c r="L34" s="137" t="s">
        <v>386</v>
      </c>
    </row>
    <row r="35" spans="1:12">
      <c r="A35" s="3"/>
      <c r="B35" s="3"/>
      <c r="C35" s="3"/>
      <c r="D35" s="3"/>
      <c r="E35" s="3">
        <v>329.12900000000002</v>
      </c>
      <c r="F35" s="3">
        <v>191.161</v>
      </c>
      <c r="G35" s="3">
        <v>-431.43799999999999</v>
      </c>
      <c r="H35" s="3">
        <v>1</v>
      </c>
      <c r="I35">
        <f t="shared" si="0"/>
        <v>57.729845132305705</v>
      </c>
      <c r="J35" s="3">
        <v>0.18596139563893899</v>
      </c>
      <c r="K35" s="4" t="s">
        <v>1389</v>
      </c>
      <c r="L35" s="4" t="s">
        <v>386</v>
      </c>
    </row>
    <row r="36" spans="1:12">
      <c r="A36" s="3"/>
      <c r="B36" s="3"/>
      <c r="C36" s="3"/>
      <c r="D36" s="3"/>
      <c r="E36">
        <v>310.08</v>
      </c>
      <c r="F36">
        <v>191.38</v>
      </c>
      <c r="G36">
        <v>-433.43799999999999</v>
      </c>
      <c r="H36">
        <v>1</v>
      </c>
      <c r="I36">
        <f t="shared" si="0"/>
        <v>68.408675071221793</v>
      </c>
      <c r="J36" s="3">
        <v>0.65617307904550903</v>
      </c>
      <c r="K36" s="137" t="s">
        <v>1390</v>
      </c>
      <c r="L36" s="137" t="s">
        <v>386</v>
      </c>
    </row>
    <row r="37" spans="1:12">
      <c r="A37" s="3"/>
      <c r="B37" s="3"/>
      <c r="C37" s="3"/>
      <c r="D37" s="3"/>
      <c r="E37" s="3">
        <v>426.596</v>
      </c>
      <c r="F37" s="3">
        <v>204.005</v>
      </c>
      <c r="G37" s="3">
        <v>-444.43799999999999</v>
      </c>
      <c r="H37" s="3">
        <v>1</v>
      </c>
      <c r="I37">
        <f t="shared" si="0"/>
        <v>81.582421746354186</v>
      </c>
      <c r="J37" s="3">
        <v>1.23624127359291</v>
      </c>
      <c r="K37" s="4" t="s">
        <v>1392</v>
      </c>
      <c r="L37" s="4" t="s">
        <v>386</v>
      </c>
    </row>
    <row r="38" spans="1:12">
      <c r="A38" s="3"/>
      <c r="B38" s="3"/>
      <c r="C38" s="3"/>
      <c r="D38" s="3"/>
      <c r="E38" s="3">
        <v>426.63400000000001</v>
      </c>
      <c r="F38" s="3">
        <v>207.74600000000001</v>
      </c>
      <c r="G38" s="3">
        <v>-439.43799999999999</v>
      </c>
      <c r="H38" s="3">
        <v>1</v>
      </c>
      <c r="I38">
        <f t="shared" si="0"/>
        <v>85.248611302472312</v>
      </c>
      <c r="J38" s="3">
        <v>1.39767142742801</v>
      </c>
      <c r="K38" s="4" t="s">
        <v>1393</v>
      </c>
      <c r="L38" s="4" t="s">
        <v>386</v>
      </c>
    </row>
    <row r="39" spans="1:12">
      <c r="A39" s="3"/>
      <c r="B39" s="3"/>
      <c r="C39" s="3"/>
      <c r="D39" s="3"/>
      <c r="E39" s="3">
        <v>367.39</v>
      </c>
      <c r="F39" s="3">
        <v>208.232</v>
      </c>
      <c r="G39" s="3">
        <v>-419.43799999999999</v>
      </c>
      <c r="H39" s="3">
        <v>1</v>
      </c>
      <c r="I39" s="3">
        <f t="shared" si="0"/>
        <v>68.568725210550653</v>
      </c>
      <c r="J39" s="3">
        <v>0.66322042844443096</v>
      </c>
      <c r="K39" s="4" t="s">
        <v>1395</v>
      </c>
      <c r="L39" s="4" t="s">
        <v>386</v>
      </c>
    </row>
    <row r="40" spans="1:12">
      <c r="A40" s="3"/>
      <c r="B40" s="3"/>
      <c r="C40" s="3"/>
      <c r="D40" s="3"/>
      <c r="E40" s="6">
        <v>450.84300000000002</v>
      </c>
      <c r="F40" s="6">
        <v>217.01599999999999</v>
      </c>
      <c r="G40" s="6">
        <v>-466.43799999999999</v>
      </c>
      <c r="H40" s="6">
        <v>1</v>
      </c>
      <c r="I40" s="6">
        <f t="shared" si="0"/>
        <v>103.15518973856821</v>
      </c>
      <c r="J40" s="6">
        <v>2.1861363080210698</v>
      </c>
      <c r="K40" s="5" t="s">
        <v>1397</v>
      </c>
      <c r="L40" s="5" t="s">
        <v>386</v>
      </c>
    </row>
    <row r="41" spans="1:12">
      <c r="A41" s="3"/>
      <c r="B41" s="3"/>
      <c r="C41" s="3"/>
      <c r="D41" s="3"/>
      <c r="E41">
        <v>419.16699999999997</v>
      </c>
      <c r="F41">
        <v>202.42699999999999</v>
      </c>
      <c r="G41">
        <v>-458.43799999999999</v>
      </c>
      <c r="H41">
        <v>1</v>
      </c>
      <c r="I41">
        <f t="shared" si="0"/>
        <v>70.125467805926263</v>
      </c>
      <c r="J41" s="56">
        <v>0.73176712903705499</v>
      </c>
      <c r="K41" s="137" t="s">
        <v>1405</v>
      </c>
      <c r="L41" s="137" t="s">
        <v>598</v>
      </c>
    </row>
    <row r="42" spans="1:12">
      <c r="A42" s="3"/>
      <c r="B42" s="3"/>
      <c r="C42" s="3"/>
      <c r="D42" s="3"/>
      <c r="E42">
        <v>329.93299999999999</v>
      </c>
      <c r="F42">
        <v>190.876</v>
      </c>
      <c r="G42">
        <v>-461.43799999999999</v>
      </c>
      <c r="H42">
        <v>1</v>
      </c>
      <c r="I42">
        <f t="shared" si="0"/>
        <v>38.657920921849893</v>
      </c>
      <c r="J42" s="3">
        <v>-0.65381614918322595</v>
      </c>
      <c r="K42" s="137" t="s">
        <v>1419</v>
      </c>
      <c r="L42" s="137" t="s">
        <v>598</v>
      </c>
    </row>
    <row r="43" spans="1:12">
      <c r="A43" s="3"/>
      <c r="B43" s="3"/>
      <c r="C43" s="3"/>
      <c r="D43" s="3"/>
      <c r="E43">
        <v>332.10899999999998</v>
      </c>
      <c r="F43">
        <v>174.39099999999999</v>
      </c>
      <c r="G43">
        <v>-470.43799999999999</v>
      </c>
      <c r="H43">
        <v>1</v>
      </c>
      <c r="I43">
        <f>SQRT((E43-$A$3)^2+(F43-$B$3)^2+(G43-$C$3)^2)</f>
        <v>28.053186966902707</v>
      </c>
      <c r="J43" s="3">
        <v>-1.1207652279423499</v>
      </c>
      <c r="K43" s="137" t="s">
        <v>1451</v>
      </c>
      <c r="L43" s="137" t="s">
        <v>598</v>
      </c>
    </row>
    <row r="44" spans="1:12">
      <c r="A44" s="3"/>
      <c r="B44" s="3"/>
      <c r="C44" s="3"/>
      <c r="D44" s="3"/>
      <c r="E44">
        <v>415.03500000000003</v>
      </c>
      <c r="F44">
        <v>199.65</v>
      </c>
      <c r="G44">
        <v>-452.43799999999999</v>
      </c>
      <c r="H44">
        <v>1</v>
      </c>
      <c r="I44">
        <f t="shared" si="0"/>
        <v>67.214486459393626</v>
      </c>
      <c r="J44" s="3">
        <v>0.60359040474804204</v>
      </c>
      <c r="K44" s="137" t="s">
        <v>1407</v>
      </c>
      <c r="L44" s="137" t="s">
        <v>598</v>
      </c>
    </row>
    <row r="45" spans="1:12">
      <c r="A45" s="3"/>
      <c r="B45" s="3"/>
      <c r="C45" s="3"/>
      <c r="D45" s="3"/>
      <c r="E45">
        <v>408.74599999999998</v>
      </c>
      <c r="F45">
        <v>197.773</v>
      </c>
      <c r="G45">
        <v>-467.43799999999999</v>
      </c>
      <c r="H45">
        <v>1</v>
      </c>
      <c r="I45">
        <f t="shared" si="0"/>
        <v>57.148079705270945</v>
      </c>
      <c r="J45" s="3">
        <v>0.160345022026575</v>
      </c>
      <c r="K45" s="137" t="s">
        <v>1420</v>
      </c>
      <c r="L45" s="137" t="s">
        <v>598</v>
      </c>
    </row>
    <row r="46" spans="1:12">
      <c r="A46" s="3"/>
      <c r="B46" s="3"/>
      <c r="C46" s="3"/>
      <c r="D46" s="3"/>
      <c r="E46">
        <v>392.28899999999999</v>
      </c>
      <c r="F46">
        <v>193.065</v>
      </c>
      <c r="G46">
        <v>-449.43799999999999</v>
      </c>
      <c r="H46">
        <v>1</v>
      </c>
      <c r="I46">
        <f t="shared" si="0"/>
        <v>48.05720486045773</v>
      </c>
      <c r="J46" s="3">
        <v>-0.239945608208609</v>
      </c>
      <c r="K46" s="137" t="s">
        <v>1421</v>
      </c>
      <c r="L46" s="137" t="s">
        <v>598</v>
      </c>
    </row>
    <row r="47" spans="1:12">
      <c r="A47" s="3"/>
      <c r="B47" s="3"/>
      <c r="C47" s="3"/>
      <c r="D47" s="3"/>
      <c r="E47">
        <v>333.334</v>
      </c>
      <c r="F47">
        <v>184.3</v>
      </c>
      <c r="G47">
        <v>-458.43799999999999</v>
      </c>
      <c r="H47">
        <v>1</v>
      </c>
      <c r="I47">
        <f t="shared" si="0"/>
        <v>34.317121513903231</v>
      </c>
      <c r="J47" s="3">
        <v>-0.84495081556282203</v>
      </c>
      <c r="K47" s="137" t="s">
        <v>1432</v>
      </c>
      <c r="L47" s="137" t="s">
        <v>598</v>
      </c>
    </row>
    <row r="48" spans="1:12">
      <c r="A48" s="3"/>
      <c r="B48" s="3"/>
      <c r="C48" s="3"/>
      <c r="D48" s="3"/>
      <c r="E48" s="3">
        <v>336.51499999999999</v>
      </c>
      <c r="F48" s="3">
        <v>190.93199999999999</v>
      </c>
      <c r="G48" s="3">
        <v>-476.43799999999999</v>
      </c>
      <c r="H48" s="3">
        <v>1</v>
      </c>
      <c r="I48">
        <f t="shared" si="0"/>
        <v>30.644066342442198</v>
      </c>
      <c r="J48" s="3">
        <v>-1.0066832773058101</v>
      </c>
      <c r="K48" s="4" t="s">
        <v>1435</v>
      </c>
      <c r="L48" s="4" t="s">
        <v>598</v>
      </c>
    </row>
    <row r="49" spans="5:12">
      <c r="E49">
        <v>352.80900000000003</v>
      </c>
      <c r="F49">
        <v>189.059</v>
      </c>
      <c r="G49">
        <v>-434.43799999999999</v>
      </c>
      <c r="H49">
        <v>1</v>
      </c>
      <c r="I49">
        <f t="shared" si="0"/>
        <v>46.074508906769715</v>
      </c>
      <c r="J49" s="3">
        <v>-0.32724794428578502</v>
      </c>
      <c r="K49" s="137" t="s">
        <v>1408</v>
      </c>
      <c r="L49" s="137" t="s">
        <v>598</v>
      </c>
    </row>
    <row r="50" spans="5:12">
      <c r="E50">
        <v>371.86399999999998</v>
      </c>
      <c r="F50">
        <v>187.76400000000001</v>
      </c>
      <c r="G50">
        <v>-443.43799999999999</v>
      </c>
      <c r="H50">
        <v>1</v>
      </c>
      <c r="I50">
        <f t="shared" si="0"/>
        <v>39.029392526658711</v>
      </c>
      <c r="J50" s="3">
        <v>-0.63745946103880802</v>
      </c>
      <c r="K50" s="137" t="s">
        <v>1431</v>
      </c>
      <c r="L50" s="137" t="s">
        <v>598</v>
      </c>
    </row>
    <row r="51" spans="5:12">
      <c r="E51">
        <v>406.12</v>
      </c>
      <c r="F51">
        <v>192.80699999999999</v>
      </c>
      <c r="G51">
        <v>-476.43799999999999</v>
      </c>
      <c r="H51">
        <v>1</v>
      </c>
      <c r="I51">
        <f t="shared" si="0"/>
        <v>51.882451387728416</v>
      </c>
      <c r="J51" s="3">
        <v>-7.1511835929953804E-2</v>
      </c>
      <c r="K51" s="137" t="s">
        <v>1433</v>
      </c>
      <c r="L51" s="137" t="s">
        <v>598</v>
      </c>
    </row>
    <row r="52" spans="5:12">
      <c r="E52">
        <v>365.63600000000002</v>
      </c>
      <c r="F52">
        <v>188.577</v>
      </c>
      <c r="G52">
        <v>-446.43799999999999</v>
      </c>
      <c r="H52">
        <v>1</v>
      </c>
      <c r="I52">
        <f t="shared" si="0"/>
        <v>35.321111109363514</v>
      </c>
      <c r="J52" s="3">
        <v>-0.80074300978342905</v>
      </c>
      <c r="K52" s="137" t="s">
        <v>1422</v>
      </c>
      <c r="L52" s="137" t="s">
        <v>598</v>
      </c>
    </row>
    <row r="53" spans="5:12">
      <c r="E53">
        <v>386.34500000000003</v>
      </c>
      <c r="F53">
        <v>186.09200000000001</v>
      </c>
      <c r="G53">
        <v>-450.43799999999999</v>
      </c>
      <c r="H53">
        <v>1</v>
      </c>
      <c r="I53">
        <f t="shared" si="0"/>
        <v>40.418021252901596</v>
      </c>
      <c r="J53" s="3">
        <v>-0.57631517353478701</v>
      </c>
      <c r="K53" s="137" t="s">
        <v>1423</v>
      </c>
      <c r="L53" s="137" t="s">
        <v>598</v>
      </c>
    </row>
    <row r="54" spans="5:12">
      <c r="E54">
        <v>335.596</v>
      </c>
      <c r="F54">
        <v>196.4</v>
      </c>
      <c r="G54">
        <v>-449.43799999999999</v>
      </c>
      <c r="H54">
        <v>1</v>
      </c>
      <c r="I54">
        <f t="shared" si="0"/>
        <v>44.108180567781311</v>
      </c>
      <c r="J54" s="3">
        <v>-0.41382957954698302</v>
      </c>
      <c r="K54" s="137" t="s">
        <v>1434</v>
      </c>
      <c r="L54" s="137" t="s">
        <v>598</v>
      </c>
    </row>
    <row r="55" spans="5:12">
      <c r="E55">
        <v>391.67399999999998</v>
      </c>
      <c r="F55">
        <v>200.78700000000001</v>
      </c>
      <c r="G55">
        <v>-446.43799999999999</v>
      </c>
      <c r="H55">
        <v>1</v>
      </c>
      <c r="I55">
        <f t="shared" si="0"/>
        <v>53.358203174394866</v>
      </c>
      <c r="J55" s="3">
        <v>-6.5313340713350296E-3</v>
      </c>
      <c r="K55" s="137" t="s">
        <v>1424</v>
      </c>
      <c r="L55" s="137" t="s">
        <v>598</v>
      </c>
    </row>
    <row r="56" spans="5:12">
      <c r="E56" s="3">
        <v>394.774</v>
      </c>
      <c r="F56" s="3">
        <v>193.69300000000001</v>
      </c>
      <c r="G56" s="3">
        <v>-461.43799999999999</v>
      </c>
      <c r="H56" s="3">
        <v>1</v>
      </c>
      <c r="I56">
        <f t="shared" si="0"/>
        <v>44.865654458616817</v>
      </c>
      <c r="J56" s="3">
        <v>-0.38047638683255502</v>
      </c>
      <c r="K56" s="4" t="s">
        <v>1445</v>
      </c>
      <c r="L56" s="4" t="s">
        <v>598</v>
      </c>
    </row>
    <row r="57" spans="5:12">
      <c r="E57">
        <v>400.81099999999998</v>
      </c>
      <c r="F57">
        <v>190.607</v>
      </c>
      <c r="G57">
        <v>-461.43799999999999</v>
      </c>
      <c r="H57">
        <v>1</v>
      </c>
      <c r="I57">
        <f t="shared" si="0"/>
        <v>48.411696468931986</v>
      </c>
      <c r="J57" s="3">
        <v>-0.224336585719427</v>
      </c>
      <c r="K57" s="137" t="s">
        <v>1425</v>
      </c>
      <c r="L57" s="137" t="s">
        <v>598</v>
      </c>
    </row>
    <row r="58" spans="5:12">
      <c r="E58">
        <v>404.94099999999997</v>
      </c>
      <c r="F58">
        <v>189.96899999999999</v>
      </c>
      <c r="G58">
        <v>-464.43799999999999</v>
      </c>
      <c r="H58">
        <v>1</v>
      </c>
      <c r="I58">
        <f t="shared" si="0"/>
        <v>50.984421493236546</v>
      </c>
      <c r="J58" s="3">
        <v>-0.11105400987606601</v>
      </c>
      <c r="K58" s="137" t="s">
        <v>1426</v>
      </c>
      <c r="L58" s="137" t="s">
        <v>598</v>
      </c>
    </row>
    <row r="59" spans="5:12">
      <c r="E59">
        <v>412.12</v>
      </c>
      <c r="F59">
        <v>184.36</v>
      </c>
      <c r="G59">
        <v>-476.43799999999999</v>
      </c>
      <c r="H59">
        <v>1</v>
      </c>
      <c r="I59">
        <f t="shared" si="0"/>
        <v>54.618674690988279</v>
      </c>
      <c r="J59" s="3">
        <v>4.8969918278904803E-2</v>
      </c>
      <c r="K59" s="137" t="s">
        <v>1427</v>
      </c>
      <c r="L59" s="137" t="s">
        <v>598</v>
      </c>
    </row>
    <row r="60" spans="5:12">
      <c r="E60">
        <v>348.63600000000002</v>
      </c>
      <c r="F60">
        <v>178.37100000000001</v>
      </c>
      <c r="G60">
        <v>-458.43799999999999</v>
      </c>
      <c r="H60">
        <v>1</v>
      </c>
      <c r="I60">
        <f t="shared" si="0"/>
        <v>22.089051088718143</v>
      </c>
      <c r="J60" s="3">
        <v>-1.38337886520009</v>
      </c>
      <c r="K60" s="137" t="s">
        <v>1428</v>
      </c>
      <c r="L60" s="137" t="s">
        <v>598</v>
      </c>
    </row>
    <row r="61" spans="5:12">
      <c r="E61">
        <v>411.31400000000002</v>
      </c>
      <c r="F61">
        <v>186.06800000000001</v>
      </c>
      <c r="G61">
        <v>-471.43799999999999</v>
      </c>
      <c r="H61">
        <v>1</v>
      </c>
      <c r="I61">
        <f t="shared" si="0"/>
        <v>54.50321573081726</v>
      </c>
      <c r="J61" s="3">
        <v>4.3886013745261597E-2</v>
      </c>
      <c r="K61" s="137" t="s">
        <v>1429</v>
      </c>
      <c r="L61" s="137" t="s">
        <v>598</v>
      </c>
    </row>
    <row r="62" spans="5:12">
      <c r="E62" s="3">
        <v>340.66199999999998</v>
      </c>
      <c r="F62" s="3">
        <v>182.18899999999999</v>
      </c>
      <c r="G62" s="3">
        <v>-459.43799999999999</v>
      </c>
      <c r="H62" s="3">
        <v>1</v>
      </c>
      <c r="I62" s="3">
        <f t="shared" si="0"/>
        <v>27.612158010557607</v>
      </c>
      <c r="J62" s="3">
        <v>-1.1401846747242299</v>
      </c>
      <c r="K62" s="4" t="s">
        <v>1430</v>
      </c>
      <c r="L62" s="4" t="s">
        <v>598</v>
      </c>
    </row>
    <row r="63" spans="5:12">
      <c r="E63" s="6">
        <v>353.48899999999998</v>
      </c>
      <c r="F63" s="6">
        <v>192.14</v>
      </c>
      <c r="G63" s="6">
        <v>-438.43799999999999</v>
      </c>
      <c r="H63" s="6">
        <v>1</v>
      </c>
      <c r="I63" s="6">
        <f t="shared" si="0"/>
        <v>43.834953108221775</v>
      </c>
      <c r="J63" s="6">
        <v>-0.42586036799865301</v>
      </c>
      <c r="K63" s="5" t="s">
        <v>1772</v>
      </c>
      <c r="L63" s="5" t="s">
        <v>598</v>
      </c>
    </row>
    <row r="64" spans="5:12">
      <c r="E64">
        <v>376.79500000000002</v>
      </c>
      <c r="F64">
        <v>193.529</v>
      </c>
      <c r="G64">
        <v>-455.43799999999999</v>
      </c>
      <c r="H64">
        <v>1</v>
      </c>
      <c r="I64">
        <f t="shared" si="0"/>
        <v>35.565203036113857</v>
      </c>
      <c r="J64">
        <v>-0.78999512092705304</v>
      </c>
      <c r="K64" s="137" t="s">
        <v>1436</v>
      </c>
      <c r="L64" s="137" t="s">
        <v>601</v>
      </c>
    </row>
    <row r="65" spans="5:12">
      <c r="E65">
        <v>374.09300000000002</v>
      </c>
      <c r="F65">
        <v>188.07</v>
      </c>
      <c r="G65">
        <v>-453.43799999999999</v>
      </c>
      <c r="H65">
        <v>1</v>
      </c>
      <c r="I65">
        <f t="shared" si="0"/>
        <v>32.280728461421106</v>
      </c>
      <c r="J65">
        <v>-0.93461754960559196</v>
      </c>
      <c r="K65" s="137" t="s">
        <v>1437</v>
      </c>
      <c r="L65" s="137" t="s">
        <v>601</v>
      </c>
    </row>
    <row r="66" spans="5:12">
      <c r="E66">
        <v>366.14400000000001</v>
      </c>
      <c r="F66">
        <v>188.07900000000001</v>
      </c>
      <c r="G66">
        <v>-462.43799999999999</v>
      </c>
      <c r="H66">
        <v>1</v>
      </c>
      <c r="I66">
        <f t="shared" si="0"/>
        <v>23.320029716962232</v>
      </c>
      <c r="J66">
        <v>-1.3291762477689699</v>
      </c>
      <c r="K66" s="137" t="s">
        <v>1442</v>
      </c>
      <c r="L66" s="137" t="s">
        <v>601</v>
      </c>
    </row>
    <row r="67" spans="5:12">
      <c r="E67">
        <v>368.29599999999999</v>
      </c>
      <c r="F67">
        <v>184.89599999999999</v>
      </c>
      <c r="G67">
        <v>-455.43799999999999</v>
      </c>
      <c r="H67">
        <v>1</v>
      </c>
      <c r="I67">
        <f t="shared" si="0"/>
        <v>26.754752717975201</v>
      </c>
      <c r="J67">
        <v>-1.17793806035148</v>
      </c>
      <c r="K67" s="137" t="s">
        <v>1443</v>
      </c>
      <c r="L67" s="137" t="s">
        <v>601</v>
      </c>
    </row>
    <row r="68" spans="5:12">
      <c r="E68">
        <v>393.322</v>
      </c>
      <c r="F68">
        <v>182.136</v>
      </c>
      <c r="G68">
        <v>-461.43799999999999</v>
      </c>
      <c r="H68">
        <v>1</v>
      </c>
      <c r="I68">
        <f t="shared" si="0"/>
        <v>38.83696297343554</v>
      </c>
      <c r="J68">
        <v>-0.64593254543599099</v>
      </c>
      <c r="K68" s="137" t="s">
        <v>1444</v>
      </c>
      <c r="L68" s="137" t="s">
        <v>601</v>
      </c>
    </row>
    <row r="69" spans="5:12">
      <c r="E69">
        <v>382.34399999999999</v>
      </c>
      <c r="F69">
        <v>192.21600000000001</v>
      </c>
      <c r="G69">
        <v>-467.43799999999999</v>
      </c>
      <c r="H69">
        <v>1</v>
      </c>
      <c r="I69">
        <f t="shared" ref="I69:I80" si="1">SQRT((E69-$A$3)^2+(F69-$B$3)^2+(G69-$C$3)^2)</f>
        <v>32.85458033516791</v>
      </c>
      <c r="J69">
        <v>-0.90934962605620495</v>
      </c>
      <c r="K69" s="137" t="s">
        <v>1452</v>
      </c>
      <c r="L69" s="137" t="s">
        <v>601</v>
      </c>
    </row>
    <row r="70" spans="5:12">
      <c r="E70">
        <v>354.45299999999997</v>
      </c>
      <c r="F70">
        <v>186.54</v>
      </c>
      <c r="G70">
        <v>-476.43799999999999</v>
      </c>
      <c r="H70">
        <v>1</v>
      </c>
      <c r="I70">
        <f t="shared" si="1"/>
        <v>16.811028820390483</v>
      </c>
      <c r="J70">
        <v>-1.61578145523835</v>
      </c>
      <c r="K70" s="137" t="s">
        <v>1446</v>
      </c>
      <c r="L70" s="137" t="s">
        <v>601</v>
      </c>
    </row>
    <row r="71" spans="5:12">
      <c r="E71">
        <v>372.16199999999998</v>
      </c>
      <c r="F71">
        <v>184.94200000000001</v>
      </c>
      <c r="G71">
        <v>-467.43799999999999</v>
      </c>
      <c r="H71">
        <v>1</v>
      </c>
      <c r="I71">
        <f t="shared" si="1"/>
        <v>21.216508313103756</v>
      </c>
      <c r="J71">
        <v>-1.4217987868332</v>
      </c>
      <c r="K71" s="137" t="s">
        <v>1447</v>
      </c>
      <c r="L71" s="137" t="s">
        <v>601</v>
      </c>
    </row>
    <row r="72" spans="5:12">
      <c r="E72">
        <v>406.33499999999998</v>
      </c>
      <c r="F72">
        <v>197.965</v>
      </c>
      <c r="G72">
        <v>-455.43799999999999</v>
      </c>
      <c r="H72">
        <v>1</v>
      </c>
      <c r="I72">
        <f t="shared" si="1"/>
        <v>58.26934249671951</v>
      </c>
      <c r="J72">
        <v>0.209716616760207</v>
      </c>
      <c r="K72" s="137" t="s">
        <v>1454</v>
      </c>
      <c r="L72" s="137" t="s">
        <v>601</v>
      </c>
    </row>
    <row r="73" spans="5:12">
      <c r="E73">
        <v>373.02800000000002</v>
      </c>
      <c r="F73">
        <v>187.14699999999999</v>
      </c>
      <c r="G73">
        <v>-470.43799999999999</v>
      </c>
      <c r="H73">
        <v>1</v>
      </c>
      <c r="I73">
        <f t="shared" si="1"/>
        <v>22.33989261388696</v>
      </c>
      <c r="J73">
        <v>-1.3723337774844799</v>
      </c>
      <c r="K73" s="137" t="s">
        <v>1438</v>
      </c>
      <c r="L73" s="137" t="s">
        <v>601</v>
      </c>
    </row>
    <row r="74" spans="5:12">
      <c r="E74">
        <v>352.58699999999999</v>
      </c>
      <c r="F74">
        <v>190.005</v>
      </c>
      <c r="G74">
        <v>-476.43799999999999</v>
      </c>
      <c r="H74">
        <v>1</v>
      </c>
      <c r="I74">
        <f t="shared" si="1"/>
        <v>20.68140137901683</v>
      </c>
      <c r="J74">
        <v>-1.44536068750692</v>
      </c>
      <c r="K74" s="137" t="s">
        <v>1439</v>
      </c>
      <c r="L74" s="137" t="s">
        <v>601</v>
      </c>
    </row>
    <row r="75" spans="5:12">
      <c r="E75">
        <v>336.51499999999999</v>
      </c>
      <c r="F75">
        <v>190.93199999999999</v>
      </c>
      <c r="G75">
        <v>-476.43799999999999</v>
      </c>
      <c r="H75">
        <v>1</v>
      </c>
      <c r="I75">
        <f t="shared" si="1"/>
        <v>30.644066342442198</v>
      </c>
      <c r="J75">
        <v>-1.0066832773058101</v>
      </c>
      <c r="K75" s="137" t="s">
        <v>1435</v>
      </c>
      <c r="L75" s="137" t="s">
        <v>601</v>
      </c>
    </row>
    <row r="76" spans="5:12">
      <c r="E76">
        <v>383.06900000000002</v>
      </c>
      <c r="F76">
        <v>191.64699999999999</v>
      </c>
      <c r="G76">
        <v>-464.43799999999999</v>
      </c>
      <c r="H76">
        <v>1</v>
      </c>
      <c r="I76">
        <f t="shared" si="1"/>
        <v>33.908389094735867</v>
      </c>
      <c r="J76">
        <v>-0.86294817672981206</v>
      </c>
      <c r="K76" s="137" t="s">
        <v>1440</v>
      </c>
      <c r="L76" s="137" t="s">
        <v>601</v>
      </c>
    </row>
    <row r="77" spans="5:12">
      <c r="E77">
        <v>348.661</v>
      </c>
      <c r="F77">
        <v>180.024</v>
      </c>
      <c r="G77">
        <v>-473.43799999999999</v>
      </c>
      <c r="H77">
        <v>1</v>
      </c>
      <c r="I77">
        <f t="shared" si="1"/>
        <v>14.559163780931907</v>
      </c>
      <c r="J77">
        <v>-1.71493588107077</v>
      </c>
      <c r="K77" s="137" t="s">
        <v>1441</v>
      </c>
      <c r="L77" s="137" t="s">
        <v>601</v>
      </c>
    </row>
    <row r="78" spans="5:12">
      <c r="E78">
        <v>367.54399999999998</v>
      </c>
      <c r="F78">
        <v>180.327</v>
      </c>
      <c r="G78">
        <v>-471.43799999999999</v>
      </c>
      <c r="H78">
        <v>1</v>
      </c>
      <c r="I78">
        <f t="shared" si="1"/>
        <v>13.677290155582734</v>
      </c>
      <c r="J78">
        <v>-1.75376665951203</v>
      </c>
      <c r="K78" s="137" t="s">
        <v>1448</v>
      </c>
      <c r="L78" s="137" t="s">
        <v>601</v>
      </c>
    </row>
    <row r="79" spans="5:12">
      <c r="E79">
        <v>382.86599999999999</v>
      </c>
      <c r="F79">
        <v>184.12200000000001</v>
      </c>
      <c r="G79">
        <v>-453.43799999999999</v>
      </c>
      <c r="H79">
        <v>1</v>
      </c>
      <c r="I79">
        <f t="shared" si="1"/>
        <v>35.425162596662879</v>
      </c>
      <c r="J79">
        <v>-0.79616140051080697</v>
      </c>
      <c r="K79" s="137" t="s">
        <v>1449</v>
      </c>
      <c r="L79" s="137" t="s">
        <v>601</v>
      </c>
    </row>
    <row r="80" spans="5:12">
      <c r="E80">
        <v>338.56900000000002</v>
      </c>
      <c r="F80">
        <v>179.44900000000001</v>
      </c>
      <c r="G80">
        <v>-465.43799999999999</v>
      </c>
      <c r="H80">
        <v>1</v>
      </c>
      <c r="I80">
        <f t="shared" si="1"/>
        <v>24.985480803858852</v>
      </c>
      <c r="J80">
        <v>-1.2558428806905499</v>
      </c>
      <c r="K80" s="137" t="s">
        <v>1450</v>
      </c>
      <c r="L80" s="137" t="s">
        <v>601</v>
      </c>
    </row>
    <row r="81" spans="5:12">
      <c r="E81">
        <v>374.65</v>
      </c>
      <c r="F81">
        <v>173.07499999999999</v>
      </c>
      <c r="G81">
        <v>-468.43799999999999</v>
      </c>
      <c r="H81">
        <v>1</v>
      </c>
      <c r="I81">
        <f>SQRT((E81-$A$3)^2+(F81-$B$3)^2+(G81-$C$3)^2)</f>
        <v>17.344937878239882</v>
      </c>
      <c r="J81">
        <v>-1.59227229933839</v>
      </c>
      <c r="K81" s="137" t="s">
        <v>1453</v>
      </c>
      <c r="L81" s="137" t="s">
        <v>601</v>
      </c>
    </row>
  </sheetData>
  <mergeCells count="8">
    <mergeCell ref="N1:N2"/>
    <mergeCell ref="O1:O2"/>
    <mergeCell ref="A1:D1"/>
    <mergeCell ref="E1:H1"/>
    <mergeCell ref="I1:I2"/>
    <mergeCell ref="J1:J2"/>
    <mergeCell ref="K1:K2"/>
    <mergeCell ref="L1:L2"/>
  </mergeCells>
  <phoneticPr fontId="16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E0C4-1F62-0D48-A3CB-9A8C0257EDC8}">
  <sheetPr codeName="Sheet7">
    <tabColor theme="5" tint="0.79998168889431442"/>
  </sheetPr>
  <dimension ref="A1:O85"/>
  <sheetViews>
    <sheetView zoomScale="70" zoomScaleNormal="70" workbookViewId="0">
      <selection activeCell="N11" sqref="N11"/>
    </sheetView>
  </sheetViews>
  <sheetFormatPr baseColWidth="10" defaultColWidth="8.83203125" defaultRowHeight="18"/>
  <cols>
    <col min="11" max="11" width="17.5" customWidth="1"/>
    <col min="12" max="12" width="12" customWidth="1"/>
  </cols>
  <sheetData>
    <row r="1" spans="1:15" ht="22" customHeight="1">
      <c r="A1" s="186" t="s">
        <v>1371</v>
      </c>
      <c r="B1" s="186"/>
      <c r="C1" s="186"/>
      <c r="D1" s="186"/>
      <c r="E1" s="187" t="s">
        <v>1372</v>
      </c>
      <c r="F1" s="187"/>
      <c r="G1" s="187"/>
      <c r="H1" s="187"/>
      <c r="I1" s="188" t="s">
        <v>1373</v>
      </c>
      <c r="J1" s="188" t="s">
        <v>1374</v>
      </c>
      <c r="K1" s="188" t="s">
        <v>1</v>
      </c>
      <c r="L1" s="188" t="s">
        <v>1375</v>
      </c>
      <c r="N1" s="180" t="s">
        <v>1807</v>
      </c>
      <c r="O1" s="180" t="s">
        <v>1376</v>
      </c>
    </row>
    <row r="2" spans="1:15" s="10" customFormat="1" ht="22" customHeight="1">
      <c r="A2" s="125" t="s">
        <v>1377</v>
      </c>
      <c r="B2" s="125" t="s">
        <v>1378</v>
      </c>
      <c r="C2" s="125" t="s">
        <v>1379</v>
      </c>
      <c r="D2" s="125" t="s">
        <v>0</v>
      </c>
      <c r="E2" s="147" t="s">
        <v>1377</v>
      </c>
      <c r="F2" s="147" t="s">
        <v>1378</v>
      </c>
      <c r="G2" s="147" t="s">
        <v>1379</v>
      </c>
      <c r="H2" s="148" t="s">
        <v>0</v>
      </c>
      <c r="I2" s="189"/>
      <c r="J2" s="189"/>
      <c r="K2" s="189"/>
      <c r="L2" s="189"/>
      <c r="M2"/>
      <c r="N2" s="181"/>
      <c r="O2" s="181"/>
    </row>
    <row r="3" spans="1:15">
      <c r="A3">
        <v>143.85300000000001</v>
      </c>
      <c r="B3">
        <v>143.941</v>
      </c>
      <c r="C3">
        <v>6280.5</v>
      </c>
      <c r="D3">
        <v>31</v>
      </c>
      <c r="E3" s="56">
        <v>106.13200000000001</v>
      </c>
      <c r="F3" s="56">
        <v>194.05099999999999</v>
      </c>
      <c r="G3" s="56">
        <v>6328.5</v>
      </c>
      <c r="H3" s="56">
        <v>31</v>
      </c>
      <c r="I3" s="56">
        <f t="shared" ref="I3:I66" si="0">SQRT((E3-$A$3)^2+(F3-$B$3)^2+(G3-$C$3)^2)</f>
        <v>78.980288306640148</v>
      </c>
      <c r="J3" s="56">
        <v>0.74692789400000004</v>
      </c>
      <c r="K3" s="56" t="s">
        <v>1623</v>
      </c>
      <c r="L3" s="56" t="s">
        <v>2</v>
      </c>
      <c r="N3" t="s">
        <v>2</v>
      </c>
      <c r="O3">
        <f>COUNTIF($L$3:$L$85,N3)</f>
        <v>21</v>
      </c>
    </row>
    <row r="4" spans="1:15">
      <c r="E4" s="3">
        <v>101.008</v>
      </c>
      <c r="F4" s="3">
        <v>189.381</v>
      </c>
      <c r="G4" s="3">
        <v>6329.5</v>
      </c>
      <c r="H4" s="3">
        <v>31</v>
      </c>
      <c r="I4" s="3">
        <f t="shared" si="0"/>
        <v>79.381909935450665</v>
      </c>
      <c r="J4" s="3">
        <v>0.76234522800000004</v>
      </c>
      <c r="K4" s="3" t="s">
        <v>1624</v>
      </c>
      <c r="L4" s="3" t="s">
        <v>2</v>
      </c>
      <c r="N4" t="s">
        <v>386</v>
      </c>
      <c r="O4">
        <f t="shared" ref="O4:O6" si="1">COUNTIF($L$3:$L$85,N4)</f>
        <v>23</v>
      </c>
    </row>
    <row r="5" spans="1:15">
      <c r="E5" s="3">
        <v>123.07599999999999</v>
      </c>
      <c r="F5" s="3">
        <v>48.984900000000003</v>
      </c>
      <c r="G5" s="3">
        <v>6318.5</v>
      </c>
      <c r="H5" s="3">
        <v>31</v>
      </c>
      <c r="I5" s="3">
        <f t="shared" si="0"/>
        <v>104.3663962020822</v>
      </c>
      <c r="J5" s="3">
        <v>1.7214424310000001</v>
      </c>
      <c r="K5" s="3" t="s">
        <v>1625</v>
      </c>
      <c r="L5" s="3" t="s">
        <v>2</v>
      </c>
      <c r="N5" t="s">
        <v>598</v>
      </c>
      <c r="O5">
        <f t="shared" si="1"/>
        <v>19</v>
      </c>
    </row>
    <row r="6" spans="1:15">
      <c r="E6" s="3">
        <v>115.813</v>
      </c>
      <c r="F6" s="3">
        <v>64.916700000000006</v>
      </c>
      <c r="G6" s="3">
        <v>6312.5</v>
      </c>
      <c r="H6" s="3">
        <v>31</v>
      </c>
      <c r="I6" s="3">
        <f t="shared" si="0"/>
        <v>89.750106353641726</v>
      </c>
      <c r="J6" s="3">
        <v>1.1603565410000001</v>
      </c>
      <c r="K6" s="3" t="s">
        <v>1626</v>
      </c>
      <c r="L6" s="3" t="s">
        <v>2</v>
      </c>
      <c r="N6" s="6" t="s">
        <v>601</v>
      </c>
      <c r="O6" s="6">
        <f t="shared" si="1"/>
        <v>20</v>
      </c>
    </row>
    <row r="7" spans="1:15">
      <c r="E7" s="3">
        <v>78.467399999999998</v>
      </c>
      <c r="F7" s="3">
        <v>77.029399999999995</v>
      </c>
      <c r="G7" s="3">
        <v>6342.5</v>
      </c>
      <c r="H7" s="3">
        <v>31</v>
      </c>
      <c r="I7" s="3">
        <f t="shared" si="0"/>
        <v>112.23385809068493</v>
      </c>
      <c r="J7" s="3">
        <v>2.0234562739999999</v>
      </c>
      <c r="K7" s="3" t="s">
        <v>1627</v>
      </c>
      <c r="L7" s="3" t="s">
        <v>2</v>
      </c>
      <c r="N7" t="s">
        <v>604</v>
      </c>
      <c r="O7">
        <f>SUM(O3:O6)</f>
        <v>83</v>
      </c>
    </row>
    <row r="8" spans="1:15">
      <c r="E8" s="3">
        <v>66.280600000000007</v>
      </c>
      <c r="F8" s="3">
        <v>93.918599999999998</v>
      </c>
      <c r="G8" s="3">
        <v>6343.5</v>
      </c>
      <c r="H8" s="3">
        <v>31</v>
      </c>
      <c r="I8" s="3">
        <f t="shared" si="0"/>
        <v>111.75293169988876</v>
      </c>
      <c r="J8" s="3">
        <v>2.0049946109999999</v>
      </c>
      <c r="K8" s="3" t="s">
        <v>1628</v>
      </c>
      <c r="L8" s="3" t="s">
        <v>2</v>
      </c>
    </row>
    <row r="9" spans="1:15">
      <c r="E9" s="3">
        <v>84.011600000000001</v>
      </c>
      <c r="F9" s="3">
        <v>89.183400000000006</v>
      </c>
      <c r="G9" s="3">
        <v>6335.5</v>
      </c>
      <c r="H9" s="3">
        <v>31</v>
      </c>
      <c r="I9" s="3">
        <f t="shared" si="0"/>
        <v>98.001979121444279</v>
      </c>
      <c r="J9" s="3">
        <v>1.4771270359999999</v>
      </c>
      <c r="K9" s="3" t="s">
        <v>1629</v>
      </c>
      <c r="L9" s="3" t="s">
        <v>2</v>
      </c>
    </row>
    <row r="10" spans="1:15">
      <c r="E10" s="3">
        <v>162.72999999999999</v>
      </c>
      <c r="F10" s="3">
        <v>62.383699999999997</v>
      </c>
      <c r="G10" s="3">
        <v>6301.5</v>
      </c>
      <c r="H10" s="3">
        <v>31</v>
      </c>
      <c r="I10" s="3">
        <f t="shared" si="0"/>
        <v>86.307208924226018</v>
      </c>
      <c r="J10" s="3">
        <v>1.0281915939999999</v>
      </c>
      <c r="K10" s="3" t="s">
        <v>1630</v>
      </c>
      <c r="L10" s="3" t="s">
        <v>2</v>
      </c>
    </row>
    <row r="11" spans="1:15">
      <c r="E11" s="3">
        <v>155.625</v>
      </c>
      <c r="F11" s="3">
        <v>64.796800000000005</v>
      </c>
      <c r="G11" s="3">
        <v>6300.5</v>
      </c>
      <c r="H11" s="3">
        <v>31</v>
      </c>
      <c r="I11" s="3">
        <f t="shared" si="0"/>
        <v>82.4765686582559</v>
      </c>
      <c r="J11" s="3">
        <v>0.88114208800000005</v>
      </c>
      <c r="K11" s="3" t="s">
        <v>1631</v>
      </c>
      <c r="L11" s="3" t="s">
        <v>2</v>
      </c>
    </row>
    <row r="12" spans="1:15">
      <c r="E12" s="3">
        <v>77.480199999999996</v>
      </c>
      <c r="F12" s="3">
        <v>76.753100000000003</v>
      </c>
      <c r="G12" s="3">
        <v>6337.5</v>
      </c>
      <c r="H12" s="3">
        <v>31</v>
      </c>
      <c r="I12" s="3">
        <f t="shared" si="0"/>
        <v>110.31120743718655</v>
      </c>
      <c r="J12" s="3">
        <v>1.949650117</v>
      </c>
      <c r="K12" s="3" t="s">
        <v>1632</v>
      </c>
      <c r="L12" s="3" t="s">
        <v>2</v>
      </c>
    </row>
    <row r="13" spans="1:15">
      <c r="E13" s="3">
        <v>88.618600000000001</v>
      </c>
      <c r="F13" s="3">
        <v>71.575999999999993</v>
      </c>
      <c r="G13" s="3">
        <v>6336.5</v>
      </c>
      <c r="H13" s="3">
        <v>31</v>
      </c>
      <c r="I13" s="3">
        <f t="shared" si="0"/>
        <v>106.88092518480555</v>
      </c>
      <c r="J13" s="3">
        <v>1.8179694399999999</v>
      </c>
      <c r="K13" s="3" t="s">
        <v>1633</v>
      </c>
      <c r="L13" s="3" t="s">
        <v>2</v>
      </c>
    </row>
    <row r="14" spans="1:15">
      <c r="E14" s="3">
        <v>134.012</v>
      </c>
      <c r="F14" s="3">
        <v>57.637799999999999</v>
      </c>
      <c r="G14" s="3">
        <v>6310.19</v>
      </c>
      <c r="H14" s="3">
        <v>31</v>
      </c>
      <c r="I14" s="3">
        <f t="shared" si="0"/>
        <v>91.796425372886802</v>
      </c>
      <c r="J14" s="3">
        <v>1.238910041</v>
      </c>
      <c r="K14" s="3" t="s">
        <v>1634</v>
      </c>
      <c r="L14" s="3" t="s">
        <v>2</v>
      </c>
    </row>
    <row r="15" spans="1:15">
      <c r="E15" s="3">
        <v>138.762</v>
      </c>
      <c r="F15" s="3">
        <v>57.863799999999998</v>
      </c>
      <c r="G15" s="3">
        <v>6305.5</v>
      </c>
      <c r="H15" s="3">
        <v>31</v>
      </c>
      <c r="I15" s="3">
        <f t="shared" si="0"/>
        <v>89.778631315252298</v>
      </c>
      <c r="J15" s="3">
        <v>1.1614515489999999</v>
      </c>
      <c r="K15" s="3" t="s">
        <v>1635</v>
      </c>
      <c r="L15" s="3" t="s">
        <v>2</v>
      </c>
    </row>
    <row r="16" spans="1:15">
      <c r="E16" s="3">
        <v>102.203</v>
      </c>
      <c r="F16" s="3">
        <v>92.0779</v>
      </c>
      <c r="G16" s="3">
        <v>6324.5</v>
      </c>
      <c r="H16" s="3">
        <v>31</v>
      </c>
      <c r="I16" s="3">
        <f t="shared" si="0"/>
        <v>79.752765730161371</v>
      </c>
      <c r="J16" s="3">
        <v>0.77658153299999999</v>
      </c>
      <c r="K16" s="3" t="s">
        <v>1636</v>
      </c>
      <c r="L16" s="3" t="s">
        <v>2</v>
      </c>
    </row>
    <row r="17" spans="5:12">
      <c r="E17" s="3">
        <v>95.408000000000001</v>
      </c>
      <c r="F17" s="3">
        <v>88.506699999999995</v>
      </c>
      <c r="G17" s="3">
        <v>6326.5</v>
      </c>
      <c r="H17" s="3">
        <v>31</v>
      </c>
      <c r="I17" s="3">
        <f t="shared" si="0"/>
        <v>86.809444425649914</v>
      </c>
      <c r="J17" s="3">
        <v>1.047471265</v>
      </c>
      <c r="K17" s="3" t="s">
        <v>1637</v>
      </c>
      <c r="L17" s="3" t="s">
        <v>2</v>
      </c>
    </row>
    <row r="18" spans="5:12">
      <c r="E18" s="3">
        <v>92.861199999999997</v>
      </c>
      <c r="F18" s="3">
        <v>92.381600000000006</v>
      </c>
      <c r="G18" s="3">
        <v>6332.5</v>
      </c>
      <c r="H18" s="3">
        <v>31</v>
      </c>
      <c r="I18" s="3">
        <f t="shared" si="0"/>
        <v>89.23303982046113</v>
      </c>
      <c r="J18" s="3">
        <v>1.1405075410000001</v>
      </c>
      <c r="K18" s="3" t="s">
        <v>1638</v>
      </c>
      <c r="L18" s="3" t="s">
        <v>2</v>
      </c>
    </row>
    <row r="19" spans="5:12">
      <c r="E19" s="3">
        <v>96.922200000000004</v>
      </c>
      <c r="F19" s="3">
        <v>102.90900000000001</v>
      </c>
      <c r="G19" s="3">
        <v>6328.5</v>
      </c>
      <c r="H19" s="3">
        <v>31</v>
      </c>
      <c r="I19" s="3">
        <f t="shared" si="0"/>
        <v>78.67734751909218</v>
      </c>
      <c r="J19" s="3">
        <v>0.735298691</v>
      </c>
      <c r="K19" s="3" t="s">
        <v>1639</v>
      </c>
      <c r="L19" s="3" t="s">
        <v>2</v>
      </c>
    </row>
    <row r="20" spans="5:12">
      <c r="E20" s="3">
        <v>89.738699999999994</v>
      </c>
      <c r="F20" s="3">
        <v>108.152</v>
      </c>
      <c r="G20" s="3">
        <v>6328.5</v>
      </c>
      <c r="H20" s="3">
        <v>31</v>
      </c>
      <c r="I20" s="3">
        <f t="shared" si="0"/>
        <v>80.704460753356145</v>
      </c>
      <c r="J20" s="3">
        <v>0.81311492500000004</v>
      </c>
      <c r="K20" s="3" t="s">
        <v>1640</v>
      </c>
      <c r="L20" s="3" t="s">
        <v>2</v>
      </c>
    </row>
    <row r="21" spans="5:12">
      <c r="E21" s="3">
        <v>77.439499999999995</v>
      </c>
      <c r="F21" s="3">
        <v>102.12</v>
      </c>
      <c r="G21" s="3">
        <v>6331.5</v>
      </c>
      <c r="H21" s="3">
        <v>31</v>
      </c>
      <c r="I21" s="3">
        <f t="shared" si="0"/>
        <v>93.598872980661483</v>
      </c>
      <c r="J21" s="3">
        <v>1.3081018769999999</v>
      </c>
      <c r="K21" s="3" t="s">
        <v>1641</v>
      </c>
      <c r="L21" s="3" t="s">
        <v>2</v>
      </c>
    </row>
    <row r="22" spans="5:12">
      <c r="E22" s="3">
        <v>78.443200000000004</v>
      </c>
      <c r="F22" s="3">
        <v>93.427800000000005</v>
      </c>
      <c r="G22" s="3">
        <v>6337.5</v>
      </c>
      <c r="H22" s="3">
        <v>31</v>
      </c>
      <c r="I22" s="3">
        <f t="shared" si="0"/>
        <v>100.39434899574776</v>
      </c>
      <c r="J22" s="3">
        <v>1.5689646370000001</v>
      </c>
      <c r="K22" s="3" t="s">
        <v>1642</v>
      </c>
      <c r="L22" s="3" t="s">
        <v>2</v>
      </c>
    </row>
    <row r="23" spans="5:12">
      <c r="E23" s="6">
        <v>197.501</v>
      </c>
      <c r="F23" s="6">
        <v>126.23099999999999</v>
      </c>
      <c r="G23" s="6">
        <v>6290.5</v>
      </c>
      <c r="H23" s="6">
        <v>31</v>
      </c>
      <c r="I23" s="6">
        <f t="shared" si="0"/>
        <v>57.373791961138494</v>
      </c>
      <c r="J23" s="6">
        <v>-8.2496013000000007E-2</v>
      </c>
      <c r="K23" s="6" t="s">
        <v>1643</v>
      </c>
      <c r="L23" s="6" t="s">
        <v>2</v>
      </c>
    </row>
    <row r="24" spans="5:12">
      <c r="E24" s="56">
        <v>180.334</v>
      </c>
      <c r="F24" s="56">
        <v>146.99</v>
      </c>
      <c r="G24" s="56">
        <v>6280.5</v>
      </c>
      <c r="H24" s="56">
        <v>31</v>
      </c>
      <c r="I24" s="56">
        <f t="shared" si="0"/>
        <v>36.608192553033803</v>
      </c>
      <c r="J24" s="56">
        <v>-0.87963981300000005</v>
      </c>
      <c r="K24" s="56" t="s">
        <v>1644</v>
      </c>
      <c r="L24" s="56" t="s">
        <v>386</v>
      </c>
    </row>
    <row r="25" spans="5:12">
      <c r="E25" s="3">
        <v>108.03400000000001</v>
      </c>
      <c r="F25" s="3">
        <v>119.539</v>
      </c>
      <c r="G25" s="3">
        <v>6327.5</v>
      </c>
      <c r="H25" s="3">
        <v>31</v>
      </c>
      <c r="I25" s="3">
        <f t="shared" si="0"/>
        <v>63.933233650426288</v>
      </c>
      <c r="J25" s="3">
        <v>0.16930592899999999</v>
      </c>
      <c r="K25" s="3" t="s">
        <v>1645</v>
      </c>
      <c r="L25" s="3" t="s">
        <v>386</v>
      </c>
    </row>
    <row r="26" spans="5:12">
      <c r="E26" s="3">
        <v>103.13</v>
      </c>
      <c r="F26" s="3">
        <v>141.26</v>
      </c>
      <c r="G26" s="3">
        <v>6317.5</v>
      </c>
      <c r="H26" s="3">
        <v>31</v>
      </c>
      <c r="I26" s="3">
        <f t="shared" si="0"/>
        <v>55.086754215509934</v>
      </c>
      <c r="J26" s="3">
        <v>-0.170290154</v>
      </c>
      <c r="K26" s="3" t="s">
        <v>1646</v>
      </c>
      <c r="L26" s="3" t="s">
        <v>386</v>
      </c>
    </row>
    <row r="27" spans="5:12">
      <c r="E27" s="3">
        <v>197.501</v>
      </c>
      <c r="F27" s="3">
        <v>126.23099999999999</v>
      </c>
      <c r="G27" s="3">
        <v>6290.5</v>
      </c>
      <c r="H27" s="3">
        <v>31</v>
      </c>
      <c r="I27" s="3">
        <f t="shared" si="0"/>
        <v>57.373791961138494</v>
      </c>
      <c r="J27" s="3">
        <v>-8.2496013000000007E-2</v>
      </c>
      <c r="K27" s="3" t="s">
        <v>1643</v>
      </c>
      <c r="L27" s="3" t="s">
        <v>386</v>
      </c>
    </row>
    <row r="28" spans="5:12">
      <c r="E28" s="3">
        <v>217.91800000000001</v>
      </c>
      <c r="F28" s="3">
        <v>124.194</v>
      </c>
      <c r="G28" s="3">
        <v>6293.5</v>
      </c>
      <c r="H28" s="3">
        <v>31</v>
      </c>
      <c r="I28" s="3">
        <f t="shared" si="0"/>
        <v>77.746821375539199</v>
      </c>
      <c r="J28" s="3">
        <v>0.69957792299999999</v>
      </c>
      <c r="K28" s="3" t="s">
        <v>1647</v>
      </c>
      <c r="L28" s="3" t="s">
        <v>386</v>
      </c>
    </row>
    <row r="29" spans="5:12">
      <c r="E29" s="3">
        <v>215.43199999999999</v>
      </c>
      <c r="F29" s="3">
        <v>138.02600000000001</v>
      </c>
      <c r="G29" s="3">
        <v>6291.5</v>
      </c>
      <c r="H29" s="3">
        <v>31</v>
      </c>
      <c r="I29" s="3">
        <f t="shared" si="0"/>
        <v>72.660446365268058</v>
      </c>
      <c r="J29" s="3">
        <v>0.50432363700000005</v>
      </c>
      <c r="K29" s="3" t="s">
        <v>1648</v>
      </c>
      <c r="L29" s="3" t="s">
        <v>386</v>
      </c>
    </row>
    <row r="30" spans="5:12">
      <c r="E30" s="3">
        <v>149.726</v>
      </c>
      <c r="F30" s="3">
        <v>195.15600000000001</v>
      </c>
      <c r="G30" s="3">
        <v>6294.5</v>
      </c>
      <c r="H30" s="3">
        <v>31</v>
      </c>
      <c r="I30" s="3">
        <f t="shared" si="0"/>
        <v>53.417865494607703</v>
      </c>
      <c r="J30" s="3">
        <v>-0.23435497</v>
      </c>
      <c r="K30" s="3" t="s">
        <v>1649</v>
      </c>
      <c r="L30" s="3" t="s">
        <v>386</v>
      </c>
    </row>
    <row r="31" spans="5:12">
      <c r="E31" s="3">
        <v>164.71299999999999</v>
      </c>
      <c r="F31" s="3">
        <v>190.43899999999999</v>
      </c>
      <c r="G31" s="3">
        <v>6297.5</v>
      </c>
      <c r="H31" s="3">
        <v>31</v>
      </c>
      <c r="I31" s="3">
        <f t="shared" si="0"/>
        <v>53.723399036174158</v>
      </c>
      <c r="J31" s="3">
        <v>-0.222626237</v>
      </c>
      <c r="K31" s="3" t="s">
        <v>1650</v>
      </c>
      <c r="L31" s="3" t="s">
        <v>386</v>
      </c>
    </row>
    <row r="32" spans="5:12">
      <c r="E32" s="3">
        <v>156.684</v>
      </c>
      <c r="F32" s="3">
        <v>189.03800000000001</v>
      </c>
      <c r="G32" s="3">
        <v>6298.5</v>
      </c>
      <c r="H32" s="3">
        <v>31</v>
      </c>
      <c r="I32" s="3">
        <f t="shared" si="0"/>
        <v>50.223241333072089</v>
      </c>
      <c r="J32" s="3">
        <v>-0.35698927400000002</v>
      </c>
      <c r="K32" s="3" t="s">
        <v>1651</v>
      </c>
      <c r="L32" s="3" t="s">
        <v>386</v>
      </c>
    </row>
    <row r="33" spans="1:12">
      <c r="E33" s="3">
        <v>80.438000000000002</v>
      </c>
      <c r="F33" s="3">
        <v>149.29300000000001</v>
      </c>
      <c r="G33" s="3">
        <v>6322.5</v>
      </c>
      <c r="H33" s="3">
        <v>31</v>
      </c>
      <c r="I33" s="3">
        <f t="shared" si="0"/>
        <v>76.250286091266574</v>
      </c>
      <c r="J33" s="3">
        <v>0.64212936099999995</v>
      </c>
      <c r="K33" s="3" t="s">
        <v>1652</v>
      </c>
      <c r="L33" s="3" t="s">
        <v>386</v>
      </c>
    </row>
    <row r="34" spans="1:12">
      <c r="E34" s="3">
        <v>99.621399999999994</v>
      </c>
      <c r="F34" s="3">
        <v>172.43199999999999</v>
      </c>
      <c r="G34" s="3">
        <v>6332.5</v>
      </c>
      <c r="H34" s="3">
        <v>31</v>
      </c>
      <c r="I34" s="3">
        <f t="shared" si="0"/>
        <v>73.974127365991961</v>
      </c>
      <c r="J34" s="3">
        <v>0.554752841</v>
      </c>
      <c r="K34" s="3" t="s">
        <v>1653</v>
      </c>
      <c r="L34" s="3" t="s">
        <v>386</v>
      </c>
    </row>
    <row r="35" spans="1:12">
      <c r="E35" s="3">
        <v>112.16200000000001</v>
      </c>
      <c r="F35" s="3">
        <v>182.84700000000001</v>
      </c>
      <c r="G35" s="3">
        <v>6317.5</v>
      </c>
      <c r="H35" s="3">
        <v>31</v>
      </c>
      <c r="I35" s="3">
        <f t="shared" si="0"/>
        <v>62.345780266189635</v>
      </c>
      <c r="J35" s="3">
        <v>0.10836722999999999</v>
      </c>
      <c r="K35" s="3" t="s">
        <v>1654</v>
      </c>
      <c r="L35" s="3" t="s">
        <v>386</v>
      </c>
    </row>
    <row r="36" spans="1:12">
      <c r="E36" s="3">
        <v>112.254</v>
      </c>
      <c r="F36" s="3">
        <v>99.767399999999995</v>
      </c>
      <c r="G36" s="3">
        <v>6316.5</v>
      </c>
      <c r="H36" s="3">
        <v>31</v>
      </c>
      <c r="I36" s="3">
        <f t="shared" si="0"/>
        <v>65.159832243184923</v>
      </c>
      <c r="J36" s="3">
        <v>0.21639224000000001</v>
      </c>
      <c r="K36" s="3" t="s">
        <v>1655</v>
      </c>
      <c r="L36" s="3" t="s">
        <v>386</v>
      </c>
    </row>
    <row r="37" spans="1:12">
      <c r="E37" s="3">
        <v>107.20099999999999</v>
      </c>
      <c r="F37" s="3">
        <v>96.782200000000003</v>
      </c>
      <c r="G37" s="3">
        <v>6317.5</v>
      </c>
      <c r="H37" s="3">
        <v>31</v>
      </c>
      <c r="I37" s="3">
        <f t="shared" si="0"/>
        <v>70.258960435235593</v>
      </c>
      <c r="J37" s="3">
        <v>0.41213609200000001</v>
      </c>
      <c r="K37" s="3" t="s">
        <v>1656</v>
      </c>
      <c r="L37" s="3" t="s">
        <v>386</v>
      </c>
    </row>
    <row r="38" spans="1:12">
      <c r="E38" s="3">
        <v>115.26300000000001</v>
      </c>
      <c r="F38" s="3">
        <v>120.029</v>
      </c>
      <c r="G38" s="3">
        <v>6313.5</v>
      </c>
      <c r="H38" s="3">
        <v>31</v>
      </c>
      <c r="I38" s="3">
        <f t="shared" si="0"/>
        <v>49.781239880099413</v>
      </c>
      <c r="J38" s="3">
        <v>-0.37395669799999998</v>
      </c>
      <c r="K38" s="3" t="s">
        <v>1657</v>
      </c>
      <c r="L38" s="3" t="s">
        <v>386</v>
      </c>
    </row>
    <row r="39" spans="1:12">
      <c r="E39" s="3">
        <v>98.157200000000003</v>
      </c>
      <c r="F39" s="3">
        <v>120.505</v>
      </c>
      <c r="G39" s="3">
        <v>6320.5</v>
      </c>
      <c r="H39" s="3">
        <v>31</v>
      </c>
      <c r="I39" s="3">
        <f t="shared" si="0"/>
        <v>65.094947834989469</v>
      </c>
      <c r="J39" s="3">
        <v>0.21390147600000001</v>
      </c>
      <c r="K39" s="3" t="s">
        <v>1658</v>
      </c>
      <c r="L39" s="3" t="s">
        <v>386</v>
      </c>
    </row>
    <row r="40" spans="1:12">
      <c r="E40" s="3">
        <v>103.518</v>
      </c>
      <c r="F40" s="3">
        <v>106.26600000000001</v>
      </c>
      <c r="G40" s="3">
        <v>6321.5</v>
      </c>
      <c r="H40" s="3">
        <v>31</v>
      </c>
      <c r="I40" s="3">
        <f t="shared" si="0"/>
        <v>68.75549323508632</v>
      </c>
      <c r="J40" s="3">
        <v>0.35442142999999998</v>
      </c>
      <c r="K40" s="3" t="s">
        <v>1659</v>
      </c>
      <c r="L40" s="3" t="s">
        <v>386</v>
      </c>
    </row>
    <row r="41" spans="1:12">
      <c r="E41" s="3">
        <v>94.163200000000003</v>
      </c>
      <c r="F41" s="3">
        <v>117.91500000000001</v>
      </c>
      <c r="G41" s="3">
        <v>6323.5</v>
      </c>
      <c r="H41" s="3">
        <v>31</v>
      </c>
      <c r="I41" s="3">
        <f t="shared" si="0"/>
        <v>70.678348170001826</v>
      </c>
      <c r="J41" s="3">
        <v>0.428235427</v>
      </c>
      <c r="K41" s="3" t="s">
        <v>1660</v>
      </c>
      <c r="L41" s="3" t="s">
        <v>386</v>
      </c>
    </row>
    <row r="42" spans="1:12">
      <c r="E42" s="3">
        <v>95.250600000000006</v>
      </c>
      <c r="F42" s="3">
        <v>109.49299999999999</v>
      </c>
      <c r="G42" s="3">
        <v>6323.5</v>
      </c>
      <c r="H42" s="3">
        <v>31</v>
      </c>
      <c r="I42" s="3">
        <f t="shared" si="0"/>
        <v>73.470116304249856</v>
      </c>
      <c r="J42" s="3">
        <v>0.53540501100000004</v>
      </c>
      <c r="K42" s="3" t="s">
        <v>1661</v>
      </c>
      <c r="L42" s="3" t="s">
        <v>386</v>
      </c>
    </row>
    <row r="43" spans="1:12">
      <c r="E43" s="3">
        <v>89.182900000000004</v>
      </c>
      <c r="F43" s="3">
        <v>126.437</v>
      </c>
      <c r="G43" s="3">
        <v>6339.5</v>
      </c>
      <c r="H43" s="3">
        <v>31</v>
      </c>
      <c r="I43" s="3">
        <f t="shared" si="0"/>
        <v>82.317737153119083</v>
      </c>
      <c r="J43" s="3">
        <v>0.87504491100000004</v>
      </c>
      <c r="K43" s="3" t="s">
        <v>1662</v>
      </c>
      <c r="L43" s="3" t="s">
        <v>386</v>
      </c>
    </row>
    <row r="44" spans="1:12" s="1" customFormat="1">
      <c r="A44"/>
      <c r="B44"/>
      <c r="C44"/>
      <c r="D44"/>
      <c r="E44" s="3">
        <v>92.936999999999998</v>
      </c>
      <c r="F44" s="3">
        <v>134.90700000000001</v>
      </c>
      <c r="G44" s="3">
        <v>6319.5</v>
      </c>
      <c r="H44" s="3">
        <v>31</v>
      </c>
      <c r="I44" s="3">
        <f t="shared" si="0"/>
        <v>64.769222721907056</v>
      </c>
      <c r="J44" s="3">
        <v>0.20139763499999999</v>
      </c>
      <c r="K44" s="3" t="s">
        <v>1663</v>
      </c>
      <c r="L44" s="3" t="s">
        <v>386</v>
      </c>
    </row>
    <row r="45" spans="1:12" s="1" customFormat="1">
      <c r="A45"/>
      <c r="B45"/>
      <c r="C45"/>
      <c r="D45"/>
      <c r="E45" s="3">
        <v>96.369799999999998</v>
      </c>
      <c r="F45" s="3">
        <v>134.12200000000001</v>
      </c>
      <c r="G45" s="3">
        <v>6325.5</v>
      </c>
      <c r="H45" s="3">
        <v>31</v>
      </c>
      <c r="I45" s="3">
        <f t="shared" si="0"/>
        <v>66.151848373571539</v>
      </c>
      <c r="J45" s="3">
        <v>0.25447346700000001</v>
      </c>
      <c r="K45" s="3" t="s">
        <v>1664</v>
      </c>
      <c r="L45" s="3" t="s">
        <v>386</v>
      </c>
    </row>
    <row r="46" spans="1:12">
      <c r="E46" s="6">
        <v>101.008</v>
      </c>
      <c r="F46" s="6">
        <v>189.381</v>
      </c>
      <c r="G46" s="6">
        <v>6329.5</v>
      </c>
      <c r="H46" s="6">
        <v>31</v>
      </c>
      <c r="I46" s="6">
        <f t="shared" si="0"/>
        <v>79.381909935450665</v>
      </c>
      <c r="J46" s="6">
        <v>0.76234522800000004</v>
      </c>
      <c r="K46" s="6" t="s">
        <v>1624</v>
      </c>
      <c r="L46" s="6" t="s">
        <v>386</v>
      </c>
    </row>
    <row r="47" spans="1:12">
      <c r="E47" s="56">
        <v>148.071</v>
      </c>
      <c r="F47" s="56">
        <v>191.715</v>
      </c>
      <c r="G47" s="56">
        <v>6301.5</v>
      </c>
      <c r="H47" s="56">
        <v>31</v>
      </c>
      <c r="I47" s="56">
        <f t="shared" si="0"/>
        <v>52.355960501169299</v>
      </c>
      <c r="J47" s="56">
        <v>-0.27511907000000002</v>
      </c>
      <c r="K47" s="56" t="s">
        <v>1665</v>
      </c>
      <c r="L47" s="56" t="s">
        <v>598</v>
      </c>
    </row>
    <row r="48" spans="1:12">
      <c r="E48" s="3">
        <v>114.926</v>
      </c>
      <c r="F48" s="3">
        <v>172.24700000000001</v>
      </c>
      <c r="G48" s="3">
        <v>6315.5</v>
      </c>
      <c r="H48" s="3">
        <v>31</v>
      </c>
      <c r="I48" s="3">
        <f t="shared" si="0"/>
        <v>53.507017904196466</v>
      </c>
      <c r="J48" s="3">
        <v>-0.23093261300000001</v>
      </c>
      <c r="K48" s="3" t="s">
        <v>1666</v>
      </c>
      <c r="L48" s="3" t="s">
        <v>598</v>
      </c>
    </row>
    <row r="49" spans="5:12">
      <c r="E49" s="3">
        <v>106.355</v>
      </c>
      <c r="F49" s="3">
        <v>165.30199999999999</v>
      </c>
      <c r="G49" s="3">
        <v>6302.5</v>
      </c>
      <c r="H49" s="3">
        <v>31</v>
      </c>
      <c r="I49" s="3">
        <f t="shared" si="0"/>
        <v>48.439573955599563</v>
      </c>
      <c r="J49" s="3">
        <v>-0.42546017899999999</v>
      </c>
      <c r="K49" s="3" t="s">
        <v>1667</v>
      </c>
      <c r="L49" s="3" t="s">
        <v>598</v>
      </c>
    </row>
    <row r="50" spans="5:12">
      <c r="E50" s="3">
        <v>174.74199999999999</v>
      </c>
      <c r="F50" s="3">
        <v>158.43299999999999</v>
      </c>
      <c r="G50" s="3">
        <v>6277.5</v>
      </c>
      <c r="H50" s="3">
        <v>31</v>
      </c>
      <c r="I50" s="3">
        <f t="shared" si="0"/>
        <v>34.2512537726723</v>
      </c>
      <c r="J50" s="3">
        <v>-0.97011729400000002</v>
      </c>
      <c r="K50" s="3" t="s">
        <v>1668</v>
      </c>
      <c r="L50" s="3" t="s">
        <v>598</v>
      </c>
    </row>
    <row r="51" spans="5:12">
      <c r="E51" s="3">
        <v>107.81</v>
      </c>
      <c r="F51" s="3">
        <v>165.82400000000001</v>
      </c>
      <c r="G51" s="3">
        <v>6311.5</v>
      </c>
      <c r="H51" s="3">
        <v>31</v>
      </c>
      <c r="I51" s="3">
        <f t="shared" si="0"/>
        <v>52.335108082433543</v>
      </c>
      <c r="J51" s="3">
        <v>-0.27591954699999999</v>
      </c>
      <c r="K51" s="3" t="s">
        <v>1669</v>
      </c>
      <c r="L51" s="3" t="s">
        <v>598</v>
      </c>
    </row>
    <row r="52" spans="5:12">
      <c r="E52" s="3">
        <v>128.011</v>
      </c>
      <c r="F52" s="3">
        <v>191.399</v>
      </c>
      <c r="G52" s="3">
        <v>6307.5</v>
      </c>
      <c r="H52" s="3">
        <v>31</v>
      </c>
      <c r="I52" s="3">
        <f t="shared" si="0"/>
        <v>56.852710823671373</v>
      </c>
      <c r="J52" s="3">
        <v>-0.102499125</v>
      </c>
      <c r="K52" s="3" t="s">
        <v>1670</v>
      </c>
      <c r="L52" s="3" t="s">
        <v>598</v>
      </c>
    </row>
    <row r="53" spans="5:12">
      <c r="E53" s="3">
        <v>110.279</v>
      </c>
      <c r="F53" s="3">
        <v>177.54599999999999</v>
      </c>
      <c r="G53" s="3">
        <v>6302.5</v>
      </c>
      <c r="H53" s="3">
        <v>31</v>
      </c>
      <c r="I53" s="3">
        <f t="shared" si="0"/>
        <v>52.349875845124984</v>
      </c>
      <c r="J53" s="3">
        <v>-0.27535264599999998</v>
      </c>
      <c r="K53" s="3" t="s">
        <v>1671</v>
      </c>
      <c r="L53" s="3" t="s">
        <v>598</v>
      </c>
    </row>
    <row r="54" spans="5:12">
      <c r="E54" s="3">
        <v>110.932</v>
      </c>
      <c r="F54" s="3">
        <v>172.11699999999999</v>
      </c>
      <c r="G54" s="3">
        <v>6322.5</v>
      </c>
      <c r="H54" s="3">
        <v>31</v>
      </c>
      <c r="I54" s="3">
        <f t="shared" si="0"/>
        <v>60.346327286753748</v>
      </c>
      <c r="J54" s="3">
        <v>3.1612809999999998E-2</v>
      </c>
      <c r="K54" s="3" t="s">
        <v>1672</v>
      </c>
      <c r="L54" s="3" t="s">
        <v>598</v>
      </c>
    </row>
    <row r="55" spans="5:12">
      <c r="E55" s="3">
        <v>165.917</v>
      </c>
      <c r="F55" s="3">
        <v>179.85400000000001</v>
      </c>
      <c r="G55" s="3">
        <v>6285.5</v>
      </c>
      <c r="H55" s="3">
        <v>31</v>
      </c>
      <c r="I55" s="3">
        <f t="shared" si="0"/>
        <v>42.444830839573392</v>
      </c>
      <c r="J55" s="3">
        <v>-0.65558463700000003</v>
      </c>
      <c r="K55" s="3" t="s">
        <v>1673</v>
      </c>
      <c r="L55" s="3" t="s">
        <v>598</v>
      </c>
    </row>
    <row r="56" spans="5:12">
      <c r="E56" s="3">
        <v>207.065</v>
      </c>
      <c r="F56" s="3">
        <v>135.21700000000001</v>
      </c>
      <c r="G56" s="3">
        <v>6284.5</v>
      </c>
      <c r="H56" s="3">
        <v>31</v>
      </c>
      <c r="I56" s="3">
        <f t="shared" si="0"/>
        <v>63.936414663319987</v>
      </c>
      <c r="J56" s="3">
        <v>0.169428041</v>
      </c>
      <c r="K56" s="3" t="s">
        <v>1674</v>
      </c>
      <c r="L56" s="3" t="s">
        <v>598</v>
      </c>
    </row>
    <row r="57" spans="5:12">
      <c r="E57" s="3">
        <v>194.67400000000001</v>
      </c>
      <c r="F57" s="3">
        <v>144.381</v>
      </c>
      <c r="G57" s="3">
        <v>6289.5</v>
      </c>
      <c r="H57" s="3">
        <v>31</v>
      </c>
      <c r="I57" s="3">
        <f t="shared" si="0"/>
        <v>51.613638129858657</v>
      </c>
      <c r="J57" s="3">
        <v>-0.30361512600000001</v>
      </c>
      <c r="K57" s="3" t="s">
        <v>1675</v>
      </c>
      <c r="L57" s="3" t="s">
        <v>598</v>
      </c>
    </row>
    <row r="58" spans="5:12">
      <c r="E58" s="3">
        <v>156.93899999999999</v>
      </c>
      <c r="F58" s="3">
        <v>180.50800000000001</v>
      </c>
      <c r="G58" s="3">
        <v>6294.5</v>
      </c>
      <c r="H58" s="3">
        <v>31</v>
      </c>
      <c r="I58" s="3">
        <f t="shared" si="0"/>
        <v>41.284244997335243</v>
      </c>
      <c r="J58" s="3">
        <v>-0.70013686900000005</v>
      </c>
      <c r="K58" s="3" t="s">
        <v>1676</v>
      </c>
      <c r="L58" s="3" t="s">
        <v>598</v>
      </c>
    </row>
    <row r="59" spans="5:12">
      <c r="E59" s="3">
        <v>103.69199999999999</v>
      </c>
      <c r="F59" s="3">
        <v>172.685</v>
      </c>
      <c r="G59" s="3">
        <v>6319.5</v>
      </c>
      <c r="H59" s="3">
        <v>31</v>
      </c>
      <c r="I59" s="3">
        <f t="shared" si="0"/>
        <v>62.929511812821183</v>
      </c>
      <c r="J59" s="3">
        <v>0.13077534699999999</v>
      </c>
      <c r="K59" s="3" t="s">
        <v>1677</v>
      </c>
      <c r="L59" s="3" t="s">
        <v>598</v>
      </c>
    </row>
    <row r="60" spans="5:12">
      <c r="E60" s="3">
        <v>91.209000000000003</v>
      </c>
      <c r="F60" s="3">
        <v>146.404</v>
      </c>
      <c r="G60" s="3">
        <v>6330.5</v>
      </c>
      <c r="H60" s="3">
        <v>31</v>
      </c>
      <c r="I60" s="3">
        <f t="shared" si="0"/>
        <v>72.646108670733369</v>
      </c>
      <c r="J60" s="3">
        <v>0.50377324499999998</v>
      </c>
      <c r="K60" s="3" t="s">
        <v>1678</v>
      </c>
      <c r="L60" s="3" t="s">
        <v>598</v>
      </c>
    </row>
    <row r="61" spans="5:12">
      <c r="E61" s="3">
        <v>118.742</v>
      </c>
      <c r="F61" s="3">
        <v>186.328</v>
      </c>
      <c r="G61" s="3">
        <v>6299.5</v>
      </c>
      <c r="H61" s="3">
        <v>31</v>
      </c>
      <c r="I61" s="3">
        <f t="shared" si="0"/>
        <v>52.803599214447495</v>
      </c>
      <c r="J61" s="3">
        <v>-0.25793524499999998</v>
      </c>
      <c r="K61" s="3" t="s">
        <v>1679</v>
      </c>
      <c r="L61" s="3" t="s">
        <v>598</v>
      </c>
    </row>
    <row r="62" spans="5:12">
      <c r="E62" s="3">
        <v>106.706</v>
      </c>
      <c r="F62" s="3">
        <v>177.02699999999999</v>
      </c>
      <c r="G62" s="3">
        <v>6309.5</v>
      </c>
      <c r="H62" s="3">
        <v>31</v>
      </c>
      <c r="I62" s="3">
        <f t="shared" si="0"/>
        <v>57.58109937297133</v>
      </c>
      <c r="J62" s="3">
        <v>-7.4537957000000002E-2</v>
      </c>
      <c r="K62" s="3" t="s">
        <v>1680</v>
      </c>
      <c r="L62" s="3" t="s">
        <v>598</v>
      </c>
    </row>
    <row r="63" spans="5:12">
      <c r="E63" s="3">
        <v>108.884</v>
      </c>
      <c r="F63" s="3">
        <v>182.93600000000001</v>
      </c>
      <c r="G63" s="3">
        <v>6320.5</v>
      </c>
      <c r="H63" s="3">
        <v>31</v>
      </c>
      <c r="I63" s="3">
        <f t="shared" si="0"/>
        <v>65.904787276798046</v>
      </c>
      <c r="J63" s="3">
        <v>0.24498935699999999</v>
      </c>
      <c r="K63" s="3" t="s">
        <v>1681</v>
      </c>
      <c r="L63" s="3" t="s">
        <v>598</v>
      </c>
    </row>
    <row r="64" spans="5:12">
      <c r="E64" s="3">
        <v>119.06100000000001</v>
      </c>
      <c r="F64" s="3">
        <v>116.206</v>
      </c>
      <c r="G64" s="3">
        <v>6295.5</v>
      </c>
      <c r="H64" s="3">
        <v>31</v>
      </c>
      <c r="I64" s="3">
        <f t="shared" si="0"/>
        <v>40.110765250740357</v>
      </c>
      <c r="J64" s="3">
        <v>-0.745184069</v>
      </c>
      <c r="K64" s="3" t="s">
        <v>1682</v>
      </c>
      <c r="L64" s="3" t="s">
        <v>598</v>
      </c>
    </row>
    <row r="65" spans="1:14">
      <c r="E65" s="6">
        <v>149.726</v>
      </c>
      <c r="F65" s="6">
        <v>195.15600000000001</v>
      </c>
      <c r="G65" s="6">
        <v>6294.5</v>
      </c>
      <c r="H65" s="6">
        <v>31</v>
      </c>
      <c r="I65" s="6">
        <f t="shared" si="0"/>
        <v>53.417865494607703</v>
      </c>
      <c r="J65" s="6">
        <v>-0.23435497</v>
      </c>
      <c r="K65" s="6" t="s">
        <v>1649</v>
      </c>
      <c r="L65" s="6" t="s">
        <v>598</v>
      </c>
    </row>
    <row r="66" spans="1:14">
      <c r="E66">
        <v>164.196</v>
      </c>
      <c r="F66">
        <v>173.64599999999999</v>
      </c>
      <c r="G66">
        <v>6293.5</v>
      </c>
      <c r="H66">
        <v>31</v>
      </c>
      <c r="I66">
        <f t="shared" si="0"/>
        <v>38.278253277807735</v>
      </c>
      <c r="J66">
        <v>-0.815530007</v>
      </c>
      <c r="K66" t="s">
        <v>1683</v>
      </c>
      <c r="L66" t="s">
        <v>601</v>
      </c>
    </row>
    <row r="67" spans="1:14" s="1" customFormat="1">
      <c r="A67"/>
      <c r="B67"/>
      <c r="C67"/>
      <c r="D67"/>
      <c r="E67">
        <v>143.36500000000001</v>
      </c>
      <c r="F67">
        <v>120.08499999999999</v>
      </c>
      <c r="G67">
        <v>6296.5</v>
      </c>
      <c r="H67">
        <v>31</v>
      </c>
      <c r="I67">
        <f t="shared" ref="I67:I85" si="2">SQRT((E67-$A$3)^2+(F67-$B$3)^2+(G67-$C$3)^2)</f>
        <v>28.728851003825412</v>
      </c>
      <c r="J67">
        <v>-1.1821096879999999</v>
      </c>
      <c r="K67" t="s">
        <v>1684</v>
      </c>
      <c r="L67" t="s">
        <v>601</v>
      </c>
      <c r="M67"/>
      <c r="N67"/>
    </row>
    <row r="68" spans="1:14" s="1" customFormat="1">
      <c r="A68"/>
      <c r="B68"/>
      <c r="C68"/>
      <c r="D68"/>
      <c r="E68">
        <v>127.01300000000001</v>
      </c>
      <c r="F68">
        <v>124.937</v>
      </c>
      <c r="G68">
        <v>6300.5</v>
      </c>
      <c r="H68">
        <v>31</v>
      </c>
      <c r="I68">
        <f t="shared" si="2"/>
        <v>32.322401148429556</v>
      </c>
      <c r="J68">
        <v>-1.0441615289999999</v>
      </c>
      <c r="K68" t="s">
        <v>1685</v>
      </c>
      <c r="L68" t="s">
        <v>601</v>
      </c>
      <c r="M68"/>
      <c r="N68"/>
    </row>
    <row r="69" spans="1:14" s="1" customFormat="1">
      <c r="A69"/>
      <c r="B69"/>
      <c r="C69"/>
      <c r="D69"/>
      <c r="E69">
        <v>119.06100000000001</v>
      </c>
      <c r="F69">
        <v>116.206</v>
      </c>
      <c r="G69">
        <v>6295.5</v>
      </c>
      <c r="H69">
        <v>31</v>
      </c>
      <c r="I69">
        <f t="shared" si="2"/>
        <v>40.110765250740357</v>
      </c>
      <c r="J69">
        <v>-0.745184069</v>
      </c>
      <c r="K69" t="s">
        <v>1682</v>
      </c>
      <c r="L69" t="s">
        <v>601</v>
      </c>
      <c r="M69"/>
      <c r="N69"/>
    </row>
    <row r="70" spans="1:14" s="1" customFormat="1">
      <c r="A70"/>
      <c r="B70"/>
      <c r="C70"/>
      <c r="D70"/>
      <c r="E70">
        <v>120.40900000000001</v>
      </c>
      <c r="F70">
        <v>122.325</v>
      </c>
      <c r="G70">
        <v>6311.5</v>
      </c>
      <c r="H70">
        <v>31</v>
      </c>
      <c r="I70">
        <f t="shared" si="2"/>
        <v>44.473279528274055</v>
      </c>
      <c r="J70">
        <v>-0.57771713800000002</v>
      </c>
      <c r="K70" t="s">
        <v>1686</v>
      </c>
      <c r="L70" t="s">
        <v>601</v>
      </c>
      <c r="M70"/>
      <c r="N70"/>
    </row>
    <row r="71" spans="1:14" s="1" customFormat="1">
      <c r="A71"/>
      <c r="B71"/>
      <c r="C71"/>
      <c r="D71"/>
      <c r="E71">
        <v>140.84299999999999</v>
      </c>
      <c r="F71">
        <v>142.16</v>
      </c>
      <c r="G71">
        <v>6283.5</v>
      </c>
      <c r="H71">
        <v>31</v>
      </c>
      <c r="I71">
        <f t="shared" si="2"/>
        <v>4.6078260600851824</v>
      </c>
      <c r="J71">
        <v>-2.1080605889999999</v>
      </c>
      <c r="K71" t="s">
        <v>1687</v>
      </c>
      <c r="L71" t="s">
        <v>601</v>
      </c>
      <c r="M71"/>
      <c r="N71"/>
    </row>
    <row r="72" spans="1:14" s="1" customFormat="1">
      <c r="A72"/>
      <c r="B72"/>
      <c r="C72"/>
      <c r="D72"/>
      <c r="E72">
        <v>153.44300000000001</v>
      </c>
      <c r="F72">
        <v>131.37200000000001</v>
      </c>
      <c r="G72">
        <v>6283.5</v>
      </c>
      <c r="H72">
        <v>31</v>
      </c>
      <c r="I72">
        <f t="shared" si="2"/>
        <v>16.091856977987337</v>
      </c>
      <c r="J72">
        <v>-1.667214945</v>
      </c>
      <c r="K72" t="s">
        <v>1688</v>
      </c>
      <c r="L72" t="s">
        <v>601</v>
      </c>
      <c r="M72"/>
      <c r="N72"/>
    </row>
    <row r="73" spans="1:14" s="1" customFormat="1">
      <c r="A73"/>
      <c r="B73"/>
      <c r="C73"/>
      <c r="D73"/>
      <c r="E73">
        <v>144.364</v>
      </c>
      <c r="F73">
        <v>151.83600000000001</v>
      </c>
      <c r="G73">
        <v>6289.5</v>
      </c>
      <c r="H73">
        <v>31</v>
      </c>
      <c r="I73">
        <f t="shared" si="2"/>
        <v>11.98299403321224</v>
      </c>
      <c r="J73">
        <v>-1.824944782</v>
      </c>
      <c r="K73" t="s">
        <v>1689</v>
      </c>
      <c r="L73" t="s">
        <v>601</v>
      </c>
      <c r="M73"/>
      <c r="N73"/>
    </row>
    <row r="74" spans="1:14" s="1" customFormat="1">
      <c r="A74"/>
      <c r="B74"/>
      <c r="C74"/>
      <c r="D74"/>
      <c r="E74">
        <v>149.32400000000001</v>
      </c>
      <c r="F74">
        <v>143.19800000000001</v>
      </c>
      <c r="G74">
        <v>6287.5</v>
      </c>
      <c r="H74">
        <v>31</v>
      </c>
      <c r="I74">
        <f t="shared" si="2"/>
        <v>8.9153738003518406</v>
      </c>
      <c r="J74">
        <v>-1.942703697</v>
      </c>
      <c r="K74" t="s">
        <v>1690</v>
      </c>
      <c r="L74" t="s">
        <v>601</v>
      </c>
      <c r="M74"/>
      <c r="N74"/>
    </row>
    <row r="75" spans="1:14" s="1" customFormat="1">
      <c r="A75"/>
      <c r="B75"/>
      <c r="C75"/>
      <c r="D75"/>
      <c r="E75">
        <v>148.02000000000001</v>
      </c>
      <c r="F75">
        <v>134.70500000000001</v>
      </c>
      <c r="G75">
        <v>6284.5</v>
      </c>
      <c r="H75">
        <v>31</v>
      </c>
      <c r="I75">
        <f t="shared" si="2"/>
        <v>10.893465242979381</v>
      </c>
      <c r="J75">
        <v>-1.866769297</v>
      </c>
      <c r="K75" t="s">
        <v>1691</v>
      </c>
      <c r="L75" t="s">
        <v>601</v>
      </c>
      <c r="M75"/>
      <c r="N75"/>
    </row>
    <row r="76" spans="1:14" s="1" customFormat="1">
      <c r="A76"/>
      <c r="B76"/>
      <c r="C76"/>
      <c r="D76"/>
      <c r="E76">
        <v>169.76300000000001</v>
      </c>
      <c r="F76">
        <v>124.26600000000001</v>
      </c>
      <c r="G76">
        <v>6296.5</v>
      </c>
      <c r="H76">
        <v>31</v>
      </c>
      <c r="I76">
        <f t="shared" si="2"/>
        <v>36.255119983252015</v>
      </c>
      <c r="J76">
        <v>-0.89319345999999999</v>
      </c>
      <c r="K76" t="s">
        <v>1692</v>
      </c>
      <c r="L76" t="s">
        <v>601</v>
      </c>
      <c r="M76"/>
      <c r="N76"/>
    </row>
    <row r="77" spans="1:14" s="1" customFormat="1">
      <c r="A77"/>
      <c r="B77"/>
      <c r="C77"/>
      <c r="D77"/>
      <c r="E77">
        <v>163.5</v>
      </c>
      <c r="F77">
        <v>128.89500000000001</v>
      </c>
      <c r="G77">
        <v>6284.5</v>
      </c>
      <c r="H77">
        <v>31</v>
      </c>
      <c r="I77">
        <f t="shared" si="2"/>
        <v>25.067642988522064</v>
      </c>
      <c r="J77">
        <v>-1.3226550779999999</v>
      </c>
      <c r="K77" t="s">
        <v>1693</v>
      </c>
      <c r="L77" t="s">
        <v>601</v>
      </c>
      <c r="M77"/>
      <c r="N77"/>
    </row>
    <row r="78" spans="1:14" s="1" customFormat="1">
      <c r="A78"/>
      <c r="B78"/>
      <c r="C78"/>
      <c r="D78"/>
      <c r="E78">
        <v>170.02199999999999</v>
      </c>
      <c r="F78">
        <v>175.27600000000001</v>
      </c>
      <c r="G78">
        <v>6288.5</v>
      </c>
      <c r="H78">
        <v>31</v>
      </c>
      <c r="I78">
        <f t="shared" si="2"/>
        <v>41.601668067518631</v>
      </c>
      <c r="J78">
        <v>-0.68795172500000001</v>
      </c>
      <c r="K78" t="s">
        <v>1694</v>
      </c>
      <c r="L78" t="s">
        <v>601</v>
      </c>
      <c r="M78"/>
      <c r="N78"/>
    </row>
    <row r="79" spans="1:14" s="1" customFormat="1">
      <c r="A79"/>
      <c r="B79"/>
      <c r="C79"/>
      <c r="D79"/>
      <c r="E79">
        <v>141.053</v>
      </c>
      <c r="F79">
        <v>138.16300000000001</v>
      </c>
      <c r="G79">
        <v>6287.5</v>
      </c>
      <c r="H79">
        <v>31</v>
      </c>
      <c r="I79">
        <f t="shared" si="2"/>
        <v>9.4986990688198976</v>
      </c>
      <c r="J79">
        <v>-1.920311176</v>
      </c>
      <c r="K79" t="s">
        <v>1695</v>
      </c>
      <c r="L79" t="s">
        <v>601</v>
      </c>
      <c r="M79"/>
      <c r="N79"/>
    </row>
    <row r="80" spans="1:14" s="1" customFormat="1">
      <c r="A80"/>
      <c r="B80"/>
      <c r="C80"/>
      <c r="D80"/>
      <c r="E80">
        <v>170.71899999999999</v>
      </c>
      <c r="F80">
        <v>137.327</v>
      </c>
      <c r="G80">
        <v>6287.5</v>
      </c>
      <c r="H80">
        <v>31</v>
      </c>
      <c r="I80">
        <f t="shared" si="2"/>
        <v>28.53991857031129</v>
      </c>
      <c r="J80">
        <v>-1.1893623710000001</v>
      </c>
      <c r="K80" t="s">
        <v>1696</v>
      </c>
      <c r="L80" t="s">
        <v>601</v>
      </c>
      <c r="M80"/>
      <c r="N80"/>
    </row>
    <row r="81" spans="1:14" s="1" customFormat="1">
      <c r="A81"/>
      <c r="B81"/>
      <c r="C81"/>
      <c r="D81"/>
      <c r="E81">
        <v>136.46799999999999</v>
      </c>
      <c r="F81">
        <v>152.87200000000001</v>
      </c>
      <c r="G81">
        <v>6289.5</v>
      </c>
      <c r="H81">
        <v>31</v>
      </c>
      <c r="I81">
        <f t="shared" si="2"/>
        <v>14.673138246469312</v>
      </c>
      <c r="J81">
        <v>-1.7216763070000001</v>
      </c>
      <c r="K81" t="s">
        <v>1697</v>
      </c>
      <c r="L81" t="s">
        <v>601</v>
      </c>
      <c r="M81"/>
      <c r="N81"/>
    </row>
    <row r="82" spans="1:14" s="1" customFormat="1">
      <c r="A82"/>
      <c r="B82"/>
      <c r="C82"/>
      <c r="D82"/>
      <c r="E82">
        <v>122.84699999999999</v>
      </c>
      <c r="F82">
        <v>165.78200000000001</v>
      </c>
      <c r="G82">
        <v>6287.5</v>
      </c>
      <c r="H82">
        <v>31</v>
      </c>
      <c r="I82">
        <f t="shared" si="2"/>
        <v>31.101146554427878</v>
      </c>
      <c r="J82">
        <v>-1.0910426950000001</v>
      </c>
      <c r="K82" t="s">
        <v>1698</v>
      </c>
      <c r="L82" t="s">
        <v>601</v>
      </c>
      <c r="M82"/>
      <c r="N82"/>
    </row>
    <row r="83" spans="1:14" s="1" customFormat="1">
      <c r="A83"/>
      <c r="B83"/>
      <c r="C83"/>
      <c r="D83"/>
      <c r="E83">
        <v>123.459</v>
      </c>
      <c r="F83">
        <v>138.74600000000001</v>
      </c>
      <c r="G83">
        <v>6293.5</v>
      </c>
      <c r="H83">
        <v>31</v>
      </c>
      <c r="I83">
        <f t="shared" si="2"/>
        <v>24.736678455281748</v>
      </c>
      <c r="J83">
        <v>-1.3353600480000001</v>
      </c>
      <c r="K83" t="s">
        <v>1699</v>
      </c>
      <c r="L83" t="s">
        <v>601</v>
      </c>
      <c r="M83"/>
      <c r="N83"/>
    </row>
    <row r="84" spans="1:14" s="1" customFormat="1">
      <c r="A84"/>
      <c r="B84"/>
      <c r="C84"/>
      <c r="D84"/>
      <c r="E84">
        <v>166.02500000000001</v>
      </c>
      <c r="F84">
        <v>157.084</v>
      </c>
      <c r="G84">
        <v>6286.5</v>
      </c>
      <c r="H84">
        <v>31</v>
      </c>
      <c r="I84">
        <f t="shared" si="2"/>
        <v>26.463862775490654</v>
      </c>
      <c r="J84">
        <v>-1.2690573979999999</v>
      </c>
      <c r="K84" t="s">
        <v>1700</v>
      </c>
      <c r="L84" t="s">
        <v>601</v>
      </c>
    </row>
    <row r="85" spans="1:14" s="1" customFormat="1">
      <c r="A85"/>
      <c r="B85"/>
      <c r="C85"/>
      <c r="D85"/>
      <c r="E85">
        <v>130.125</v>
      </c>
      <c r="F85">
        <v>187.06</v>
      </c>
      <c r="G85">
        <v>6308.5</v>
      </c>
      <c r="H85">
        <v>31</v>
      </c>
      <c r="I85">
        <f t="shared" si="2"/>
        <v>53.213777774181757</v>
      </c>
      <c r="J85">
        <v>-0.24218943000000001</v>
      </c>
      <c r="K85" t="s">
        <v>1701</v>
      </c>
      <c r="L85" t="s">
        <v>601</v>
      </c>
    </row>
  </sheetData>
  <mergeCells count="8">
    <mergeCell ref="N1:N2"/>
    <mergeCell ref="O1:O2"/>
    <mergeCell ref="A1:D1"/>
    <mergeCell ref="E1:H1"/>
    <mergeCell ref="I1:I2"/>
    <mergeCell ref="J1:J2"/>
    <mergeCell ref="K1:K2"/>
    <mergeCell ref="L1:L2"/>
  </mergeCells>
  <phoneticPr fontId="16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8634B-7B5A-F54C-A8A1-39ECC3978A53}">
  <sheetPr codeName="Sheet10">
    <tabColor rgb="FFFFBBAF"/>
  </sheetPr>
  <dimension ref="A1:X437"/>
  <sheetViews>
    <sheetView zoomScale="80" zoomScaleNormal="80" workbookViewId="0">
      <pane xSplit="1" ySplit="1" topLeftCell="B2" activePane="bottomRight" state="frozen"/>
      <selection activeCell="S269" sqref="S269"/>
      <selection pane="topRight" activeCell="S269" sqref="S269"/>
      <selection pane="bottomLeft" activeCell="S269" sqref="S269"/>
      <selection pane="bottomRight" activeCell="A436" sqref="A436:A437"/>
    </sheetView>
  </sheetViews>
  <sheetFormatPr baseColWidth="10" defaultColWidth="8.83203125" defaultRowHeight="18"/>
  <cols>
    <col min="1" max="1" width="17.5" style="161" customWidth="1"/>
    <col min="2" max="3" width="12" style="1" customWidth="1"/>
    <col min="4" max="4" width="16.5" style="161" customWidth="1"/>
    <col min="5" max="5" width="15.5" style="161" customWidth="1"/>
    <col min="6" max="7" width="12" style="161" customWidth="1"/>
    <col min="8" max="8" width="16.5" style="161" customWidth="1"/>
    <col min="9" max="9" width="23.83203125" style="161" customWidth="1"/>
    <col min="10" max="10" width="16.5" style="161" customWidth="1"/>
    <col min="12" max="12" width="15.6640625" customWidth="1"/>
    <col min="14" max="14" width="17" customWidth="1"/>
    <col min="19" max="19" width="23.5" customWidth="1"/>
    <col min="20" max="20" width="12" customWidth="1"/>
    <col min="21" max="21" width="11.83203125" customWidth="1"/>
    <col min="24" max="24" width="14.5" customWidth="1"/>
  </cols>
  <sheetData>
    <row r="1" spans="1:24" s="10" customFormat="1" ht="49" customHeight="1">
      <c r="A1" s="169" t="s">
        <v>1</v>
      </c>
      <c r="B1" s="103" t="s">
        <v>13</v>
      </c>
      <c r="C1" s="103" t="s">
        <v>14</v>
      </c>
      <c r="D1" s="169" t="s">
        <v>4</v>
      </c>
      <c r="E1" s="169" t="s">
        <v>3</v>
      </c>
      <c r="F1" s="170" t="s">
        <v>7</v>
      </c>
      <c r="G1" s="170" t="s">
        <v>8</v>
      </c>
      <c r="H1" s="170" t="s">
        <v>15</v>
      </c>
      <c r="I1" s="170" t="s">
        <v>5</v>
      </c>
      <c r="J1" s="170" t="s">
        <v>6</v>
      </c>
    </row>
    <row r="2" spans="1:24" s="1" customFormat="1">
      <c r="A2" s="152" t="s">
        <v>53</v>
      </c>
      <c r="B2" s="22">
        <v>1</v>
      </c>
      <c r="C2" s="22">
        <v>69</v>
      </c>
      <c r="D2" s="152" t="s">
        <v>2</v>
      </c>
      <c r="E2" s="152" t="s">
        <v>12</v>
      </c>
      <c r="F2" s="152">
        <v>26</v>
      </c>
      <c r="G2" s="152"/>
      <c r="H2" s="152">
        <v>1</v>
      </c>
      <c r="I2" s="152" t="s">
        <v>2</v>
      </c>
      <c r="J2" s="152" t="s">
        <v>12</v>
      </c>
      <c r="K2"/>
      <c r="L2" s="174" t="s">
        <v>599</v>
      </c>
      <c r="M2" s="174" t="s">
        <v>700</v>
      </c>
      <c r="N2" s="174" t="s">
        <v>600</v>
      </c>
      <c r="O2" s="174" t="s">
        <v>683</v>
      </c>
      <c r="P2" s="174" t="s">
        <v>609</v>
      </c>
      <c r="Q2" s="174" t="s">
        <v>610</v>
      </c>
      <c r="R2"/>
      <c r="S2" s="172" t="s">
        <v>608</v>
      </c>
      <c r="T2" s="171" t="s">
        <v>603</v>
      </c>
      <c r="U2" s="171"/>
      <c r="V2" s="171"/>
      <c r="W2" s="171"/>
      <c r="X2" s="171"/>
    </row>
    <row r="3" spans="1:24" s="1" customFormat="1">
      <c r="A3" s="152" t="s">
        <v>54</v>
      </c>
      <c r="B3" s="22">
        <v>1</v>
      </c>
      <c r="C3" s="22">
        <v>69</v>
      </c>
      <c r="D3" s="152" t="s">
        <v>2</v>
      </c>
      <c r="E3" s="152" t="s">
        <v>12</v>
      </c>
      <c r="F3" s="152">
        <v>26</v>
      </c>
      <c r="G3" s="152"/>
      <c r="H3" s="152">
        <v>1</v>
      </c>
      <c r="I3" s="152" t="s">
        <v>386</v>
      </c>
      <c r="J3" s="152" t="s">
        <v>12</v>
      </c>
      <c r="K3"/>
      <c r="L3" s="175"/>
      <c r="M3" s="175"/>
      <c r="N3" s="175"/>
      <c r="O3" s="179"/>
      <c r="P3" s="175"/>
      <c r="Q3" s="175"/>
      <c r="R3"/>
      <c r="S3" s="173"/>
      <c r="T3" s="58" t="s">
        <v>2</v>
      </c>
      <c r="U3" s="58" t="s">
        <v>386</v>
      </c>
      <c r="V3" s="58" t="s">
        <v>598</v>
      </c>
      <c r="W3" s="58" t="s">
        <v>601</v>
      </c>
      <c r="X3" s="58" t="s">
        <v>682</v>
      </c>
    </row>
    <row r="4" spans="1:24" s="1" customFormat="1">
      <c r="A4" s="150" t="s">
        <v>55</v>
      </c>
      <c r="B4" s="87">
        <v>1</v>
      </c>
      <c r="C4" s="87">
        <v>69</v>
      </c>
      <c r="D4" s="150" t="s">
        <v>2</v>
      </c>
      <c r="E4" s="150" t="s">
        <v>12</v>
      </c>
      <c r="F4" s="150">
        <v>28</v>
      </c>
      <c r="G4" s="150"/>
      <c r="H4" s="150">
        <v>1</v>
      </c>
      <c r="I4" s="150" t="s">
        <v>2</v>
      </c>
      <c r="J4" s="150" t="s">
        <v>12</v>
      </c>
      <c r="K4"/>
      <c r="L4" s="191" t="s">
        <v>1773</v>
      </c>
      <c r="M4" s="37">
        <f>COUNTIF(A2:A47, "*_01")+COUNTIF(A51:A86, "*_01")</f>
        <v>43</v>
      </c>
      <c r="N4" s="37" t="s">
        <v>2</v>
      </c>
      <c r="O4" s="37">
        <f>COUNTIF($I$2:$I$47, N4)+COUNTIF($I$51:$I$86,  N4)</f>
        <v>70</v>
      </c>
      <c r="P4" s="56">
        <f>SUM(O4:O8)</f>
        <v>82</v>
      </c>
      <c r="Q4" s="56">
        <f>O4*100/$P$4</f>
        <v>85.365853658536579</v>
      </c>
      <c r="R4"/>
      <c r="S4" s="59" t="s">
        <v>1773</v>
      </c>
      <c r="T4" s="57">
        <f>Q4</f>
        <v>85.365853658536579</v>
      </c>
      <c r="U4" s="57">
        <f>Q5</f>
        <v>7.3170731707317076</v>
      </c>
      <c r="V4" s="57">
        <f>Q6</f>
        <v>0</v>
      </c>
      <c r="W4" s="57">
        <f>Q7</f>
        <v>0</v>
      </c>
      <c r="X4" s="57">
        <f>Q8</f>
        <v>7.3170731707317076</v>
      </c>
    </row>
    <row r="5" spans="1:24" s="1" customFormat="1">
      <c r="A5" s="150" t="s">
        <v>56</v>
      </c>
      <c r="B5" s="87">
        <v>1</v>
      </c>
      <c r="C5" s="87">
        <v>69</v>
      </c>
      <c r="D5" s="150" t="s">
        <v>2</v>
      </c>
      <c r="E5" s="150" t="s">
        <v>12</v>
      </c>
      <c r="F5" s="150">
        <v>28</v>
      </c>
      <c r="G5" s="150"/>
      <c r="H5" s="150">
        <v>1</v>
      </c>
      <c r="I5" s="150" t="s">
        <v>2</v>
      </c>
      <c r="J5" s="150" t="s">
        <v>12</v>
      </c>
      <c r="K5"/>
      <c r="L5" s="192"/>
      <c r="M5" s="38"/>
      <c r="N5" s="38" t="s">
        <v>386</v>
      </c>
      <c r="O5" s="38">
        <f t="shared" ref="O5:O7" si="0">COUNTIF($I$2:$I$47, N5)+COUNTIF($I$51:$I$86,  N5)</f>
        <v>6</v>
      </c>
      <c r="P5" s="3"/>
      <c r="Q5" s="3">
        <f t="shared" ref="Q5:Q8" si="1">O5*100/$P$4</f>
        <v>7.3170731707317076</v>
      </c>
      <c r="R5"/>
      <c r="S5" s="59" t="s">
        <v>1774</v>
      </c>
      <c r="T5" s="57">
        <f>Q9</f>
        <v>3.1578947368421053</v>
      </c>
      <c r="U5" s="57">
        <f>Q10</f>
        <v>76.84210526315789</v>
      </c>
      <c r="V5" s="57">
        <f>Q11</f>
        <v>2.1052631578947367</v>
      </c>
      <c r="W5" s="57">
        <f>Q12</f>
        <v>0</v>
      </c>
      <c r="X5" s="57">
        <f>Q13</f>
        <v>17.894736842105264</v>
      </c>
    </row>
    <row r="6" spans="1:24">
      <c r="A6" s="152" t="s">
        <v>74</v>
      </c>
      <c r="B6" s="22">
        <v>1</v>
      </c>
      <c r="C6" s="22">
        <v>69</v>
      </c>
      <c r="D6" s="152" t="s">
        <v>2</v>
      </c>
      <c r="E6" s="152" t="s">
        <v>12</v>
      </c>
      <c r="F6" s="152">
        <v>25</v>
      </c>
      <c r="G6" s="152"/>
      <c r="H6" s="152">
        <v>1</v>
      </c>
      <c r="I6" s="152" t="s">
        <v>2</v>
      </c>
      <c r="J6" s="152" t="s">
        <v>12</v>
      </c>
      <c r="L6" s="192"/>
      <c r="M6" s="38"/>
      <c r="N6" s="38" t="s">
        <v>598</v>
      </c>
      <c r="O6" s="38">
        <f t="shared" si="0"/>
        <v>0</v>
      </c>
      <c r="P6" s="3"/>
      <c r="Q6" s="3">
        <f t="shared" si="1"/>
        <v>0</v>
      </c>
      <c r="S6" s="59" t="s">
        <v>1775</v>
      </c>
      <c r="T6" s="57">
        <f>Q14</f>
        <v>0</v>
      </c>
      <c r="U6" s="57">
        <f>Q15</f>
        <v>2.4096385542168677</v>
      </c>
      <c r="V6" s="57">
        <f>Q16</f>
        <v>73.493975903614455</v>
      </c>
      <c r="W6" s="57">
        <f>Q17</f>
        <v>2.4096385542168677</v>
      </c>
      <c r="X6" s="57">
        <f>Q18</f>
        <v>21.686746987951807</v>
      </c>
    </row>
    <row r="7" spans="1:24">
      <c r="A7" s="152" t="s">
        <v>75</v>
      </c>
      <c r="B7" s="22">
        <v>1</v>
      </c>
      <c r="C7" s="22">
        <v>69</v>
      </c>
      <c r="D7" s="152" t="s">
        <v>2</v>
      </c>
      <c r="E7" s="152" t="s">
        <v>12</v>
      </c>
      <c r="F7" s="152">
        <v>25</v>
      </c>
      <c r="G7" s="152"/>
      <c r="H7" s="152">
        <v>1</v>
      </c>
      <c r="I7" s="152" t="s">
        <v>2</v>
      </c>
      <c r="J7" s="152" t="s">
        <v>12</v>
      </c>
      <c r="L7" s="192"/>
      <c r="M7" s="38"/>
      <c r="N7" s="38" t="s">
        <v>601</v>
      </c>
      <c r="O7" s="38">
        <f t="shared" si="0"/>
        <v>0</v>
      </c>
      <c r="P7" s="3"/>
      <c r="Q7" s="3">
        <f t="shared" si="1"/>
        <v>0</v>
      </c>
      <c r="S7" s="59" t="s">
        <v>1776</v>
      </c>
      <c r="T7" s="57">
        <f>Q19</f>
        <v>0</v>
      </c>
      <c r="U7" s="57">
        <f>Q20</f>
        <v>0</v>
      </c>
      <c r="V7" s="57">
        <f>Q21</f>
        <v>5.6074766355140184</v>
      </c>
      <c r="W7" s="57">
        <f>Q22</f>
        <v>64.485981308411212</v>
      </c>
      <c r="X7" s="57">
        <f>Q23</f>
        <v>29.906542056074766</v>
      </c>
    </row>
    <row r="8" spans="1:24">
      <c r="A8" s="150" t="s">
        <v>415</v>
      </c>
      <c r="B8" s="87">
        <v>1</v>
      </c>
      <c r="C8" s="87">
        <v>69</v>
      </c>
      <c r="D8" s="150" t="s">
        <v>2</v>
      </c>
      <c r="E8" s="150" t="s">
        <v>12</v>
      </c>
      <c r="F8" s="150">
        <v>28</v>
      </c>
      <c r="G8" s="150"/>
      <c r="H8" s="150">
        <v>1</v>
      </c>
      <c r="I8" s="150" t="s">
        <v>2</v>
      </c>
      <c r="J8" s="150" t="s">
        <v>12</v>
      </c>
      <c r="L8" s="193"/>
      <c r="M8" s="39"/>
      <c r="N8" s="39" t="s">
        <v>607</v>
      </c>
      <c r="O8" s="39">
        <f>COUNTIF($I$2:$I$47, N8)+COUNTIF($I$51:$I$86,  N8)</f>
        <v>6</v>
      </c>
      <c r="P8" s="6"/>
      <c r="Q8" s="6">
        <f t="shared" si="1"/>
        <v>7.3170731707317076</v>
      </c>
      <c r="S8" s="59" t="s">
        <v>682</v>
      </c>
      <c r="T8" s="57">
        <f>Q24</f>
        <v>0</v>
      </c>
      <c r="U8" s="57">
        <f>Q25</f>
        <v>0</v>
      </c>
      <c r="V8" s="57">
        <f>Q26</f>
        <v>0</v>
      </c>
      <c r="W8" s="57">
        <f>Q27</f>
        <v>0</v>
      </c>
      <c r="X8" s="57">
        <f>Q28</f>
        <v>100</v>
      </c>
    </row>
    <row r="9" spans="1:24">
      <c r="A9" s="150" t="s">
        <v>416</v>
      </c>
      <c r="B9" s="87">
        <v>1</v>
      </c>
      <c r="C9" s="87">
        <v>69</v>
      </c>
      <c r="D9" s="150" t="s">
        <v>2</v>
      </c>
      <c r="E9" s="150" t="s">
        <v>12</v>
      </c>
      <c r="F9" s="150">
        <v>28</v>
      </c>
      <c r="G9" s="150"/>
      <c r="H9" s="150">
        <v>1</v>
      </c>
      <c r="I9" s="150" t="s">
        <v>2</v>
      </c>
      <c r="J9" s="150" t="s">
        <v>12</v>
      </c>
      <c r="L9" s="191" t="s">
        <v>1774</v>
      </c>
      <c r="M9" s="37">
        <f>COUNTIF(A87:A181, "*_01")</f>
        <v>52</v>
      </c>
      <c r="N9" s="37" t="s">
        <v>2</v>
      </c>
      <c r="O9" s="38">
        <f>COUNTIF($I$87:$I$181, N9)</f>
        <v>3</v>
      </c>
      <c r="P9" s="56">
        <f>SUM(O9:O13)</f>
        <v>95</v>
      </c>
      <c r="Q9" s="56">
        <f>O9*100/$P$9</f>
        <v>3.1578947368421053</v>
      </c>
    </row>
    <row r="10" spans="1:24">
      <c r="A10" s="152" t="s">
        <v>507</v>
      </c>
      <c r="B10" s="22">
        <v>1</v>
      </c>
      <c r="C10" s="22">
        <v>69</v>
      </c>
      <c r="D10" s="152" t="s">
        <v>2</v>
      </c>
      <c r="E10" s="152" t="s">
        <v>12</v>
      </c>
      <c r="F10" s="152">
        <v>28</v>
      </c>
      <c r="G10" s="152"/>
      <c r="H10" s="152">
        <v>1</v>
      </c>
      <c r="I10" s="152" t="s">
        <v>2</v>
      </c>
      <c r="J10" s="152" t="s">
        <v>12</v>
      </c>
      <c r="L10" s="192"/>
      <c r="M10" s="38"/>
      <c r="N10" s="38" t="s">
        <v>386</v>
      </c>
      <c r="O10" s="38">
        <f t="shared" ref="O10:O13" si="2">COUNTIF($I$87:$I$181, N10)</f>
        <v>73</v>
      </c>
      <c r="P10" s="3"/>
      <c r="Q10" s="3">
        <f t="shared" ref="Q10:Q13" si="3">O10*100/$P$9</f>
        <v>76.84210526315789</v>
      </c>
    </row>
    <row r="11" spans="1:24">
      <c r="A11" s="152" t="s">
        <v>704</v>
      </c>
      <c r="B11" s="22">
        <v>1</v>
      </c>
      <c r="C11" s="22">
        <v>69</v>
      </c>
      <c r="D11" s="152" t="s">
        <v>2</v>
      </c>
      <c r="E11" s="152" t="s">
        <v>12</v>
      </c>
      <c r="F11" s="152">
        <v>28</v>
      </c>
      <c r="G11" s="152"/>
      <c r="H11" s="152">
        <v>1</v>
      </c>
      <c r="I11" s="152" t="s">
        <v>2</v>
      </c>
      <c r="J11" s="152" t="s">
        <v>12</v>
      </c>
      <c r="L11" s="192"/>
      <c r="M11" s="38"/>
      <c r="N11" s="38" t="s">
        <v>598</v>
      </c>
      <c r="O11" s="38">
        <f t="shared" si="2"/>
        <v>2</v>
      </c>
      <c r="P11" s="3"/>
      <c r="Q11" s="3">
        <f t="shared" si="3"/>
        <v>2.1052631578947367</v>
      </c>
    </row>
    <row r="12" spans="1:24">
      <c r="A12" s="150" t="s">
        <v>705</v>
      </c>
      <c r="B12" s="87">
        <v>1</v>
      </c>
      <c r="C12" s="87">
        <v>69</v>
      </c>
      <c r="D12" s="150" t="s">
        <v>2</v>
      </c>
      <c r="E12" s="150" t="s">
        <v>12</v>
      </c>
      <c r="F12" s="150">
        <v>29</v>
      </c>
      <c r="G12" s="150"/>
      <c r="H12" s="150">
        <v>1</v>
      </c>
      <c r="I12" s="150" t="s">
        <v>2</v>
      </c>
      <c r="J12" s="150" t="s">
        <v>12</v>
      </c>
      <c r="L12" s="192"/>
      <c r="M12" s="38"/>
      <c r="N12" s="38" t="s">
        <v>601</v>
      </c>
      <c r="O12" s="38">
        <f t="shared" si="2"/>
        <v>0</v>
      </c>
      <c r="P12" s="3"/>
      <c r="Q12" s="3">
        <f t="shared" si="3"/>
        <v>0</v>
      </c>
    </row>
    <row r="13" spans="1:24">
      <c r="A13" s="150" t="s">
        <v>706</v>
      </c>
      <c r="B13" s="87">
        <v>1</v>
      </c>
      <c r="C13" s="87">
        <v>69</v>
      </c>
      <c r="D13" s="150" t="s">
        <v>2</v>
      </c>
      <c r="E13" s="150" t="s">
        <v>12</v>
      </c>
      <c r="F13" s="150">
        <v>29</v>
      </c>
      <c r="G13" s="150"/>
      <c r="H13" s="150">
        <v>1</v>
      </c>
      <c r="I13" s="150" t="s">
        <v>2</v>
      </c>
      <c r="J13" s="150" t="s">
        <v>12</v>
      </c>
      <c r="L13" s="193"/>
      <c r="M13" s="39"/>
      <c r="N13" s="39" t="s">
        <v>607</v>
      </c>
      <c r="O13" s="39">
        <f t="shared" si="2"/>
        <v>17</v>
      </c>
      <c r="P13" s="6"/>
      <c r="Q13" s="6">
        <f t="shared" si="3"/>
        <v>17.894736842105264</v>
      </c>
    </row>
    <row r="14" spans="1:24">
      <c r="A14" s="152" t="s">
        <v>412</v>
      </c>
      <c r="B14" s="22">
        <v>1</v>
      </c>
      <c r="C14" s="22">
        <v>69</v>
      </c>
      <c r="D14" s="152" t="s">
        <v>2</v>
      </c>
      <c r="E14" s="152" t="s">
        <v>12</v>
      </c>
      <c r="F14" s="152">
        <v>31</v>
      </c>
      <c r="G14" s="152"/>
      <c r="H14" s="152">
        <v>2</v>
      </c>
      <c r="I14" s="152" t="s">
        <v>2</v>
      </c>
      <c r="J14" s="152" t="s">
        <v>12</v>
      </c>
      <c r="L14" s="191" t="s">
        <v>1775</v>
      </c>
      <c r="M14" s="37">
        <f>COUNTIF(A182:A264, "*_01")</f>
        <v>44</v>
      </c>
      <c r="N14" s="37" t="s">
        <v>2</v>
      </c>
      <c r="O14" s="37">
        <f>COUNTIF($I$182:$I$264, N14)</f>
        <v>0</v>
      </c>
      <c r="P14" s="56">
        <f>SUM(O14:O18)</f>
        <v>83</v>
      </c>
      <c r="Q14" s="56">
        <f>O14*100/$P$14</f>
        <v>0</v>
      </c>
    </row>
    <row r="15" spans="1:24">
      <c r="A15" s="152" t="s">
        <v>413</v>
      </c>
      <c r="B15" s="22">
        <v>1</v>
      </c>
      <c r="C15" s="22">
        <v>69</v>
      </c>
      <c r="D15" s="152" t="s">
        <v>2</v>
      </c>
      <c r="E15" s="152" t="s">
        <v>12</v>
      </c>
      <c r="F15" s="152">
        <v>31</v>
      </c>
      <c r="G15" s="152">
        <v>60</v>
      </c>
      <c r="H15" s="152">
        <v>2</v>
      </c>
      <c r="I15" s="152" t="s">
        <v>2</v>
      </c>
      <c r="J15" s="152" t="s">
        <v>12</v>
      </c>
      <c r="L15" s="192"/>
      <c r="M15" s="38"/>
      <c r="N15" s="38" t="s">
        <v>386</v>
      </c>
      <c r="O15" s="38">
        <f t="shared" ref="O15:O18" si="4">COUNTIF($I$182:$I$264, N15)</f>
        <v>2</v>
      </c>
      <c r="P15" s="3"/>
      <c r="Q15" s="3">
        <f t="shared" ref="Q15:Q18" si="5">O15*100/$P$14</f>
        <v>2.4096385542168677</v>
      </c>
    </row>
    <row r="16" spans="1:24">
      <c r="A16" s="152" t="s">
        <v>707</v>
      </c>
      <c r="B16" s="22">
        <v>1</v>
      </c>
      <c r="C16" s="22">
        <v>69</v>
      </c>
      <c r="D16" s="152" t="s">
        <v>2</v>
      </c>
      <c r="E16" s="152" t="s">
        <v>12</v>
      </c>
      <c r="F16" s="152">
        <v>31</v>
      </c>
      <c r="G16" s="152">
        <v>60</v>
      </c>
      <c r="H16" s="152">
        <v>2</v>
      </c>
      <c r="I16" s="152" t="s">
        <v>607</v>
      </c>
      <c r="J16" s="152" t="s">
        <v>70</v>
      </c>
      <c r="L16" s="192"/>
      <c r="M16" s="38"/>
      <c r="N16" s="38" t="s">
        <v>598</v>
      </c>
      <c r="O16" s="38">
        <f t="shared" si="4"/>
        <v>61</v>
      </c>
      <c r="P16" s="3"/>
      <c r="Q16" s="3">
        <f t="shared" si="5"/>
        <v>73.493975903614455</v>
      </c>
    </row>
    <row r="17" spans="1:21">
      <c r="A17" s="150" t="s">
        <v>708</v>
      </c>
      <c r="B17" s="87">
        <v>1</v>
      </c>
      <c r="C17" s="87">
        <v>69</v>
      </c>
      <c r="D17" s="150" t="s">
        <v>2</v>
      </c>
      <c r="E17" s="150" t="s">
        <v>12</v>
      </c>
      <c r="F17" s="150">
        <v>61</v>
      </c>
      <c r="G17" s="150"/>
      <c r="H17" s="150">
        <v>1</v>
      </c>
      <c r="I17" s="150" t="s">
        <v>2</v>
      </c>
      <c r="J17" s="150" t="s">
        <v>12</v>
      </c>
      <c r="L17" s="192"/>
      <c r="M17" s="38"/>
      <c r="N17" s="38" t="s">
        <v>601</v>
      </c>
      <c r="O17" s="38">
        <f t="shared" si="4"/>
        <v>2</v>
      </c>
      <c r="P17" s="3"/>
      <c r="Q17" s="3">
        <f t="shared" si="5"/>
        <v>2.4096385542168677</v>
      </c>
    </row>
    <row r="18" spans="1:21">
      <c r="A18" s="150" t="s">
        <v>709</v>
      </c>
      <c r="B18" s="87">
        <v>1</v>
      </c>
      <c r="C18" s="87">
        <v>69</v>
      </c>
      <c r="D18" s="150" t="s">
        <v>2</v>
      </c>
      <c r="E18" s="150" t="s">
        <v>12</v>
      </c>
      <c r="F18" s="150">
        <v>61</v>
      </c>
      <c r="G18" s="150"/>
      <c r="H18" s="150">
        <v>1</v>
      </c>
      <c r="I18" s="150" t="s">
        <v>2</v>
      </c>
      <c r="J18" s="150" t="s">
        <v>12</v>
      </c>
      <c r="L18" s="193"/>
      <c r="M18" s="39"/>
      <c r="N18" s="39" t="s">
        <v>607</v>
      </c>
      <c r="O18" s="39">
        <f t="shared" si="4"/>
        <v>18</v>
      </c>
      <c r="P18" s="6"/>
      <c r="Q18" s="6">
        <f t="shared" si="5"/>
        <v>21.686746987951807</v>
      </c>
    </row>
    <row r="19" spans="1:21">
      <c r="A19" s="152" t="s">
        <v>665</v>
      </c>
      <c r="B19" s="22">
        <v>1</v>
      </c>
      <c r="C19" s="22">
        <v>69</v>
      </c>
      <c r="D19" s="152" t="s">
        <v>2</v>
      </c>
      <c r="E19" s="152" t="s">
        <v>12</v>
      </c>
      <c r="F19" s="152"/>
      <c r="G19" s="152"/>
      <c r="H19" s="152">
        <v>0</v>
      </c>
      <c r="I19" s="152" t="s">
        <v>2</v>
      </c>
      <c r="J19" s="152" t="s">
        <v>12</v>
      </c>
      <c r="L19" s="191" t="s">
        <v>1776</v>
      </c>
      <c r="M19" s="37">
        <f>COUNTIF(A265:A371, "*_01")</f>
        <v>53</v>
      </c>
      <c r="N19" s="37" t="s">
        <v>2</v>
      </c>
      <c r="O19" s="37">
        <f>COUNTIF($I$265:$I$371, N19)</f>
        <v>0</v>
      </c>
      <c r="P19" s="56">
        <f>SUM(O19:O23)</f>
        <v>107</v>
      </c>
      <c r="Q19" s="56">
        <f>O19*100/$P$19</f>
        <v>0</v>
      </c>
    </row>
    <row r="20" spans="1:21">
      <c r="A20" s="150" t="s">
        <v>710</v>
      </c>
      <c r="B20" s="87">
        <v>1</v>
      </c>
      <c r="C20" s="87">
        <v>69</v>
      </c>
      <c r="D20" s="150" t="s">
        <v>2</v>
      </c>
      <c r="E20" s="150" t="s">
        <v>12</v>
      </c>
      <c r="F20" s="150">
        <v>52</v>
      </c>
      <c r="G20" s="150"/>
      <c r="H20" s="150">
        <v>1</v>
      </c>
      <c r="I20" s="150" t="s">
        <v>2</v>
      </c>
      <c r="J20" s="150" t="s">
        <v>12</v>
      </c>
      <c r="L20" s="192"/>
      <c r="M20" s="38"/>
      <c r="N20" s="38" t="s">
        <v>386</v>
      </c>
      <c r="O20" s="38">
        <f t="shared" ref="O20:O23" si="6">COUNTIF($I$265:$I$371, N20)</f>
        <v>0</v>
      </c>
      <c r="P20" s="3"/>
      <c r="Q20" s="3">
        <f t="shared" ref="Q20:Q23" si="7">O20*100/$P$19</f>
        <v>0</v>
      </c>
    </row>
    <row r="21" spans="1:21">
      <c r="A21" s="150" t="s">
        <v>711</v>
      </c>
      <c r="B21" s="87">
        <v>1</v>
      </c>
      <c r="C21" s="87">
        <v>69</v>
      </c>
      <c r="D21" s="150" t="s">
        <v>2</v>
      </c>
      <c r="E21" s="150" t="s">
        <v>12</v>
      </c>
      <c r="F21" s="150">
        <v>52</v>
      </c>
      <c r="G21" s="150"/>
      <c r="H21" s="150">
        <v>1</v>
      </c>
      <c r="I21" s="150" t="s">
        <v>2</v>
      </c>
      <c r="J21" s="150" t="s">
        <v>12</v>
      </c>
      <c r="L21" s="192"/>
      <c r="M21" s="38"/>
      <c r="N21" s="38" t="s">
        <v>598</v>
      </c>
      <c r="O21" s="38">
        <f t="shared" si="6"/>
        <v>6</v>
      </c>
      <c r="P21" s="3"/>
      <c r="Q21" s="3">
        <f t="shared" si="7"/>
        <v>5.6074766355140184</v>
      </c>
    </row>
    <row r="22" spans="1:21">
      <c r="A22" s="152" t="s">
        <v>712</v>
      </c>
      <c r="B22" s="22">
        <v>1</v>
      </c>
      <c r="C22" s="22">
        <v>69</v>
      </c>
      <c r="D22" s="152" t="s">
        <v>2</v>
      </c>
      <c r="E22" s="152" t="s">
        <v>12</v>
      </c>
      <c r="F22" s="152">
        <v>50</v>
      </c>
      <c r="G22" s="152"/>
      <c r="H22" s="152">
        <v>1</v>
      </c>
      <c r="I22" s="152" t="s">
        <v>2</v>
      </c>
      <c r="J22" s="152" t="s">
        <v>12</v>
      </c>
      <c r="L22" s="192"/>
      <c r="M22" s="38"/>
      <c r="N22" s="38" t="s">
        <v>601</v>
      </c>
      <c r="O22" s="38">
        <f t="shared" si="6"/>
        <v>69</v>
      </c>
      <c r="P22" s="3"/>
      <c r="Q22" s="3">
        <f t="shared" si="7"/>
        <v>64.485981308411212</v>
      </c>
    </row>
    <row r="23" spans="1:21">
      <c r="A23" s="152" t="s">
        <v>713</v>
      </c>
      <c r="B23" s="22">
        <v>1</v>
      </c>
      <c r="C23" s="22">
        <v>69</v>
      </c>
      <c r="D23" s="152" t="s">
        <v>2</v>
      </c>
      <c r="E23" s="152" t="s">
        <v>12</v>
      </c>
      <c r="F23" s="152">
        <v>50</v>
      </c>
      <c r="G23" s="152"/>
      <c r="H23" s="152">
        <v>1</v>
      </c>
      <c r="I23" s="152" t="s">
        <v>2</v>
      </c>
      <c r="J23" s="152" t="s">
        <v>12</v>
      </c>
      <c r="L23" s="193"/>
      <c r="M23" s="39"/>
      <c r="N23" s="39" t="s">
        <v>607</v>
      </c>
      <c r="O23" s="39">
        <f t="shared" si="6"/>
        <v>32</v>
      </c>
      <c r="P23" s="6"/>
      <c r="Q23" s="6">
        <f t="shared" si="7"/>
        <v>29.906542056074766</v>
      </c>
    </row>
    <row r="24" spans="1:21">
      <c r="A24" s="150" t="s">
        <v>714</v>
      </c>
      <c r="B24" s="87">
        <v>1</v>
      </c>
      <c r="C24" s="87">
        <v>69</v>
      </c>
      <c r="D24" s="150" t="s">
        <v>2</v>
      </c>
      <c r="E24" s="150" t="s">
        <v>12</v>
      </c>
      <c r="F24" s="150">
        <v>51</v>
      </c>
      <c r="G24" s="150"/>
      <c r="H24" s="150">
        <v>1</v>
      </c>
      <c r="I24" s="150" t="s">
        <v>2</v>
      </c>
      <c r="J24" s="150" t="s">
        <v>12</v>
      </c>
      <c r="L24" s="194" t="s">
        <v>1024</v>
      </c>
      <c r="M24" s="37">
        <f>COUNTIF(A372:A434, "*_01")</f>
        <v>40</v>
      </c>
      <c r="N24" s="37" t="s">
        <v>2</v>
      </c>
      <c r="O24" s="37">
        <f>COUNTIF($I$372:$I$434, N24)</f>
        <v>0</v>
      </c>
      <c r="P24" s="56">
        <f>SUM(O24:O28)</f>
        <v>63</v>
      </c>
      <c r="Q24" s="56">
        <f>O24*100/$P$24</f>
        <v>0</v>
      </c>
    </row>
    <row r="25" spans="1:21">
      <c r="A25" s="150" t="s">
        <v>715</v>
      </c>
      <c r="B25" s="87">
        <v>1</v>
      </c>
      <c r="C25" s="87">
        <v>69</v>
      </c>
      <c r="D25" s="150" t="s">
        <v>2</v>
      </c>
      <c r="E25" s="150" t="s">
        <v>12</v>
      </c>
      <c r="F25" s="150">
        <v>51</v>
      </c>
      <c r="G25" s="150"/>
      <c r="H25" s="150">
        <v>1</v>
      </c>
      <c r="I25" s="150" t="s">
        <v>607</v>
      </c>
      <c r="J25" s="150" t="s">
        <v>716</v>
      </c>
      <c r="L25" s="195"/>
      <c r="M25" s="18"/>
      <c r="N25" s="38" t="s">
        <v>386</v>
      </c>
      <c r="O25" s="38">
        <f t="shared" ref="O25:O28" si="8">COUNTIF($I$372:$I$434, N25)</f>
        <v>0</v>
      </c>
      <c r="P25" s="3"/>
      <c r="Q25" s="3">
        <f t="shared" ref="Q25:Q28" si="9">O25*100/$P$24</f>
        <v>0</v>
      </c>
    </row>
    <row r="26" spans="1:21">
      <c r="A26" s="152" t="s">
        <v>717</v>
      </c>
      <c r="B26" s="22">
        <v>1</v>
      </c>
      <c r="C26" s="22">
        <v>69</v>
      </c>
      <c r="D26" s="152" t="s">
        <v>2</v>
      </c>
      <c r="E26" s="152" t="s">
        <v>12</v>
      </c>
      <c r="F26" s="152">
        <v>52</v>
      </c>
      <c r="G26" s="152"/>
      <c r="H26" s="152">
        <v>1</v>
      </c>
      <c r="I26" s="152" t="s">
        <v>2</v>
      </c>
      <c r="J26" s="152" t="s">
        <v>12</v>
      </c>
      <c r="L26" s="195"/>
      <c r="M26" s="18"/>
      <c r="N26" s="38" t="s">
        <v>598</v>
      </c>
      <c r="O26" s="38">
        <f t="shared" si="8"/>
        <v>0</v>
      </c>
      <c r="P26" s="3"/>
      <c r="Q26" s="3">
        <f t="shared" si="9"/>
        <v>0</v>
      </c>
    </row>
    <row r="27" spans="1:21">
      <c r="A27" s="152" t="s">
        <v>718</v>
      </c>
      <c r="B27" s="22">
        <v>1</v>
      </c>
      <c r="C27" s="22">
        <v>69</v>
      </c>
      <c r="D27" s="152" t="s">
        <v>2</v>
      </c>
      <c r="E27" s="152" t="s">
        <v>12</v>
      </c>
      <c r="F27" s="152">
        <v>52</v>
      </c>
      <c r="G27" s="152"/>
      <c r="H27" s="152">
        <v>1</v>
      </c>
      <c r="I27" s="152" t="s">
        <v>2</v>
      </c>
      <c r="J27" s="152" t="s">
        <v>12</v>
      </c>
      <c r="L27" s="195"/>
      <c r="M27" s="38"/>
      <c r="N27" s="38" t="s">
        <v>601</v>
      </c>
      <c r="O27" s="38">
        <f t="shared" si="8"/>
        <v>0</v>
      </c>
      <c r="P27" s="3"/>
      <c r="Q27" s="3">
        <f t="shared" si="9"/>
        <v>0</v>
      </c>
    </row>
    <row r="28" spans="1:21">
      <c r="A28" s="150" t="s">
        <v>719</v>
      </c>
      <c r="B28" s="87">
        <v>1</v>
      </c>
      <c r="C28" s="87">
        <v>69</v>
      </c>
      <c r="D28" s="150" t="s">
        <v>2</v>
      </c>
      <c r="E28" s="150" t="s">
        <v>12</v>
      </c>
      <c r="F28" s="150">
        <v>42</v>
      </c>
      <c r="G28" s="150"/>
      <c r="H28" s="150">
        <v>1</v>
      </c>
      <c r="I28" s="150" t="s">
        <v>386</v>
      </c>
      <c r="J28" s="150" t="s">
        <v>12</v>
      </c>
      <c r="L28" s="196"/>
      <c r="M28" s="39"/>
      <c r="N28" s="39" t="s">
        <v>607</v>
      </c>
      <c r="O28" s="39">
        <f t="shared" si="8"/>
        <v>63</v>
      </c>
      <c r="P28" s="6"/>
      <c r="Q28" s="6">
        <f t="shared" si="9"/>
        <v>100</v>
      </c>
    </row>
    <row r="29" spans="1:21">
      <c r="A29" s="150" t="s">
        <v>720</v>
      </c>
      <c r="B29" s="87">
        <v>1</v>
      </c>
      <c r="C29" s="87">
        <v>69</v>
      </c>
      <c r="D29" s="150" t="s">
        <v>2</v>
      </c>
      <c r="E29" s="150" t="s">
        <v>12</v>
      </c>
      <c r="F29" s="150">
        <v>42</v>
      </c>
      <c r="G29" s="150"/>
      <c r="H29" s="150">
        <v>1</v>
      </c>
      <c r="I29" s="150" t="s">
        <v>2</v>
      </c>
      <c r="J29" s="150" t="s">
        <v>12</v>
      </c>
      <c r="L29" s="14" t="s">
        <v>604</v>
      </c>
      <c r="M29" s="1">
        <f>M4+M9+M14+M19+M24</f>
        <v>232</v>
      </c>
      <c r="N29" s="14"/>
      <c r="O29" s="2">
        <f>SUM(O4:O28)</f>
        <v>430</v>
      </c>
      <c r="P29" s="68">
        <f>P4+P9+P14+P19+P24</f>
        <v>430</v>
      </c>
      <c r="Q29" s="8"/>
    </row>
    <row r="30" spans="1:21">
      <c r="A30" s="152" t="s">
        <v>721</v>
      </c>
      <c r="B30" s="24">
        <v>1</v>
      </c>
      <c r="C30" s="22">
        <v>69</v>
      </c>
      <c r="D30" s="152" t="s">
        <v>2</v>
      </c>
      <c r="E30" s="152" t="s">
        <v>12</v>
      </c>
      <c r="F30" s="152">
        <v>42</v>
      </c>
      <c r="G30" s="152"/>
      <c r="H30" s="152">
        <v>1</v>
      </c>
      <c r="I30" s="152" t="s">
        <v>607</v>
      </c>
      <c r="J30" s="152" t="s">
        <v>716</v>
      </c>
      <c r="L30" s="14"/>
      <c r="M30" s="1"/>
      <c r="N30" s="14"/>
      <c r="O30" s="2"/>
      <c r="P30" s="68"/>
      <c r="Q30" s="8"/>
    </row>
    <row r="31" spans="1:21">
      <c r="A31" s="152" t="s">
        <v>722</v>
      </c>
      <c r="B31" s="24">
        <v>1</v>
      </c>
      <c r="C31" s="22">
        <v>69</v>
      </c>
      <c r="D31" s="152" t="s">
        <v>2</v>
      </c>
      <c r="E31" s="152" t="s">
        <v>12</v>
      </c>
      <c r="F31" s="152">
        <v>42</v>
      </c>
      <c r="G31" s="152"/>
      <c r="H31" s="152">
        <v>1</v>
      </c>
      <c r="I31" s="152" t="s">
        <v>2</v>
      </c>
      <c r="J31" s="152" t="s">
        <v>12</v>
      </c>
      <c r="L31" s="174" t="s">
        <v>599</v>
      </c>
      <c r="M31" s="174" t="s">
        <v>700</v>
      </c>
      <c r="N31" s="174" t="s">
        <v>600</v>
      </c>
      <c r="O31" s="174" t="s">
        <v>683</v>
      </c>
      <c r="P31" s="174" t="s">
        <v>609</v>
      </c>
      <c r="Q31" s="174" t="s">
        <v>610</v>
      </c>
      <c r="S31" s="172" t="s">
        <v>608</v>
      </c>
      <c r="T31" s="190" t="s">
        <v>603</v>
      </c>
      <c r="U31" s="190"/>
    </row>
    <row r="32" spans="1:21">
      <c r="A32" s="150" t="s">
        <v>723</v>
      </c>
      <c r="B32" s="87">
        <v>1</v>
      </c>
      <c r="C32" s="87">
        <v>69</v>
      </c>
      <c r="D32" s="150" t="s">
        <v>2</v>
      </c>
      <c r="E32" s="150" t="s">
        <v>12</v>
      </c>
      <c r="F32" s="150">
        <v>39</v>
      </c>
      <c r="G32" s="150"/>
      <c r="H32" s="150">
        <v>1</v>
      </c>
      <c r="I32" s="150" t="s">
        <v>2</v>
      </c>
      <c r="J32" s="150" t="s">
        <v>12</v>
      </c>
      <c r="K32" s="1"/>
      <c r="L32" s="175"/>
      <c r="M32" s="175"/>
      <c r="N32" s="175"/>
      <c r="O32" s="175"/>
      <c r="P32" s="175"/>
      <c r="Q32" s="175"/>
      <c r="S32" s="173"/>
      <c r="T32" s="58" t="s">
        <v>1022</v>
      </c>
      <c r="U32" s="58" t="s">
        <v>70</v>
      </c>
    </row>
    <row r="33" spans="1:21">
      <c r="A33" s="150" t="s">
        <v>724</v>
      </c>
      <c r="B33" s="87">
        <v>1</v>
      </c>
      <c r="C33" s="87">
        <v>69</v>
      </c>
      <c r="D33" s="150" t="s">
        <v>2</v>
      </c>
      <c r="E33" s="150" t="s">
        <v>12</v>
      </c>
      <c r="F33" s="150">
        <v>39</v>
      </c>
      <c r="G33" s="150"/>
      <c r="H33" s="150">
        <v>1</v>
      </c>
      <c r="I33" s="150" t="s">
        <v>2</v>
      </c>
      <c r="J33" s="150" t="s">
        <v>12</v>
      </c>
      <c r="K33" s="1"/>
      <c r="L33" s="37" t="s">
        <v>1022</v>
      </c>
      <c r="M33" s="56">
        <f>M9+M14+M19</f>
        <v>149</v>
      </c>
      <c r="N33" s="37" t="s">
        <v>1022</v>
      </c>
      <c r="O33" s="37">
        <f>SUM(O9:O12)+SUM(O14:O17)+SUM(O19:O22)</f>
        <v>218</v>
      </c>
      <c r="P33" s="56">
        <f>O33+O34</f>
        <v>285</v>
      </c>
      <c r="Q33" s="56">
        <f>O33*100/$P$33</f>
        <v>76.491228070175438</v>
      </c>
      <c r="S33" s="59" t="s">
        <v>1023</v>
      </c>
      <c r="T33" s="57">
        <f>Q33</f>
        <v>76.491228070175438</v>
      </c>
      <c r="U33" s="57">
        <f>Q34</f>
        <v>23.508771929824562</v>
      </c>
    </row>
    <row r="34" spans="1:21">
      <c r="A34" s="152" t="s">
        <v>725</v>
      </c>
      <c r="B34" s="22">
        <v>1</v>
      </c>
      <c r="C34" s="22">
        <v>69</v>
      </c>
      <c r="D34" s="152" t="s">
        <v>2</v>
      </c>
      <c r="E34" s="152" t="s">
        <v>12</v>
      </c>
      <c r="F34" s="152">
        <v>35</v>
      </c>
      <c r="G34" s="152"/>
      <c r="H34" s="152">
        <v>1</v>
      </c>
      <c r="I34" s="152" t="s">
        <v>2</v>
      </c>
      <c r="J34" s="152" t="s">
        <v>12</v>
      </c>
      <c r="K34" s="1"/>
      <c r="L34" s="39"/>
      <c r="M34" s="6"/>
      <c r="N34" s="39" t="s">
        <v>70</v>
      </c>
      <c r="O34" s="39">
        <f>O13+O18+O23</f>
        <v>67</v>
      </c>
      <c r="P34" s="6"/>
      <c r="Q34" s="6">
        <f>O34*100/$P$33</f>
        <v>23.508771929824562</v>
      </c>
      <c r="S34" s="59" t="s">
        <v>682</v>
      </c>
      <c r="T34" s="57">
        <f>Q35</f>
        <v>0</v>
      </c>
      <c r="U34" s="57">
        <f>Q36</f>
        <v>100</v>
      </c>
    </row>
    <row r="35" spans="1:21">
      <c r="A35" s="152" t="s">
        <v>726</v>
      </c>
      <c r="B35" s="22">
        <v>1</v>
      </c>
      <c r="C35" s="22">
        <v>69</v>
      </c>
      <c r="D35" s="152" t="s">
        <v>2</v>
      </c>
      <c r="E35" s="152" t="s">
        <v>12</v>
      </c>
      <c r="F35" s="152">
        <v>35</v>
      </c>
      <c r="G35" s="152"/>
      <c r="H35" s="152">
        <v>1</v>
      </c>
      <c r="I35" s="152" t="s">
        <v>386</v>
      </c>
      <c r="J35" s="152" t="s">
        <v>12</v>
      </c>
      <c r="K35" s="1"/>
      <c r="L35" s="37" t="s">
        <v>70</v>
      </c>
      <c r="M35" s="56">
        <f>M24</f>
        <v>40</v>
      </c>
      <c r="N35" s="37" t="s">
        <v>1022</v>
      </c>
      <c r="O35" s="37">
        <f>SUM(O24:O27)</f>
        <v>0</v>
      </c>
      <c r="P35" s="56">
        <f>O35+O36</f>
        <v>63</v>
      </c>
      <c r="Q35" s="56">
        <f>O35*100/$P$35</f>
        <v>0</v>
      </c>
    </row>
    <row r="36" spans="1:21">
      <c r="A36" s="150" t="s">
        <v>131</v>
      </c>
      <c r="B36" s="87">
        <v>1</v>
      </c>
      <c r="C36" s="87">
        <v>69</v>
      </c>
      <c r="D36" s="150" t="s">
        <v>2</v>
      </c>
      <c r="E36" s="150" t="s">
        <v>12</v>
      </c>
      <c r="F36" s="150"/>
      <c r="G36" s="150"/>
      <c r="H36" s="150">
        <v>0</v>
      </c>
      <c r="I36" s="150" t="s">
        <v>2</v>
      </c>
      <c r="J36" s="150" t="s">
        <v>12</v>
      </c>
      <c r="L36" s="39"/>
      <c r="M36" s="6"/>
      <c r="N36" s="39" t="s">
        <v>70</v>
      </c>
      <c r="O36" s="39">
        <f>O28</f>
        <v>63</v>
      </c>
      <c r="P36" s="6"/>
      <c r="Q36" s="6">
        <f>O36*100/$P$35</f>
        <v>100</v>
      </c>
    </row>
    <row r="37" spans="1:21">
      <c r="A37" s="152" t="s">
        <v>693</v>
      </c>
      <c r="B37" s="22">
        <v>1</v>
      </c>
      <c r="C37" s="22">
        <v>69</v>
      </c>
      <c r="D37" s="152" t="s">
        <v>2</v>
      </c>
      <c r="E37" s="152" t="s">
        <v>12</v>
      </c>
      <c r="F37" s="152"/>
      <c r="G37" s="152"/>
      <c r="H37" s="152">
        <v>0</v>
      </c>
      <c r="I37" s="152" t="s">
        <v>2</v>
      </c>
      <c r="J37" s="152" t="s">
        <v>12</v>
      </c>
    </row>
    <row r="38" spans="1:21">
      <c r="A38" s="150" t="s">
        <v>727</v>
      </c>
      <c r="B38" s="87">
        <v>1</v>
      </c>
      <c r="C38" s="87">
        <v>69</v>
      </c>
      <c r="D38" s="150" t="s">
        <v>2</v>
      </c>
      <c r="E38" s="150" t="s">
        <v>12</v>
      </c>
      <c r="F38" s="150"/>
      <c r="G38" s="150"/>
      <c r="H38" s="150">
        <v>0</v>
      </c>
      <c r="I38" s="150" t="s">
        <v>2</v>
      </c>
      <c r="J38" s="150" t="s">
        <v>12</v>
      </c>
    </row>
    <row r="39" spans="1:21">
      <c r="A39" s="152" t="s">
        <v>728</v>
      </c>
      <c r="B39" s="22">
        <v>1</v>
      </c>
      <c r="C39" s="22">
        <v>69</v>
      </c>
      <c r="D39" s="152" t="s">
        <v>2</v>
      </c>
      <c r="E39" s="152" t="s">
        <v>12</v>
      </c>
      <c r="F39" s="152">
        <v>37</v>
      </c>
      <c r="G39" s="152"/>
      <c r="H39" s="152">
        <v>1</v>
      </c>
      <c r="I39" s="152" t="s">
        <v>2</v>
      </c>
      <c r="J39" s="152" t="s">
        <v>12</v>
      </c>
    </row>
    <row r="40" spans="1:21">
      <c r="A40" s="152" t="s">
        <v>729</v>
      </c>
      <c r="B40" s="22">
        <v>1</v>
      </c>
      <c r="C40" s="22">
        <v>69</v>
      </c>
      <c r="D40" s="152" t="s">
        <v>2</v>
      </c>
      <c r="E40" s="152" t="s">
        <v>12</v>
      </c>
      <c r="F40" s="152">
        <v>37</v>
      </c>
      <c r="G40" s="152"/>
      <c r="H40" s="152">
        <v>1</v>
      </c>
      <c r="I40" s="152" t="s">
        <v>2</v>
      </c>
      <c r="J40" s="152" t="s">
        <v>12</v>
      </c>
    </row>
    <row r="41" spans="1:21">
      <c r="A41" s="150" t="s">
        <v>108</v>
      </c>
      <c r="B41" s="87">
        <v>1</v>
      </c>
      <c r="C41" s="87">
        <v>69</v>
      </c>
      <c r="D41" s="150" t="s">
        <v>2</v>
      </c>
      <c r="E41" s="150" t="s">
        <v>12</v>
      </c>
      <c r="F41" s="150"/>
      <c r="G41" s="150"/>
      <c r="H41" s="150">
        <v>0</v>
      </c>
      <c r="I41" s="150" t="s">
        <v>2</v>
      </c>
      <c r="J41" s="150" t="s">
        <v>12</v>
      </c>
    </row>
    <row r="42" spans="1:21">
      <c r="A42" s="152" t="s">
        <v>233</v>
      </c>
      <c r="B42" s="22">
        <v>1</v>
      </c>
      <c r="C42" s="22">
        <v>69</v>
      </c>
      <c r="D42" s="152" t="s">
        <v>2</v>
      </c>
      <c r="E42" s="152" t="s">
        <v>12</v>
      </c>
      <c r="F42" s="152"/>
      <c r="G42" s="152"/>
      <c r="H42" s="152">
        <v>0</v>
      </c>
      <c r="I42" s="152" t="s">
        <v>2</v>
      </c>
      <c r="J42" s="152" t="s">
        <v>12</v>
      </c>
    </row>
    <row r="43" spans="1:21">
      <c r="A43" s="150" t="s">
        <v>686</v>
      </c>
      <c r="B43" s="87">
        <v>1</v>
      </c>
      <c r="C43" s="87">
        <v>69</v>
      </c>
      <c r="D43" s="150" t="s">
        <v>2</v>
      </c>
      <c r="E43" s="150" t="s">
        <v>12</v>
      </c>
      <c r="F43" s="150"/>
      <c r="G43" s="150"/>
      <c r="H43" s="150">
        <v>0</v>
      </c>
      <c r="I43" s="150" t="s">
        <v>2</v>
      </c>
      <c r="J43" s="150" t="s">
        <v>12</v>
      </c>
    </row>
    <row r="44" spans="1:21">
      <c r="A44" s="152" t="s">
        <v>730</v>
      </c>
      <c r="B44" s="22">
        <v>1</v>
      </c>
      <c r="C44" s="22">
        <v>69</v>
      </c>
      <c r="D44" s="152" t="s">
        <v>2</v>
      </c>
      <c r="E44" s="152" t="s">
        <v>12</v>
      </c>
      <c r="F44" s="152">
        <v>5</v>
      </c>
      <c r="G44" s="152"/>
      <c r="H44" s="152">
        <v>1</v>
      </c>
      <c r="I44" s="152" t="s">
        <v>2</v>
      </c>
      <c r="J44" s="152" t="s">
        <v>12</v>
      </c>
    </row>
    <row r="45" spans="1:21">
      <c r="A45" s="152" t="s">
        <v>731</v>
      </c>
      <c r="B45" s="22">
        <v>1</v>
      </c>
      <c r="C45" s="22">
        <v>69</v>
      </c>
      <c r="D45" s="152" t="s">
        <v>2</v>
      </c>
      <c r="E45" s="152" t="s">
        <v>12</v>
      </c>
      <c r="F45" s="152">
        <v>5</v>
      </c>
      <c r="G45" s="152"/>
      <c r="H45" s="152">
        <v>1</v>
      </c>
      <c r="I45" s="152" t="s">
        <v>2</v>
      </c>
      <c r="J45" s="152" t="s">
        <v>12</v>
      </c>
    </row>
    <row r="46" spans="1:21">
      <c r="A46" s="150" t="s">
        <v>732</v>
      </c>
      <c r="B46" s="87">
        <v>1</v>
      </c>
      <c r="C46" s="87">
        <v>69</v>
      </c>
      <c r="D46" s="150" t="s">
        <v>2</v>
      </c>
      <c r="E46" s="150" t="s">
        <v>12</v>
      </c>
      <c r="F46" s="150">
        <v>27</v>
      </c>
      <c r="G46" s="150"/>
      <c r="H46" s="150">
        <v>1</v>
      </c>
      <c r="I46" s="150" t="s">
        <v>386</v>
      </c>
      <c r="J46" s="150" t="s">
        <v>12</v>
      </c>
    </row>
    <row r="47" spans="1:21">
      <c r="A47" s="150" t="s">
        <v>733</v>
      </c>
      <c r="B47" s="87">
        <v>1</v>
      </c>
      <c r="C47" s="87">
        <v>69</v>
      </c>
      <c r="D47" s="150" t="s">
        <v>2</v>
      </c>
      <c r="E47" s="150" t="s">
        <v>12</v>
      </c>
      <c r="F47" s="150">
        <v>27</v>
      </c>
      <c r="G47" s="150"/>
      <c r="H47" s="150">
        <v>1</v>
      </c>
      <c r="I47" s="150" t="s">
        <v>2</v>
      </c>
      <c r="J47" s="150" t="s">
        <v>12</v>
      </c>
    </row>
    <row r="48" spans="1:21">
      <c r="A48" s="152" t="s">
        <v>734</v>
      </c>
      <c r="B48" s="25" t="s">
        <v>735</v>
      </c>
      <c r="C48" s="22">
        <v>69</v>
      </c>
      <c r="D48" s="152" t="s">
        <v>2</v>
      </c>
      <c r="E48" s="152" t="s">
        <v>12</v>
      </c>
      <c r="F48" s="152">
        <v>32</v>
      </c>
      <c r="G48" s="152"/>
      <c r="H48" s="152">
        <v>2</v>
      </c>
      <c r="I48" s="152" t="s">
        <v>386</v>
      </c>
      <c r="J48" s="152" t="s">
        <v>12</v>
      </c>
    </row>
    <row r="49" spans="1:10">
      <c r="A49" s="152" t="s">
        <v>736</v>
      </c>
      <c r="B49" s="25" t="s">
        <v>735</v>
      </c>
      <c r="C49" s="22">
        <v>69</v>
      </c>
      <c r="D49" s="152" t="s">
        <v>2</v>
      </c>
      <c r="E49" s="152" t="s">
        <v>12</v>
      </c>
      <c r="F49" s="152">
        <v>32</v>
      </c>
      <c r="G49" s="152">
        <v>66</v>
      </c>
      <c r="H49" s="152">
        <v>2</v>
      </c>
      <c r="I49" s="152" t="s">
        <v>2</v>
      </c>
      <c r="J49" s="152" t="s">
        <v>12</v>
      </c>
    </row>
    <row r="50" spans="1:10">
      <c r="A50" s="152" t="s">
        <v>737</v>
      </c>
      <c r="B50" s="25" t="s">
        <v>735</v>
      </c>
      <c r="C50" s="22">
        <v>69</v>
      </c>
      <c r="D50" s="152" t="s">
        <v>2</v>
      </c>
      <c r="E50" s="152" t="s">
        <v>12</v>
      </c>
      <c r="F50" s="152">
        <v>32</v>
      </c>
      <c r="G50" s="152">
        <v>66</v>
      </c>
      <c r="H50" s="152">
        <v>2</v>
      </c>
      <c r="I50" s="152" t="s">
        <v>607</v>
      </c>
      <c r="J50" s="152" t="s">
        <v>70</v>
      </c>
    </row>
    <row r="51" spans="1:10">
      <c r="A51" s="150" t="s">
        <v>738</v>
      </c>
      <c r="B51" s="87">
        <v>1</v>
      </c>
      <c r="C51" s="87">
        <v>69</v>
      </c>
      <c r="D51" s="150" t="s">
        <v>2</v>
      </c>
      <c r="E51" s="150" t="s">
        <v>12</v>
      </c>
      <c r="F51" s="150">
        <v>33</v>
      </c>
      <c r="G51" s="150"/>
      <c r="H51" s="150">
        <v>1</v>
      </c>
      <c r="I51" s="150" t="s">
        <v>2</v>
      </c>
      <c r="J51" s="150" t="s">
        <v>12</v>
      </c>
    </row>
    <row r="52" spans="1:10">
      <c r="A52" s="150" t="s">
        <v>739</v>
      </c>
      <c r="B52" s="87">
        <v>1</v>
      </c>
      <c r="C52" s="87">
        <v>69</v>
      </c>
      <c r="D52" s="150" t="s">
        <v>2</v>
      </c>
      <c r="E52" s="150" t="s">
        <v>12</v>
      </c>
      <c r="F52" s="150">
        <v>33</v>
      </c>
      <c r="G52" s="150"/>
      <c r="H52" s="150">
        <v>1</v>
      </c>
      <c r="I52" s="150" t="s">
        <v>2</v>
      </c>
      <c r="J52" s="150" t="s">
        <v>12</v>
      </c>
    </row>
    <row r="53" spans="1:10">
      <c r="A53" s="152" t="s">
        <v>740</v>
      </c>
      <c r="B53" s="22">
        <v>1</v>
      </c>
      <c r="C53" s="22">
        <v>69</v>
      </c>
      <c r="D53" s="152" t="s">
        <v>2</v>
      </c>
      <c r="E53" s="152" t="s">
        <v>12</v>
      </c>
      <c r="F53" s="152">
        <v>38</v>
      </c>
      <c r="G53" s="152"/>
      <c r="H53" s="152">
        <v>1</v>
      </c>
      <c r="I53" s="152" t="s">
        <v>2</v>
      </c>
      <c r="J53" s="152" t="s">
        <v>12</v>
      </c>
    </row>
    <row r="54" spans="1:10">
      <c r="A54" s="152" t="s">
        <v>741</v>
      </c>
      <c r="B54" s="22">
        <v>1</v>
      </c>
      <c r="C54" s="22">
        <v>69</v>
      </c>
      <c r="D54" s="152" t="s">
        <v>2</v>
      </c>
      <c r="E54" s="152" t="s">
        <v>12</v>
      </c>
      <c r="F54" s="152">
        <v>38</v>
      </c>
      <c r="G54" s="152"/>
      <c r="H54" s="152">
        <v>1</v>
      </c>
      <c r="I54" s="152" t="s">
        <v>2</v>
      </c>
      <c r="J54" s="152" t="s">
        <v>12</v>
      </c>
    </row>
    <row r="55" spans="1:10">
      <c r="A55" s="150" t="s">
        <v>742</v>
      </c>
      <c r="B55" s="87">
        <v>1</v>
      </c>
      <c r="C55" s="87">
        <v>69</v>
      </c>
      <c r="D55" s="150" t="s">
        <v>2</v>
      </c>
      <c r="E55" s="150" t="s">
        <v>12</v>
      </c>
      <c r="F55" s="150">
        <v>40</v>
      </c>
      <c r="G55" s="150"/>
      <c r="H55" s="150">
        <v>1</v>
      </c>
      <c r="I55" s="150" t="s">
        <v>2</v>
      </c>
      <c r="J55" s="150" t="s">
        <v>12</v>
      </c>
    </row>
    <row r="56" spans="1:10">
      <c r="A56" s="150" t="s">
        <v>743</v>
      </c>
      <c r="B56" s="87">
        <v>1</v>
      </c>
      <c r="C56" s="87">
        <v>69</v>
      </c>
      <c r="D56" s="150" t="s">
        <v>2</v>
      </c>
      <c r="E56" s="150" t="s">
        <v>12</v>
      </c>
      <c r="F56" s="150">
        <v>40</v>
      </c>
      <c r="G56" s="150"/>
      <c r="H56" s="150">
        <v>1</v>
      </c>
      <c r="I56" s="150" t="s">
        <v>2</v>
      </c>
      <c r="J56" s="150" t="s">
        <v>12</v>
      </c>
    </row>
    <row r="57" spans="1:10">
      <c r="A57" s="152" t="s">
        <v>744</v>
      </c>
      <c r="B57" s="22">
        <v>1</v>
      </c>
      <c r="C57" s="22">
        <v>69</v>
      </c>
      <c r="D57" s="152" t="s">
        <v>2</v>
      </c>
      <c r="E57" s="152" t="s">
        <v>12</v>
      </c>
      <c r="F57" s="152">
        <v>61</v>
      </c>
      <c r="G57" s="152"/>
      <c r="H57" s="152">
        <v>1</v>
      </c>
      <c r="I57" s="152" t="s">
        <v>2</v>
      </c>
      <c r="J57" s="152" t="s">
        <v>12</v>
      </c>
    </row>
    <row r="58" spans="1:10">
      <c r="A58" s="152" t="s">
        <v>745</v>
      </c>
      <c r="B58" s="22">
        <v>1</v>
      </c>
      <c r="C58" s="22">
        <v>69</v>
      </c>
      <c r="D58" s="152" t="s">
        <v>2</v>
      </c>
      <c r="E58" s="152" t="s">
        <v>12</v>
      </c>
      <c r="F58" s="152">
        <v>61</v>
      </c>
      <c r="G58" s="152"/>
      <c r="H58" s="152">
        <v>1</v>
      </c>
      <c r="I58" s="152" t="s">
        <v>2</v>
      </c>
      <c r="J58" s="152" t="s">
        <v>12</v>
      </c>
    </row>
    <row r="59" spans="1:10">
      <c r="A59" s="150" t="s">
        <v>746</v>
      </c>
      <c r="B59" s="87">
        <v>1</v>
      </c>
      <c r="C59" s="87">
        <v>69</v>
      </c>
      <c r="D59" s="150" t="s">
        <v>2</v>
      </c>
      <c r="E59" s="150" t="s">
        <v>12</v>
      </c>
      <c r="F59" s="150">
        <v>10</v>
      </c>
      <c r="G59" s="150"/>
      <c r="H59" s="150">
        <v>2</v>
      </c>
      <c r="I59" s="150" t="s">
        <v>386</v>
      </c>
      <c r="J59" s="150" t="s">
        <v>12</v>
      </c>
    </row>
    <row r="60" spans="1:10">
      <c r="A60" s="150" t="s">
        <v>747</v>
      </c>
      <c r="B60" s="87">
        <v>1</v>
      </c>
      <c r="C60" s="87">
        <v>69</v>
      </c>
      <c r="D60" s="150" t="s">
        <v>2</v>
      </c>
      <c r="E60" s="150" t="s">
        <v>12</v>
      </c>
      <c r="F60" s="150">
        <v>10</v>
      </c>
      <c r="G60" s="150">
        <v>45</v>
      </c>
      <c r="H60" s="150">
        <v>2</v>
      </c>
      <c r="I60" s="150" t="s">
        <v>2</v>
      </c>
      <c r="J60" s="150" t="s">
        <v>12</v>
      </c>
    </row>
    <row r="61" spans="1:10">
      <c r="A61" s="150" t="s">
        <v>748</v>
      </c>
      <c r="B61" s="87">
        <v>1</v>
      </c>
      <c r="C61" s="87">
        <v>69</v>
      </c>
      <c r="D61" s="150" t="s">
        <v>2</v>
      </c>
      <c r="E61" s="150" t="s">
        <v>12</v>
      </c>
      <c r="F61" s="150">
        <v>10</v>
      </c>
      <c r="G61" s="150">
        <v>45</v>
      </c>
      <c r="H61" s="150">
        <v>2</v>
      </c>
      <c r="I61" s="150" t="s">
        <v>2</v>
      </c>
      <c r="J61" s="150" t="s">
        <v>12</v>
      </c>
    </row>
    <row r="62" spans="1:10">
      <c r="A62" s="152" t="s">
        <v>749</v>
      </c>
      <c r="B62" s="22">
        <v>1</v>
      </c>
      <c r="C62" s="22">
        <v>69</v>
      </c>
      <c r="D62" s="152" t="s">
        <v>2</v>
      </c>
      <c r="E62" s="152" t="s">
        <v>12</v>
      </c>
      <c r="F62" s="152">
        <v>5</v>
      </c>
      <c r="G62" s="152"/>
      <c r="H62" s="152">
        <v>1</v>
      </c>
      <c r="I62" s="152" t="s">
        <v>2</v>
      </c>
      <c r="J62" s="152" t="s">
        <v>12</v>
      </c>
    </row>
    <row r="63" spans="1:10">
      <c r="A63" s="152" t="s">
        <v>750</v>
      </c>
      <c r="B63" s="22">
        <v>1</v>
      </c>
      <c r="C63" s="22">
        <v>69</v>
      </c>
      <c r="D63" s="152" t="s">
        <v>2</v>
      </c>
      <c r="E63" s="152" t="s">
        <v>12</v>
      </c>
      <c r="F63" s="152">
        <v>5</v>
      </c>
      <c r="G63" s="152"/>
      <c r="H63" s="152">
        <v>1</v>
      </c>
      <c r="I63" s="152" t="s">
        <v>2</v>
      </c>
      <c r="J63" s="152" t="s">
        <v>12</v>
      </c>
    </row>
    <row r="64" spans="1:10">
      <c r="A64" s="150" t="s">
        <v>751</v>
      </c>
      <c r="B64" s="87">
        <v>1</v>
      </c>
      <c r="C64" s="87">
        <v>69</v>
      </c>
      <c r="D64" s="150" t="s">
        <v>2</v>
      </c>
      <c r="E64" s="150" t="s">
        <v>12</v>
      </c>
      <c r="F64" s="150">
        <v>19</v>
      </c>
      <c r="G64" s="150"/>
      <c r="H64" s="150">
        <v>1</v>
      </c>
      <c r="I64" s="150" t="s">
        <v>2</v>
      </c>
      <c r="J64" s="150" t="s">
        <v>12</v>
      </c>
    </row>
    <row r="65" spans="1:10">
      <c r="A65" s="150" t="s">
        <v>752</v>
      </c>
      <c r="B65" s="87">
        <v>1</v>
      </c>
      <c r="C65" s="87">
        <v>69</v>
      </c>
      <c r="D65" s="150" t="s">
        <v>2</v>
      </c>
      <c r="E65" s="150" t="s">
        <v>12</v>
      </c>
      <c r="F65" s="150">
        <v>19</v>
      </c>
      <c r="G65" s="150"/>
      <c r="H65" s="150">
        <v>1</v>
      </c>
      <c r="I65" s="150" t="s">
        <v>607</v>
      </c>
      <c r="J65" s="150" t="s">
        <v>716</v>
      </c>
    </row>
    <row r="66" spans="1:10">
      <c r="A66" s="152" t="s">
        <v>753</v>
      </c>
      <c r="B66" s="22">
        <v>1</v>
      </c>
      <c r="C66" s="22">
        <v>69</v>
      </c>
      <c r="D66" s="152" t="s">
        <v>2</v>
      </c>
      <c r="E66" s="152" t="s">
        <v>12</v>
      </c>
      <c r="F66" s="152">
        <v>4</v>
      </c>
      <c r="G66" s="152">
        <v>33</v>
      </c>
      <c r="H66" s="152">
        <v>2</v>
      </c>
      <c r="I66" s="152" t="s">
        <v>2</v>
      </c>
      <c r="J66" s="152" t="s">
        <v>12</v>
      </c>
    </row>
    <row r="67" spans="1:10">
      <c r="A67" s="152" t="s">
        <v>754</v>
      </c>
      <c r="B67" s="22">
        <v>1</v>
      </c>
      <c r="C67" s="22">
        <v>69</v>
      </c>
      <c r="D67" s="152" t="s">
        <v>2</v>
      </c>
      <c r="E67" s="152" t="s">
        <v>12</v>
      </c>
      <c r="F67" s="152">
        <v>4</v>
      </c>
      <c r="G67" s="152">
        <v>33</v>
      </c>
      <c r="H67" s="152">
        <v>2</v>
      </c>
      <c r="I67" s="152" t="s">
        <v>2</v>
      </c>
      <c r="J67" s="152" t="s">
        <v>12</v>
      </c>
    </row>
    <row r="68" spans="1:10">
      <c r="A68" s="152" t="s">
        <v>755</v>
      </c>
      <c r="B68" s="22">
        <v>1</v>
      </c>
      <c r="C68" s="22">
        <v>69</v>
      </c>
      <c r="D68" s="152" t="s">
        <v>2</v>
      </c>
      <c r="E68" s="152" t="s">
        <v>12</v>
      </c>
      <c r="F68" s="152">
        <v>4</v>
      </c>
      <c r="G68" s="152"/>
      <c r="H68" s="152">
        <v>2</v>
      </c>
      <c r="I68" s="152" t="s">
        <v>2</v>
      </c>
      <c r="J68" s="152" t="s">
        <v>12</v>
      </c>
    </row>
    <row r="69" spans="1:10">
      <c r="A69" s="150" t="s">
        <v>103</v>
      </c>
      <c r="B69" s="87">
        <v>1</v>
      </c>
      <c r="C69" s="87">
        <v>69</v>
      </c>
      <c r="D69" s="150" t="s">
        <v>2</v>
      </c>
      <c r="E69" s="150" t="s">
        <v>12</v>
      </c>
      <c r="F69" s="150">
        <v>7</v>
      </c>
      <c r="G69" s="150"/>
      <c r="H69" s="150">
        <v>1</v>
      </c>
      <c r="I69" s="150" t="s">
        <v>2</v>
      </c>
      <c r="J69" s="150" t="s">
        <v>12</v>
      </c>
    </row>
    <row r="70" spans="1:10">
      <c r="A70" s="150" t="s">
        <v>104</v>
      </c>
      <c r="B70" s="87">
        <v>1</v>
      </c>
      <c r="C70" s="87">
        <v>69</v>
      </c>
      <c r="D70" s="150" t="s">
        <v>2</v>
      </c>
      <c r="E70" s="150" t="s">
        <v>12</v>
      </c>
      <c r="F70" s="150">
        <v>7</v>
      </c>
      <c r="G70" s="150"/>
      <c r="H70" s="150">
        <v>1</v>
      </c>
      <c r="I70" s="150" t="s">
        <v>2</v>
      </c>
      <c r="J70" s="150" t="s">
        <v>12</v>
      </c>
    </row>
    <row r="71" spans="1:10">
      <c r="A71" s="152" t="s">
        <v>133</v>
      </c>
      <c r="B71" s="22">
        <v>1</v>
      </c>
      <c r="C71" s="22">
        <v>69</v>
      </c>
      <c r="D71" s="152" t="s">
        <v>2</v>
      </c>
      <c r="E71" s="152" t="s">
        <v>12</v>
      </c>
      <c r="F71" s="152">
        <v>20</v>
      </c>
      <c r="G71" s="152"/>
      <c r="H71" s="152">
        <v>1</v>
      </c>
      <c r="I71" s="152" t="s">
        <v>386</v>
      </c>
      <c r="J71" s="152" t="s">
        <v>12</v>
      </c>
    </row>
    <row r="72" spans="1:10">
      <c r="A72" s="152" t="s">
        <v>134</v>
      </c>
      <c r="B72" s="22">
        <v>1</v>
      </c>
      <c r="C72" s="22">
        <v>69</v>
      </c>
      <c r="D72" s="152" t="s">
        <v>2</v>
      </c>
      <c r="E72" s="152" t="s">
        <v>12</v>
      </c>
      <c r="F72" s="152">
        <v>20</v>
      </c>
      <c r="G72" s="152"/>
      <c r="H72" s="152">
        <v>1</v>
      </c>
      <c r="I72" s="152" t="s">
        <v>2</v>
      </c>
      <c r="J72" s="152" t="s">
        <v>12</v>
      </c>
    </row>
    <row r="73" spans="1:10">
      <c r="A73" s="150" t="s">
        <v>756</v>
      </c>
      <c r="B73" s="87">
        <v>1</v>
      </c>
      <c r="C73" s="87">
        <v>69</v>
      </c>
      <c r="D73" s="150" t="s">
        <v>2</v>
      </c>
      <c r="E73" s="150" t="s">
        <v>12</v>
      </c>
      <c r="F73" s="150">
        <v>23</v>
      </c>
      <c r="G73" s="150"/>
      <c r="H73" s="150">
        <v>1</v>
      </c>
      <c r="I73" s="150" t="s">
        <v>2</v>
      </c>
      <c r="J73" s="150" t="s">
        <v>12</v>
      </c>
    </row>
    <row r="74" spans="1:10">
      <c r="A74" s="150" t="s">
        <v>757</v>
      </c>
      <c r="B74" s="87">
        <v>1</v>
      </c>
      <c r="C74" s="87">
        <v>69</v>
      </c>
      <c r="D74" s="150" t="s">
        <v>2</v>
      </c>
      <c r="E74" s="150" t="s">
        <v>12</v>
      </c>
      <c r="F74" s="150">
        <v>23</v>
      </c>
      <c r="G74" s="150"/>
      <c r="H74" s="150">
        <v>1</v>
      </c>
      <c r="I74" s="150" t="s">
        <v>607</v>
      </c>
      <c r="J74" s="150" t="s">
        <v>716</v>
      </c>
    </row>
    <row r="75" spans="1:10">
      <c r="A75" s="152" t="s">
        <v>201</v>
      </c>
      <c r="B75" s="22">
        <v>1</v>
      </c>
      <c r="C75" s="22">
        <v>69</v>
      </c>
      <c r="D75" s="152" t="s">
        <v>2</v>
      </c>
      <c r="E75" s="152" t="s">
        <v>12</v>
      </c>
      <c r="F75" s="152">
        <v>6</v>
      </c>
      <c r="G75" s="152"/>
      <c r="H75" s="152">
        <v>1</v>
      </c>
      <c r="I75" s="152" t="s">
        <v>607</v>
      </c>
      <c r="J75" s="152" t="s">
        <v>716</v>
      </c>
    </row>
    <row r="76" spans="1:10">
      <c r="A76" s="152" t="s">
        <v>202</v>
      </c>
      <c r="B76" s="22">
        <v>1</v>
      </c>
      <c r="C76" s="22">
        <v>69</v>
      </c>
      <c r="D76" s="152" t="s">
        <v>2</v>
      </c>
      <c r="E76" s="152" t="s">
        <v>12</v>
      </c>
      <c r="F76" s="152">
        <v>6</v>
      </c>
      <c r="G76" s="152"/>
      <c r="H76" s="152">
        <v>1</v>
      </c>
      <c r="I76" s="152" t="s">
        <v>2</v>
      </c>
      <c r="J76" s="152" t="s">
        <v>12</v>
      </c>
    </row>
    <row r="77" spans="1:10">
      <c r="A77" s="150" t="s">
        <v>506</v>
      </c>
      <c r="B77" s="87">
        <v>1</v>
      </c>
      <c r="C77" s="87">
        <v>69</v>
      </c>
      <c r="D77" s="150" t="s">
        <v>2</v>
      </c>
      <c r="E77" s="150" t="s">
        <v>12</v>
      </c>
      <c r="F77" s="150">
        <v>20</v>
      </c>
      <c r="G77" s="150"/>
      <c r="H77" s="150">
        <v>1</v>
      </c>
      <c r="I77" s="150" t="s">
        <v>2</v>
      </c>
      <c r="J77" s="150" t="s">
        <v>12</v>
      </c>
    </row>
    <row r="78" spans="1:10">
      <c r="A78" s="150" t="s">
        <v>758</v>
      </c>
      <c r="B78" s="87">
        <v>1</v>
      </c>
      <c r="C78" s="87">
        <v>69</v>
      </c>
      <c r="D78" s="150" t="s">
        <v>2</v>
      </c>
      <c r="E78" s="150" t="s">
        <v>12</v>
      </c>
      <c r="F78" s="150">
        <v>20</v>
      </c>
      <c r="G78" s="150"/>
      <c r="H78" s="150">
        <v>1</v>
      </c>
      <c r="I78" s="150" t="s">
        <v>2</v>
      </c>
      <c r="J78" s="150" t="s">
        <v>12</v>
      </c>
    </row>
    <row r="79" spans="1:10">
      <c r="A79" s="152" t="s">
        <v>408</v>
      </c>
      <c r="B79" s="22">
        <v>1</v>
      </c>
      <c r="C79" s="22">
        <v>69</v>
      </c>
      <c r="D79" s="152" t="s">
        <v>2</v>
      </c>
      <c r="E79" s="152" t="s">
        <v>12</v>
      </c>
      <c r="F79" s="152">
        <v>21</v>
      </c>
      <c r="G79" s="152"/>
      <c r="H79" s="152">
        <v>1</v>
      </c>
      <c r="I79" s="152" t="s">
        <v>2</v>
      </c>
      <c r="J79" s="152" t="s">
        <v>12</v>
      </c>
    </row>
    <row r="80" spans="1:10">
      <c r="A80" s="152" t="s">
        <v>409</v>
      </c>
      <c r="B80" s="22">
        <v>1</v>
      </c>
      <c r="C80" s="22">
        <v>69</v>
      </c>
      <c r="D80" s="152" t="s">
        <v>2</v>
      </c>
      <c r="E80" s="152" t="s">
        <v>12</v>
      </c>
      <c r="F80" s="152">
        <v>21</v>
      </c>
      <c r="G80" s="152"/>
      <c r="H80" s="152">
        <v>1</v>
      </c>
      <c r="I80" s="152" t="s">
        <v>2</v>
      </c>
      <c r="J80" s="152" t="s">
        <v>12</v>
      </c>
    </row>
    <row r="81" spans="1:10">
      <c r="A81" s="150" t="s">
        <v>508</v>
      </c>
      <c r="B81" s="87">
        <v>1</v>
      </c>
      <c r="C81" s="87">
        <v>69</v>
      </c>
      <c r="D81" s="150" t="s">
        <v>2</v>
      </c>
      <c r="E81" s="150" t="s">
        <v>12</v>
      </c>
      <c r="F81" s="150">
        <v>20</v>
      </c>
      <c r="G81" s="150"/>
      <c r="H81" s="150">
        <v>1</v>
      </c>
      <c r="I81" s="150" t="s">
        <v>2</v>
      </c>
      <c r="J81" s="150" t="s">
        <v>12</v>
      </c>
    </row>
    <row r="82" spans="1:10">
      <c r="A82" s="150" t="s">
        <v>509</v>
      </c>
      <c r="B82" s="87">
        <v>1</v>
      </c>
      <c r="C82" s="87">
        <v>69</v>
      </c>
      <c r="D82" s="150" t="s">
        <v>2</v>
      </c>
      <c r="E82" s="150" t="s">
        <v>12</v>
      </c>
      <c r="F82" s="150">
        <v>20</v>
      </c>
      <c r="G82" s="150"/>
      <c r="H82" s="150">
        <v>1</v>
      </c>
      <c r="I82" s="150" t="s">
        <v>2</v>
      </c>
      <c r="J82" s="150" t="s">
        <v>12</v>
      </c>
    </row>
    <row r="83" spans="1:10">
      <c r="A83" s="152" t="s">
        <v>410</v>
      </c>
      <c r="B83" s="22">
        <v>1</v>
      </c>
      <c r="C83" s="22">
        <v>69</v>
      </c>
      <c r="D83" s="152" t="s">
        <v>2</v>
      </c>
      <c r="E83" s="152" t="s">
        <v>12</v>
      </c>
      <c r="F83" s="152">
        <v>24</v>
      </c>
      <c r="G83" s="152"/>
      <c r="H83" s="152">
        <v>1</v>
      </c>
      <c r="I83" s="152" t="s">
        <v>2</v>
      </c>
      <c r="J83" s="152" t="s">
        <v>12</v>
      </c>
    </row>
    <row r="84" spans="1:10">
      <c r="A84" s="152" t="s">
        <v>759</v>
      </c>
      <c r="B84" s="22">
        <v>1</v>
      </c>
      <c r="C84" s="22">
        <v>69</v>
      </c>
      <c r="D84" s="152" t="s">
        <v>2</v>
      </c>
      <c r="E84" s="152" t="s">
        <v>12</v>
      </c>
      <c r="F84" s="152">
        <v>24</v>
      </c>
      <c r="G84" s="152"/>
      <c r="H84" s="152">
        <v>1</v>
      </c>
      <c r="I84" s="152" t="s">
        <v>2</v>
      </c>
      <c r="J84" s="152" t="s">
        <v>12</v>
      </c>
    </row>
    <row r="85" spans="1:10">
      <c r="A85" s="150" t="s">
        <v>80</v>
      </c>
      <c r="B85" s="87">
        <v>1</v>
      </c>
      <c r="C85" s="87">
        <v>69</v>
      </c>
      <c r="D85" s="150" t="s">
        <v>2</v>
      </c>
      <c r="E85" s="150" t="s">
        <v>12</v>
      </c>
      <c r="F85" s="150">
        <v>27</v>
      </c>
      <c r="G85" s="150"/>
      <c r="H85" s="150">
        <v>1</v>
      </c>
      <c r="I85" s="150" t="s">
        <v>2</v>
      </c>
      <c r="J85" s="150" t="s">
        <v>12</v>
      </c>
    </row>
    <row r="86" spans="1:10">
      <c r="A86" s="150" t="s">
        <v>81</v>
      </c>
      <c r="B86" s="87">
        <v>1</v>
      </c>
      <c r="C86" s="87">
        <v>69</v>
      </c>
      <c r="D86" s="150" t="s">
        <v>2</v>
      </c>
      <c r="E86" s="150" t="s">
        <v>12</v>
      </c>
      <c r="F86" s="150">
        <v>27</v>
      </c>
      <c r="G86" s="150"/>
      <c r="H86" s="150">
        <v>1</v>
      </c>
      <c r="I86" s="150" t="s">
        <v>2</v>
      </c>
      <c r="J86" s="150" t="s">
        <v>12</v>
      </c>
    </row>
    <row r="87" spans="1:10">
      <c r="A87" s="154" t="s">
        <v>181</v>
      </c>
      <c r="B87" s="104">
        <v>1</v>
      </c>
      <c r="C87" s="104">
        <v>69</v>
      </c>
      <c r="D87" s="154" t="s">
        <v>386</v>
      </c>
      <c r="E87" s="154" t="s">
        <v>12</v>
      </c>
      <c r="F87" s="154">
        <v>29</v>
      </c>
      <c r="G87" s="154"/>
      <c r="H87" s="154">
        <v>1</v>
      </c>
      <c r="I87" s="154" t="s">
        <v>386</v>
      </c>
      <c r="J87" s="154" t="s">
        <v>12</v>
      </c>
    </row>
    <row r="88" spans="1:10">
      <c r="A88" s="154" t="s">
        <v>182</v>
      </c>
      <c r="B88" s="104">
        <v>1</v>
      </c>
      <c r="C88" s="104">
        <v>69</v>
      </c>
      <c r="D88" s="154" t="s">
        <v>386</v>
      </c>
      <c r="E88" s="154" t="s">
        <v>12</v>
      </c>
      <c r="F88" s="154">
        <v>29</v>
      </c>
      <c r="G88" s="154"/>
      <c r="H88" s="154">
        <v>1</v>
      </c>
      <c r="I88" s="154" t="s">
        <v>2</v>
      </c>
      <c r="J88" s="154" t="s">
        <v>12</v>
      </c>
    </row>
    <row r="89" spans="1:10">
      <c r="A89" s="153" t="s">
        <v>76</v>
      </c>
      <c r="B89" s="81">
        <v>1</v>
      </c>
      <c r="C89" s="81">
        <v>69</v>
      </c>
      <c r="D89" s="153" t="s">
        <v>386</v>
      </c>
      <c r="E89" s="153" t="s">
        <v>12</v>
      </c>
      <c r="F89" s="153">
        <v>24</v>
      </c>
      <c r="G89" s="153"/>
      <c r="H89" s="153">
        <v>1</v>
      </c>
      <c r="I89" s="153" t="s">
        <v>386</v>
      </c>
      <c r="J89" s="153" t="s">
        <v>12</v>
      </c>
    </row>
    <row r="90" spans="1:10">
      <c r="A90" s="153" t="s">
        <v>77</v>
      </c>
      <c r="B90" s="81">
        <v>1</v>
      </c>
      <c r="C90" s="81">
        <v>69</v>
      </c>
      <c r="D90" s="153" t="s">
        <v>386</v>
      </c>
      <c r="E90" s="153" t="s">
        <v>12</v>
      </c>
      <c r="F90" s="153">
        <v>24</v>
      </c>
      <c r="G90" s="153"/>
      <c r="H90" s="153">
        <v>1</v>
      </c>
      <c r="I90" s="153" t="s">
        <v>386</v>
      </c>
      <c r="J90" s="153" t="s">
        <v>12</v>
      </c>
    </row>
    <row r="91" spans="1:10">
      <c r="A91" s="154" t="s">
        <v>760</v>
      </c>
      <c r="B91" s="104">
        <v>1</v>
      </c>
      <c r="C91" s="104">
        <v>69</v>
      </c>
      <c r="D91" s="154" t="s">
        <v>386</v>
      </c>
      <c r="E91" s="154" t="s">
        <v>12</v>
      </c>
      <c r="F91" s="154">
        <v>26</v>
      </c>
      <c r="G91" s="154"/>
      <c r="H91" s="154">
        <v>1</v>
      </c>
      <c r="I91" s="154" t="s">
        <v>386</v>
      </c>
      <c r="J91" s="154" t="s">
        <v>12</v>
      </c>
    </row>
    <row r="92" spans="1:10">
      <c r="A92" s="154" t="s">
        <v>761</v>
      </c>
      <c r="B92" s="104">
        <v>1</v>
      </c>
      <c r="C92" s="104">
        <v>69</v>
      </c>
      <c r="D92" s="154" t="s">
        <v>386</v>
      </c>
      <c r="E92" s="154" t="s">
        <v>12</v>
      </c>
      <c r="F92" s="154">
        <v>26</v>
      </c>
      <c r="G92" s="154"/>
      <c r="H92" s="154">
        <v>1</v>
      </c>
      <c r="I92" s="154" t="s">
        <v>386</v>
      </c>
      <c r="J92" s="154" t="s">
        <v>12</v>
      </c>
    </row>
    <row r="93" spans="1:10">
      <c r="A93" s="153" t="s">
        <v>762</v>
      </c>
      <c r="B93" s="81">
        <v>1</v>
      </c>
      <c r="C93" s="81">
        <v>69</v>
      </c>
      <c r="D93" s="153" t="s">
        <v>386</v>
      </c>
      <c r="E93" s="153" t="s">
        <v>763</v>
      </c>
      <c r="F93" s="153">
        <v>26</v>
      </c>
      <c r="G93" s="153"/>
      <c r="H93" s="153">
        <v>1</v>
      </c>
      <c r="I93" s="153" t="s">
        <v>386</v>
      </c>
      <c r="J93" s="153" t="s">
        <v>12</v>
      </c>
    </row>
    <row r="94" spans="1:10">
      <c r="A94" s="153" t="s">
        <v>764</v>
      </c>
      <c r="B94" s="81">
        <v>1</v>
      </c>
      <c r="C94" s="81">
        <v>69</v>
      </c>
      <c r="D94" s="153" t="s">
        <v>386</v>
      </c>
      <c r="E94" s="153" t="s">
        <v>763</v>
      </c>
      <c r="F94" s="153">
        <v>26</v>
      </c>
      <c r="G94" s="153"/>
      <c r="H94" s="153">
        <v>1</v>
      </c>
      <c r="I94" s="153" t="s">
        <v>607</v>
      </c>
      <c r="J94" s="153" t="s">
        <v>70</v>
      </c>
    </row>
    <row r="95" spans="1:10">
      <c r="A95" s="154" t="s">
        <v>422</v>
      </c>
      <c r="B95" s="104">
        <v>1</v>
      </c>
      <c r="C95" s="104">
        <v>69</v>
      </c>
      <c r="D95" s="154" t="s">
        <v>386</v>
      </c>
      <c r="E95" s="154" t="s">
        <v>12</v>
      </c>
      <c r="F95" s="154">
        <v>27</v>
      </c>
      <c r="G95" s="154"/>
      <c r="H95" s="154">
        <v>1</v>
      </c>
      <c r="I95" s="154" t="s">
        <v>607</v>
      </c>
      <c r="J95" s="154" t="s">
        <v>12</v>
      </c>
    </row>
    <row r="96" spans="1:10">
      <c r="A96" s="154" t="s">
        <v>423</v>
      </c>
      <c r="B96" s="104">
        <v>1</v>
      </c>
      <c r="C96" s="104">
        <v>69</v>
      </c>
      <c r="D96" s="154" t="s">
        <v>386</v>
      </c>
      <c r="E96" s="154" t="s">
        <v>12</v>
      </c>
      <c r="F96" s="154">
        <v>27</v>
      </c>
      <c r="G96" s="154"/>
      <c r="H96" s="154">
        <v>1</v>
      </c>
      <c r="I96" s="154" t="s">
        <v>386</v>
      </c>
      <c r="J96" s="154" t="s">
        <v>12</v>
      </c>
    </row>
    <row r="97" spans="1:10">
      <c r="A97" s="153" t="s">
        <v>424</v>
      </c>
      <c r="B97" s="81">
        <v>1</v>
      </c>
      <c r="C97" s="81">
        <v>69</v>
      </c>
      <c r="D97" s="153" t="s">
        <v>386</v>
      </c>
      <c r="E97" s="153" t="s">
        <v>12</v>
      </c>
      <c r="F97" s="153">
        <v>26</v>
      </c>
      <c r="G97" s="153"/>
      <c r="H97" s="153">
        <v>1</v>
      </c>
      <c r="I97" s="153" t="s">
        <v>386</v>
      </c>
      <c r="J97" s="153" t="s">
        <v>12</v>
      </c>
    </row>
    <row r="98" spans="1:10">
      <c r="A98" s="153" t="s">
        <v>765</v>
      </c>
      <c r="B98" s="81">
        <v>1</v>
      </c>
      <c r="C98" s="81">
        <v>69</v>
      </c>
      <c r="D98" s="153" t="s">
        <v>386</v>
      </c>
      <c r="E98" s="153" t="s">
        <v>12</v>
      </c>
      <c r="F98" s="153">
        <v>26</v>
      </c>
      <c r="G98" s="153"/>
      <c r="H98" s="153">
        <v>1</v>
      </c>
      <c r="I98" s="153" t="s">
        <v>386</v>
      </c>
      <c r="J98" s="153" t="s">
        <v>12</v>
      </c>
    </row>
    <row r="99" spans="1:10">
      <c r="A99" s="154" t="s">
        <v>419</v>
      </c>
      <c r="B99" s="104">
        <v>1</v>
      </c>
      <c r="C99" s="104">
        <v>69</v>
      </c>
      <c r="D99" s="154" t="s">
        <v>386</v>
      </c>
      <c r="E99" s="154" t="s">
        <v>12</v>
      </c>
      <c r="F99" s="154">
        <v>26</v>
      </c>
      <c r="G99" s="154">
        <v>66</v>
      </c>
      <c r="H99" s="154">
        <v>3</v>
      </c>
      <c r="I99" s="154" t="s">
        <v>386</v>
      </c>
      <c r="J99" s="154" t="s">
        <v>12</v>
      </c>
    </row>
    <row r="100" spans="1:10">
      <c r="A100" s="154" t="s">
        <v>420</v>
      </c>
      <c r="B100" s="104">
        <v>1</v>
      </c>
      <c r="C100" s="104">
        <v>69</v>
      </c>
      <c r="D100" s="154" t="s">
        <v>386</v>
      </c>
      <c r="E100" s="154" t="s">
        <v>12</v>
      </c>
      <c r="F100" s="154">
        <v>26</v>
      </c>
      <c r="G100" s="154">
        <v>66</v>
      </c>
      <c r="H100" s="154">
        <v>3</v>
      </c>
      <c r="I100" s="154" t="s">
        <v>386</v>
      </c>
      <c r="J100" s="154" t="s">
        <v>12</v>
      </c>
    </row>
    <row r="101" spans="1:10">
      <c r="A101" s="154" t="s">
        <v>421</v>
      </c>
      <c r="B101" s="104">
        <v>1</v>
      </c>
      <c r="C101" s="104">
        <v>69</v>
      </c>
      <c r="D101" s="154" t="s">
        <v>386</v>
      </c>
      <c r="E101" s="154" t="s">
        <v>12</v>
      </c>
      <c r="F101" s="154">
        <v>26</v>
      </c>
      <c r="G101" s="154">
        <v>63</v>
      </c>
      <c r="H101" s="154">
        <v>3</v>
      </c>
      <c r="I101" s="154" t="s">
        <v>386</v>
      </c>
      <c r="J101" s="154" t="s">
        <v>12</v>
      </c>
    </row>
    <row r="102" spans="1:10">
      <c r="A102" s="154" t="s">
        <v>766</v>
      </c>
      <c r="B102" s="104">
        <v>1</v>
      </c>
      <c r="C102" s="104">
        <v>69</v>
      </c>
      <c r="D102" s="154" t="s">
        <v>386</v>
      </c>
      <c r="E102" s="154" t="s">
        <v>12</v>
      </c>
      <c r="F102" s="154">
        <v>26</v>
      </c>
      <c r="G102" s="154">
        <v>63</v>
      </c>
      <c r="H102" s="154">
        <v>3</v>
      </c>
      <c r="I102" s="154" t="s">
        <v>386</v>
      </c>
      <c r="J102" s="154" t="s">
        <v>12</v>
      </c>
    </row>
    <row r="103" spans="1:10">
      <c r="A103" s="153" t="s">
        <v>394</v>
      </c>
      <c r="B103" s="81">
        <v>1</v>
      </c>
      <c r="C103" s="81">
        <v>69</v>
      </c>
      <c r="D103" s="153" t="s">
        <v>386</v>
      </c>
      <c r="E103" s="153" t="s">
        <v>12</v>
      </c>
      <c r="F103" s="153">
        <v>28</v>
      </c>
      <c r="G103" s="153"/>
      <c r="H103" s="153">
        <v>1</v>
      </c>
      <c r="I103" s="153" t="s">
        <v>386</v>
      </c>
      <c r="J103" s="153" t="s">
        <v>12</v>
      </c>
    </row>
    <row r="104" spans="1:10">
      <c r="A104" s="153" t="s">
        <v>395</v>
      </c>
      <c r="B104" s="153">
        <v>1</v>
      </c>
      <c r="C104" s="153">
        <v>69</v>
      </c>
      <c r="D104" s="153" t="s">
        <v>386</v>
      </c>
      <c r="E104" s="153" t="s">
        <v>12</v>
      </c>
      <c r="F104" s="153">
        <v>28</v>
      </c>
      <c r="G104" s="153"/>
      <c r="H104" s="153">
        <v>1</v>
      </c>
      <c r="I104" s="153" t="s">
        <v>386</v>
      </c>
      <c r="J104" s="153" t="s">
        <v>12</v>
      </c>
    </row>
    <row r="105" spans="1:10">
      <c r="A105" s="154" t="s">
        <v>767</v>
      </c>
      <c r="B105" s="154">
        <v>1</v>
      </c>
      <c r="C105" s="154">
        <v>69</v>
      </c>
      <c r="D105" s="154" t="s">
        <v>386</v>
      </c>
      <c r="E105" s="154" t="s">
        <v>12</v>
      </c>
      <c r="F105" s="154">
        <v>29</v>
      </c>
      <c r="G105" s="154"/>
      <c r="H105" s="154">
        <v>1</v>
      </c>
      <c r="I105" s="154" t="s">
        <v>386</v>
      </c>
      <c r="J105" s="154" t="s">
        <v>12</v>
      </c>
    </row>
    <row r="106" spans="1:10">
      <c r="A106" s="154" t="s">
        <v>768</v>
      </c>
      <c r="B106" s="154">
        <v>1</v>
      </c>
      <c r="C106" s="154">
        <v>69</v>
      </c>
      <c r="D106" s="154" t="s">
        <v>386</v>
      </c>
      <c r="E106" s="154" t="s">
        <v>12</v>
      </c>
      <c r="F106" s="154">
        <v>29</v>
      </c>
      <c r="G106" s="154"/>
      <c r="H106" s="154">
        <v>1</v>
      </c>
      <c r="I106" s="154" t="s">
        <v>386</v>
      </c>
      <c r="J106" s="154" t="s">
        <v>12</v>
      </c>
    </row>
    <row r="107" spans="1:10">
      <c r="A107" s="153" t="s">
        <v>417</v>
      </c>
      <c r="B107" s="153">
        <v>1</v>
      </c>
      <c r="C107" s="153">
        <v>69</v>
      </c>
      <c r="D107" s="153" t="s">
        <v>386</v>
      </c>
      <c r="E107" s="153" t="s">
        <v>12</v>
      </c>
      <c r="F107" s="153">
        <v>30</v>
      </c>
      <c r="G107" s="153"/>
      <c r="H107" s="153">
        <v>1</v>
      </c>
      <c r="I107" s="153" t="s">
        <v>386</v>
      </c>
      <c r="J107" s="153" t="s">
        <v>12</v>
      </c>
    </row>
    <row r="108" spans="1:10">
      <c r="A108" s="153" t="s">
        <v>418</v>
      </c>
      <c r="B108" s="81">
        <v>1</v>
      </c>
      <c r="C108" s="81">
        <v>69</v>
      </c>
      <c r="D108" s="153" t="s">
        <v>386</v>
      </c>
      <c r="E108" s="153" t="s">
        <v>12</v>
      </c>
      <c r="F108" s="153">
        <v>30</v>
      </c>
      <c r="G108" s="153"/>
      <c r="H108" s="153">
        <v>1</v>
      </c>
      <c r="I108" s="153" t="s">
        <v>607</v>
      </c>
      <c r="J108" s="153" t="s">
        <v>70</v>
      </c>
    </row>
    <row r="109" spans="1:10">
      <c r="A109" s="154" t="s">
        <v>769</v>
      </c>
      <c r="B109" s="104">
        <v>1</v>
      </c>
      <c r="C109" s="104">
        <v>69</v>
      </c>
      <c r="D109" s="154" t="s">
        <v>386</v>
      </c>
      <c r="E109" s="154" t="s">
        <v>12</v>
      </c>
      <c r="F109" s="154">
        <v>9</v>
      </c>
      <c r="G109" s="154"/>
      <c r="H109" s="154">
        <v>2</v>
      </c>
      <c r="I109" s="154" t="s">
        <v>607</v>
      </c>
      <c r="J109" s="154" t="s">
        <v>70</v>
      </c>
    </row>
    <row r="110" spans="1:10">
      <c r="A110" s="154" t="s">
        <v>770</v>
      </c>
      <c r="B110" s="104">
        <v>1</v>
      </c>
      <c r="C110" s="104">
        <v>69</v>
      </c>
      <c r="D110" s="154" t="s">
        <v>386</v>
      </c>
      <c r="E110" s="154" t="s">
        <v>12</v>
      </c>
      <c r="F110" s="154">
        <v>9</v>
      </c>
      <c r="G110" s="154">
        <v>59</v>
      </c>
      <c r="H110" s="154">
        <v>2</v>
      </c>
      <c r="I110" s="154" t="s">
        <v>607</v>
      </c>
      <c r="J110" s="154" t="s">
        <v>70</v>
      </c>
    </row>
    <row r="111" spans="1:10">
      <c r="A111" s="154" t="s">
        <v>771</v>
      </c>
      <c r="B111" s="104">
        <v>1</v>
      </c>
      <c r="C111" s="104">
        <v>69</v>
      </c>
      <c r="D111" s="154" t="s">
        <v>386</v>
      </c>
      <c r="E111" s="154" t="s">
        <v>12</v>
      </c>
      <c r="F111" s="154">
        <v>9</v>
      </c>
      <c r="G111" s="154">
        <v>59</v>
      </c>
      <c r="H111" s="154">
        <v>2</v>
      </c>
      <c r="I111" s="154" t="s">
        <v>386</v>
      </c>
      <c r="J111" s="154" t="s">
        <v>12</v>
      </c>
    </row>
    <row r="112" spans="1:10">
      <c r="A112" s="153" t="s">
        <v>772</v>
      </c>
      <c r="B112" s="81">
        <v>1</v>
      </c>
      <c r="C112" s="81">
        <v>69</v>
      </c>
      <c r="D112" s="153" t="s">
        <v>386</v>
      </c>
      <c r="E112" s="153" t="s">
        <v>12</v>
      </c>
      <c r="F112" s="153">
        <v>59</v>
      </c>
      <c r="G112" s="153"/>
      <c r="H112" s="153">
        <v>1</v>
      </c>
      <c r="I112" s="153" t="s">
        <v>386</v>
      </c>
      <c r="J112" s="153" t="s">
        <v>12</v>
      </c>
    </row>
    <row r="113" spans="1:14">
      <c r="A113" s="153" t="s">
        <v>773</v>
      </c>
      <c r="B113" s="81">
        <v>1</v>
      </c>
      <c r="C113" s="81">
        <v>69</v>
      </c>
      <c r="D113" s="153" t="s">
        <v>386</v>
      </c>
      <c r="E113" s="153" t="s">
        <v>12</v>
      </c>
      <c r="F113" s="153">
        <v>59</v>
      </c>
      <c r="G113" s="153"/>
      <c r="H113" s="153">
        <v>1</v>
      </c>
      <c r="I113" s="153" t="s">
        <v>386</v>
      </c>
      <c r="J113" s="153" t="s">
        <v>12</v>
      </c>
    </row>
    <row r="114" spans="1:14">
      <c r="A114" s="154" t="s">
        <v>774</v>
      </c>
      <c r="B114" s="104">
        <v>1</v>
      </c>
      <c r="C114" s="104">
        <v>69</v>
      </c>
      <c r="D114" s="154" t="s">
        <v>386</v>
      </c>
      <c r="E114" s="154" t="s">
        <v>12</v>
      </c>
      <c r="F114" s="154">
        <v>46</v>
      </c>
      <c r="G114" s="154"/>
      <c r="H114" s="154">
        <v>1</v>
      </c>
      <c r="I114" s="154" t="s">
        <v>386</v>
      </c>
      <c r="J114" s="154" t="s">
        <v>12</v>
      </c>
    </row>
    <row r="115" spans="1:14">
      <c r="A115" s="154" t="s">
        <v>775</v>
      </c>
      <c r="B115" s="104">
        <v>1</v>
      </c>
      <c r="C115" s="104">
        <v>69</v>
      </c>
      <c r="D115" s="154" t="s">
        <v>386</v>
      </c>
      <c r="E115" s="154" t="s">
        <v>12</v>
      </c>
      <c r="F115" s="154">
        <v>46</v>
      </c>
      <c r="G115" s="154"/>
      <c r="H115" s="154">
        <v>1</v>
      </c>
      <c r="I115" s="154" t="s">
        <v>607</v>
      </c>
      <c r="J115" s="154" t="s">
        <v>70</v>
      </c>
    </row>
    <row r="116" spans="1:14">
      <c r="A116" s="153" t="s">
        <v>776</v>
      </c>
      <c r="B116" s="81">
        <v>1</v>
      </c>
      <c r="C116" s="81">
        <v>69</v>
      </c>
      <c r="D116" s="153" t="s">
        <v>386</v>
      </c>
      <c r="E116" s="153" t="s">
        <v>12</v>
      </c>
      <c r="F116" s="153">
        <v>46</v>
      </c>
      <c r="G116" s="153"/>
      <c r="H116" s="153">
        <v>1</v>
      </c>
      <c r="I116" s="153" t="s">
        <v>386</v>
      </c>
      <c r="J116" s="153" t="s">
        <v>12</v>
      </c>
    </row>
    <row r="117" spans="1:14">
      <c r="A117" s="153" t="s">
        <v>777</v>
      </c>
      <c r="B117" s="81">
        <v>1</v>
      </c>
      <c r="C117" s="81">
        <v>69</v>
      </c>
      <c r="D117" s="153" t="s">
        <v>386</v>
      </c>
      <c r="E117" s="153" t="s">
        <v>12</v>
      </c>
      <c r="F117" s="153">
        <v>46</v>
      </c>
      <c r="G117" s="153"/>
      <c r="H117" s="153">
        <v>1</v>
      </c>
      <c r="I117" s="153" t="s">
        <v>607</v>
      </c>
      <c r="J117" s="153" t="s">
        <v>70</v>
      </c>
    </row>
    <row r="118" spans="1:14">
      <c r="A118" s="154" t="s">
        <v>778</v>
      </c>
      <c r="B118" s="104">
        <v>1</v>
      </c>
      <c r="C118" s="104">
        <v>69</v>
      </c>
      <c r="D118" s="154" t="s">
        <v>386</v>
      </c>
      <c r="E118" s="154" t="s">
        <v>12</v>
      </c>
      <c r="F118" s="154">
        <v>41</v>
      </c>
      <c r="G118" s="154"/>
      <c r="H118" s="154">
        <v>1</v>
      </c>
      <c r="I118" s="154" t="s">
        <v>386</v>
      </c>
      <c r="J118" s="154" t="s">
        <v>12</v>
      </c>
      <c r="K118" s="1"/>
    </row>
    <row r="119" spans="1:14">
      <c r="A119" s="154" t="s">
        <v>779</v>
      </c>
      <c r="B119" s="104">
        <v>1</v>
      </c>
      <c r="C119" s="104">
        <v>69</v>
      </c>
      <c r="D119" s="154" t="s">
        <v>386</v>
      </c>
      <c r="E119" s="154" t="s">
        <v>12</v>
      </c>
      <c r="F119" s="154">
        <v>41</v>
      </c>
      <c r="G119" s="154"/>
      <c r="H119" s="154">
        <v>1</v>
      </c>
      <c r="I119" s="154" t="s">
        <v>386</v>
      </c>
      <c r="J119" s="154" t="s">
        <v>12</v>
      </c>
      <c r="K119" s="1"/>
      <c r="L119" s="1"/>
      <c r="M119" s="1"/>
      <c r="N119" s="1"/>
    </row>
    <row r="120" spans="1:14">
      <c r="A120" s="153" t="s">
        <v>129</v>
      </c>
      <c r="B120" s="81">
        <v>1</v>
      </c>
      <c r="C120" s="81">
        <v>69</v>
      </c>
      <c r="D120" s="153" t="s">
        <v>386</v>
      </c>
      <c r="E120" s="153" t="s">
        <v>12</v>
      </c>
      <c r="F120" s="153"/>
      <c r="G120" s="153"/>
      <c r="H120" s="153">
        <v>0</v>
      </c>
      <c r="I120" s="153" t="s">
        <v>386</v>
      </c>
      <c r="J120" s="153" t="s">
        <v>12</v>
      </c>
      <c r="K120" s="1"/>
      <c r="L120" s="1"/>
      <c r="M120" s="1"/>
      <c r="N120" s="1"/>
    </row>
    <row r="121" spans="1:14">
      <c r="A121" s="154" t="s">
        <v>154</v>
      </c>
      <c r="B121" s="104">
        <v>1</v>
      </c>
      <c r="C121" s="104">
        <v>69</v>
      </c>
      <c r="D121" s="154" t="s">
        <v>386</v>
      </c>
      <c r="E121" s="154" t="s">
        <v>12</v>
      </c>
      <c r="F121" s="154">
        <v>16</v>
      </c>
      <c r="G121" s="154"/>
      <c r="H121" s="154">
        <v>1</v>
      </c>
      <c r="I121" s="154" t="s">
        <v>386</v>
      </c>
      <c r="J121" s="154" t="s">
        <v>12</v>
      </c>
      <c r="L121" s="1"/>
      <c r="M121" s="1"/>
      <c r="N121" s="1"/>
    </row>
    <row r="122" spans="1:14">
      <c r="A122" s="154" t="s">
        <v>155</v>
      </c>
      <c r="B122" s="104">
        <v>1</v>
      </c>
      <c r="C122" s="104">
        <v>69</v>
      </c>
      <c r="D122" s="154" t="s">
        <v>386</v>
      </c>
      <c r="E122" s="154" t="s">
        <v>12</v>
      </c>
      <c r="F122" s="154">
        <v>16</v>
      </c>
      <c r="G122" s="154"/>
      <c r="H122" s="154">
        <v>1</v>
      </c>
      <c r="I122" s="154" t="s">
        <v>2</v>
      </c>
      <c r="J122" s="154" t="s">
        <v>12</v>
      </c>
    </row>
    <row r="123" spans="1:14">
      <c r="A123" s="153" t="s">
        <v>780</v>
      </c>
      <c r="B123" s="81">
        <v>1</v>
      </c>
      <c r="C123" s="81">
        <v>69</v>
      </c>
      <c r="D123" s="153" t="s">
        <v>386</v>
      </c>
      <c r="E123" s="153" t="s">
        <v>12</v>
      </c>
      <c r="F123" s="153"/>
      <c r="G123" s="153"/>
      <c r="H123" s="153">
        <v>0</v>
      </c>
      <c r="I123" s="153" t="s">
        <v>386</v>
      </c>
      <c r="J123" s="153" t="s">
        <v>12</v>
      </c>
    </row>
    <row r="124" spans="1:14">
      <c r="A124" s="154" t="s">
        <v>781</v>
      </c>
      <c r="B124" s="104">
        <v>1</v>
      </c>
      <c r="C124" s="104">
        <v>69</v>
      </c>
      <c r="D124" s="154" t="s">
        <v>386</v>
      </c>
      <c r="E124" s="154" t="s">
        <v>12</v>
      </c>
      <c r="F124" s="154"/>
      <c r="G124" s="154"/>
      <c r="H124" s="154">
        <v>0</v>
      </c>
      <c r="I124" s="154" t="s">
        <v>386</v>
      </c>
      <c r="J124" s="154" t="s">
        <v>12</v>
      </c>
    </row>
    <row r="125" spans="1:14">
      <c r="A125" s="153" t="s">
        <v>782</v>
      </c>
      <c r="B125" s="81">
        <v>1</v>
      </c>
      <c r="C125" s="81">
        <v>69</v>
      </c>
      <c r="D125" s="153" t="s">
        <v>386</v>
      </c>
      <c r="E125" s="153" t="s">
        <v>12</v>
      </c>
      <c r="F125" s="153"/>
      <c r="G125" s="153"/>
      <c r="H125" s="153">
        <v>0</v>
      </c>
      <c r="I125" s="153" t="s">
        <v>386</v>
      </c>
      <c r="J125" s="153" t="s">
        <v>12</v>
      </c>
    </row>
    <row r="126" spans="1:14">
      <c r="A126" s="154" t="s">
        <v>783</v>
      </c>
      <c r="B126" s="104">
        <v>1</v>
      </c>
      <c r="C126" s="104">
        <v>69</v>
      </c>
      <c r="D126" s="154" t="s">
        <v>386</v>
      </c>
      <c r="E126" s="154" t="s">
        <v>12</v>
      </c>
      <c r="F126" s="154"/>
      <c r="G126" s="154"/>
      <c r="H126" s="154">
        <v>0</v>
      </c>
      <c r="I126" s="154" t="s">
        <v>386</v>
      </c>
      <c r="J126" s="154" t="s">
        <v>12</v>
      </c>
    </row>
    <row r="127" spans="1:14">
      <c r="A127" s="153" t="s">
        <v>784</v>
      </c>
      <c r="B127" s="81">
        <v>1</v>
      </c>
      <c r="C127" s="81">
        <v>69</v>
      </c>
      <c r="D127" s="153" t="s">
        <v>386</v>
      </c>
      <c r="E127" s="153" t="s">
        <v>12</v>
      </c>
      <c r="F127" s="153"/>
      <c r="G127" s="153"/>
      <c r="H127" s="153">
        <v>0</v>
      </c>
      <c r="I127" s="153" t="s">
        <v>386</v>
      </c>
      <c r="J127" s="153" t="s">
        <v>12</v>
      </c>
    </row>
    <row r="128" spans="1:14">
      <c r="A128" s="154" t="s">
        <v>785</v>
      </c>
      <c r="B128" s="104">
        <v>1</v>
      </c>
      <c r="C128" s="104">
        <v>69</v>
      </c>
      <c r="D128" s="154" t="s">
        <v>386</v>
      </c>
      <c r="E128" s="154" t="s">
        <v>12</v>
      </c>
      <c r="F128" s="154"/>
      <c r="G128" s="154"/>
      <c r="H128" s="154">
        <v>0</v>
      </c>
      <c r="I128" s="154" t="s">
        <v>386</v>
      </c>
      <c r="J128" s="154" t="s">
        <v>12</v>
      </c>
    </row>
    <row r="129" spans="1:10">
      <c r="A129" s="153" t="s">
        <v>786</v>
      </c>
      <c r="B129" s="81">
        <v>1</v>
      </c>
      <c r="C129" s="81">
        <v>69</v>
      </c>
      <c r="D129" s="153" t="s">
        <v>386</v>
      </c>
      <c r="E129" s="153" t="s">
        <v>12</v>
      </c>
      <c r="F129" s="153"/>
      <c r="G129" s="153"/>
      <c r="H129" s="153">
        <v>0</v>
      </c>
      <c r="I129" s="153" t="s">
        <v>386</v>
      </c>
      <c r="J129" s="153" t="s">
        <v>12</v>
      </c>
    </row>
    <row r="130" spans="1:10">
      <c r="A130" s="154" t="s">
        <v>787</v>
      </c>
      <c r="B130" s="104">
        <v>1</v>
      </c>
      <c r="C130" s="104">
        <v>69</v>
      </c>
      <c r="D130" s="154" t="s">
        <v>386</v>
      </c>
      <c r="E130" s="154" t="s">
        <v>12</v>
      </c>
      <c r="F130" s="154">
        <v>23</v>
      </c>
      <c r="G130" s="154"/>
      <c r="H130" s="154">
        <v>1</v>
      </c>
      <c r="I130" s="154" t="s">
        <v>386</v>
      </c>
      <c r="J130" s="154" t="s">
        <v>12</v>
      </c>
    </row>
    <row r="131" spans="1:10">
      <c r="A131" s="154" t="s">
        <v>788</v>
      </c>
      <c r="B131" s="104">
        <v>1</v>
      </c>
      <c r="C131" s="104">
        <v>69</v>
      </c>
      <c r="D131" s="154" t="s">
        <v>386</v>
      </c>
      <c r="E131" s="154" t="s">
        <v>12</v>
      </c>
      <c r="F131" s="154">
        <v>23</v>
      </c>
      <c r="G131" s="154"/>
      <c r="H131" s="154">
        <v>1</v>
      </c>
      <c r="I131" s="154" t="s">
        <v>2</v>
      </c>
      <c r="J131" s="154" t="s">
        <v>12</v>
      </c>
    </row>
    <row r="132" spans="1:10">
      <c r="A132" s="153" t="s">
        <v>789</v>
      </c>
      <c r="B132" s="81">
        <v>1</v>
      </c>
      <c r="C132" s="81">
        <v>69</v>
      </c>
      <c r="D132" s="153" t="s">
        <v>386</v>
      </c>
      <c r="E132" s="153" t="s">
        <v>12</v>
      </c>
      <c r="F132" s="153"/>
      <c r="G132" s="153"/>
      <c r="H132" s="153">
        <v>0</v>
      </c>
      <c r="I132" s="153" t="s">
        <v>386</v>
      </c>
      <c r="J132" s="153" t="s">
        <v>12</v>
      </c>
    </row>
    <row r="133" spans="1:10">
      <c r="A133" s="154" t="s">
        <v>790</v>
      </c>
      <c r="B133" s="104">
        <v>1</v>
      </c>
      <c r="C133" s="104">
        <v>69</v>
      </c>
      <c r="D133" s="154" t="s">
        <v>386</v>
      </c>
      <c r="E133" s="154" t="s">
        <v>12</v>
      </c>
      <c r="F133" s="154"/>
      <c r="G133" s="154"/>
      <c r="H133" s="154">
        <v>0</v>
      </c>
      <c r="I133" s="154" t="s">
        <v>386</v>
      </c>
      <c r="J133" s="154" t="s">
        <v>12</v>
      </c>
    </row>
    <row r="134" spans="1:10">
      <c r="A134" s="153" t="s">
        <v>791</v>
      </c>
      <c r="B134" s="81">
        <v>1</v>
      </c>
      <c r="C134" s="81">
        <v>69</v>
      </c>
      <c r="D134" s="153" t="s">
        <v>386</v>
      </c>
      <c r="E134" s="153" t="s">
        <v>12</v>
      </c>
      <c r="F134" s="153">
        <v>4</v>
      </c>
      <c r="G134" s="153"/>
      <c r="H134" s="153">
        <v>1</v>
      </c>
      <c r="I134" s="153" t="s">
        <v>607</v>
      </c>
      <c r="J134" s="153" t="s">
        <v>716</v>
      </c>
    </row>
    <row r="135" spans="1:10">
      <c r="A135" s="153" t="s">
        <v>792</v>
      </c>
      <c r="B135" s="81">
        <v>1</v>
      </c>
      <c r="C135" s="81">
        <v>69</v>
      </c>
      <c r="D135" s="153" t="s">
        <v>386</v>
      </c>
      <c r="E135" s="153" t="s">
        <v>12</v>
      </c>
      <c r="F135" s="153">
        <v>4</v>
      </c>
      <c r="G135" s="153"/>
      <c r="H135" s="153">
        <v>1</v>
      </c>
      <c r="I135" s="153" t="s">
        <v>386</v>
      </c>
      <c r="J135" s="153" t="s">
        <v>12</v>
      </c>
    </row>
    <row r="136" spans="1:10">
      <c r="A136" s="154" t="s">
        <v>793</v>
      </c>
      <c r="B136" s="104">
        <v>1</v>
      </c>
      <c r="C136" s="104">
        <v>69</v>
      </c>
      <c r="D136" s="154" t="s">
        <v>386</v>
      </c>
      <c r="E136" s="154" t="s">
        <v>12</v>
      </c>
      <c r="F136" s="154">
        <v>32</v>
      </c>
      <c r="G136" s="154"/>
      <c r="H136" s="154">
        <v>1</v>
      </c>
      <c r="I136" s="154" t="s">
        <v>598</v>
      </c>
      <c r="J136" s="154" t="s">
        <v>12</v>
      </c>
    </row>
    <row r="137" spans="1:10">
      <c r="A137" s="154" t="s">
        <v>794</v>
      </c>
      <c r="B137" s="104">
        <v>1</v>
      </c>
      <c r="C137" s="104">
        <v>69</v>
      </c>
      <c r="D137" s="154" t="s">
        <v>386</v>
      </c>
      <c r="E137" s="154" t="s">
        <v>12</v>
      </c>
      <c r="F137" s="154">
        <v>32</v>
      </c>
      <c r="G137" s="154"/>
      <c r="H137" s="154">
        <v>1</v>
      </c>
      <c r="I137" s="154" t="s">
        <v>607</v>
      </c>
      <c r="J137" s="154" t="s">
        <v>70</v>
      </c>
    </row>
    <row r="138" spans="1:10">
      <c r="A138" s="153" t="s">
        <v>795</v>
      </c>
      <c r="B138" s="81">
        <v>1</v>
      </c>
      <c r="C138" s="81">
        <v>69</v>
      </c>
      <c r="D138" s="153" t="s">
        <v>386</v>
      </c>
      <c r="E138" s="153" t="s">
        <v>12</v>
      </c>
      <c r="F138" s="153">
        <v>62</v>
      </c>
      <c r="G138" s="153"/>
      <c r="H138" s="153">
        <v>1</v>
      </c>
      <c r="I138" s="153" t="s">
        <v>386</v>
      </c>
      <c r="J138" s="153" t="s">
        <v>12</v>
      </c>
    </row>
    <row r="139" spans="1:10">
      <c r="A139" s="153" t="s">
        <v>796</v>
      </c>
      <c r="B139" s="81">
        <v>1</v>
      </c>
      <c r="C139" s="81">
        <v>69</v>
      </c>
      <c r="D139" s="153" t="s">
        <v>386</v>
      </c>
      <c r="E139" s="153" t="s">
        <v>12</v>
      </c>
      <c r="F139" s="153">
        <v>62</v>
      </c>
      <c r="G139" s="153"/>
      <c r="H139" s="153">
        <v>1</v>
      </c>
      <c r="I139" s="153" t="s">
        <v>386</v>
      </c>
      <c r="J139" s="153" t="s">
        <v>12</v>
      </c>
    </row>
    <row r="140" spans="1:10">
      <c r="A140" s="154" t="s">
        <v>797</v>
      </c>
      <c r="B140" s="104">
        <v>1</v>
      </c>
      <c r="C140" s="104">
        <v>69</v>
      </c>
      <c r="D140" s="154" t="s">
        <v>386</v>
      </c>
      <c r="E140" s="154" t="s">
        <v>12</v>
      </c>
      <c r="F140" s="154">
        <v>46</v>
      </c>
      <c r="G140" s="154"/>
      <c r="H140" s="154">
        <v>1</v>
      </c>
      <c r="I140" s="154" t="s">
        <v>386</v>
      </c>
      <c r="J140" s="154" t="s">
        <v>12</v>
      </c>
    </row>
    <row r="141" spans="1:10">
      <c r="A141" s="154" t="s">
        <v>798</v>
      </c>
      <c r="B141" s="104">
        <v>1</v>
      </c>
      <c r="C141" s="104">
        <v>69</v>
      </c>
      <c r="D141" s="154" t="s">
        <v>386</v>
      </c>
      <c r="E141" s="154" t="s">
        <v>12</v>
      </c>
      <c r="F141" s="154">
        <v>46</v>
      </c>
      <c r="G141" s="154"/>
      <c r="H141" s="154">
        <v>1</v>
      </c>
      <c r="I141" s="154" t="s">
        <v>386</v>
      </c>
      <c r="J141" s="154" t="s">
        <v>12</v>
      </c>
    </row>
    <row r="142" spans="1:10">
      <c r="A142" s="153" t="s">
        <v>799</v>
      </c>
      <c r="B142" s="81">
        <v>1</v>
      </c>
      <c r="C142" s="81">
        <v>69</v>
      </c>
      <c r="D142" s="153" t="s">
        <v>386</v>
      </c>
      <c r="E142" s="153" t="s">
        <v>12</v>
      </c>
      <c r="F142" s="153">
        <v>34</v>
      </c>
      <c r="G142" s="153"/>
      <c r="H142" s="153">
        <v>1</v>
      </c>
      <c r="I142" s="153" t="s">
        <v>386</v>
      </c>
      <c r="J142" s="153" t="s">
        <v>12</v>
      </c>
    </row>
    <row r="143" spans="1:10">
      <c r="A143" s="153" t="s">
        <v>800</v>
      </c>
      <c r="B143" s="81">
        <v>1</v>
      </c>
      <c r="C143" s="81">
        <v>69</v>
      </c>
      <c r="D143" s="153" t="s">
        <v>386</v>
      </c>
      <c r="E143" s="153" t="s">
        <v>12</v>
      </c>
      <c r="F143" s="153">
        <v>34</v>
      </c>
      <c r="G143" s="153"/>
      <c r="H143" s="153">
        <v>1</v>
      </c>
      <c r="I143" s="153" t="s">
        <v>386</v>
      </c>
      <c r="J143" s="153" t="s">
        <v>12</v>
      </c>
    </row>
    <row r="144" spans="1:10">
      <c r="A144" s="154" t="s">
        <v>801</v>
      </c>
      <c r="B144" s="104">
        <v>1</v>
      </c>
      <c r="C144" s="104">
        <v>69</v>
      </c>
      <c r="D144" s="154" t="s">
        <v>386</v>
      </c>
      <c r="E144" s="154" t="s">
        <v>12</v>
      </c>
      <c r="F144" s="154">
        <v>36</v>
      </c>
      <c r="G144" s="154"/>
      <c r="H144" s="154">
        <v>1</v>
      </c>
      <c r="I144" s="154" t="s">
        <v>386</v>
      </c>
      <c r="J144" s="154" t="s">
        <v>12</v>
      </c>
    </row>
    <row r="145" spans="1:10">
      <c r="A145" s="154" t="s">
        <v>802</v>
      </c>
      <c r="B145" s="104">
        <v>1</v>
      </c>
      <c r="C145" s="104">
        <v>69</v>
      </c>
      <c r="D145" s="154" t="s">
        <v>386</v>
      </c>
      <c r="E145" s="154" t="s">
        <v>12</v>
      </c>
      <c r="F145" s="154">
        <v>36</v>
      </c>
      <c r="G145" s="154"/>
      <c r="H145" s="154">
        <v>1</v>
      </c>
      <c r="I145" s="154" t="s">
        <v>386</v>
      </c>
      <c r="J145" s="154" t="s">
        <v>12</v>
      </c>
    </row>
    <row r="146" spans="1:10">
      <c r="A146" s="153" t="s">
        <v>803</v>
      </c>
      <c r="B146" s="81">
        <v>1</v>
      </c>
      <c r="C146" s="81">
        <v>69</v>
      </c>
      <c r="D146" s="153" t="s">
        <v>386</v>
      </c>
      <c r="E146" s="153" t="s">
        <v>12</v>
      </c>
      <c r="F146" s="153">
        <v>36</v>
      </c>
      <c r="G146" s="153"/>
      <c r="H146" s="153">
        <v>1</v>
      </c>
      <c r="I146" s="153" t="s">
        <v>386</v>
      </c>
      <c r="J146" s="153" t="s">
        <v>12</v>
      </c>
    </row>
    <row r="147" spans="1:10">
      <c r="A147" s="153" t="s">
        <v>804</v>
      </c>
      <c r="B147" s="81">
        <v>1</v>
      </c>
      <c r="C147" s="81">
        <v>69</v>
      </c>
      <c r="D147" s="153" t="s">
        <v>386</v>
      </c>
      <c r="E147" s="153" t="s">
        <v>12</v>
      </c>
      <c r="F147" s="153">
        <v>36</v>
      </c>
      <c r="G147" s="153"/>
      <c r="H147" s="153">
        <v>1</v>
      </c>
      <c r="I147" s="153" t="s">
        <v>598</v>
      </c>
      <c r="J147" s="153" t="s">
        <v>12</v>
      </c>
    </row>
    <row r="148" spans="1:10">
      <c r="A148" s="154" t="s">
        <v>805</v>
      </c>
      <c r="B148" s="104">
        <v>1</v>
      </c>
      <c r="C148" s="104">
        <v>69</v>
      </c>
      <c r="D148" s="154" t="s">
        <v>386</v>
      </c>
      <c r="E148" s="154" t="s">
        <v>12</v>
      </c>
      <c r="F148" s="154">
        <v>32</v>
      </c>
      <c r="G148" s="154"/>
      <c r="H148" s="154">
        <v>1</v>
      </c>
      <c r="I148" s="154" t="s">
        <v>386</v>
      </c>
      <c r="J148" s="154" t="s">
        <v>12</v>
      </c>
    </row>
    <row r="149" spans="1:10">
      <c r="A149" s="154" t="s">
        <v>806</v>
      </c>
      <c r="B149" s="104">
        <v>1</v>
      </c>
      <c r="C149" s="104">
        <v>69</v>
      </c>
      <c r="D149" s="154" t="s">
        <v>386</v>
      </c>
      <c r="E149" s="154" t="s">
        <v>12</v>
      </c>
      <c r="F149" s="154">
        <v>32</v>
      </c>
      <c r="G149" s="154"/>
      <c r="H149" s="154">
        <v>1</v>
      </c>
      <c r="I149" s="154" t="s">
        <v>386</v>
      </c>
      <c r="J149" s="154" t="s">
        <v>12</v>
      </c>
    </row>
    <row r="150" spans="1:10">
      <c r="A150" s="153" t="s">
        <v>807</v>
      </c>
      <c r="B150" s="81">
        <v>1</v>
      </c>
      <c r="C150" s="81">
        <v>69</v>
      </c>
      <c r="D150" s="153" t="s">
        <v>386</v>
      </c>
      <c r="E150" s="153" t="s">
        <v>12</v>
      </c>
      <c r="F150" s="153">
        <v>40</v>
      </c>
      <c r="G150" s="153"/>
      <c r="H150" s="153">
        <v>1</v>
      </c>
      <c r="I150" s="153" t="s">
        <v>386</v>
      </c>
      <c r="J150" s="153" t="s">
        <v>12</v>
      </c>
    </row>
    <row r="151" spans="1:10">
      <c r="A151" s="153" t="s">
        <v>808</v>
      </c>
      <c r="B151" s="81">
        <v>1</v>
      </c>
      <c r="C151" s="81">
        <v>69</v>
      </c>
      <c r="D151" s="153" t="s">
        <v>386</v>
      </c>
      <c r="E151" s="153" t="s">
        <v>12</v>
      </c>
      <c r="F151" s="153">
        <v>40</v>
      </c>
      <c r="G151" s="153"/>
      <c r="H151" s="153">
        <v>1</v>
      </c>
      <c r="I151" s="153" t="s">
        <v>607</v>
      </c>
      <c r="J151" s="153" t="s">
        <v>70</v>
      </c>
    </row>
    <row r="152" spans="1:10">
      <c r="A152" s="154" t="s">
        <v>809</v>
      </c>
      <c r="B152" s="104">
        <v>1</v>
      </c>
      <c r="C152" s="104">
        <v>69</v>
      </c>
      <c r="D152" s="154" t="s">
        <v>386</v>
      </c>
      <c r="E152" s="154" t="s">
        <v>12</v>
      </c>
      <c r="F152" s="154">
        <v>35</v>
      </c>
      <c r="G152" s="154"/>
      <c r="H152" s="154">
        <v>1</v>
      </c>
      <c r="I152" s="154" t="s">
        <v>607</v>
      </c>
      <c r="J152" s="154" t="s">
        <v>70</v>
      </c>
    </row>
    <row r="153" spans="1:10">
      <c r="A153" s="154" t="s">
        <v>810</v>
      </c>
      <c r="B153" s="104">
        <v>1</v>
      </c>
      <c r="C153" s="104">
        <v>69</v>
      </c>
      <c r="D153" s="154" t="s">
        <v>386</v>
      </c>
      <c r="E153" s="154" t="s">
        <v>12</v>
      </c>
      <c r="F153" s="154">
        <v>35</v>
      </c>
      <c r="G153" s="154"/>
      <c r="H153" s="154">
        <v>1</v>
      </c>
      <c r="I153" s="154" t="s">
        <v>386</v>
      </c>
      <c r="J153" s="154" t="s">
        <v>12</v>
      </c>
    </row>
    <row r="154" spans="1:10">
      <c r="A154" s="153" t="s">
        <v>811</v>
      </c>
      <c r="B154" s="81">
        <v>1</v>
      </c>
      <c r="C154" s="81">
        <v>69</v>
      </c>
      <c r="D154" s="153" t="s">
        <v>386</v>
      </c>
      <c r="E154" s="153" t="s">
        <v>12</v>
      </c>
      <c r="F154" s="153">
        <v>49</v>
      </c>
      <c r="G154" s="153"/>
      <c r="H154" s="153">
        <v>1</v>
      </c>
      <c r="I154" s="153" t="s">
        <v>386</v>
      </c>
      <c r="J154" s="153" t="s">
        <v>12</v>
      </c>
    </row>
    <row r="155" spans="1:10">
      <c r="A155" s="153" t="s">
        <v>812</v>
      </c>
      <c r="B155" s="81">
        <v>1</v>
      </c>
      <c r="C155" s="81">
        <v>69</v>
      </c>
      <c r="D155" s="153" t="s">
        <v>386</v>
      </c>
      <c r="E155" s="153" t="s">
        <v>12</v>
      </c>
      <c r="F155" s="153">
        <v>49</v>
      </c>
      <c r="G155" s="153"/>
      <c r="H155" s="153">
        <v>1</v>
      </c>
      <c r="I155" s="153" t="s">
        <v>386</v>
      </c>
      <c r="J155" s="153" t="s">
        <v>12</v>
      </c>
    </row>
    <row r="156" spans="1:10">
      <c r="A156" s="154" t="s">
        <v>813</v>
      </c>
      <c r="B156" s="104">
        <v>1</v>
      </c>
      <c r="C156" s="104">
        <v>69</v>
      </c>
      <c r="D156" s="154" t="s">
        <v>386</v>
      </c>
      <c r="E156" s="154" t="s">
        <v>12</v>
      </c>
      <c r="F156" s="154">
        <v>20</v>
      </c>
      <c r="G156" s="154"/>
      <c r="H156" s="154">
        <v>1</v>
      </c>
      <c r="I156" s="154" t="s">
        <v>607</v>
      </c>
      <c r="J156" s="154" t="s">
        <v>12</v>
      </c>
    </row>
    <row r="157" spans="1:10">
      <c r="A157" s="154" t="s">
        <v>814</v>
      </c>
      <c r="B157" s="104">
        <v>1</v>
      </c>
      <c r="C157" s="104">
        <v>69</v>
      </c>
      <c r="D157" s="154" t="s">
        <v>386</v>
      </c>
      <c r="E157" s="154" t="s">
        <v>12</v>
      </c>
      <c r="F157" s="154">
        <v>20</v>
      </c>
      <c r="G157" s="154"/>
      <c r="H157" s="154">
        <v>1</v>
      </c>
      <c r="I157" s="154" t="s">
        <v>386</v>
      </c>
      <c r="J157" s="154" t="s">
        <v>12</v>
      </c>
    </row>
    <row r="158" spans="1:10">
      <c r="A158" s="153" t="s">
        <v>84</v>
      </c>
      <c r="B158" s="81">
        <v>1</v>
      </c>
      <c r="C158" s="81">
        <v>69</v>
      </c>
      <c r="D158" s="153" t="s">
        <v>386</v>
      </c>
      <c r="E158" s="153" t="s">
        <v>12</v>
      </c>
      <c r="F158" s="153"/>
      <c r="G158" s="153"/>
      <c r="H158" s="153">
        <v>0</v>
      </c>
      <c r="I158" s="153" t="s">
        <v>607</v>
      </c>
      <c r="J158" s="153" t="s">
        <v>70</v>
      </c>
    </row>
    <row r="159" spans="1:10">
      <c r="A159" s="154" t="s">
        <v>189</v>
      </c>
      <c r="B159" s="104">
        <v>1</v>
      </c>
      <c r="C159" s="104">
        <v>69</v>
      </c>
      <c r="D159" s="154" t="s">
        <v>386</v>
      </c>
      <c r="E159" s="154" t="s">
        <v>12</v>
      </c>
      <c r="F159" s="154">
        <v>44</v>
      </c>
      <c r="G159" s="154">
        <v>58</v>
      </c>
      <c r="H159" s="154">
        <v>2</v>
      </c>
      <c r="I159" s="154" t="s">
        <v>386</v>
      </c>
      <c r="J159" s="154" t="s">
        <v>12</v>
      </c>
    </row>
    <row r="160" spans="1:10">
      <c r="A160" s="154" t="s">
        <v>190</v>
      </c>
      <c r="B160" s="104">
        <v>1</v>
      </c>
      <c r="C160" s="104">
        <v>69</v>
      </c>
      <c r="D160" s="154" t="s">
        <v>386</v>
      </c>
      <c r="E160" s="154" t="s">
        <v>12</v>
      </c>
      <c r="F160" s="154">
        <v>44</v>
      </c>
      <c r="G160" s="154">
        <v>58</v>
      </c>
      <c r="H160" s="154">
        <v>2</v>
      </c>
      <c r="I160" s="154" t="s">
        <v>386</v>
      </c>
      <c r="J160" s="154" t="s">
        <v>12</v>
      </c>
    </row>
    <row r="161" spans="1:10">
      <c r="A161" s="154" t="s">
        <v>815</v>
      </c>
      <c r="B161" s="104">
        <v>1</v>
      </c>
      <c r="C161" s="104">
        <v>69</v>
      </c>
      <c r="D161" s="154" t="s">
        <v>386</v>
      </c>
      <c r="E161" s="154" t="s">
        <v>12</v>
      </c>
      <c r="F161" s="154">
        <v>44</v>
      </c>
      <c r="G161" s="154"/>
      <c r="H161" s="154">
        <v>2</v>
      </c>
      <c r="I161" s="154" t="s">
        <v>386</v>
      </c>
      <c r="J161" s="154" t="s">
        <v>12</v>
      </c>
    </row>
    <row r="162" spans="1:10">
      <c r="A162" s="153" t="s">
        <v>71</v>
      </c>
      <c r="B162" s="81">
        <v>1</v>
      </c>
      <c r="C162" s="81">
        <v>69</v>
      </c>
      <c r="D162" s="153" t="s">
        <v>386</v>
      </c>
      <c r="E162" s="153" t="s">
        <v>12</v>
      </c>
      <c r="F162" s="153"/>
      <c r="G162" s="153"/>
      <c r="H162" s="153">
        <v>0</v>
      </c>
      <c r="I162" s="153" t="s">
        <v>386</v>
      </c>
      <c r="J162" s="153" t="s">
        <v>12</v>
      </c>
    </row>
    <row r="163" spans="1:10">
      <c r="A163" s="154" t="s">
        <v>684</v>
      </c>
      <c r="B163" s="104">
        <v>1</v>
      </c>
      <c r="C163" s="105" t="s">
        <v>816</v>
      </c>
      <c r="D163" s="154" t="s">
        <v>386</v>
      </c>
      <c r="E163" s="154" t="s">
        <v>12</v>
      </c>
      <c r="F163" s="154"/>
      <c r="G163" s="154"/>
      <c r="H163" s="154">
        <v>0</v>
      </c>
      <c r="I163" s="154" t="s">
        <v>386</v>
      </c>
      <c r="J163" s="154" t="s">
        <v>12</v>
      </c>
    </row>
    <row r="164" spans="1:10">
      <c r="A164" s="153" t="s">
        <v>425</v>
      </c>
      <c r="B164" s="81">
        <v>1</v>
      </c>
      <c r="C164" s="81">
        <v>69</v>
      </c>
      <c r="D164" s="153" t="s">
        <v>386</v>
      </c>
      <c r="E164" s="153" t="s">
        <v>12</v>
      </c>
      <c r="F164" s="153">
        <v>13</v>
      </c>
      <c r="G164" s="153"/>
      <c r="H164" s="153">
        <v>1</v>
      </c>
      <c r="I164" s="153" t="s">
        <v>386</v>
      </c>
      <c r="J164" s="153" t="s">
        <v>12</v>
      </c>
    </row>
    <row r="165" spans="1:10">
      <c r="A165" s="153" t="s">
        <v>817</v>
      </c>
      <c r="B165" s="81">
        <v>1</v>
      </c>
      <c r="C165" s="81">
        <v>69</v>
      </c>
      <c r="D165" s="153" t="s">
        <v>386</v>
      </c>
      <c r="E165" s="153" t="s">
        <v>12</v>
      </c>
      <c r="F165" s="153">
        <v>13</v>
      </c>
      <c r="G165" s="153"/>
      <c r="H165" s="153">
        <v>1</v>
      </c>
      <c r="I165" s="153" t="s">
        <v>607</v>
      </c>
      <c r="J165" s="153" t="s">
        <v>70</v>
      </c>
    </row>
    <row r="166" spans="1:10">
      <c r="A166" s="154" t="s">
        <v>78</v>
      </c>
      <c r="B166" s="104">
        <v>1</v>
      </c>
      <c r="C166" s="104">
        <v>69</v>
      </c>
      <c r="D166" s="154" t="s">
        <v>386</v>
      </c>
      <c r="E166" s="154" t="s">
        <v>12</v>
      </c>
      <c r="F166" s="154">
        <v>14</v>
      </c>
      <c r="G166" s="154"/>
      <c r="H166" s="154">
        <v>1</v>
      </c>
      <c r="I166" s="154" t="s">
        <v>386</v>
      </c>
      <c r="J166" s="154" t="s">
        <v>12</v>
      </c>
    </row>
    <row r="167" spans="1:10">
      <c r="A167" s="154" t="s">
        <v>79</v>
      </c>
      <c r="B167" s="104">
        <v>1</v>
      </c>
      <c r="C167" s="104">
        <v>69</v>
      </c>
      <c r="D167" s="154" t="s">
        <v>386</v>
      </c>
      <c r="E167" s="154" t="s">
        <v>12</v>
      </c>
      <c r="F167" s="154">
        <v>14</v>
      </c>
      <c r="G167" s="154"/>
      <c r="H167" s="154">
        <v>1</v>
      </c>
      <c r="I167" s="154" t="s">
        <v>386</v>
      </c>
      <c r="J167" s="154" t="s">
        <v>12</v>
      </c>
    </row>
    <row r="168" spans="1:10">
      <c r="A168" s="153" t="s">
        <v>22</v>
      </c>
      <c r="B168" s="81">
        <v>1</v>
      </c>
      <c r="C168" s="81">
        <v>69</v>
      </c>
      <c r="D168" s="153" t="s">
        <v>386</v>
      </c>
      <c r="E168" s="153" t="s">
        <v>12</v>
      </c>
      <c r="F168" s="153">
        <v>21</v>
      </c>
      <c r="G168" s="153"/>
      <c r="H168" s="153">
        <v>1</v>
      </c>
      <c r="I168" s="153" t="s">
        <v>386</v>
      </c>
      <c r="J168" s="153" t="s">
        <v>12</v>
      </c>
    </row>
    <row r="169" spans="1:10">
      <c r="A169" s="153" t="s">
        <v>23</v>
      </c>
      <c r="B169" s="81">
        <v>1</v>
      </c>
      <c r="C169" s="81">
        <v>69</v>
      </c>
      <c r="D169" s="153" t="s">
        <v>386</v>
      </c>
      <c r="E169" s="153" t="s">
        <v>12</v>
      </c>
      <c r="F169" s="153">
        <v>21</v>
      </c>
      <c r="G169" s="153"/>
      <c r="H169" s="153">
        <v>1</v>
      </c>
      <c r="I169" s="153" t="s">
        <v>386</v>
      </c>
      <c r="J169" s="153" t="s">
        <v>12</v>
      </c>
    </row>
    <row r="170" spans="1:10">
      <c r="A170" s="154" t="s">
        <v>414</v>
      </c>
      <c r="B170" s="104">
        <v>1</v>
      </c>
      <c r="C170" s="104">
        <v>69</v>
      </c>
      <c r="D170" s="154" t="s">
        <v>386</v>
      </c>
      <c r="E170" s="154" t="s">
        <v>12</v>
      </c>
      <c r="F170" s="154">
        <v>19</v>
      </c>
      <c r="G170" s="154"/>
      <c r="H170" s="154">
        <v>1</v>
      </c>
      <c r="I170" s="154" t="s">
        <v>386</v>
      </c>
      <c r="J170" s="154" t="s">
        <v>12</v>
      </c>
    </row>
    <row r="171" spans="1:10">
      <c r="A171" s="154" t="s">
        <v>818</v>
      </c>
      <c r="B171" s="104">
        <v>1</v>
      </c>
      <c r="C171" s="104">
        <v>69</v>
      </c>
      <c r="D171" s="154" t="s">
        <v>386</v>
      </c>
      <c r="E171" s="154" t="s">
        <v>12</v>
      </c>
      <c r="F171" s="154">
        <v>19</v>
      </c>
      <c r="G171" s="154"/>
      <c r="H171" s="154">
        <v>1</v>
      </c>
      <c r="I171" s="154" t="s">
        <v>607</v>
      </c>
      <c r="J171" s="154" t="s">
        <v>70</v>
      </c>
    </row>
    <row r="172" spans="1:10">
      <c r="A172" s="153" t="s">
        <v>430</v>
      </c>
      <c r="B172" s="81">
        <v>1</v>
      </c>
      <c r="C172" s="81">
        <v>69</v>
      </c>
      <c r="D172" s="153" t="s">
        <v>386</v>
      </c>
      <c r="E172" s="153" t="s">
        <v>12</v>
      </c>
      <c r="F172" s="153">
        <v>42</v>
      </c>
      <c r="G172" s="153"/>
      <c r="H172" s="153">
        <v>1</v>
      </c>
      <c r="I172" s="153" t="s">
        <v>386</v>
      </c>
      <c r="J172" s="153" t="s">
        <v>12</v>
      </c>
    </row>
    <row r="173" spans="1:10">
      <c r="A173" s="153" t="s">
        <v>819</v>
      </c>
      <c r="B173" s="81">
        <v>1</v>
      </c>
      <c r="C173" s="81">
        <v>69</v>
      </c>
      <c r="D173" s="153" t="s">
        <v>386</v>
      </c>
      <c r="E173" s="153" t="s">
        <v>12</v>
      </c>
      <c r="F173" s="153">
        <v>42</v>
      </c>
      <c r="G173" s="153"/>
      <c r="H173" s="153">
        <v>1</v>
      </c>
      <c r="I173" s="153" t="s">
        <v>607</v>
      </c>
      <c r="J173" s="153" t="s">
        <v>70</v>
      </c>
    </row>
    <row r="174" spans="1:10">
      <c r="A174" s="154" t="s">
        <v>426</v>
      </c>
      <c r="B174" s="104">
        <v>1</v>
      </c>
      <c r="C174" s="104">
        <v>69</v>
      </c>
      <c r="D174" s="154" t="s">
        <v>386</v>
      </c>
      <c r="E174" s="154" t="s">
        <v>12</v>
      </c>
      <c r="F174" s="154">
        <v>23</v>
      </c>
      <c r="G174" s="154"/>
      <c r="H174" s="154">
        <v>1</v>
      </c>
      <c r="I174" s="154" t="s">
        <v>386</v>
      </c>
      <c r="J174" s="154" t="s">
        <v>12</v>
      </c>
    </row>
    <row r="175" spans="1:10">
      <c r="A175" s="154" t="s">
        <v>820</v>
      </c>
      <c r="B175" s="104">
        <v>1</v>
      </c>
      <c r="C175" s="104">
        <v>69</v>
      </c>
      <c r="D175" s="154" t="s">
        <v>386</v>
      </c>
      <c r="E175" s="154" t="s">
        <v>12</v>
      </c>
      <c r="F175" s="154">
        <v>23</v>
      </c>
      <c r="G175" s="154"/>
      <c r="H175" s="154">
        <v>1</v>
      </c>
      <c r="I175" s="154" t="s">
        <v>386</v>
      </c>
      <c r="J175" s="154" t="s">
        <v>12</v>
      </c>
    </row>
    <row r="176" spans="1:10">
      <c r="A176" s="153" t="s">
        <v>214</v>
      </c>
      <c r="B176" s="81">
        <v>1</v>
      </c>
      <c r="C176" s="81">
        <v>69</v>
      </c>
      <c r="D176" s="153" t="s">
        <v>386</v>
      </c>
      <c r="E176" s="153" t="s">
        <v>12</v>
      </c>
      <c r="F176" s="153">
        <v>6</v>
      </c>
      <c r="G176" s="153"/>
      <c r="H176" s="153">
        <v>1</v>
      </c>
      <c r="I176" s="153" t="s">
        <v>386</v>
      </c>
      <c r="J176" s="153" t="s">
        <v>12</v>
      </c>
    </row>
    <row r="177" spans="1:10">
      <c r="A177" s="153" t="s">
        <v>215</v>
      </c>
      <c r="B177" s="81">
        <v>1</v>
      </c>
      <c r="C177" s="81">
        <v>69</v>
      </c>
      <c r="D177" s="153" t="s">
        <v>386</v>
      </c>
      <c r="E177" s="153" t="s">
        <v>12</v>
      </c>
      <c r="F177" s="153">
        <v>6</v>
      </c>
      <c r="G177" s="153"/>
      <c r="H177" s="153">
        <v>1</v>
      </c>
      <c r="I177" s="153" t="s">
        <v>386</v>
      </c>
      <c r="J177" s="153" t="s">
        <v>12</v>
      </c>
    </row>
    <row r="178" spans="1:10">
      <c r="A178" s="154" t="s">
        <v>427</v>
      </c>
      <c r="B178" s="104">
        <v>1</v>
      </c>
      <c r="C178" s="104">
        <v>69</v>
      </c>
      <c r="D178" s="154" t="s">
        <v>386</v>
      </c>
      <c r="E178" s="154" t="s">
        <v>12</v>
      </c>
      <c r="F178" s="154">
        <v>27</v>
      </c>
      <c r="G178" s="154"/>
      <c r="H178" s="154">
        <v>1</v>
      </c>
      <c r="I178" s="154" t="s">
        <v>386</v>
      </c>
      <c r="J178" s="154" t="s">
        <v>12</v>
      </c>
    </row>
    <row r="179" spans="1:10">
      <c r="A179" s="154" t="s">
        <v>821</v>
      </c>
      <c r="B179" s="104">
        <v>1</v>
      </c>
      <c r="C179" s="104">
        <v>69</v>
      </c>
      <c r="D179" s="154" t="s">
        <v>386</v>
      </c>
      <c r="E179" s="154" t="s">
        <v>12</v>
      </c>
      <c r="F179" s="154">
        <v>27</v>
      </c>
      <c r="G179" s="154"/>
      <c r="H179" s="154">
        <v>1</v>
      </c>
      <c r="I179" s="154" t="s">
        <v>386</v>
      </c>
      <c r="J179" s="154" t="s">
        <v>12</v>
      </c>
    </row>
    <row r="180" spans="1:10">
      <c r="A180" s="153" t="s">
        <v>428</v>
      </c>
      <c r="B180" s="81">
        <v>1</v>
      </c>
      <c r="C180" s="81">
        <v>69</v>
      </c>
      <c r="D180" s="153" t="s">
        <v>386</v>
      </c>
      <c r="E180" s="153" t="s">
        <v>12</v>
      </c>
      <c r="F180" s="153">
        <v>26</v>
      </c>
      <c r="G180" s="153"/>
      <c r="H180" s="153">
        <v>1</v>
      </c>
      <c r="I180" s="153" t="s">
        <v>386</v>
      </c>
      <c r="J180" s="153" t="s">
        <v>12</v>
      </c>
    </row>
    <row r="181" spans="1:10">
      <c r="A181" s="153" t="s">
        <v>429</v>
      </c>
      <c r="B181" s="81">
        <v>1</v>
      </c>
      <c r="C181" s="81">
        <v>69</v>
      </c>
      <c r="D181" s="153" t="s">
        <v>386</v>
      </c>
      <c r="E181" s="153" t="s">
        <v>12</v>
      </c>
      <c r="F181" s="153">
        <v>26</v>
      </c>
      <c r="G181" s="153"/>
      <c r="H181" s="153">
        <v>1</v>
      </c>
      <c r="I181" s="153" t="s">
        <v>607</v>
      </c>
      <c r="J181" s="153" t="s">
        <v>70</v>
      </c>
    </row>
    <row r="182" spans="1:10">
      <c r="A182" s="155" t="s">
        <v>397</v>
      </c>
      <c r="B182" s="76">
        <v>1</v>
      </c>
      <c r="C182" s="76">
        <v>69</v>
      </c>
      <c r="D182" s="155" t="s">
        <v>598</v>
      </c>
      <c r="E182" s="155" t="s">
        <v>12</v>
      </c>
      <c r="F182" s="155">
        <v>26</v>
      </c>
      <c r="G182" s="155"/>
      <c r="H182" s="155">
        <v>1</v>
      </c>
      <c r="I182" s="155" t="s">
        <v>607</v>
      </c>
      <c r="J182" s="155" t="s">
        <v>70</v>
      </c>
    </row>
    <row r="183" spans="1:10">
      <c r="A183" s="155" t="s">
        <v>398</v>
      </c>
      <c r="B183" s="76">
        <v>1</v>
      </c>
      <c r="C183" s="76">
        <v>69</v>
      </c>
      <c r="D183" s="155" t="s">
        <v>598</v>
      </c>
      <c r="E183" s="155" t="s">
        <v>12</v>
      </c>
      <c r="F183" s="155">
        <v>26</v>
      </c>
      <c r="G183" s="155"/>
      <c r="H183" s="155">
        <v>1</v>
      </c>
      <c r="I183" s="155" t="s">
        <v>598</v>
      </c>
      <c r="J183" s="155" t="s">
        <v>12</v>
      </c>
    </row>
    <row r="184" spans="1:10">
      <c r="A184" s="156" t="s">
        <v>389</v>
      </c>
      <c r="B184" s="12">
        <v>1</v>
      </c>
      <c r="C184" s="12">
        <v>69</v>
      </c>
      <c r="D184" s="156" t="s">
        <v>598</v>
      </c>
      <c r="E184" s="156" t="s">
        <v>12</v>
      </c>
      <c r="F184" s="156">
        <v>27</v>
      </c>
      <c r="G184" s="156"/>
      <c r="H184" s="156">
        <v>1</v>
      </c>
      <c r="I184" s="156" t="s">
        <v>607</v>
      </c>
      <c r="J184" s="156" t="s">
        <v>70</v>
      </c>
    </row>
    <row r="185" spans="1:10">
      <c r="A185" s="156" t="s">
        <v>390</v>
      </c>
      <c r="B185" s="12">
        <v>1</v>
      </c>
      <c r="C185" s="12">
        <v>69</v>
      </c>
      <c r="D185" s="156" t="s">
        <v>598</v>
      </c>
      <c r="E185" s="156" t="s">
        <v>12</v>
      </c>
      <c r="F185" s="156">
        <v>27</v>
      </c>
      <c r="G185" s="156"/>
      <c r="H185" s="156">
        <v>1</v>
      </c>
      <c r="I185" s="156" t="s">
        <v>598</v>
      </c>
      <c r="J185" s="156" t="s">
        <v>12</v>
      </c>
    </row>
    <row r="186" spans="1:10">
      <c r="A186" s="155" t="s">
        <v>399</v>
      </c>
      <c r="B186" s="76">
        <v>1</v>
      </c>
      <c r="C186" s="76">
        <v>69</v>
      </c>
      <c r="D186" s="155" t="s">
        <v>598</v>
      </c>
      <c r="E186" s="155" t="s">
        <v>12</v>
      </c>
      <c r="F186" s="155">
        <v>26</v>
      </c>
      <c r="G186" s="155"/>
      <c r="H186" s="155">
        <v>1</v>
      </c>
      <c r="I186" s="155" t="s">
        <v>601</v>
      </c>
      <c r="J186" s="155" t="s">
        <v>12</v>
      </c>
    </row>
    <row r="187" spans="1:10">
      <c r="A187" s="155" t="s">
        <v>400</v>
      </c>
      <c r="B187" s="76">
        <v>1</v>
      </c>
      <c r="C187" s="76">
        <v>69</v>
      </c>
      <c r="D187" s="155" t="s">
        <v>598</v>
      </c>
      <c r="E187" s="155" t="s">
        <v>12</v>
      </c>
      <c r="F187" s="155">
        <v>26</v>
      </c>
      <c r="G187" s="155"/>
      <c r="H187" s="155">
        <v>1</v>
      </c>
      <c r="I187" s="155" t="s">
        <v>598</v>
      </c>
      <c r="J187" s="155" t="s">
        <v>12</v>
      </c>
    </row>
    <row r="188" spans="1:10">
      <c r="A188" s="156" t="s">
        <v>433</v>
      </c>
      <c r="B188" s="12">
        <v>1</v>
      </c>
      <c r="C188" s="12">
        <v>69</v>
      </c>
      <c r="D188" s="156" t="s">
        <v>598</v>
      </c>
      <c r="E188" s="156" t="s">
        <v>12</v>
      </c>
      <c r="F188" s="156">
        <v>28</v>
      </c>
      <c r="G188" s="156"/>
      <c r="H188" s="156">
        <v>1</v>
      </c>
      <c r="I188" s="156" t="s">
        <v>598</v>
      </c>
      <c r="J188" s="156" t="s">
        <v>12</v>
      </c>
    </row>
    <row r="189" spans="1:10">
      <c r="A189" s="156" t="s">
        <v>434</v>
      </c>
      <c r="B189" s="12">
        <v>1</v>
      </c>
      <c r="C189" s="12">
        <v>69</v>
      </c>
      <c r="D189" s="156" t="s">
        <v>598</v>
      </c>
      <c r="E189" s="156" t="s">
        <v>12</v>
      </c>
      <c r="F189" s="156">
        <v>28</v>
      </c>
      <c r="G189" s="156"/>
      <c r="H189" s="156">
        <v>1</v>
      </c>
      <c r="I189" s="156" t="s">
        <v>607</v>
      </c>
      <c r="J189" s="156" t="s">
        <v>70</v>
      </c>
    </row>
    <row r="190" spans="1:10">
      <c r="A190" s="155" t="s">
        <v>822</v>
      </c>
      <c r="B190" s="76">
        <v>1</v>
      </c>
      <c r="C190" s="76">
        <v>69</v>
      </c>
      <c r="D190" s="155" t="s">
        <v>598</v>
      </c>
      <c r="E190" s="155" t="s">
        <v>12</v>
      </c>
      <c r="F190" s="155">
        <v>30</v>
      </c>
      <c r="G190" s="155"/>
      <c r="H190" s="155">
        <v>1</v>
      </c>
      <c r="I190" s="155" t="s">
        <v>598</v>
      </c>
      <c r="J190" s="155" t="s">
        <v>12</v>
      </c>
    </row>
    <row r="191" spans="1:10">
      <c r="A191" s="155" t="s">
        <v>823</v>
      </c>
      <c r="B191" s="76">
        <v>1</v>
      </c>
      <c r="C191" s="76">
        <v>69</v>
      </c>
      <c r="D191" s="155" t="s">
        <v>598</v>
      </c>
      <c r="E191" s="155" t="s">
        <v>12</v>
      </c>
      <c r="F191" s="155">
        <v>30</v>
      </c>
      <c r="G191" s="155"/>
      <c r="H191" s="155">
        <v>1</v>
      </c>
      <c r="I191" s="155" t="s">
        <v>598</v>
      </c>
      <c r="J191" s="155" t="s">
        <v>12</v>
      </c>
    </row>
    <row r="192" spans="1:10">
      <c r="A192" s="156" t="s">
        <v>824</v>
      </c>
      <c r="B192" s="12">
        <v>1</v>
      </c>
      <c r="C192" s="12">
        <v>69</v>
      </c>
      <c r="D192" s="156" t="s">
        <v>598</v>
      </c>
      <c r="E192" s="156" t="s">
        <v>12</v>
      </c>
      <c r="F192" s="156">
        <v>61</v>
      </c>
      <c r="G192" s="156"/>
      <c r="H192" s="156">
        <v>1</v>
      </c>
      <c r="I192" s="156" t="s">
        <v>598</v>
      </c>
      <c r="J192" s="156" t="s">
        <v>12</v>
      </c>
    </row>
    <row r="193" spans="1:14">
      <c r="A193" s="156" t="s">
        <v>825</v>
      </c>
      <c r="B193" s="12">
        <v>1</v>
      </c>
      <c r="C193" s="12">
        <v>69</v>
      </c>
      <c r="D193" s="156" t="s">
        <v>598</v>
      </c>
      <c r="E193" s="156" t="s">
        <v>12</v>
      </c>
      <c r="F193" s="156">
        <v>61</v>
      </c>
      <c r="G193" s="156"/>
      <c r="H193" s="156">
        <v>1</v>
      </c>
      <c r="I193" s="156" t="s">
        <v>598</v>
      </c>
      <c r="J193" s="156" t="s">
        <v>12</v>
      </c>
    </row>
    <row r="194" spans="1:14">
      <c r="A194" s="155" t="s">
        <v>826</v>
      </c>
      <c r="B194" s="76">
        <v>1</v>
      </c>
      <c r="C194" s="76">
        <v>69</v>
      </c>
      <c r="D194" s="155" t="s">
        <v>598</v>
      </c>
      <c r="E194" s="155" t="s">
        <v>12</v>
      </c>
      <c r="F194" s="155">
        <v>63</v>
      </c>
      <c r="G194" s="155"/>
      <c r="H194" s="155">
        <v>1</v>
      </c>
      <c r="I194" s="155" t="s">
        <v>598</v>
      </c>
      <c r="J194" s="155" t="s">
        <v>12</v>
      </c>
    </row>
    <row r="195" spans="1:14">
      <c r="A195" s="155" t="s">
        <v>827</v>
      </c>
      <c r="B195" s="76">
        <v>1</v>
      </c>
      <c r="C195" s="76">
        <v>69</v>
      </c>
      <c r="D195" s="155" t="s">
        <v>598</v>
      </c>
      <c r="E195" s="155" t="s">
        <v>12</v>
      </c>
      <c r="F195" s="155">
        <v>63</v>
      </c>
      <c r="G195" s="155"/>
      <c r="H195" s="155">
        <v>1</v>
      </c>
      <c r="I195" s="155" t="s">
        <v>607</v>
      </c>
      <c r="J195" s="155" t="s">
        <v>70</v>
      </c>
    </row>
    <row r="196" spans="1:14">
      <c r="A196" s="156" t="s">
        <v>828</v>
      </c>
      <c r="B196" s="12">
        <v>1</v>
      </c>
      <c r="C196" s="12">
        <v>69</v>
      </c>
      <c r="D196" s="156" t="s">
        <v>598</v>
      </c>
      <c r="E196" s="156" t="s">
        <v>12</v>
      </c>
      <c r="F196" s="156">
        <v>31</v>
      </c>
      <c r="G196" s="156"/>
      <c r="H196" s="156">
        <v>1</v>
      </c>
      <c r="I196" s="156" t="s">
        <v>598</v>
      </c>
      <c r="J196" s="156" t="s">
        <v>12</v>
      </c>
      <c r="K196" s="1"/>
    </row>
    <row r="197" spans="1:14">
      <c r="A197" s="156" t="s">
        <v>829</v>
      </c>
      <c r="B197" s="12">
        <v>1</v>
      </c>
      <c r="C197" s="12">
        <v>69</v>
      </c>
      <c r="D197" s="156" t="s">
        <v>598</v>
      </c>
      <c r="E197" s="156" t="s">
        <v>12</v>
      </c>
      <c r="F197" s="156">
        <v>31</v>
      </c>
      <c r="G197" s="156"/>
      <c r="H197" s="156">
        <v>1</v>
      </c>
      <c r="I197" s="156" t="s">
        <v>607</v>
      </c>
      <c r="J197" s="156" t="s">
        <v>70</v>
      </c>
      <c r="K197" s="1"/>
      <c r="L197" s="1"/>
      <c r="M197" s="1"/>
      <c r="N197" s="1"/>
    </row>
    <row r="198" spans="1:14">
      <c r="A198" s="155" t="s">
        <v>830</v>
      </c>
      <c r="B198" s="76">
        <v>1</v>
      </c>
      <c r="C198" s="79" t="s">
        <v>831</v>
      </c>
      <c r="D198" s="155" t="s">
        <v>598</v>
      </c>
      <c r="E198" s="155" t="s">
        <v>12</v>
      </c>
      <c r="F198" s="155">
        <v>19</v>
      </c>
      <c r="G198" s="155"/>
      <c r="H198" s="155">
        <v>1</v>
      </c>
      <c r="I198" s="155" t="s">
        <v>607</v>
      </c>
      <c r="J198" s="155" t="s">
        <v>70</v>
      </c>
      <c r="K198" s="1"/>
      <c r="L198" s="1"/>
      <c r="M198" s="1"/>
      <c r="N198" s="1"/>
    </row>
    <row r="199" spans="1:14">
      <c r="A199" s="155" t="s">
        <v>832</v>
      </c>
      <c r="B199" s="76">
        <v>1</v>
      </c>
      <c r="C199" s="76">
        <v>69</v>
      </c>
      <c r="D199" s="155" t="s">
        <v>598</v>
      </c>
      <c r="E199" s="155" t="s">
        <v>12</v>
      </c>
      <c r="F199" s="155">
        <v>19</v>
      </c>
      <c r="G199" s="155"/>
      <c r="H199" s="155">
        <v>1</v>
      </c>
      <c r="I199" s="155" t="s">
        <v>598</v>
      </c>
      <c r="J199" s="155" t="s">
        <v>12</v>
      </c>
      <c r="K199" s="1"/>
      <c r="L199" s="1"/>
      <c r="M199" s="1"/>
      <c r="N199" s="1"/>
    </row>
    <row r="200" spans="1:14">
      <c r="A200" s="156" t="s">
        <v>833</v>
      </c>
      <c r="B200" s="12">
        <v>1</v>
      </c>
      <c r="C200" s="12">
        <v>69</v>
      </c>
      <c r="D200" s="156" t="s">
        <v>598</v>
      </c>
      <c r="E200" s="156" t="s">
        <v>12</v>
      </c>
      <c r="F200" s="156"/>
      <c r="G200" s="156"/>
      <c r="H200" s="156">
        <v>0</v>
      </c>
      <c r="I200" s="156" t="s">
        <v>598</v>
      </c>
      <c r="J200" s="156" t="s">
        <v>12</v>
      </c>
      <c r="K200" s="1"/>
      <c r="L200" s="1"/>
      <c r="M200" s="1"/>
      <c r="N200" s="1"/>
    </row>
    <row r="201" spans="1:14">
      <c r="A201" s="155" t="s">
        <v>834</v>
      </c>
      <c r="B201" s="76">
        <v>1</v>
      </c>
      <c r="C201" s="76">
        <v>69</v>
      </c>
      <c r="D201" s="155" t="s">
        <v>598</v>
      </c>
      <c r="E201" s="155" t="s">
        <v>12</v>
      </c>
      <c r="F201" s="155">
        <v>35</v>
      </c>
      <c r="G201" s="155"/>
      <c r="H201" s="155">
        <v>1</v>
      </c>
      <c r="I201" s="155" t="s">
        <v>607</v>
      </c>
      <c r="J201" s="155" t="s">
        <v>70</v>
      </c>
      <c r="L201" s="1"/>
      <c r="M201" s="1"/>
      <c r="N201" s="1"/>
    </row>
    <row r="202" spans="1:14">
      <c r="A202" s="155" t="s">
        <v>835</v>
      </c>
      <c r="B202" s="76">
        <v>1</v>
      </c>
      <c r="C202" s="76">
        <v>69</v>
      </c>
      <c r="D202" s="155" t="s">
        <v>598</v>
      </c>
      <c r="E202" s="155" t="s">
        <v>12</v>
      </c>
      <c r="F202" s="155">
        <v>35</v>
      </c>
      <c r="G202" s="155"/>
      <c r="H202" s="155">
        <v>1</v>
      </c>
      <c r="I202" s="155" t="s">
        <v>607</v>
      </c>
      <c r="J202" s="155" t="s">
        <v>70</v>
      </c>
    </row>
    <row r="203" spans="1:14">
      <c r="A203" s="156" t="s">
        <v>836</v>
      </c>
      <c r="B203" s="12">
        <v>1</v>
      </c>
      <c r="C203" s="12">
        <v>69</v>
      </c>
      <c r="D203" s="156" t="s">
        <v>598</v>
      </c>
      <c r="E203" s="156" t="s">
        <v>12</v>
      </c>
      <c r="F203" s="156">
        <v>43</v>
      </c>
      <c r="G203" s="156"/>
      <c r="H203" s="156">
        <v>1</v>
      </c>
      <c r="I203" s="156" t="s">
        <v>598</v>
      </c>
      <c r="J203" s="156" t="s">
        <v>12</v>
      </c>
    </row>
    <row r="204" spans="1:14">
      <c r="A204" s="156" t="s">
        <v>837</v>
      </c>
      <c r="B204" s="12">
        <v>1</v>
      </c>
      <c r="C204" s="12">
        <v>69</v>
      </c>
      <c r="D204" s="156" t="s">
        <v>598</v>
      </c>
      <c r="E204" s="156" t="s">
        <v>12</v>
      </c>
      <c r="F204" s="156">
        <v>43</v>
      </c>
      <c r="G204" s="156"/>
      <c r="H204" s="156">
        <v>1</v>
      </c>
      <c r="I204" s="156" t="s">
        <v>598</v>
      </c>
      <c r="J204" s="156" t="s">
        <v>12</v>
      </c>
    </row>
    <row r="205" spans="1:14">
      <c r="A205" s="155" t="s">
        <v>838</v>
      </c>
      <c r="B205" s="76">
        <v>1</v>
      </c>
      <c r="C205" s="76">
        <v>69</v>
      </c>
      <c r="D205" s="155" t="s">
        <v>598</v>
      </c>
      <c r="E205" s="155" t="s">
        <v>12</v>
      </c>
      <c r="F205" s="155">
        <v>65</v>
      </c>
      <c r="G205" s="155"/>
      <c r="H205" s="155">
        <v>1</v>
      </c>
      <c r="I205" s="155" t="s">
        <v>598</v>
      </c>
      <c r="J205" s="155" t="s">
        <v>12</v>
      </c>
    </row>
    <row r="206" spans="1:14">
      <c r="A206" s="155" t="s">
        <v>839</v>
      </c>
      <c r="B206" s="76">
        <v>1</v>
      </c>
      <c r="C206" s="76">
        <v>69</v>
      </c>
      <c r="D206" s="155" t="s">
        <v>598</v>
      </c>
      <c r="E206" s="155" t="s">
        <v>12</v>
      </c>
      <c r="F206" s="155">
        <v>65</v>
      </c>
      <c r="G206" s="155"/>
      <c r="H206" s="155">
        <v>1</v>
      </c>
      <c r="I206" s="155" t="s">
        <v>598</v>
      </c>
      <c r="J206" s="155" t="s">
        <v>12</v>
      </c>
    </row>
    <row r="207" spans="1:14">
      <c r="A207" s="156" t="s">
        <v>840</v>
      </c>
      <c r="B207" s="12">
        <v>1</v>
      </c>
      <c r="C207" s="12">
        <v>69</v>
      </c>
      <c r="D207" s="156" t="s">
        <v>598</v>
      </c>
      <c r="E207" s="156" t="s">
        <v>12</v>
      </c>
      <c r="F207" s="156">
        <v>27</v>
      </c>
      <c r="G207" s="156"/>
      <c r="H207" s="156">
        <v>2</v>
      </c>
      <c r="I207" s="156" t="s">
        <v>598</v>
      </c>
      <c r="J207" s="156" t="s">
        <v>12</v>
      </c>
    </row>
    <row r="208" spans="1:14">
      <c r="A208" s="156" t="s">
        <v>841</v>
      </c>
      <c r="B208" s="12">
        <v>1</v>
      </c>
      <c r="C208" s="12">
        <v>69</v>
      </c>
      <c r="D208" s="156" t="s">
        <v>598</v>
      </c>
      <c r="E208" s="156" t="s">
        <v>12</v>
      </c>
      <c r="F208" s="156">
        <v>27</v>
      </c>
      <c r="G208" s="156">
        <v>54</v>
      </c>
      <c r="H208" s="156">
        <v>2</v>
      </c>
      <c r="I208" s="156" t="s">
        <v>607</v>
      </c>
      <c r="J208" s="156" t="s">
        <v>70</v>
      </c>
    </row>
    <row r="209" spans="1:10">
      <c r="A209" s="156" t="s">
        <v>842</v>
      </c>
      <c r="B209" s="12">
        <v>1</v>
      </c>
      <c r="C209" s="12">
        <v>69</v>
      </c>
      <c r="D209" s="156" t="s">
        <v>598</v>
      </c>
      <c r="E209" s="156" t="s">
        <v>12</v>
      </c>
      <c r="F209" s="156">
        <v>27</v>
      </c>
      <c r="G209" s="156">
        <v>54</v>
      </c>
      <c r="H209" s="156">
        <v>2</v>
      </c>
      <c r="I209" s="156" t="s">
        <v>607</v>
      </c>
      <c r="J209" s="156" t="s">
        <v>70</v>
      </c>
    </row>
    <row r="210" spans="1:10">
      <c r="A210" s="155" t="s">
        <v>843</v>
      </c>
      <c r="B210" s="76">
        <v>1</v>
      </c>
      <c r="C210" s="76">
        <v>69</v>
      </c>
      <c r="D210" s="155" t="s">
        <v>598</v>
      </c>
      <c r="E210" s="155" t="s">
        <v>12</v>
      </c>
      <c r="F210" s="155"/>
      <c r="G210" s="155"/>
      <c r="H210" s="155">
        <v>0</v>
      </c>
      <c r="I210" s="155" t="s">
        <v>598</v>
      </c>
      <c r="J210" s="155" t="s">
        <v>12</v>
      </c>
    </row>
    <row r="211" spans="1:10">
      <c r="A211" s="156" t="s">
        <v>844</v>
      </c>
      <c r="B211" s="12">
        <v>1</v>
      </c>
      <c r="C211" s="12">
        <v>69</v>
      </c>
      <c r="D211" s="156" t="s">
        <v>598</v>
      </c>
      <c r="E211" s="156" t="s">
        <v>12</v>
      </c>
      <c r="F211" s="156"/>
      <c r="G211" s="156"/>
      <c r="H211" s="156">
        <v>0</v>
      </c>
      <c r="I211" s="156" t="s">
        <v>598</v>
      </c>
      <c r="J211" s="156" t="s">
        <v>12</v>
      </c>
    </row>
    <row r="212" spans="1:10">
      <c r="A212" s="155" t="s">
        <v>845</v>
      </c>
      <c r="B212" s="76">
        <v>1</v>
      </c>
      <c r="C212" s="76">
        <v>69</v>
      </c>
      <c r="D212" s="155" t="s">
        <v>598</v>
      </c>
      <c r="E212" s="155" t="s">
        <v>12</v>
      </c>
      <c r="F212" s="155"/>
      <c r="G212" s="155"/>
      <c r="H212" s="155">
        <v>0</v>
      </c>
      <c r="I212" s="155" t="s">
        <v>598</v>
      </c>
      <c r="J212" s="155" t="s">
        <v>12</v>
      </c>
    </row>
    <row r="213" spans="1:10">
      <c r="A213" s="156" t="s">
        <v>846</v>
      </c>
      <c r="B213" s="12">
        <v>1</v>
      </c>
      <c r="C213" s="12">
        <v>69</v>
      </c>
      <c r="D213" s="156" t="s">
        <v>598</v>
      </c>
      <c r="E213" s="156" t="s">
        <v>12</v>
      </c>
      <c r="F213" s="156">
        <v>40</v>
      </c>
      <c r="G213" s="156"/>
      <c r="H213" s="156">
        <v>1</v>
      </c>
      <c r="I213" s="156" t="s">
        <v>598</v>
      </c>
      <c r="J213" s="156" t="s">
        <v>12</v>
      </c>
    </row>
    <row r="214" spans="1:10">
      <c r="A214" s="156" t="s">
        <v>847</v>
      </c>
      <c r="B214" s="12">
        <v>1</v>
      </c>
      <c r="C214" s="12">
        <v>69</v>
      </c>
      <c r="D214" s="156" t="s">
        <v>598</v>
      </c>
      <c r="E214" s="156" t="s">
        <v>12</v>
      </c>
      <c r="F214" s="156">
        <v>40</v>
      </c>
      <c r="G214" s="156"/>
      <c r="H214" s="156">
        <v>1</v>
      </c>
      <c r="I214" s="156" t="s">
        <v>598</v>
      </c>
      <c r="J214" s="156" t="s">
        <v>12</v>
      </c>
    </row>
    <row r="215" spans="1:10">
      <c r="A215" s="155" t="s">
        <v>848</v>
      </c>
      <c r="B215" s="76">
        <v>1</v>
      </c>
      <c r="C215" s="76">
        <v>69</v>
      </c>
      <c r="D215" s="155" t="s">
        <v>598</v>
      </c>
      <c r="E215" s="155" t="s">
        <v>12</v>
      </c>
      <c r="F215" s="155">
        <v>40</v>
      </c>
      <c r="G215" s="155"/>
      <c r="H215" s="155">
        <v>1</v>
      </c>
      <c r="I215" s="155" t="s">
        <v>598</v>
      </c>
      <c r="J215" s="155" t="s">
        <v>12</v>
      </c>
    </row>
    <row r="216" spans="1:10">
      <c r="A216" s="155" t="s">
        <v>849</v>
      </c>
      <c r="B216" s="76">
        <v>1</v>
      </c>
      <c r="C216" s="76">
        <v>69</v>
      </c>
      <c r="D216" s="155" t="s">
        <v>598</v>
      </c>
      <c r="E216" s="155" t="s">
        <v>12</v>
      </c>
      <c r="F216" s="155">
        <v>40</v>
      </c>
      <c r="G216" s="155"/>
      <c r="H216" s="155">
        <v>1</v>
      </c>
      <c r="I216" s="155" t="s">
        <v>598</v>
      </c>
      <c r="J216" s="155" t="s">
        <v>12</v>
      </c>
    </row>
    <row r="217" spans="1:10">
      <c r="A217" s="156" t="s">
        <v>850</v>
      </c>
      <c r="B217" s="12">
        <v>1</v>
      </c>
      <c r="C217" s="12">
        <v>69</v>
      </c>
      <c r="D217" s="156" t="s">
        <v>598</v>
      </c>
      <c r="E217" s="156" t="s">
        <v>12</v>
      </c>
      <c r="F217" s="156">
        <v>53</v>
      </c>
      <c r="G217" s="156"/>
      <c r="H217" s="156">
        <v>1</v>
      </c>
      <c r="I217" s="156" t="s">
        <v>598</v>
      </c>
      <c r="J217" s="156" t="s">
        <v>12</v>
      </c>
    </row>
    <row r="218" spans="1:10">
      <c r="A218" s="156" t="s">
        <v>851</v>
      </c>
      <c r="B218" s="12">
        <v>1</v>
      </c>
      <c r="C218" s="12">
        <v>69</v>
      </c>
      <c r="D218" s="156" t="s">
        <v>598</v>
      </c>
      <c r="E218" s="156" t="s">
        <v>12</v>
      </c>
      <c r="F218" s="156">
        <v>53</v>
      </c>
      <c r="G218" s="156"/>
      <c r="H218" s="156">
        <v>1</v>
      </c>
      <c r="I218" s="156" t="s">
        <v>598</v>
      </c>
      <c r="J218" s="156" t="s">
        <v>12</v>
      </c>
    </row>
    <row r="219" spans="1:10">
      <c r="A219" s="155" t="s">
        <v>852</v>
      </c>
      <c r="B219" s="76">
        <v>1</v>
      </c>
      <c r="C219" s="76">
        <v>69</v>
      </c>
      <c r="D219" s="155" t="s">
        <v>598</v>
      </c>
      <c r="E219" s="155" t="s">
        <v>12</v>
      </c>
      <c r="F219" s="155">
        <v>27</v>
      </c>
      <c r="G219" s="155"/>
      <c r="H219" s="155">
        <v>2</v>
      </c>
      <c r="I219" s="155" t="s">
        <v>607</v>
      </c>
      <c r="J219" s="155" t="s">
        <v>70</v>
      </c>
    </row>
    <row r="220" spans="1:10">
      <c r="A220" s="155" t="s">
        <v>853</v>
      </c>
      <c r="B220" s="76">
        <v>1</v>
      </c>
      <c r="C220" s="76">
        <v>69</v>
      </c>
      <c r="D220" s="155" t="s">
        <v>598</v>
      </c>
      <c r="E220" s="155" t="s">
        <v>12</v>
      </c>
      <c r="F220" s="155">
        <v>27</v>
      </c>
      <c r="G220" s="155">
        <v>45</v>
      </c>
      <c r="H220" s="155">
        <v>2</v>
      </c>
      <c r="I220" s="155" t="s">
        <v>598</v>
      </c>
      <c r="J220" s="155" t="s">
        <v>12</v>
      </c>
    </row>
    <row r="221" spans="1:10">
      <c r="A221" s="155" t="s">
        <v>854</v>
      </c>
      <c r="B221" s="76">
        <v>1</v>
      </c>
      <c r="C221" s="76">
        <v>69</v>
      </c>
      <c r="D221" s="155" t="s">
        <v>598</v>
      </c>
      <c r="E221" s="155" t="s">
        <v>12</v>
      </c>
      <c r="F221" s="155">
        <v>27</v>
      </c>
      <c r="G221" s="155">
        <v>45</v>
      </c>
      <c r="H221" s="155">
        <v>2</v>
      </c>
      <c r="I221" s="155" t="s">
        <v>598</v>
      </c>
      <c r="J221" s="155" t="s">
        <v>12</v>
      </c>
    </row>
    <row r="222" spans="1:10">
      <c r="A222" s="156" t="s">
        <v>855</v>
      </c>
      <c r="B222" s="12">
        <v>1</v>
      </c>
      <c r="C222" s="12">
        <v>69</v>
      </c>
      <c r="D222" s="156" t="s">
        <v>598</v>
      </c>
      <c r="E222" s="156" t="s">
        <v>12</v>
      </c>
      <c r="F222" s="156">
        <v>25</v>
      </c>
      <c r="G222" s="156"/>
      <c r="H222" s="156">
        <v>2</v>
      </c>
      <c r="I222" s="156" t="s">
        <v>598</v>
      </c>
      <c r="J222" s="156" t="s">
        <v>12</v>
      </c>
    </row>
    <row r="223" spans="1:10">
      <c r="A223" s="156" t="s">
        <v>856</v>
      </c>
      <c r="B223" s="12">
        <v>1</v>
      </c>
      <c r="C223" s="12">
        <v>69</v>
      </c>
      <c r="D223" s="156" t="s">
        <v>598</v>
      </c>
      <c r="E223" s="156" t="s">
        <v>12</v>
      </c>
      <c r="F223" s="156">
        <v>25</v>
      </c>
      <c r="G223" s="156">
        <v>53</v>
      </c>
      <c r="H223" s="156">
        <v>2</v>
      </c>
      <c r="I223" s="156" t="s">
        <v>598</v>
      </c>
      <c r="J223" s="156" t="s">
        <v>12</v>
      </c>
    </row>
    <row r="224" spans="1:10">
      <c r="A224" s="156" t="s">
        <v>857</v>
      </c>
      <c r="B224" s="12">
        <v>1</v>
      </c>
      <c r="C224" s="12">
        <v>69</v>
      </c>
      <c r="D224" s="156" t="s">
        <v>598</v>
      </c>
      <c r="E224" s="156" t="s">
        <v>12</v>
      </c>
      <c r="F224" s="156">
        <v>25</v>
      </c>
      <c r="G224" s="156">
        <v>53</v>
      </c>
      <c r="H224" s="156">
        <v>2</v>
      </c>
      <c r="I224" s="156" t="s">
        <v>598</v>
      </c>
      <c r="J224" s="156" t="s">
        <v>12</v>
      </c>
    </row>
    <row r="225" spans="1:10">
      <c r="A225" s="155" t="s">
        <v>858</v>
      </c>
      <c r="B225" s="76">
        <v>1</v>
      </c>
      <c r="C225" s="76">
        <v>69</v>
      </c>
      <c r="D225" s="155" t="s">
        <v>598</v>
      </c>
      <c r="E225" s="155" t="s">
        <v>12</v>
      </c>
      <c r="F225" s="155">
        <v>31</v>
      </c>
      <c r="G225" s="155"/>
      <c r="H225" s="155">
        <v>1</v>
      </c>
      <c r="I225" s="155" t="s">
        <v>598</v>
      </c>
      <c r="J225" s="155" t="s">
        <v>12</v>
      </c>
    </row>
    <row r="226" spans="1:10">
      <c r="A226" s="155" t="s">
        <v>859</v>
      </c>
      <c r="B226" s="76">
        <v>1</v>
      </c>
      <c r="C226" s="76">
        <v>69</v>
      </c>
      <c r="D226" s="155" t="s">
        <v>598</v>
      </c>
      <c r="E226" s="155" t="s">
        <v>12</v>
      </c>
      <c r="F226" s="155">
        <v>31</v>
      </c>
      <c r="G226" s="155"/>
      <c r="H226" s="155">
        <v>1</v>
      </c>
      <c r="I226" s="155" t="s">
        <v>601</v>
      </c>
      <c r="J226" s="155" t="s">
        <v>12</v>
      </c>
    </row>
    <row r="227" spans="1:10">
      <c r="A227" s="156" t="s">
        <v>860</v>
      </c>
      <c r="B227" s="12">
        <v>1</v>
      </c>
      <c r="C227" s="12">
        <v>69</v>
      </c>
      <c r="D227" s="156" t="s">
        <v>598</v>
      </c>
      <c r="E227" s="156" t="s">
        <v>12</v>
      </c>
      <c r="F227" s="156">
        <v>18</v>
      </c>
      <c r="G227" s="156"/>
      <c r="H227" s="156">
        <v>1</v>
      </c>
      <c r="I227" s="156" t="s">
        <v>607</v>
      </c>
      <c r="J227" s="156" t="s">
        <v>70</v>
      </c>
    </row>
    <row r="228" spans="1:10">
      <c r="A228" s="156" t="s">
        <v>861</v>
      </c>
      <c r="B228" s="12">
        <v>1</v>
      </c>
      <c r="C228" s="12">
        <v>69</v>
      </c>
      <c r="D228" s="156" t="s">
        <v>598</v>
      </c>
      <c r="E228" s="156" t="s">
        <v>12</v>
      </c>
      <c r="F228" s="156">
        <v>18</v>
      </c>
      <c r="G228" s="156"/>
      <c r="H228" s="156">
        <v>1</v>
      </c>
      <c r="I228" s="156" t="s">
        <v>598</v>
      </c>
      <c r="J228" s="156" t="s">
        <v>12</v>
      </c>
    </row>
    <row r="229" spans="1:10">
      <c r="A229" s="155" t="s">
        <v>862</v>
      </c>
      <c r="B229" s="76">
        <v>1</v>
      </c>
      <c r="C229" s="76">
        <v>69</v>
      </c>
      <c r="D229" s="155" t="s">
        <v>598</v>
      </c>
      <c r="E229" s="155" t="s">
        <v>12</v>
      </c>
      <c r="F229" s="155">
        <v>6</v>
      </c>
      <c r="G229" s="155">
        <v>35</v>
      </c>
      <c r="H229" s="155">
        <v>2</v>
      </c>
      <c r="I229" s="155" t="s">
        <v>607</v>
      </c>
      <c r="J229" s="155" t="s">
        <v>70</v>
      </c>
    </row>
    <row r="230" spans="1:10">
      <c r="A230" s="155" t="s">
        <v>863</v>
      </c>
      <c r="B230" s="76">
        <v>1</v>
      </c>
      <c r="C230" s="76">
        <v>69</v>
      </c>
      <c r="D230" s="155" t="s">
        <v>598</v>
      </c>
      <c r="E230" s="155" t="s">
        <v>12</v>
      </c>
      <c r="F230" s="155">
        <v>6</v>
      </c>
      <c r="G230" s="155">
        <v>35</v>
      </c>
      <c r="H230" s="155">
        <v>2</v>
      </c>
      <c r="I230" s="155" t="s">
        <v>598</v>
      </c>
      <c r="J230" s="155" t="s">
        <v>12</v>
      </c>
    </row>
    <row r="231" spans="1:10">
      <c r="A231" s="155" t="s">
        <v>864</v>
      </c>
      <c r="B231" s="76">
        <v>1</v>
      </c>
      <c r="C231" s="76">
        <v>69</v>
      </c>
      <c r="D231" s="155" t="s">
        <v>598</v>
      </c>
      <c r="E231" s="155" t="s">
        <v>12</v>
      </c>
      <c r="F231" s="155">
        <v>6</v>
      </c>
      <c r="G231" s="155"/>
      <c r="H231" s="155">
        <v>2</v>
      </c>
      <c r="I231" s="155" t="s">
        <v>598</v>
      </c>
      <c r="J231" s="155" t="s">
        <v>12</v>
      </c>
    </row>
    <row r="232" spans="1:10">
      <c r="A232" s="156" t="s">
        <v>865</v>
      </c>
      <c r="B232" s="12">
        <v>1</v>
      </c>
      <c r="C232" s="12">
        <v>69</v>
      </c>
      <c r="D232" s="156" t="s">
        <v>598</v>
      </c>
      <c r="E232" s="156" t="s">
        <v>12</v>
      </c>
      <c r="F232" s="156">
        <v>8</v>
      </c>
      <c r="G232" s="156"/>
      <c r="H232" s="156">
        <v>1</v>
      </c>
      <c r="I232" s="156" t="s">
        <v>598</v>
      </c>
      <c r="J232" s="156" t="s">
        <v>12</v>
      </c>
    </row>
    <row r="233" spans="1:10">
      <c r="A233" s="156" t="s">
        <v>866</v>
      </c>
      <c r="B233" s="12">
        <v>1</v>
      </c>
      <c r="C233" s="12">
        <v>69</v>
      </c>
      <c r="D233" s="156" t="s">
        <v>598</v>
      </c>
      <c r="E233" s="156" t="s">
        <v>12</v>
      </c>
      <c r="F233" s="156">
        <v>8</v>
      </c>
      <c r="G233" s="156"/>
      <c r="H233" s="156">
        <v>1</v>
      </c>
      <c r="I233" s="156" t="s">
        <v>607</v>
      </c>
      <c r="J233" s="156" t="s">
        <v>70</v>
      </c>
    </row>
    <row r="234" spans="1:10">
      <c r="A234" s="155" t="s">
        <v>867</v>
      </c>
      <c r="B234" s="76">
        <v>1</v>
      </c>
      <c r="C234" s="76">
        <v>69</v>
      </c>
      <c r="D234" s="155" t="s">
        <v>598</v>
      </c>
      <c r="E234" s="155" t="s">
        <v>12</v>
      </c>
      <c r="F234" s="155">
        <v>36</v>
      </c>
      <c r="G234" s="155"/>
      <c r="H234" s="155">
        <v>1</v>
      </c>
      <c r="I234" s="155" t="s">
        <v>598</v>
      </c>
      <c r="J234" s="155" t="s">
        <v>12</v>
      </c>
    </row>
    <row r="235" spans="1:10">
      <c r="A235" s="155" t="s">
        <v>868</v>
      </c>
      <c r="B235" s="76">
        <v>1</v>
      </c>
      <c r="C235" s="76">
        <v>69</v>
      </c>
      <c r="D235" s="155" t="s">
        <v>598</v>
      </c>
      <c r="E235" s="155" t="s">
        <v>12</v>
      </c>
      <c r="F235" s="155">
        <v>36</v>
      </c>
      <c r="G235" s="155"/>
      <c r="H235" s="155">
        <v>1</v>
      </c>
      <c r="I235" s="155" t="s">
        <v>607</v>
      </c>
      <c r="J235" s="155" t="s">
        <v>70</v>
      </c>
    </row>
    <row r="236" spans="1:10">
      <c r="A236" s="156" t="s">
        <v>650</v>
      </c>
      <c r="B236" s="12">
        <v>1</v>
      </c>
      <c r="C236" s="12">
        <v>69</v>
      </c>
      <c r="D236" s="156" t="s">
        <v>598</v>
      </c>
      <c r="E236" s="156" t="s">
        <v>12</v>
      </c>
      <c r="F236" s="156"/>
      <c r="G236" s="156"/>
      <c r="H236" s="156">
        <v>0</v>
      </c>
      <c r="I236" s="156" t="s">
        <v>598</v>
      </c>
      <c r="J236" s="156" t="s">
        <v>12</v>
      </c>
    </row>
    <row r="237" spans="1:10">
      <c r="A237" s="155" t="s">
        <v>869</v>
      </c>
      <c r="B237" s="76">
        <v>1</v>
      </c>
      <c r="C237" s="76">
        <v>69</v>
      </c>
      <c r="D237" s="155" t="s">
        <v>598</v>
      </c>
      <c r="E237" s="155" t="s">
        <v>12</v>
      </c>
      <c r="F237" s="155">
        <v>55</v>
      </c>
      <c r="G237" s="155"/>
      <c r="H237" s="155">
        <v>1</v>
      </c>
      <c r="I237" s="155" t="s">
        <v>598</v>
      </c>
      <c r="J237" s="155" t="s">
        <v>12</v>
      </c>
    </row>
    <row r="238" spans="1:10">
      <c r="A238" s="155" t="s">
        <v>870</v>
      </c>
      <c r="B238" s="76">
        <v>1</v>
      </c>
      <c r="C238" s="76">
        <v>69</v>
      </c>
      <c r="D238" s="155" t="s">
        <v>598</v>
      </c>
      <c r="E238" s="155" t="s">
        <v>12</v>
      </c>
      <c r="F238" s="155">
        <v>55</v>
      </c>
      <c r="G238" s="155"/>
      <c r="H238" s="155">
        <v>1</v>
      </c>
      <c r="I238" s="155" t="s">
        <v>598</v>
      </c>
      <c r="J238" s="155" t="s">
        <v>12</v>
      </c>
    </row>
    <row r="239" spans="1:10">
      <c r="A239" s="156" t="s">
        <v>871</v>
      </c>
      <c r="B239" s="12">
        <v>1</v>
      </c>
      <c r="C239" s="12">
        <v>69</v>
      </c>
      <c r="D239" s="156" t="s">
        <v>598</v>
      </c>
      <c r="E239" s="156" t="s">
        <v>12</v>
      </c>
      <c r="F239" s="156">
        <v>12</v>
      </c>
      <c r="G239" s="156"/>
      <c r="H239" s="156">
        <v>2</v>
      </c>
      <c r="I239" s="156" t="s">
        <v>386</v>
      </c>
      <c r="J239" s="156" t="s">
        <v>12</v>
      </c>
    </row>
    <row r="240" spans="1:10">
      <c r="A240" s="156" t="s">
        <v>872</v>
      </c>
      <c r="B240" s="12">
        <v>1</v>
      </c>
      <c r="C240" s="12">
        <v>69</v>
      </c>
      <c r="D240" s="156" t="s">
        <v>598</v>
      </c>
      <c r="E240" s="156" t="s">
        <v>12</v>
      </c>
      <c r="F240" s="156">
        <v>12</v>
      </c>
      <c r="G240" s="156">
        <v>57</v>
      </c>
      <c r="H240" s="156">
        <v>2</v>
      </c>
      <c r="I240" s="156" t="s">
        <v>598</v>
      </c>
      <c r="J240" s="156" t="s">
        <v>12</v>
      </c>
    </row>
    <row r="241" spans="1:10">
      <c r="A241" s="156" t="s">
        <v>873</v>
      </c>
      <c r="B241" s="12">
        <v>1</v>
      </c>
      <c r="C241" s="12">
        <v>69</v>
      </c>
      <c r="D241" s="156" t="s">
        <v>598</v>
      </c>
      <c r="E241" s="156" t="s">
        <v>12</v>
      </c>
      <c r="F241" s="156">
        <v>12</v>
      </c>
      <c r="G241" s="156">
        <v>57</v>
      </c>
      <c r="H241" s="156">
        <v>2</v>
      </c>
      <c r="I241" s="156" t="s">
        <v>598</v>
      </c>
      <c r="J241" s="156" t="s">
        <v>12</v>
      </c>
    </row>
    <row r="242" spans="1:10">
      <c r="A242" s="155" t="s">
        <v>874</v>
      </c>
      <c r="B242" s="76">
        <v>1</v>
      </c>
      <c r="C242" s="76">
        <v>69</v>
      </c>
      <c r="D242" s="155" t="s">
        <v>598</v>
      </c>
      <c r="E242" s="155" t="s">
        <v>12</v>
      </c>
      <c r="F242" s="155">
        <v>3</v>
      </c>
      <c r="G242" s="155"/>
      <c r="H242" s="155">
        <v>1</v>
      </c>
      <c r="I242" s="155" t="s">
        <v>598</v>
      </c>
      <c r="J242" s="155" t="s">
        <v>12</v>
      </c>
    </row>
    <row r="243" spans="1:10">
      <c r="A243" s="155" t="s">
        <v>875</v>
      </c>
      <c r="B243" s="76">
        <v>1</v>
      </c>
      <c r="C243" s="76">
        <v>69</v>
      </c>
      <c r="D243" s="155" t="s">
        <v>598</v>
      </c>
      <c r="E243" s="155" t="s">
        <v>12</v>
      </c>
      <c r="F243" s="155">
        <v>3</v>
      </c>
      <c r="G243" s="155"/>
      <c r="H243" s="155">
        <v>1</v>
      </c>
      <c r="I243" s="155" t="s">
        <v>386</v>
      </c>
      <c r="J243" s="155" t="s">
        <v>12</v>
      </c>
    </row>
    <row r="244" spans="1:10">
      <c r="A244" s="156" t="s">
        <v>876</v>
      </c>
      <c r="B244" s="12">
        <v>1</v>
      </c>
      <c r="C244" s="12">
        <v>69</v>
      </c>
      <c r="D244" s="156" t="s">
        <v>598</v>
      </c>
      <c r="E244" s="156" t="s">
        <v>12</v>
      </c>
      <c r="F244" s="156">
        <v>43</v>
      </c>
      <c r="G244" s="156"/>
      <c r="H244" s="156">
        <v>1</v>
      </c>
      <c r="I244" s="156" t="s">
        <v>598</v>
      </c>
      <c r="J244" s="156" t="s">
        <v>12</v>
      </c>
    </row>
    <row r="245" spans="1:10">
      <c r="A245" s="156" t="s">
        <v>877</v>
      </c>
      <c r="B245" s="12">
        <v>1</v>
      </c>
      <c r="C245" s="12">
        <v>69</v>
      </c>
      <c r="D245" s="156" t="s">
        <v>598</v>
      </c>
      <c r="E245" s="156" t="s">
        <v>12</v>
      </c>
      <c r="F245" s="156">
        <v>43</v>
      </c>
      <c r="G245" s="156"/>
      <c r="H245" s="156">
        <v>1</v>
      </c>
      <c r="I245" s="156" t="s">
        <v>598</v>
      </c>
      <c r="J245" s="156" t="s">
        <v>12</v>
      </c>
    </row>
    <row r="246" spans="1:10">
      <c r="A246" s="155" t="s">
        <v>878</v>
      </c>
      <c r="B246" s="76">
        <v>1</v>
      </c>
      <c r="C246" s="76">
        <v>69</v>
      </c>
      <c r="D246" s="155" t="s">
        <v>598</v>
      </c>
      <c r="E246" s="155" t="s">
        <v>12</v>
      </c>
      <c r="F246" s="155">
        <v>56</v>
      </c>
      <c r="G246" s="155"/>
      <c r="H246" s="155">
        <v>1</v>
      </c>
      <c r="I246" s="155" t="s">
        <v>598</v>
      </c>
      <c r="J246" s="155" t="s">
        <v>12</v>
      </c>
    </row>
    <row r="247" spans="1:10">
      <c r="A247" s="155" t="s">
        <v>879</v>
      </c>
      <c r="B247" s="76">
        <v>1</v>
      </c>
      <c r="C247" s="76">
        <v>69</v>
      </c>
      <c r="D247" s="155" t="s">
        <v>598</v>
      </c>
      <c r="E247" s="155" t="s">
        <v>12</v>
      </c>
      <c r="F247" s="155">
        <v>56</v>
      </c>
      <c r="G247" s="155"/>
      <c r="H247" s="155">
        <v>1</v>
      </c>
      <c r="I247" s="155" t="s">
        <v>598</v>
      </c>
      <c r="J247" s="155" t="s">
        <v>12</v>
      </c>
    </row>
    <row r="248" spans="1:10">
      <c r="A248" s="156" t="s">
        <v>880</v>
      </c>
      <c r="B248" s="12">
        <v>1</v>
      </c>
      <c r="C248" s="12">
        <v>69</v>
      </c>
      <c r="D248" s="156" t="s">
        <v>598</v>
      </c>
      <c r="E248" s="156" t="s">
        <v>12</v>
      </c>
      <c r="F248" s="156">
        <v>59</v>
      </c>
      <c r="G248" s="156"/>
      <c r="H248" s="156">
        <v>1</v>
      </c>
      <c r="I248" s="156" t="s">
        <v>598</v>
      </c>
      <c r="J248" s="156" t="s">
        <v>12</v>
      </c>
    </row>
    <row r="249" spans="1:10">
      <c r="A249" s="156" t="s">
        <v>881</v>
      </c>
      <c r="B249" s="12">
        <v>1</v>
      </c>
      <c r="C249" s="12">
        <v>69</v>
      </c>
      <c r="D249" s="156" t="s">
        <v>598</v>
      </c>
      <c r="E249" s="156" t="s">
        <v>12</v>
      </c>
      <c r="F249" s="156">
        <v>59</v>
      </c>
      <c r="G249" s="156"/>
      <c r="H249" s="156">
        <v>1</v>
      </c>
      <c r="I249" s="156" t="s">
        <v>598</v>
      </c>
      <c r="J249" s="156" t="s">
        <v>12</v>
      </c>
    </row>
    <row r="250" spans="1:10">
      <c r="A250" s="155" t="s">
        <v>63</v>
      </c>
      <c r="B250" s="76">
        <v>1</v>
      </c>
      <c r="C250" s="76">
        <v>69</v>
      </c>
      <c r="D250" s="155" t="s">
        <v>598</v>
      </c>
      <c r="E250" s="155" t="s">
        <v>12</v>
      </c>
      <c r="F250" s="155"/>
      <c r="G250" s="155"/>
      <c r="H250" s="155">
        <v>0</v>
      </c>
      <c r="I250" s="155" t="s">
        <v>598</v>
      </c>
      <c r="J250" s="155" t="s">
        <v>12</v>
      </c>
    </row>
    <row r="251" spans="1:10">
      <c r="A251" s="156" t="s">
        <v>65</v>
      </c>
      <c r="B251" s="12">
        <v>1</v>
      </c>
      <c r="C251" s="12">
        <v>69</v>
      </c>
      <c r="D251" s="156" t="s">
        <v>598</v>
      </c>
      <c r="E251" s="156" t="s">
        <v>12</v>
      </c>
      <c r="F251" s="156">
        <v>53</v>
      </c>
      <c r="G251" s="156"/>
      <c r="H251" s="156">
        <v>1</v>
      </c>
      <c r="I251" s="156" t="s">
        <v>598</v>
      </c>
      <c r="J251" s="156" t="s">
        <v>12</v>
      </c>
    </row>
    <row r="252" spans="1:10">
      <c r="A252" s="156" t="s">
        <v>66</v>
      </c>
      <c r="B252" s="12">
        <v>1</v>
      </c>
      <c r="C252" s="12">
        <v>69</v>
      </c>
      <c r="D252" s="156" t="s">
        <v>598</v>
      </c>
      <c r="E252" s="156" t="s">
        <v>12</v>
      </c>
      <c r="F252" s="156">
        <v>53</v>
      </c>
      <c r="G252" s="156"/>
      <c r="H252" s="156">
        <v>1</v>
      </c>
      <c r="I252" s="156" t="s">
        <v>598</v>
      </c>
      <c r="J252" s="156" t="s">
        <v>12</v>
      </c>
    </row>
    <row r="253" spans="1:10">
      <c r="A253" s="155" t="s">
        <v>387</v>
      </c>
      <c r="B253" s="76">
        <v>1</v>
      </c>
      <c r="C253" s="76">
        <v>69</v>
      </c>
      <c r="D253" s="155" t="s">
        <v>598</v>
      </c>
      <c r="E253" s="155" t="s">
        <v>12</v>
      </c>
      <c r="F253" s="155">
        <v>58</v>
      </c>
      <c r="G253" s="155"/>
      <c r="H253" s="155">
        <v>1</v>
      </c>
      <c r="I253" s="155" t="s">
        <v>598</v>
      </c>
      <c r="J253" s="155" t="s">
        <v>12</v>
      </c>
    </row>
    <row r="254" spans="1:10">
      <c r="A254" s="155" t="s">
        <v>388</v>
      </c>
      <c r="B254" s="76">
        <v>1</v>
      </c>
      <c r="C254" s="76">
        <v>69</v>
      </c>
      <c r="D254" s="155" t="s">
        <v>598</v>
      </c>
      <c r="E254" s="155" t="s">
        <v>12</v>
      </c>
      <c r="F254" s="155">
        <v>58</v>
      </c>
      <c r="G254" s="155"/>
      <c r="H254" s="155">
        <v>1</v>
      </c>
      <c r="I254" s="155" t="s">
        <v>598</v>
      </c>
      <c r="J254" s="155" t="s">
        <v>12</v>
      </c>
    </row>
    <row r="255" spans="1:10">
      <c r="A255" s="156" t="s">
        <v>671</v>
      </c>
      <c r="B255" s="12">
        <v>1</v>
      </c>
      <c r="C255" s="12">
        <v>69</v>
      </c>
      <c r="D255" s="156" t="s">
        <v>598</v>
      </c>
      <c r="E255" s="156" t="s">
        <v>12</v>
      </c>
      <c r="F255" s="156"/>
      <c r="G255" s="156"/>
      <c r="H255" s="156">
        <v>0</v>
      </c>
      <c r="I255" s="156" t="s">
        <v>598</v>
      </c>
      <c r="J255" s="156" t="s">
        <v>12</v>
      </c>
    </row>
    <row r="256" spans="1:10">
      <c r="A256" s="155" t="s">
        <v>43</v>
      </c>
      <c r="B256" s="76">
        <v>1</v>
      </c>
      <c r="C256" s="76">
        <v>69</v>
      </c>
      <c r="D256" s="155" t="s">
        <v>598</v>
      </c>
      <c r="E256" s="155" t="s">
        <v>12</v>
      </c>
      <c r="F256" s="155"/>
      <c r="G256" s="155"/>
      <c r="H256" s="155">
        <v>0</v>
      </c>
      <c r="I256" s="155" t="s">
        <v>598</v>
      </c>
      <c r="J256" s="155" t="s">
        <v>12</v>
      </c>
    </row>
    <row r="257" spans="1:10">
      <c r="A257" s="156" t="s">
        <v>298</v>
      </c>
      <c r="B257" s="12">
        <v>1</v>
      </c>
      <c r="C257" s="12">
        <v>69</v>
      </c>
      <c r="D257" s="156" t="s">
        <v>598</v>
      </c>
      <c r="E257" s="156" t="s">
        <v>12</v>
      </c>
      <c r="F257" s="156"/>
      <c r="G257" s="156"/>
      <c r="H257" s="156">
        <v>0</v>
      </c>
      <c r="I257" s="156" t="s">
        <v>598</v>
      </c>
      <c r="J257" s="156" t="s">
        <v>12</v>
      </c>
    </row>
    <row r="258" spans="1:10">
      <c r="A258" s="155" t="s">
        <v>73</v>
      </c>
      <c r="B258" s="76">
        <v>1</v>
      </c>
      <c r="C258" s="76">
        <v>69</v>
      </c>
      <c r="D258" s="155" t="s">
        <v>598</v>
      </c>
      <c r="E258" s="155" t="s">
        <v>12</v>
      </c>
      <c r="F258" s="155"/>
      <c r="G258" s="155"/>
      <c r="H258" s="155">
        <v>0</v>
      </c>
      <c r="I258" s="155" t="s">
        <v>598</v>
      </c>
      <c r="J258" s="155" t="s">
        <v>12</v>
      </c>
    </row>
    <row r="259" spans="1:10">
      <c r="A259" s="156" t="s">
        <v>403</v>
      </c>
      <c r="B259" s="12">
        <v>1</v>
      </c>
      <c r="C259" s="12">
        <v>69</v>
      </c>
      <c r="D259" s="156" t="s">
        <v>598</v>
      </c>
      <c r="E259" s="156" t="s">
        <v>12</v>
      </c>
      <c r="F259" s="156">
        <v>20</v>
      </c>
      <c r="G259" s="156"/>
      <c r="H259" s="156">
        <v>1</v>
      </c>
      <c r="I259" s="156" t="s">
        <v>598</v>
      </c>
      <c r="J259" s="156" t="s">
        <v>12</v>
      </c>
    </row>
    <row r="260" spans="1:10">
      <c r="A260" s="156" t="s">
        <v>404</v>
      </c>
      <c r="B260" s="12">
        <v>1</v>
      </c>
      <c r="C260" s="12">
        <v>69</v>
      </c>
      <c r="D260" s="156" t="s">
        <v>598</v>
      </c>
      <c r="E260" s="156" t="s">
        <v>12</v>
      </c>
      <c r="F260" s="156">
        <v>20</v>
      </c>
      <c r="G260" s="156"/>
      <c r="H260" s="156">
        <v>1</v>
      </c>
      <c r="I260" s="156" t="s">
        <v>607</v>
      </c>
      <c r="J260" s="156" t="s">
        <v>70</v>
      </c>
    </row>
    <row r="261" spans="1:10">
      <c r="A261" s="155" t="s">
        <v>147</v>
      </c>
      <c r="B261" s="76">
        <v>1</v>
      </c>
      <c r="C261" s="76">
        <v>69</v>
      </c>
      <c r="D261" s="155" t="s">
        <v>598</v>
      </c>
      <c r="E261" s="155" t="s">
        <v>12</v>
      </c>
      <c r="F261" s="155">
        <v>12</v>
      </c>
      <c r="G261" s="155"/>
      <c r="H261" s="155">
        <v>1</v>
      </c>
      <c r="I261" s="155" t="s">
        <v>598</v>
      </c>
      <c r="J261" s="155" t="s">
        <v>12</v>
      </c>
    </row>
    <row r="262" spans="1:10">
      <c r="A262" s="155" t="s">
        <v>148</v>
      </c>
      <c r="B262" s="76">
        <v>1</v>
      </c>
      <c r="C262" s="79" t="s">
        <v>882</v>
      </c>
      <c r="D262" s="155" t="s">
        <v>598</v>
      </c>
      <c r="E262" s="155" t="s">
        <v>12</v>
      </c>
      <c r="F262" s="155">
        <v>12</v>
      </c>
      <c r="G262" s="155"/>
      <c r="H262" s="155">
        <v>1</v>
      </c>
      <c r="I262" s="155" t="s">
        <v>607</v>
      </c>
      <c r="J262" s="155" t="s">
        <v>70</v>
      </c>
    </row>
    <row r="263" spans="1:10">
      <c r="A263" s="156" t="s">
        <v>504</v>
      </c>
      <c r="B263" s="12">
        <v>1</v>
      </c>
      <c r="C263" s="12">
        <v>69</v>
      </c>
      <c r="D263" s="156" t="s">
        <v>598</v>
      </c>
      <c r="E263" s="156" t="s">
        <v>12</v>
      </c>
      <c r="F263" s="156">
        <v>12</v>
      </c>
      <c r="G263" s="156"/>
      <c r="H263" s="156">
        <v>1</v>
      </c>
      <c r="I263" s="156" t="s">
        <v>607</v>
      </c>
      <c r="J263" s="156" t="s">
        <v>70</v>
      </c>
    </row>
    <row r="264" spans="1:10">
      <c r="A264" s="156" t="s">
        <v>505</v>
      </c>
      <c r="B264" s="12">
        <v>1</v>
      </c>
      <c r="C264" s="12">
        <v>69</v>
      </c>
      <c r="D264" s="156" t="s">
        <v>598</v>
      </c>
      <c r="E264" s="156" t="s">
        <v>12</v>
      </c>
      <c r="F264" s="156">
        <v>12</v>
      </c>
      <c r="G264" s="156"/>
      <c r="H264" s="156">
        <v>1</v>
      </c>
      <c r="I264" s="156" t="s">
        <v>598</v>
      </c>
      <c r="J264" s="156" t="s">
        <v>12</v>
      </c>
    </row>
    <row r="265" spans="1:10">
      <c r="A265" s="157" t="s">
        <v>33</v>
      </c>
      <c r="B265" s="106">
        <v>1</v>
      </c>
      <c r="C265" s="106">
        <v>69</v>
      </c>
      <c r="D265" s="157" t="s">
        <v>601</v>
      </c>
      <c r="E265" s="157" t="s">
        <v>12</v>
      </c>
      <c r="F265" s="157">
        <v>25</v>
      </c>
      <c r="G265" s="157"/>
      <c r="H265" s="157">
        <v>1</v>
      </c>
      <c r="I265" s="157" t="s">
        <v>607</v>
      </c>
      <c r="J265" s="157" t="s">
        <v>70</v>
      </c>
    </row>
    <row r="266" spans="1:10">
      <c r="A266" s="157" t="s">
        <v>34</v>
      </c>
      <c r="B266" s="106">
        <v>1</v>
      </c>
      <c r="C266" s="106">
        <v>69</v>
      </c>
      <c r="D266" s="157" t="s">
        <v>601</v>
      </c>
      <c r="E266" s="157" t="s">
        <v>12</v>
      </c>
      <c r="F266" s="157">
        <v>25</v>
      </c>
      <c r="G266" s="157"/>
      <c r="H266" s="157">
        <v>1</v>
      </c>
      <c r="I266" s="157" t="s">
        <v>601</v>
      </c>
      <c r="J266" s="157" t="s">
        <v>12</v>
      </c>
    </row>
    <row r="267" spans="1:10">
      <c r="A267" s="158" t="s">
        <v>149</v>
      </c>
      <c r="B267" s="107">
        <v>1</v>
      </c>
      <c r="C267" s="107">
        <v>69</v>
      </c>
      <c r="D267" s="158" t="s">
        <v>601</v>
      </c>
      <c r="E267" s="158" t="s">
        <v>12</v>
      </c>
      <c r="F267" s="158">
        <v>25</v>
      </c>
      <c r="G267" s="158"/>
      <c r="H267" s="158">
        <v>1</v>
      </c>
      <c r="I267" s="158" t="s">
        <v>601</v>
      </c>
      <c r="J267" s="158" t="s">
        <v>12</v>
      </c>
    </row>
    <row r="268" spans="1:10">
      <c r="A268" s="158" t="s">
        <v>150</v>
      </c>
      <c r="B268" s="107">
        <v>1</v>
      </c>
      <c r="C268" s="107">
        <v>69</v>
      </c>
      <c r="D268" s="158" t="s">
        <v>601</v>
      </c>
      <c r="E268" s="158" t="s">
        <v>12</v>
      </c>
      <c r="F268" s="158">
        <v>25</v>
      </c>
      <c r="G268" s="158"/>
      <c r="H268" s="158">
        <v>1</v>
      </c>
      <c r="I268" s="158" t="s">
        <v>601</v>
      </c>
      <c r="J268" s="158" t="s">
        <v>12</v>
      </c>
    </row>
    <row r="269" spans="1:10">
      <c r="A269" s="157" t="s">
        <v>405</v>
      </c>
      <c r="B269" s="106">
        <v>1</v>
      </c>
      <c r="C269" s="106">
        <v>69</v>
      </c>
      <c r="D269" s="157" t="s">
        <v>601</v>
      </c>
      <c r="E269" s="157" t="s">
        <v>12</v>
      </c>
      <c r="F269" s="157">
        <v>25</v>
      </c>
      <c r="G269" s="157"/>
      <c r="H269" s="157">
        <v>1</v>
      </c>
      <c r="I269" s="157" t="s">
        <v>601</v>
      </c>
      <c r="J269" s="157" t="s">
        <v>12</v>
      </c>
    </row>
    <row r="270" spans="1:10">
      <c r="A270" s="157" t="s">
        <v>406</v>
      </c>
      <c r="B270" s="106">
        <v>1</v>
      </c>
      <c r="C270" s="106">
        <v>69</v>
      </c>
      <c r="D270" s="157" t="s">
        <v>601</v>
      </c>
      <c r="E270" s="157" t="s">
        <v>12</v>
      </c>
      <c r="F270" s="157">
        <v>25</v>
      </c>
      <c r="G270" s="157"/>
      <c r="H270" s="157">
        <v>1</v>
      </c>
      <c r="I270" s="157" t="s">
        <v>607</v>
      </c>
      <c r="J270" s="157" t="s">
        <v>70</v>
      </c>
    </row>
    <row r="271" spans="1:10">
      <c r="A271" s="158" t="s">
        <v>401</v>
      </c>
      <c r="B271" s="107">
        <v>1</v>
      </c>
      <c r="C271" s="108" t="s">
        <v>97</v>
      </c>
      <c r="D271" s="158" t="s">
        <v>601</v>
      </c>
      <c r="E271" s="158" t="s">
        <v>12</v>
      </c>
      <c r="F271" s="158">
        <v>27</v>
      </c>
      <c r="G271" s="158"/>
      <c r="H271" s="158">
        <v>1</v>
      </c>
      <c r="I271" s="158" t="s">
        <v>601</v>
      </c>
      <c r="J271" s="158" t="s">
        <v>12</v>
      </c>
    </row>
    <row r="272" spans="1:10">
      <c r="A272" s="158" t="s">
        <v>402</v>
      </c>
      <c r="B272" s="107">
        <v>1</v>
      </c>
      <c r="C272" s="107">
        <v>69</v>
      </c>
      <c r="D272" s="158" t="s">
        <v>601</v>
      </c>
      <c r="E272" s="158" t="s">
        <v>12</v>
      </c>
      <c r="F272" s="158">
        <v>27</v>
      </c>
      <c r="G272" s="158"/>
      <c r="H272" s="158">
        <v>1</v>
      </c>
      <c r="I272" s="158" t="s">
        <v>601</v>
      </c>
      <c r="J272" s="158" t="s">
        <v>12</v>
      </c>
    </row>
    <row r="273" spans="1:14">
      <c r="A273" s="157" t="s">
        <v>392</v>
      </c>
      <c r="B273" s="106">
        <v>1</v>
      </c>
      <c r="C273" s="106">
        <v>69</v>
      </c>
      <c r="D273" s="157" t="s">
        <v>601</v>
      </c>
      <c r="E273" s="157" t="s">
        <v>12</v>
      </c>
      <c r="F273" s="157">
        <v>31</v>
      </c>
      <c r="G273" s="157"/>
      <c r="H273" s="157">
        <v>1</v>
      </c>
      <c r="I273" s="157" t="s">
        <v>601</v>
      </c>
      <c r="J273" s="157" t="s">
        <v>12</v>
      </c>
    </row>
    <row r="274" spans="1:14">
      <c r="A274" s="157" t="s">
        <v>393</v>
      </c>
      <c r="B274" s="106">
        <v>1</v>
      </c>
      <c r="C274" s="106">
        <v>69</v>
      </c>
      <c r="D274" s="157" t="s">
        <v>601</v>
      </c>
      <c r="E274" s="157" t="s">
        <v>12</v>
      </c>
      <c r="F274" s="157">
        <v>31</v>
      </c>
      <c r="G274" s="157"/>
      <c r="H274" s="157">
        <v>1</v>
      </c>
      <c r="I274" s="157" t="s">
        <v>601</v>
      </c>
      <c r="J274" s="157" t="s">
        <v>12</v>
      </c>
    </row>
    <row r="275" spans="1:14">
      <c r="A275" s="158" t="s">
        <v>883</v>
      </c>
      <c r="B275" s="107">
        <v>1</v>
      </c>
      <c r="C275" s="107">
        <v>69</v>
      </c>
      <c r="D275" s="158" t="s">
        <v>601</v>
      </c>
      <c r="E275" s="158" t="s">
        <v>12</v>
      </c>
      <c r="F275" s="158">
        <v>16</v>
      </c>
      <c r="G275" s="158"/>
      <c r="H275" s="158">
        <v>2</v>
      </c>
      <c r="I275" s="158" t="s">
        <v>601</v>
      </c>
      <c r="J275" s="158" t="s">
        <v>12</v>
      </c>
    </row>
    <row r="276" spans="1:14">
      <c r="A276" s="158" t="s">
        <v>884</v>
      </c>
      <c r="B276" s="107">
        <v>1</v>
      </c>
      <c r="C276" s="107">
        <v>69</v>
      </c>
      <c r="D276" s="158" t="s">
        <v>601</v>
      </c>
      <c r="E276" s="158" t="s">
        <v>12</v>
      </c>
      <c r="F276" s="158">
        <v>16</v>
      </c>
      <c r="G276" s="158">
        <v>31</v>
      </c>
      <c r="H276" s="158">
        <v>2</v>
      </c>
      <c r="I276" s="158" t="s">
        <v>601</v>
      </c>
      <c r="J276" s="158" t="s">
        <v>12</v>
      </c>
    </row>
    <row r="277" spans="1:14">
      <c r="A277" s="158" t="s">
        <v>885</v>
      </c>
      <c r="B277" s="107">
        <v>1</v>
      </c>
      <c r="C277" s="107">
        <v>69</v>
      </c>
      <c r="D277" s="158" t="s">
        <v>601</v>
      </c>
      <c r="E277" s="158" t="s">
        <v>12</v>
      </c>
      <c r="F277" s="158">
        <v>16</v>
      </c>
      <c r="G277" s="158">
        <v>31</v>
      </c>
      <c r="H277" s="158">
        <v>2</v>
      </c>
      <c r="I277" s="158" t="s">
        <v>607</v>
      </c>
      <c r="J277" s="158" t="s">
        <v>70</v>
      </c>
    </row>
    <row r="278" spans="1:14">
      <c r="A278" s="157" t="s">
        <v>886</v>
      </c>
      <c r="B278" s="106">
        <v>1</v>
      </c>
      <c r="C278" s="106">
        <v>69</v>
      </c>
      <c r="D278" s="157" t="s">
        <v>601</v>
      </c>
      <c r="E278" s="157" t="s">
        <v>12</v>
      </c>
      <c r="F278" s="157">
        <v>8</v>
      </c>
      <c r="G278" s="157"/>
      <c r="H278" s="157">
        <v>2</v>
      </c>
      <c r="I278" s="157" t="s">
        <v>601</v>
      </c>
      <c r="J278" s="157" t="s">
        <v>12</v>
      </c>
      <c r="K278" s="1"/>
    </row>
    <row r="279" spans="1:14">
      <c r="A279" s="157" t="s">
        <v>887</v>
      </c>
      <c r="B279" s="106">
        <v>1</v>
      </c>
      <c r="C279" s="106">
        <v>69</v>
      </c>
      <c r="D279" s="157" t="s">
        <v>601</v>
      </c>
      <c r="E279" s="157" t="s">
        <v>12</v>
      </c>
      <c r="F279" s="157">
        <v>8</v>
      </c>
      <c r="G279" s="157">
        <v>59</v>
      </c>
      <c r="H279" s="157">
        <v>2</v>
      </c>
      <c r="I279" s="157" t="s">
        <v>601</v>
      </c>
      <c r="J279" s="157" t="s">
        <v>12</v>
      </c>
      <c r="K279" s="1"/>
      <c r="L279" s="1"/>
      <c r="M279" s="1"/>
      <c r="N279" s="1"/>
    </row>
    <row r="280" spans="1:14">
      <c r="A280" s="157" t="s">
        <v>888</v>
      </c>
      <c r="B280" s="106">
        <v>1</v>
      </c>
      <c r="C280" s="106">
        <v>69</v>
      </c>
      <c r="D280" s="157" t="s">
        <v>601</v>
      </c>
      <c r="E280" s="157" t="s">
        <v>12</v>
      </c>
      <c r="F280" s="157">
        <v>8</v>
      </c>
      <c r="G280" s="157">
        <v>59</v>
      </c>
      <c r="H280" s="157">
        <v>2</v>
      </c>
      <c r="I280" s="157" t="s">
        <v>601</v>
      </c>
      <c r="J280" s="157" t="s">
        <v>12</v>
      </c>
      <c r="K280" s="1"/>
      <c r="L280" s="1"/>
      <c r="M280" s="1"/>
      <c r="N280" s="1"/>
    </row>
    <row r="281" spans="1:14">
      <c r="A281" s="158" t="s">
        <v>889</v>
      </c>
      <c r="B281" s="107">
        <v>1</v>
      </c>
      <c r="C281" s="107">
        <v>69</v>
      </c>
      <c r="D281" s="158" t="s">
        <v>601</v>
      </c>
      <c r="E281" s="158" t="s">
        <v>12</v>
      </c>
      <c r="F281" s="158">
        <v>37</v>
      </c>
      <c r="G281" s="158"/>
      <c r="H281" s="158">
        <v>1</v>
      </c>
      <c r="I281" s="158" t="s">
        <v>601</v>
      </c>
      <c r="J281" s="158" t="s">
        <v>12</v>
      </c>
      <c r="L281" s="1"/>
      <c r="M281" s="1"/>
      <c r="N281" s="1"/>
    </row>
    <row r="282" spans="1:14">
      <c r="A282" s="158" t="s">
        <v>890</v>
      </c>
      <c r="B282" s="107">
        <v>1</v>
      </c>
      <c r="C282" s="107">
        <v>69</v>
      </c>
      <c r="D282" s="158" t="s">
        <v>601</v>
      </c>
      <c r="E282" s="158" t="s">
        <v>12</v>
      </c>
      <c r="F282" s="158">
        <v>37</v>
      </c>
      <c r="G282" s="158"/>
      <c r="H282" s="158">
        <v>1</v>
      </c>
      <c r="I282" s="158" t="s">
        <v>607</v>
      </c>
      <c r="J282" s="158" t="s">
        <v>70</v>
      </c>
    </row>
    <row r="283" spans="1:14">
      <c r="A283" s="157" t="s">
        <v>891</v>
      </c>
      <c r="B283" s="106">
        <v>1</v>
      </c>
      <c r="C283" s="106">
        <v>69</v>
      </c>
      <c r="D283" s="157" t="s">
        <v>601</v>
      </c>
      <c r="E283" s="157" t="s">
        <v>12</v>
      </c>
      <c r="F283" s="157">
        <v>43</v>
      </c>
      <c r="G283" s="157"/>
      <c r="H283" s="157">
        <v>1</v>
      </c>
      <c r="I283" s="157" t="s">
        <v>598</v>
      </c>
      <c r="J283" s="157" t="s">
        <v>12</v>
      </c>
    </row>
    <row r="284" spans="1:14">
      <c r="A284" s="157" t="s">
        <v>892</v>
      </c>
      <c r="B284" s="106">
        <v>1</v>
      </c>
      <c r="C284" s="106">
        <v>69</v>
      </c>
      <c r="D284" s="157" t="s">
        <v>601</v>
      </c>
      <c r="E284" s="157" t="s">
        <v>12</v>
      </c>
      <c r="F284" s="157">
        <v>43</v>
      </c>
      <c r="G284" s="157"/>
      <c r="H284" s="157">
        <v>1</v>
      </c>
      <c r="I284" s="157" t="s">
        <v>601</v>
      </c>
      <c r="J284" s="157" t="s">
        <v>12</v>
      </c>
    </row>
    <row r="285" spans="1:14">
      <c r="A285" s="158" t="s">
        <v>893</v>
      </c>
      <c r="B285" s="107">
        <v>1</v>
      </c>
      <c r="C285" s="107">
        <v>69</v>
      </c>
      <c r="D285" s="158" t="s">
        <v>601</v>
      </c>
      <c r="E285" s="158" t="s">
        <v>12</v>
      </c>
      <c r="F285" s="158">
        <v>63</v>
      </c>
      <c r="G285" s="158"/>
      <c r="H285" s="158">
        <v>1</v>
      </c>
      <c r="I285" s="158" t="s">
        <v>601</v>
      </c>
      <c r="J285" s="158" t="s">
        <v>12</v>
      </c>
    </row>
    <row r="286" spans="1:14">
      <c r="A286" s="158" t="s">
        <v>894</v>
      </c>
      <c r="B286" s="107">
        <v>1</v>
      </c>
      <c r="C286" s="107">
        <v>69</v>
      </c>
      <c r="D286" s="158" t="s">
        <v>601</v>
      </c>
      <c r="E286" s="158" t="s">
        <v>12</v>
      </c>
      <c r="F286" s="158">
        <v>63</v>
      </c>
      <c r="G286" s="158"/>
      <c r="H286" s="158">
        <v>1</v>
      </c>
      <c r="I286" s="158" t="s">
        <v>601</v>
      </c>
      <c r="J286" s="158" t="s">
        <v>12</v>
      </c>
    </row>
    <row r="287" spans="1:14">
      <c r="A287" s="157" t="s">
        <v>895</v>
      </c>
      <c r="B287" s="106">
        <v>1</v>
      </c>
      <c r="C287" s="106">
        <v>69</v>
      </c>
      <c r="D287" s="157" t="s">
        <v>601</v>
      </c>
      <c r="E287" s="157" t="s">
        <v>70</v>
      </c>
      <c r="F287" s="157">
        <v>67</v>
      </c>
      <c r="G287" s="157"/>
      <c r="H287" s="157">
        <v>1</v>
      </c>
      <c r="I287" s="157" t="s">
        <v>607</v>
      </c>
      <c r="J287" s="157" t="s">
        <v>70</v>
      </c>
    </row>
    <row r="288" spans="1:14">
      <c r="A288" s="157" t="s">
        <v>896</v>
      </c>
      <c r="B288" s="106">
        <v>1</v>
      </c>
      <c r="C288" s="106">
        <v>69</v>
      </c>
      <c r="D288" s="157" t="s">
        <v>601</v>
      </c>
      <c r="E288" s="157" t="s">
        <v>70</v>
      </c>
      <c r="F288" s="157">
        <v>67</v>
      </c>
      <c r="G288" s="157"/>
      <c r="H288" s="157">
        <v>1</v>
      </c>
      <c r="I288" s="157" t="s">
        <v>607</v>
      </c>
      <c r="J288" s="157" t="s">
        <v>70</v>
      </c>
    </row>
    <row r="289" spans="1:10">
      <c r="A289" s="158" t="s">
        <v>897</v>
      </c>
      <c r="B289" s="107">
        <v>1</v>
      </c>
      <c r="C289" s="107">
        <v>69</v>
      </c>
      <c r="D289" s="158" t="s">
        <v>601</v>
      </c>
      <c r="E289" s="158" t="s">
        <v>12</v>
      </c>
      <c r="F289" s="158">
        <v>1</v>
      </c>
      <c r="G289" s="158"/>
      <c r="H289" s="158">
        <v>2</v>
      </c>
      <c r="I289" s="158" t="s">
        <v>601</v>
      </c>
      <c r="J289" s="158" t="s">
        <v>12</v>
      </c>
    </row>
    <row r="290" spans="1:10">
      <c r="A290" s="158" t="s">
        <v>898</v>
      </c>
      <c r="B290" s="107">
        <v>1</v>
      </c>
      <c r="C290" s="107">
        <v>69</v>
      </c>
      <c r="D290" s="158" t="s">
        <v>601</v>
      </c>
      <c r="E290" s="158" t="s">
        <v>12</v>
      </c>
      <c r="F290" s="158">
        <v>1</v>
      </c>
      <c r="G290" s="158">
        <v>66</v>
      </c>
      <c r="H290" s="158">
        <v>2</v>
      </c>
      <c r="I290" s="158" t="s">
        <v>607</v>
      </c>
      <c r="J290" s="158" t="s">
        <v>70</v>
      </c>
    </row>
    <row r="291" spans="1:10">
      <c r="A291" s="158" t="s">
        <v>899</v>
      </c>
      <c r="B291" s="107">
        <v>1</v>
      </c>
      <c r="C291" s="107">
        <v>69</v>
      </c>
      <c r="D291" s="158" t="s">
        <v>601</v>
      </c>
      <c r="E291" s="158" t="s">
        <v>12</v>
      </c>
      <c r="F291" s="158">
        <v>1</v>
      </c>
      <c r="G291" s="158">
        <v>66</v>
      </c>
      <c r="H291" s="158">
        <v>2</v>
      </c>
      <c r="I291" s="158" t="s">
        <v>607</v>
      </c>
      <c r="J291" s="158" t="s">
        <v>70</v>
      </c>
    </row>
    <row r="292" spans="1:10">
      <c r="A292" s="157" t="s">
        <v>900</v>
      </c>
      <c r="B292" s="106">
        <v>1</v>
      </c>
      <c r="C292" s="106">
        <v>69</v>
      </c>
      <c r="D292" s="157" t="s">
        <v>601</v>
      </c>
      <c r="E292" s="157" t="s">
        <v>12</v>
      </c>
      <c r="F292" s="157"/>
      <c r="G292" s="157"/>
      <c r="H292" s="157">
        <v>0</v>
      </c>
      <c r="I292" s="157" t="s">
        <v>601</v>
      </c>
      <c r="J292" s="157" t="s">
        <v>12</v>
      </c>
    </row>
    <row r="293" spans="1:10">
      <c r="A293" s="158" t="s">
        <v>901</v>
      </c>
      <c r="B293" s="107">
        <v>1</v>
      </c>
      <c r="C293" s="107">
        <v>69</v>
      </c>
      <c r="D293" s="158" t="s">
        <v>601</v>
      </c>
      <c r="E293" s="158" t="s">
        <v>12</v>
      </c>
      <c r="F293" s="158"/>
      <c r="G293" s="158"/>
      <c r="H293" s="158">
        <v>0</v>
      </c>
      <c r="I293" s="158" t="s">
        <v>601</v>
      </c>
      <c r="J293" s="158" t="s">
        <v>12</v>
      </c>
    </row>
    <row r="294" spans="1:10">
      <c r="A294" s="157" t="s">
        <v>902</v>
      </c>
      <c r="B294" s="106">
        <v>1</v>
      </c>
      <c r="C294" s="106">
        <v>69</v>
      </c>
      <c r="D294" s="157" t="s">
        <v>601</v>
      </c>
      <c r="E294" s="157" t="s">
        <v>12</v>
      </c>
      <c r="F294" s="157"/>
      <c r="G294" s="157"/>
      <c r="H294" s="157">
        <v>0</v>
      </c>
      <c r="I294" s="157" t="s">
        <v>601</v>
      </c>
      <c r="J294" s="157" t="s">
        <v>12</v>
      </c>
    </row>
    <row r="295" spans="1:10">
      <c r="A295" s="158" t="s">
        <v>903</v>
      </c>
      <c r="B295" s="107">
        <v>1</v>
      </c>
      <c r="C295" s="107">
        <v>69</v>
      </c>
      <c r="D295" s="158" t="s">
        <v>601</v>
      </c>
      <c r="E295" s="158" t="s">
        <v>12</v>
      </c>
      <c r="F295" s="158">
        <v>31</v>
      </c>
      <c r="G295" s="158"/>
      <c r="H295" s="158">
        <v>1</v>
      </c>
      <c r="I295" s="158" t="s">
        <v>601</v>
      </c>
      <c r="J295" s="158" t="s">
        <v>12</v>
      </c>
    </row>
    <row r="296" spans="1:10">
      <c r="A296" s="158" t="s">
        <v>904</v>
      </c>
      <c r="B296" s="107">
        <v>1</v>
      </c>
      <c r="C296" s="107">
        <v>69</v>
      </c>
      <c r="D296" s="158" t="s">
        <v>601</v>
      </c>
      <c r="E296" s="158" t="s">
        <v>12</v>
      </c>
      <c r="F296" s="158">
        <v>31</v>
      </c>
      <c r="G296" s="158"/>
      <c r="H296" s="158">
        <v>1</v>
      </c>
      <c r="I296" s="158" t="s">
        <v>607</v>
      </c>
      <c r="J296" s="158" t="s">
        <v>70</v>
      </c>
    </row>
    <row r="297" spans="1:10">
      <c r="A297" s="157" t="s">
        <v>905</v>
      </c>
      <c r="B297" s="106">
        <v>1</v>
      </c>
      <c r="C297" s="106">
        <v>69</v>
      </c>
      <c r="D297" s="157" t="s">
        <v>601</v>
      </c>
      <c r="E297" s="157" t="s">
        <v>12</v>
      </c>
      <c r="F297" s="157"/>
      <c r="G297" s="157"/>
      <c r="H297" s="157">
        <v>0</v>
      </c>
      <c r="I297" s="157" t="s">
        <v>601</v>
      </c>
      <c r="J297" s="157" t="s">
        <v>12</v>
      </c>
    </row>
    <row r="298" spans="1:10">
      <c r="A298" s="158" t="s">
        <v>906</v>
      </c>
      <c r="B298" s="107">
        <v>1</v>
      </c>
      <c r="C298" s="107">
        <v>69</v>
      </c>
      <c r="D298" s="158" t="s">
        <v>601</v>
      </c>
      <c r="E298" s="158" t="s">
        <v>12</v>
      </c>
      <c r="F298" s="158">
        <v>32</v>
      </c>
      <c r="G298" s="158">
        <v>56</v>
      </c>
      <c r="H298" s="158">
        <v>2</v>
      </c>
      <c r="I298" s="158" t="s">
        <v>601</v>
      </c>
      <c r="J298" s="158" t="s">
        <v>12</v>
      </c>
    </row>
    <row r="299" spans="1:10">
      <c r="A299" s="158" t="s">
        <v>907</v>
      </c>
      <c r="B299" s="107">
        <v>1</v>
      </c>
      <c r="C299" s="107">
        <v>69</v>
      </c>
      <c r="D299" s="158" t="s">
        <v>601</v>
      </c>
      <c r="E299" s="158" t="s">
        <v>12</v>
      </c>
      <c r="F299" s="158">
        <v>32</v>
      </c>
      <c r="G299" s="158">
        <v>56</v>
      </c>
      <c r="H299" s="158">
        <v>2</v>
      </c>
      <c r="I299" s="158" t="s">
        <v>598</v>
      </c>
      <c r="J299" s="158" t="s">
        <v>12</v>
      </c>
    </row>
    <row r="300" spans="1:10">
      <c r="A300" s="158" t="s">
        <v>908</v>
      </c>
      <c r="B300" s="107">
        <v>1</v>
      </c>
      <c r="C300" s="107">
        <v>69</v>
      </c>
      <c r="D300" s="158" t="s">
        <v>601</v>
      </c>
      <c r="E300" s="158" t="s">
        <v>12</v>
      </c>
      <c r="F300" s="158">
        <v>32</v>
      </c>
      <c r="G300" s="158"/>
      <c r="H300" s="158">
        <v>2</v>
      </c>
      <c r="I300" s="158" t="s">
        <v>601</v>
      </c>
      <c r="J300" s="158" t="s">
        <v>12</v>
      </c>
    </row>
    <row r="301" spans="1:10">
      <c r="A301" s="157" t="s">
        <v>909</v>
      </c>
      <c r="B301" s="106">
        <v>1</v>
      </c>
      <c r="C301" s="106">
        <v>69</v>
      </c>
      <c r="D301" s="157" t="s">
        <v>601</v>
      </c>
      <c r="E301" s="157" t="s">
        <v>12</v>
      </c>
      <c r="F301" s="157"/>
      <c r="G301" s="157"/>
      <c r="H301" s="157">
        <v>0</v>
      </c>
      <c r="I301" s="157" t="s">
        <v>601</v>
      </c>
      <c r="J301" s="157" t="s">
        <v>12</v>
      </c>
    </row>
    <row r="302" spans="1:10">
      <c r="A302" s="158" t="s">
        <v>910</v>
      </c>
      <c r="B302" s="107">
        <v>1</v>
      </c>
      <c r="C302" s="107">
        <v>69</v>
      </c>
      <c r="D302" s="158" t="s">
        <v>601</v>
      </c>
      <c r="E302" s="158" t="s">
        <v>12</v>
      </c>
      <c r="F302" s="158"/>
      <c r="G302" s="158"/>
      <c r="H302" s="158">
        <v>0</v>
      </c>
      <c r="I302" s="158" t="s">
        <v>601</v>
      </c>
      <c r="J302" s="158" t="s">
        <v>12</v>
      </c>
    </row>
    <row r="303" spans="1:10">
      <c r="A303" s="157" t="s">
        <v>911</v>
      </c>
      <c r="B303" s="106">
        <v>1</v>
      </c>
      <c r="C303" s="106">
        <v>69</v>
      </c>
      <c r="D303" s="157" t="s">
        <v>601</v>
      </c>
      <c r="E303" s="157" t="s">
        <v>12</v>
      </c>
      <c r="F303" s="157"/>
      <c r="G303" s="157"/>
      <c r="H303" s="157">
        <v>0</v>
      </c>
      <c r="I303" s="157" t="s">
        <v>601</v>
      </c>
      <c r="J303" s="157" t="s">
        <v>12</v>
      </c>
    </row>
    <row r="304" spans="1:10">
      <c r="A304" s="158" t="s">
        <v>912</v>
      </c>
      <c r="B304" s="107">
        <v>1</v>
      </c>
      <c r="C304" s="107">
        <v>69</v>
      </c>
      <c r="D304" s="158" t="s">
        <v>601</v>
      </c>
      <c r="E304" s="158" t="s">
        <v>12</v>
      </c>
      <c r="F304" s="158"/>
      <c r="G304" s="158"/>
      <c r="H304" s="158">
        <v>0</v>
      </c>
      <c r="I304" s="158" t="s">
        <v>601</v>
      </c>
      <c r="J304" s="158" t="s">
        <v>12</v>
      </c>
    </row>
    <row r="305" spans="1:10">
      <c r="A305" s="157" t="s">
        <v>913</v>
      </c>
      <c r="B305" s="106">
        <v>1</v>
      </c>
      <c r="C305" s="106">
        <v>69</v>
      </c>
      <c r="D305" s="157" t="s">
        <v>601</v>
      </c>
      <c r="E305" s="157" t="s">
        <v>12</v>
      </c>
      <c r="F305" s="157">
        <v>63</v>
      </c>
      <c r="G305" s="157"/>
      <c r="H305" s="157">
        <v>1</v>
      </c>
      <c r="I305" s="157" t="s">
        <v>601</v>
      </c>
      <c r="J305" s="157" t="s">
        <v>12</v>
      </c>
    </row>
    <row r="306" spans="1:10">
      <c r="A306" s="157" t="s">
        <v>914</v>
      </c>
      <c r="B306" s="106">
        <v>1</v>
      </c>
      <c r="C306" s="106">
        <v>69</v>
      </c>
      <c r="D306" s="157" t="s">
        <v>601</v>
      </c>
      <c r="E306" s="157" t="s">
        <v>12</v>
      </c>
      <c r="F306" s="157">
        <v>63</v>
      </c>
      <c r="G306" s="157"/>
      <c r="H306" s="157">
        <v>1</v>
      </c>
      <c r="I306" s="157" t="s">
        <v>601</v>
      </c>
      <c r="J306" s="157" t="s">
        <v>12</v>
      </c>
    </row>
    <row r="307" spans="1:10">
      <c r="A307" s="158" t="s">
        <v>915</v>
      </c>
      <c r="B307" s="107">
        <v>1</v>
      </c>
      <c r="C307" s="107">
        <v>69</v>
      </c>
      <c r="D307" s="158" t="s">
        <v>601</v>
      </c>
      <c r="E307" s="158" t="s">
        <v>12</v>
      </c>
      <c r="F307" s="158">
        <v>46</v>
      </c>
      <c r="G307" s="158"/>
      <c r="H307" s="158">
        <v>1</v>
      </c>
      <c r="I307" s="158" t="s">
        <v>601</v>
      </c>
      <c r="J307" s="158" t="s">
        <v>12</v>
      </c>
    </row>
    <row r="308" spans="1:10">
      <c r="A308" s="158" t="s">
        <v>916</v>
      </c>
      <c r="B308" s="107">
        <v>1</v>
      </c>
      <c r="C308" s="107">
        <v>69</v>
      </c>
      <c r="D308" s="158" t="s">
        <v>601</v>
      </c>
      <c r="E308" s="158" t="s">
        <v>12</v>
      </c>
      <c r="F308" s="158">
        <v>46</v>
      </c>
      <c r="G308" s="158"/>
      <c r="H308" s="158">
        <v>1</v>
      </c>
      <c r="I308" s="158" t="s">
        <v>601</v>
      </c>
      <c r="J308" s="158" t="s">
        <v>12</v>
      </c>
    </row>
    <row r="309" spans="1:10">
      <c r="A309" s="157" t="s">
        <v>917</v>
      </c>
      <c r="B309" s="106">
        <v>1</v>
      </c>
      <c r="C309" s="106">
        <v>69</v>
      </c>
      <c r="D309" s="157" t="s">
        <v>601</v>
      </c>
      <c r="E309" s="157" t="s">
        <v>12</v>
      </c>
      <c r="F309" s="157">
        <v>40</v>
      </c>
      <c r="G309" s="157"/>
      <c r="H309" s="157">
        <v>1</v>
      </c>
      <c r="I309" s="157" t="s">
        <v>601</v>
      </c>
      <c r="J309" s="157" t="s">
        <v>12</v>
      </c>
    </row>
    <row r="310" spans="1:10">
      <c r="A310" s="157" t="s">
        <v>918</v>
      </c>
      <c r="B310" s="106">
        <v>1</v>
      </c>
      <c r="C310" s="106">
        <v>69</v>
      </c>
      <c r="D310" s="157" t="s">
        <v>601</v>
      </c>
      <c r="E310" s="157" t="s">
        <v>12</v>
      </c>
      <c r="F310" s="157">
        <v>40</v>
      </c>
      <c r="G310" s="157"/>
      <c r="H310" s="157">
        <v>1</v>
      </c>
      <c r="I310" s="157" t="s">
        <v>601</v>
      </c>
      <c r="J310" s="157" t="s">
        <v>12</v>
      </c>
    </row>
    <row r="311" spans="1:10">
      <c r="A311" s="158" t="s">
        <v>919</v>
      </c>
      <c r="B311" s="107">
        <v>1</v>
      </c>
      <c r="C311" s="107">
        <v>69</v>
      </c>
      <c r="D311" s="158" t="s">
        <v>601</v>
      </c>
      <c r="E311" s="158" t="s">
        <v>12</v>
      </c>
      <c r="F311" s="158">
        <v>66</v>
      </c>
      <c r="G311" s="158"/>
      <c r="H311" s="158">
        <v>1</v>
      </c>
      <c r="I311" s="158" t="s">
        <v>601</v>
      </c>
      <c r="J311" s="158" t="s">
        <v>12</v>
      </c>
    </row>
    <row r="312" spans="1:10">
      <c r="A312" s="158" t="s">
        <v>920</v>
      </c>
      <c r="B312" s="107">
        <v>1</v>
      </c>
      <c r="C312" s="107">
        <v>69</v>
      </c>
      <c r="D312" s="158" t="s">
        <v>601</v>
      </c>
      <c r="E312" s="158" t="s">
        <v>12</v>
      </c>
      <c r="F312" s="158">
        <v>66</v>
      </c>
      <c r="G312" s="158"/>
      <c r="H312" s="158">
        <v>1</v>
      </c>
      <c r="I312" s="158" t="s">
        <v>601</v>
      </c>
      <c r="J312" s="158" t="s">
        <v>12</v>
      </c>
    </row>
    <row r="313" spans="1:10">
      <c r="A313" s="157" t="s">
        <v>921</v>
      </c>
      <c r="B313" s="106">
        <v>1</v>
      </c>
      <c r="C313" s="106">
        <v>69</v>
      </c>
      <c r="D313" s="157" t="s">
        <v>601</v>
      </c>
      <c r="E313" s="157" t="s">
        <v>12</v>
      </c>
      <c r="F313" s="157">
        <v>46</v>
      </c>
      <c r="G313" s="157"/>
      <c r="H313" s="157">
        <v>1</v>
      </c>
      <c r="I313" s="157" t="s">
        <v>601</v>
      </c>
      <c r="J313" s="157" t="s">
        <v>12</v>
      </c>
    </row>
    <row r="314" spans="1:10" ht="15.75" customHeight="1">
      <c r="A314" s="157" t="s">
        <v>922</v>
      </c>
      <c r="B314" s="106">
        <v>1</v>
      </c>
      <c r="C314" s="106">
        <v>69</v>
      </c>
      <c r="D314" s="157" t="s">
        <v>601</v>
      </c>
      <c r="E314" s="157" t="s">
        <v>12</v>
      </c>
      <c r="F314" s="157">
        <v>46</v>
      </c>
      <c r="G314" s="157"/>
      <c r="H314" s="157">
        <v>1</v>
      </c>
      <c r="I314" s="157" t="s">
        <v>607</v>
      </c>
      <c r="J314" s="157" t="s">
        <v>70</v>
      </c>
    </row>
    <row r="315" spans="1:10">
      <c r="A315" s="158" t="s">
        <v>923</v>
      </c>
      <c r="B315" s="107">
        <v>1</v>
      </c>
      <c r="C315" s="107">
        <v>69</v>
      </c>
      <c r="D315" s="158" t="s">
        <v>601</v>
      </c>
      <c r="E315" s="158" t="s">
        <v>12</v>
      </c>
      <c r="F315" s="158">
        <v>37</v>
      </c>
      <c r="G315" s="158"/>
      <c r="H315" s="158">
        <v>1</v>
      </c>
      <c r="I315" s="158" t="s">
        <v>601</v>
      </c>
      <c r="J315" s="158" t="s">
        <v>12</v>
      </c>
    </row>
    <row r="316" spans="1:10">
      <c r="A316" s="158" t="s">
        <v>924</v>
      </c>
      <c r="B316" s="107">
        <v>1</v>
      </c>
      <c r="C316" s="107">
        <v>69</v>
      </c>
      <c r="D316" s="158" t="s">
        <v>601</v>
      </c>
      <c r="E316" s="158" t="s">
        <v>12</v>
      </c>
      <c r="F316" s="158">
        <v>37</v>
      </c>
      <c r="G316" s="158"/>
      <c r="H316" s="158">
        <v>1</v>
      </c>
      <c r="I316" s="158" t="s">
        <v>601</v>
      </c>
      <c r="J316" s="158" t="s">
        <v>12</v>
      </c>
    </row>
    <row r="317" spans="1:10">
      <c r="A317" s="157" t="s">
        <v>925</v>
      </c>
      <c r="B317" s="106">
        <v>1</v>
      </c>
      <c r="C317" s="106">
        <v>69</v>
      </c>
      <c r="D317" s="157" t="s">
        <v>601</v>
      </c>
      <c r="E317" s="157" t="s">
        <v>12</v>
      </c>
      <c r="F317" s="157">
        <v>37</v>
      </c>
      <c r="G317" s="157"/>
      <c r="H317" s="157">
        <v>1</v>
      </c>
      <c r="I317" s="157" t="s">
        <v>601</v>
      </c>
      <c r="J317" s="157" t="s">
        <v>12</v>
      </c>
    </row>
    <row r="318" spans="1:10">
      <c r="A318" s="157" t="s">
        <v>926</v>
      </c>
      <c r="B318" s="106">
        <v>1</v>
      </c>
      <c r="C318" s="106">
        <v>69</v>
      </c>
      <c r="D318" s="157" t="s">
        <v>601</v>
      </c>
      <c r="E318" s="157" t="s">
        <v>12</v>
      </c>
      <c r="F318" s="157">
        <v>37</v>
      </c>
      <c r="G318" s="157"/>
      <c r="H318" s="157">
        <v>1</v>
      </c>
      <c r="I318" s="157" t="s">
        <v>607</v>
      </c>
      <c r="J318" s="157" t="s">
        <v>70</v>
      </c>
    </row>
    <row r="319" spans="1:10">
      <c r="A319" s="158" t="s">
        <v>927</v>
      </c>
      <c r="B319" s="107">
        <v>1</v>
      </c>
      <c r="C319" s="107">
        <v>69</v>
      </c>
      <c r="D319" s="158" t="s">
        <v>601</v>
      </c>
      <c r="E319" s="158" t="s">
        <v>12</v>
      </c>
      <c r="F319" s="158">
        <v>33</v>
      </c>
      <c r="G319" s="158"/>
      <c r="H319" s="158">
        <v>1</v>
      </c>
      <c r="I319" s="158" t="s">
        <v>607</v>
      </c>
      <c r="J319" s="158" t="s">
        <v>70</v>
      </c>
    </row>
    <row r="320" spans="1:10">
      <c r="A320" s="158" t="s">
        <v>928</v>
      </c>
      <c r="B320" s="107">
        <v>1</v>
      </c>
      <c r="C320" s="107">
        <v>69</v>
      </c>
      <c r="D320" s="158" t="s">
        <v>601</v>
      </c>
      <c r="E320" s="158" t="s">
        <v>12</v>
      </c>
      <c r="F320" s="158">
        <v>33</v>
      </c>
      <c r="G320" s="158"/>
      <c r="H320" s="158">
        <v>1</v>
      </c>
      <c r="I320" s="158" t="s">
        <v>607</v>
      </c>
      <c r="J320" s="158" t="s">
        <v>70</v>
      </c>
    </row>
    <row r="321" spans="1:17">
      <c r="A321" s="157" t="s">
        <v>929</v>
      </c>
      <c r="B321" s="106">
        <v>1</v>
      </c>
      <c r="C321" s="106">
        <v>69</v>
      </c>
      <c r="D321" s="157" t="s">
        <v>601</v>
      </c>
      <c r="E321" s="157" t="s">
        <v>12</v>
      </c>
      <c r="F321" s="157">
        <v>35</v>
      </c>
      <c r="G321" s="157"/>
      <c r="H321" s="157">
        <v>1</v>
      </c>
      <c r="I321" s="157" t="s">
        <v>601</v>
      </c>
      <c r="J321" s="157" t="s">
        <v>12</v>
      </c>
    </row>
    <row r="322" spans="1:17" s="10" customFormat="1">
      <c r="A322" s="157" t="s">
        <v>930</v>
      </c>
      <c r="B322" s="106">
        <v>1</v>
      </c>
      <c r="C322" s="106">
        <v>69</v>
      </c>
      <c r="D322" s="157" t="s">
        <v>601</v>
      </c>
      <c r="E322" s="157" t="s">
        <v>12</v>
      </c>
      <c r="F322" s="157">
        <v>35</v>
      </c>
      <c r="G322" s="157"/>
      <c r="H322" s="157">
        <v>1</v>
      </c>
      <c r="I322" s="157" t="s">
        <v>601</v>
      </c>
      <c r="J322" s="157" t="s">
        <v>12</v>
      </c>
      <c r="K322"/>
      <c r="L322"/>
      <c r="M322"/>
      <c r="N322"/>
      <c r="O322"/>
      <c r="P322"/>
      <c r="Q322"/>
    </row>
    <row r="323" spans="1:17">
      <c r="A323" s="158" t="s">
        <v>931</v>
      </c>
      <c r="B323" s="107">
        <v>1</v>
      </c>
      <c r="C323" s="107">
        <v>69</v>
      </c>
      <c r="D323" s="158" t="s">
        <v>601</v>
      </c>
      <c r="E323" s="158" t="s">
        <v>12</v>
      </c>
      <c r="F323" s="158">
        <v>36</v>
      </c>
      <c r="G323" s="158"/>
      <c r="H323" s="158">
        <v>1</v>
      </c>
      <c r="I323" s="158" t="s">
        <v>607</v>
      </c>
      <c r="J323" s="158" t="s">
        <v>70</v>
      </c>
      <c r="O323" s="10"/>
      <c r="P323" s="10"/>
      <c r="Q323" s="10"/>
    </row>
    <row r="324" spans="1:17">
      <c r="A324" s="158" t="s">
        <v>932</v>
      </c>
      <c r="B324" s="107">
        <v>1</v>
      </c>
      <c r="C324" s="107">
        <v>69</v>
      </c>
      <c r="D324" s="158" t="s">
        <v>601</v>
      </c>
      <c r="E324" s="158" t="s">
        <v>12</v>
      </c>
      <c r="F324" s="158">
        <v>36</v>
      </c>
      <c r="G324" s="158"/>
      <c r="H324" s="158">
        <v>1</v>
      </c>
      <c r="I324" s="158" t="s">
        <v>601</v>
      </c>
      <c r="J324" s="158" t="s">
        <v>12</v>
      </c>
    </row>
    <row r="325" spans="1:17">
      <c r="A325" s="157" t="s">
        <v>933</v>
      </c>
      <c r="B325" s="106">
        <v>1</v>
      </c>
      <c r="C325" s="106">
        <v>69</v>
      </c>
      <c r="D325" s="157" t="s">
        <v>601</v>
      </c>
      <c r="E325" s="157" t="s">
        <v>12</v>
      </c>
      <c r="F325" s="157">
        <v>35</v>
      </c>
      <c r="G325" s="157"/>
      <c r="H325" s="157">
        <v>1</v>
      </c>
      <c r="I325" s="157" t="s">
        <v>607</v>
      </c>
      <c r="J325" s="157" t="s">
        <v>70</v>
      </c>
    </row>
    <row r="326" spans="1:17">
      <c r="A326" s="157" t="s">
        <v>934</v>
      </c>
      <c r="B326" s="106">
        <v>1</v>
      </c>
      <c r="C326" s="106">
        <v>69</v>
      </c>
      <c r="D326" s="157" t="s">
        <v>601</v>
      </c>
      <c r="E326" s="157" t="s">
        <v>12</v>
      </c>
      <c r="F326" s="157">
        <v>35</v>
      </c>
      <c r="G326" s="157"/>
      <c r="H326" s="157">
        <v>1</v>
      </c>
      <c r="I326" s="157" t="s">
        <v>601</v>
      </c>
      <c r="J326" s="157" t="s">
        <v>12</v>
      </c>
    </row>
    <row r="327" spans="1:17">
      <c r="A327" s="158" t="s">
        <v>935</v>
      </c>
      <c r="B327" s="107">
        <v>1</v>
      </c>
      <c r="C327" s="107">
        <v>69</v>
      </c>
      <c r="D327" s="158" t="s">
        <v>601</v>
      </c>
      <c r="E327" s="158" t="s">
        <v>12</v>
      </c>
      <c r="F327" s="158">
        <v>35</v>
      </c>
      <c r="G327" s="158"/>
      <c r="H327" s="158">
        <v>1</v>
      </c>
      <c r="I327" s="158" t="s">
        <v>601</v>
      </c>
      <c r="J327" s="158" t="s">
        <v>12</v>
      </c>
    </row>
    <row r="328" spans="1:17">
      <c r="A328" s="158" t="s">
        <v>936</v>
      </c>
      <c r="B328" s="107">
        <v>1</v>
      </c>
      <c r="C328" s="107">
        <v>69</v>
      </c>
      <c r="D328" s="158" t="s">
        <v>601</v>
      </c>
      <c r="E328" s="158" t="s">
        <v>12</v>
      </c>
      <c r="F328" s="158">
        <v>35</v>
      </c>
      <c r="G328" s="158"/>
      <c r="H328" s="158">
        <v>1</v>
      </c>
      <c r="I328" s="158" t="s">
        <v>601</v>
      </c>
      <c r="J328" s="158" t="s">
        <v>12</v>
      </c>
    </row>
    <row r="329" spans="1:17">
      <c r="A329" s="157" t="s">
        <v>937</v>
      </c>
      <c r="B329" s="106">
        <v>1</v>
      </c>
      <c r="C329" s="109" t="s">
        <v>938</v>
      </c>
      <c r="D329" s="157" t="s">
        <v>601</v>
      </c>
      <c r="E329" s="157" t="s">
        <v>12</v>
      </c>
      <c r="F329" s="157">
        <v>26</v>
      </c>
      <c r="G329" s="157"/>
      <c r="H329" s="157">
        <v>1</v>
      </c>
      <c r="I329" s="157" t="s">
        <v>607</v>
      </c>
      <c r="J329" s="157" t="s">
        <v>70</v>
      </c>
    </row>
    <row r="330" spans="1:17">
      <c r="A330" s="157" t="s">
        <v>939</v>
      </c>
      <c r="B330" s="106">
        <v>1</v>
      </c>
      <c r="C330" s="106">
        <v>69</v>
      </c>
      <c r="D330" s="157" t="s">
        <v>601</v>
      </c>
      <c r="E330" s="157" t="s">
        <v>12</v>
      </c>
      <c r="F330" s="157">
        <v>26</v>
      </c>
      <c r="G330" s="157"/>
      <c r="H330" s="157">
        <v>1</v>
      </c>
      <c r="I330" s="157" t="s">
        <v>607</v>
      </c>
      <c r="J330" s="157" t="s">
        <v>70</v>
      </c>
    </row>
    <row r="331" spans="1:17">
      <c r="A331" s="158" t="s">
        <v>940</v>
      </c>
      <c r="B331" s="107">
        <v>1</v>
      </c>
      <c r="C331" s="107">
        <v>69</v>
      </c>
      <c r="D331" s="158" t="s">
        <v>601</v>
      </c>
      <c r="E331" s="158" t="s">
        <v>12</v>
      </c>
      <c r="F331" s="158">
        <v>13</v>
      </c>
      <c r="G331" s="158"/>
      <c r="H331" s="158">
        <v>1</v>
      </c>
      <c r="I331" s="158" t="s">
        <v>601</v>
      </c>
      <c r="J331" s="158" t="s">
        <v>12</v>
      </c>
    </row>
    <row r="332" spans="1:17">
      <c r="A332" s="158" t="s">
        <v>941</v>
      </c>
      <c r="B332" s="107">
        <v>1</v>
      </c>
      <c r="C332" s="107">
        <v>69</v>
      </c>
      <c r="D332" s="158" t="s">
        <v>601</v>
      </c>
      <c r="E332" s="158" t="s">
        <v>12</v>
      </c>
      <c r="F332" s="158">
        <v>13</v>
      </c>
      <c r="G332" s="158"/>
      <c r="H332" s="158">
        <v>1</v>
      </c>
      <c r="I332" s="158" t="s">
        <v>601</v>
      </c>
      <c r="J332" s="158" t="s">
        <v>12</v>
      </c>
    </row>
    <row r="333" spans="1:17">
      <c r="A333" s="157" t="s">
        <v>942</v>
      </c>
      <c r="B333" s="106">
        <v>1</v>
      </c>
      <c r="C333" s="110" t="s">
        <v>435</v>
      </c>
      <c r="D333" s="157" t="s">
        <v>601</v>
      </c>
      <c r="E333" s="157" t="s">
        <v>12</v>
      </c>
      <c r="F333" s="157">
        <v>2</v>
      </c>
      <c r="G333" s="157"/>
      <c r="H333" s="157">
        <v>1</v>
      </c>
      <c r="I333" s="157" t="s">
        <v>607</v>
      </c>
      <c r="J333" s="157" t="s">
        <v>70</v>
      </c>
    </row>
    <row r="334" spans="1:17">
      <c r="A334" s="157" t="s">
        <v>943</v>
      </c>
      <c r="B334" s="106">
        <v>1</v>
      </c>
      <c r="C334" s="106">
        <v>69</v>
      </c>
      <c r="D334" s="157" t="s">
        <v>601</v>
      </c>
      <c r="E334" s="157" t="s">
        <v>12</v>
      </c>
      <c r="F334" s="157">
        <v>2</v>
      </c>
      <c r="G334" s="157"/>
      <c r="H334" s="157">
        <v>1</v>
      </c>
      <c r="I334" s="157" t="s">
        <v>607</v>
      </c>
      <c r="J334" s="157" t="s">
        <v>70</v>
      </c>
    </row>
    <row r="335" spans="1:17">
      <c r="A335" s="158" t="s">
        <v>944</v>
      </c>
      <c r="B335" s="107">
        <v>1</v>
      </c>
      <c r="C335" s="107">
        <v>69</v>
      </c>
      <c r="D335" s="158" t="s">
        <v>601</v>
      </c>
      <c r="E335" s="158" t="s">
        <v>12</v>
      </c>
      <c r="F335" s="158">
        <v>32</v>
      </c>
      <c r="G335" s="158"/>
      <c r="H335" s="158">
        <v>1</v>
      </c>
      <c r="I335" s="158" t="s">
        <v>607</v>
      </c>
      <c r="J335" s="158" t="s">
        <v>70</v>
      </c>
    </row>
    <row r="336" spans="1:17">
      <c r="A336" s="158" t="s">
        <v>945</v>
      </c>
      <c r="B336" s="107">
        <v>1</v>
      </c>
      <c r="C336" s="107">
        <v>69</v>
      </c>
      <c r="D336" s="158" t="s">
        <v>601</v>
      </c>
      <c r="E336" s="158" t="s">
        <v>12</v>
      </c>
      <c r="F336" s="158">
        <v>32</v>
      </c>
      <c r="G336" s="158"/>
      <c r="H336" s="158">
        <v>1</v>
      </c>
      <c r="I336" s="158" t="s">
        <v>601</v>
      </c>
      <c r="J336" s="158" t="s">
        <v>12</v>
      </c>
    </row>
    <row r="337" spans="1:10">
      <c r="A337" s="157" t="s">
        <v>946</v>
      </c>
      <c r="B337" s="106">
        <v>1</v>
      </c>
      <c r="C337" s="106">
        <v>69</v>
      </c>
      <c r="D337" s="157" t="s">
        <v>601</v>
      </c>
      <c r="E337" s="157" t="s">
        <v>12</v>
      </c>
      <c r="F337" s="157">
        <v>16</v>
      </c>
      <c r="G337" s="157"/>
      <c r="H337" s="157">
        <v>1</v>
      </c>
      <c r="I337" s="157" t="s">
        <v>601</v>
      </c>
      <c r="J337" s="157" t="s">
        <v>12</v>
      </c>
    </row>
    <row r="338" spans="1:10">
      <c r="A338" s="157" t="s">
        <v>947</v>
      </c>
      <c r="B338" s="106">
        <v>1</v>
      </c>
      <c r="C338" s="106">
        <v>69</v>
      </c>
      <c r="D338" s="157" t="s">
        <v>601</v>
      </c>
      <c r="E338" s="157" t="s">
        <v>12</v>
      </c>
      <c r="F338" s="157">
        <v>16</v>
      </c>
      <c r="G338" s="157"/>
      <c r="H338" s="157">
        <v>1</v>
      </c>
      <c r="I338" s="157" t="s">
        <v>601</v>
      </c>
      <c r="J338" s="157" t="s">
        <v>12</v>
      </c>
    </row>
    <row r="339" spans="1:10">
      <c r="A339" s="158" t="s">
        <v>948</v>
      </c>
      <c r="B339" s="107">
        <v>1</v>
      </c>
      <c r="C339" s="107">
        <v>69</v>
      </c>
      <c r="D339" s="158" t="s">
        <v>601</v>
      </c>
      <c r="E339" s="158" t="s">
        <v>12</v>
      </c>
      <c r="F339" s="158">
        <v>35</v>
      </c>
      <c r="G339" s="158"/>
      <c r="H339" s="158">
        <v>1</v>
      </c>
      <c r="I339" s="158" t="s">
        <v>607</v>
      </c>
      <c r="J339" s="158" t="s">
        <v>70</v>
      </c>
    </row>
    <row r="340" spans="1:10">
      <c r="A340" s="158" t="s">
        <v>949</v>
      </c>
      <c r="B340" s="107">
        <v>1</v>
      </c>
      <c r="C340" s="107">
        <v>69</v>
      </c>
      <c r="D340" s="158" t="s">
        <v>601</v>
      </c>
      <c r="E340" s="158" t="s">
        <v>12</v>
      </c>
      <c r="F340" s="158">
        <v>35</v>
      </c>
      <c r="G340" s="158"/>
      <c r="H340" s="158">
        <v>1</v>
      </c>
      <c r="I340" s="158" t="s">
        <v>601</v>
      </c>
      <c r="J340" s="158" t="s">
        <v>12</v>
      </c>
    </row>
    <row r="341" spans="1:10">
      <c r="A341" s="157" t="s">
        <v>950</v>
      </c>
      <c r="B341" s="106">
        <v>1</v>
      </c>
      <c r="C341" s="106">
        <v>69</v>
      </c>
      <c r="D341" s="157" t="s">
        <v>601</v>
      </c>
      <c r="E341" s="157" t="s">
        <v>12</v>
      </c>
      <c r="F341" s="157">
        <v>15</v>
      </c>
      <c r="G341" s="157"/>
      <c r="H341" s="157">
        <v>1</v>
      </c>
      <c r="I341" s="157" t="s">
        <v>601</v>
      </c>
      <c r="J341" s="157" t="s">
        <v>12</v>
      </c>
    </row>
    <row r="342" spans="1:10">
      <c r="A342" s="157" t="s">
        <v>951</v>
      </c>
      <c r="B342" s="106">
        <v>1</v>
      </c>
      <c r="C342" s="106">
        <v>69</v>
      </c>
      <c r="D342" s="157" t="s">
        <v>601</v>
      </c>
      <c r="E342" s="157" t="s">
        <v>12</v>
      </c>
      <c r="F342" s="157">
        <v>15</v>
      </c>
      <c r="G342" s="157"/>
      <c r="H342" s="157">
        <v>1</v>
      </c>
      <c r="I342" s="157" t="s">
        <v>607</v>
      </c>
      <c r="J342" s="157" t="s">
        <v>70</v>
      </c>
    </row>
    <row r="343" spans="1:10">
      <c r="A343" s="158" t="s">
        <v>952</v>
      </c>
      <c r="B343" s="107">
        <v>1</v>
      </c>
      <c r="C343" s="107">
        <v>69</v>
      </c>
      <c r="D343" s="158" t="s">
        <v>601</v>
      </c>
      <c r="E343" s="158" t="s">
        <v>12</v>
      </c>
      <c r="F343" s="158"/>
      <c r="G343" s="158"/>
      <c r="H343" s="158">
        <v>0</v>
      </c>
      <c r="I343" s="158" t="s">
        <v>607</v>
      </c>
      <c r="J343" s="158" t="s">
        <v>70</v>
      </c>
    </row>
    <row r="344" spans="1:10">
      <c r="A344" s="157" t="s">
        <v>953</v>
      </c>
      <c r="B344" s="106">
        <v>1</v>
      </c>
      <c r="C344" s="106">
        <v>69</v>
      </c>
      <c r="D344" s="157" t="s">
        <v>601</v>
      </c>
      <c r="E344" s="157" t="s">
        <v>12</v>
      </c>
      <c r="F344" s="157">
        <v>11</v>
      </c>
      <c r="G344" s="157"/>
      <c r="H344" s="157">
        <v>2</v>
      </c>
      <c r="I344" s="157" t="s">
        <v>601</v>
      </c>
      <c r="J344" s="157" t="s">
        <v>12</v>
      </c>
    </row>
    <row r="345" spans="1:10">
      <c r="A345" s="157" t="s">
        <v>954</v>
      </c>
      <c r="B345" s="106">
        <v>1</v>
      </c>
      <c r="C345" s="106">
        <v>69</v>
      </c>
      <c r="D345" s="157" t="s">
        <v>601</v>
      </c>
      <c r="E345" s="157" t="s">
        <v>12</v>
      </c>
      <c r="F345" s="157">
        <v>11</v>
      </c>
      <c r="G345" s="157">
        <v>47</v>
      </c>
      <c r="H345" s="157">
        <v>2</v>
      </c>
      <c r="I345" s="157" t="s">
        <v>601</v>
      </c>
      <c r="J345" s="157" t="s">
        <v>12</v>
      </c>
    </row>
    <row r="346" spans="1:10">
      <c r="A346" s="157" t="s">
        <v>955</v>
      </c>
      <c r="B346" s="106">
        <v>1</v>
      </c>
      <c r="C346" s="106">
        <v>69</v>
      </c>
      <c r="D346" s="157" t="s">
        <v>601</v>
      </c>
      <c r="E346" s="157" t="s">
        <v>12</v>
      </c>
      <c r="F346" s="157">
        <v>11</v>
      </c>
      <c r="G346" s="157">
        <v>47</v>
      </c>
      <c r="H346" s="157">
        <v>2</v>
      </c>
      <c r="I346" s="157" t="s">
        <v>601</v>
      </c>
      <c r="J346" s="157" t="s">
        <v>12</v>
      </c>
    </row>
    <row r="347" spans="1:10">
      <c r="A347" s="158" t="s">
        <v>956</v>
      </c>
      <c r="B347" s="107">
        <v>1</v>
      </c>
      <c r="C347" s="108" t="s">
        <v>957</v>
      </c>
      <c r="D347" s="158" t="s">
        <v>601</v>
      </c>
      <c r="E347" s="158" t="s">
        <v>12</v>
      </c>
      <c r="F347" s="158">
        <v>19</v>
      </c>
      <c r="G347" s="158"/>
      <c r="H347" s="158">
        <v>1</v>
      </c>
      <c r="I347" s="158" t="s">
        <v>607</v>
      </c>
      <c r="J347" s="158" t="s">
        <v>12</v>
      </c>
    </row>
    <row r="348" spans="1:10">
      <c r="A348" s="158" t="s">
        <v>958</v>
      </c>
      <c r="B348" s="107">
        <v>1</v>
      </c>
      <c r="C348" s="107">
        <v>69</v>
      </c>
      <c r="D348" s="158" t="s">
        <v>601</v>
      </c>
      <c r="E348" s="158" t="s">
        <v>12</v>
      </c>
      <c r="F348" s="158">
        <v>19</v>
      </c>
      <c r="G348" s="158"/>
      <c r="H348" s="158">
        <v>1</v>
      </c>
      <c r="I348" s="158" t="s">
        <v>607</v>
      </c>
      <c r="J348" s="158" t="s">
        <v>12</v>
      </c>
    </row>
    <row r="349" spans="1:10">
      <c r="A349" s="157" t="s">
        <v>959</v>
      </c>
      <c r="B349" s="106">
        <v>1</v>
      </c>
      <c r="C349" s="106">
        <v>69</v>
      </c>
      <c r="D349" s="157" t="s">
        <v>601</v>
      </c>
      <c r="E349" s="157" t="s">
        <v>12</v>
      </c>
      <c r="F349" s="157">
        <v>16</v>
      </c>
      <c r="G349" s="157"/>
      <c r="H349" s="157">
        <v>1</v>
      </c>
      <c r="I349" s="157" t="s">
        <v>601</v>
      </c>
      <c r="J349" s="157" t="s">
        <v>12</v>
      </c>
    </row>
    <row r="350" spans="1:10">
      <c r="A350" s="157" t="s">
        <v>960</v>
      </c>
      <c r="B350" s="106">
        <v>1</v>
      </c>
      <c r="C350" s="106">
        <v>69</v>
      </c>
      <c r="D350" s="157" t="s">
        <v>601</v>
      </c>
      <c r="E350" s="157" t="s">
        <v>12</v>
      </c>
      <c r="F350" s="157">
        <v>16</v>
      </c>
      <c r="G350" s="157"/>
      <c r="H350" s="157">
        <v>1</v>
      </c>
      <c r="I350" s="157" t="s">
        <v>601</v>
      </c>
      <c r="J350" s="157" t="s">
        <v>12</v>
      </c>
    </row>
    <row r="351" spans="1:10">
      <c r="A351" s="158" t="s">
        <v>303</v>
      </c>
      <c r="B351" s="107">
        <v>1</v>
      </c>
      <c r="C351" s="107">
        <v>69</v>
      </c>
      <c r="D351" s="158" t="s">
        <v>601</v>
      </c>
      <c r="E351" s="158" t="s">
        <v>12</v>
      </c>
      <c r="F351" s="158">
        <v>52</v>
      </c>
      <c r="G351" s="158"/>
      <c r="H351" s="158">
        <v>1</v>
      </c>
      <c r="I351" s="158" t="s">
        <v>601</v>
      </c>
      <c r="J351" s="158" t="s">
        <v>12</v>
      </c>
    </row>
    <row r="352" spans="1:10">
      <c r="A352" s="158" t="s">
        <v>304</v>
      </c>
      <c r="B352" s="107">
        <v>1</v>
      </c>
      <c r="C352" s="107">
        <v>69</v>
      </c>
      <c r="D352" s="158" t="s">
        <v>601</v>
      </c>
      <c r="E352" s="158" t="s">
        <v>12</v>
      </c>
      <c r="F352" s="158">
        <v>52</v>
      </c>
      <c r="G352" s="158"/>
      <c r="H352" s="158">
        <v>1</v>
      </c>
      <c r="I352" s="158" t="s">
        <v>601</v>
      </c>
      <c r="J352" s="158" t="s">
        <v>12</v>
      </c>
    </row>
    <row r="353" spans="1:10">
      <c r="A353" s="157" t="s">
        <v>168</v>
      </c>
      <c r="B353" s="106">
        <v>1</v>
      </c>
      <c r="C353" s="106">
        <v>69</v>
      </c>
      <c r="D353" s="157" t="s">
        <v>601</v>
      </c>
      <c r="E353" s="157" t="s">
        <v>12</v>
      </c>
      <c r="F353" s="157">
        <v>6</v>
      </c>
      <c r="G353" s="157"/>
      <c r="H353" s="157">
        <v>1</v>
      </c>
      <c r="I353" s="157" t="s">
        <v>601</v>
      </c>
      <c r="J353" s="157" t="s">
        <v>12</v>
      </c>
    </row>
    <row r="354" spans="1:10">
      <c r="A354" s="157" t="s">
        <v>169</v>
      </c>
      <c r="B354" s="106">
        <v>1</v>
      </c>
      <c r="C354" s="106">
        <v>69</v>
      </c>
      <c r="D354" s="157" t="s">
        <v>601</v>
      </c>
      <c r="E354" s="157" t="s">
        <v>12</v>
      </c>
      <c r="F354" s="157">
        <v>6</v>
      </c>
      <c r="G354" s="157"/>
      <c r="H354" s="157">
        <v>1</v>
      </c>
      <c r="I354" s="157" t="s">
        <v>607</v>
      </c>
      <c r="J354" s="157" t="s">
        <v>70</v>
      </c>
    </row>
    <row r="355" spans="1:10">
      <c r="A355" s="158" t="s">
        <v>26</v>
      </c>
      <c r="B355" s="107">
        <v>1</v>
      </c>
      <c r="C355" s="107">
        <v>69</v>
      </c>
      <c r="D355" s="158" t="s">
        <v>601</v>
      </c>
      <c r="E355" s="158" t="s">
        <v>12</v>
      </c>
      <c r="F355" s="158">
        <v>17</v>
      </c>
      <c r="G355" s="158">
        <v>62</v>
      </c>
      <c r="H355" s="158">
        <v>2</v>
      </c>
      <c r="I355" s="158" t="s">
        <v>607</v>
      </c>
      <c r="J355" s="158" t="s">
        <v>70</v>
      </c>
    </row>
    <row r="356" spans="1:10">
      <c r="A356" s="158" t="s">
        <v>27</v>
      </c>
      <c r="B356" s="107">
        <v>1</v>
      </c>
      <c r="C356" s="107">
        <v>69</v>
      </c>
      <c r="D356" s="158" t="s">
        <v>601</v>
      </c>
      <c r="E356" s="158" t="s">
        <v>12</v>
      </c>
      <c r="F356" s="158">
        <v>17</v>
      </c>
      <c r="G356" s="158">
        <v>62</v>
      </c>
      <c r="H356" s="158">
        <v>2</v>
      </c>
      <c r="I356" s="158" t="s">
        <v>607</v>
      </c>
      <c r="J356" s="158" t="s">
        <v>70</v>
      </c>
    </row>
    <row r="357" spans="1:10">
      <c r="A357" s="158" t="s">
        <v>178</v>
      </c>
      <c r="B357" s="107">
        <v>1</v>
      </c>
      <c r="C357" s="108" t="s">
        <v>961</v>
      </c>
      <c r="D357" s="158" t="s">
        <v>601</v>
      </c>
      <c r="E357" s="158" t="s">
        <v>12</v>
      </c>
      <c r="F357" s="158">
        <v>17</v>
      </c>
      <c r="G357" s="158"/>
      <c r="H357" s="158">
        <v>2</v>
      </c>
      <c r="I357" s="158" t="s">
        <v>601</v>
      </c>
      <c r="J357" s="158" t="s">
        <v>12</v>
      </c>
    </row>
    <row r="358" spans="1:10">
      <c r="A358" s="157" t="s">
        <v>198</v>
      </c>
      <c r="B358" s="106">
        <v>1</v>
      </c>
      <c r="C358" s="106">
        <v>69</v>
      </c>
      <c r="D358" s="157" t="s">
        <v>601</v>
      </c>
      <c r="E358" s="157" t="s">
        <v>12</v>
      </c>
      <c r="F358" s="157">
        <v>5</v>
      </c>
      <c r="G358" s="157"/>
      <c r="H358" s="157">
        <v>2</v>
      </c>
      <c r="I358" s="157" t="s">
        <v>601</v>
      </c>
      <c r="J358" s="157" t="s">
        <v>12</v>
      </c>
    </row>
    <row r="359" spans="1:10">
      <c r="A359" s="157" t="s">
        <v>199</v>
      </c>
      <c r="B359" s="106">
        <v>1</v>
      </c>
      <c r="C359" s="106">
        <v>69</v>
      </c>
      <c r="D359" s="157" t="s">
        <v>601</v>
      </c>
      <c r="E359" s="157" t="s">
        <v>12</v>
      </c>
      <c r="F359" s="157">
        <v>5</v>
      </c>
      <c r="G359" s="157">
        <v>37</v>
      </c>
      <c r="H359" s="157">
        <v>2</v>
      </c>
      <c r="I359" s="157" t="s">
        <v>607</v>
      </c>
      <c r="J359" s="157" t="s">
        <v>70</v>
      </c>
    </row>
    <row r="360" spans="1:10">
      <c r="A360" s="157" t="s">
        <v>962</v>
      </c>
      <c r="B360" s="106">
        <v>1</v>
      </c>
      <c r="C360" s="106">
        <v>69</v>
      </c>
      <c r="D360" s="157" t="s">
        <v>601</v>
      </c>
      <c r="E360" s="157" t="s">
        <v>12</v>
      </c>
      <c r="F360" s="157">
        <v>5</v>
      </c>
      <c r="G360" s="157">
        <v>37</v>
      </c>
      <c r="H360" s="157">
        <v>2</v>
      </c>
      <c r="I360" s="157" t="s">
        <v>601</v>
      </c>
      <c r="J360" s="157" t="s">
        <v>12</v>
      </c>
    </row>
    <row r="361" spans="1:10" s="1" customFormat="1" ht="28.5" customHeight="1">
      <c r="A361" s="158" t="s">
        <v>396</v>
      </c>
      <c r="B361" s="107">
        <v>1</v>
      </c>
      <c r="C361" s="107">
        <v>69</v>
      </c>
      <c r="D361" s="158" t="s">
        <v>601</v>
      </c>
      <c r="E361" s="158" t="s">
        <v>12</v>
      </c>
      <c r="F361" s="158">
        <v>18</v>
      </c>
      <c r="G361" s="158"/>
      <c r="H361" s="158">
        <v>1</v>
      </c>
      <c r="I361" s="158" t="s">
        <v>601</v>
      </c>
      <c r="J361" s="158" t="s">
        <v>12</v>
      </c>
    </row>
    <row r="362" spans="1:10" s="1" customFormat="1">
      <c r="A362" s="158" t="s">
        <v>963</v>
      </c>
      <c r="B362" s="107">
        <v>1</v>
      </c>
      <c r="C362" s="107">
        <v>69</v>
      </c>
      <c r="D362" s="158" t="s">
        <v>601</v>
      </c>
      <c r="E362" s="158" t="s">
        <v>12</v>
      </c>
      <c r="F362" s="158">
        <v>18</v>
      </c>
      <c r="G362" s="158"/>
      <c r="H362" s="158">
        <v>1</v>
      </c>
      <c r="I362" s="158" t="s">
        <v>601</v>
      </c>
      <c r="J362" s="158" t="s">
        <v>12</v>
      </c>
    </row>
    <row r="363" spans="1:10" s="1" customFormat="1">
      <c r="A363" s="157" t="s">
        <v>47</v>
      </c>
      <c r="B363" s="106">
        <v>1</v>
      </c>
      <c r="C363" s="106">
        <v>69</v>
      </c>
      <c r="D363" s="157" t="s">
        <v>601</v>
      </c>
      <c r="E363" s="157" t="s">
        <v>12</v>
      </c>
      <c r="F363" s="157">
        <v>2</v>
      </c>
      <c r="G363" s="157"/>
      <c r="H363" s="157">
        <v>2</v>
      </c>
      <c r="I363" s="157" t="s">
        <v>601</v>
      </c>
      <c r="J363" s="157" t="s">
        <v>12</v>
      </c>
    </row>
    <row r="364" spans="1:10" s="1" customFormat="1">
      <c r="A364" s="157" t="s">
        <v>48</v>
      </c>
      <c r="B364" s="106">
        <v>1</v>
      </c>
      <c r="C364" s="106">
        <v>69</v>
      </c>
      <c r="D364" s="157" t="s">
        <v>601</v>
      </c>
      <c r="E364" s="157" t="s">
        <v>12</v>
      </c>
      <c r="F364" s="157">
        <v>2</v>
      </c>
      <c r="G364" s="157">
        <v>29</v>
      </c>
      <c r="H364" s="157">
        <v>2</v>
      </c>
      <c r="I364" s="157" t="s">
        <v>598</v>
      </c>
      <c r="J364" s="157" t="s">
        <v>12</v>
      </c>
    </row>
    <row r="365" spans="1:10" s="1" customFormat="1">
      <c r="A365" s="157" t="s">
        <v>309</v>
      </c>
      <c r="B365" s="106">
        <v>1</v>
      </c>
      <c r="C365" s="106">
        <v>69</v>
      </c>
      <c r="D365" s="157" t="s">
        <v>601</v>
      </c>
      <c r="E365" s="157" t="s">
        <v>12</v>
      </c>
      <c r="F365" s="157">
        <v>2</v>
      </c>
      <c r="G365" s="157">
        <v>29</v>
      </c>
      <c r="H365" s="157">
        <v>2</v>
      </c>
      <c r="I365" s="157" t="s">
        <v>598</v>
      </c>
      <c r="J365" s="157" t="s">
        <v>12</v>
      </c>
    </row>
    <row r="366" spans="1:10" s="1" customFormat="1">
      <c r="A366" s="158" t="s">
        <v>208</v>
      </c>
      <c r="B366" s="107">
        <v>1</v>
      </c>
      <c r="C366" s="107">
        <v>67</v>
      </c>
      <c r="D366" s="158" t="s">
        <v>601</v>
      </c>
      <c r="E366" s="158" t="s">
        <v>12</v>
      </c>
      <c r="F366" s="158">
        <v>6</v>
      </c>
      <c r="G366" s="158"/>
      <c r="H366" s="158">
        <v>2</v>
      </c>
      <c r="I366" s="158" t="s">
        <v>607</v>
      </c>
      <c r="J366" s="158" t="s">
        <v>70</v>
      </c>
    </row>
    <row r="367" spans="1:10" s="1" customFormat="1">
      <c r="A367" s="158" t="s">
        <v>209</v>
      </c>
      <c r="B367" s="107">
        <v>1</v>
      </c>
      <c r="C367" s="107">
        <v>69</v>
      </c>
      <c r="D367" s="158" t="s">
        <v>601</v>
      </c>
      <c r="E367" s="158" t="s">
        <v>12</v>
      </c>
      <c r="F367" s="158">
        <v>6</v>
      </c>
      <c r="G367" s="158">
        <v>69</v>
      </c>
      <c r="H367" s="158">
        <v>2</v>
      </c>
      <c r="I367" s="158" t="s">
        <v>607</v>
      </c>
      <c r="J367" s="158" t="s">
        <v>70</v>
      </c>
    </row>
    <row r="368" spans="1:10" s="1" customFormat="1">
      <c r="A368" s="158" t="s">
        <v>964</v>
      </c>
      <c r="B368" s="107">
        <v>1</v>
      </c>
      <c r="C368" s="107">
        <v>69</v>
      </c>
      <c r="D368" s="158" t="s">
        <v>601</v>
      </c>
      <c r="E368" s="158" t="s">
        <v>12</v>
      </c>
      <c r="F368" s="158">
        <v>6</v>
      </c>
      <c r="G368" s="158">
        <v>69</v>
      </c>
      <c r="H368" s="158">
        <v>2</v>
      </c>
      <c r="I368" s="158" t="s">
        <v>607</v>
      </c>
      <c r="J368" s="158" t="s">
        <v>70</v>
      </c>
    </row>
    <row r="369" spans="1:13" s="1" customFormat="1">
      <c r="A369" s="157" t="s">
        <v>31</v>
      </c>
      <c r="B369" s="106">
        <v>1</v>
      </c>
      <c r="C369" s="106">
        <v>69</v>
      </c>
      <c r="D369" s="157" t="s">
        <v>601</v>
      </c>
      <c r="E369" s="157" t="s">
        <v>12</v>
      </c>
      <c r="F369" s="157">
        <v>22</v>
      </c>
      <c r="G369" s="157"/>
      <c r="H369" s="157">
        <v>2</v>
      </c>
      <c r="I369" s="157" t="s">
        <v>601</v>
      </c>
      <c r="J369" s="157" t="s">
        <v>12</v>
      </c>
    </row>
    <row r="370" spans="1:13" s="1" customFormat="1">
      <c r="A370" s="157" t="s">
        <v>32</v>
      </c>
      <c r="B370" s="106">
        <v>1</v>
      </c>
      <c r="C370" s="106">
        <v>69</v>
      </c>
      <c r="D370" s="157" t="s">
        <v>601</v>
      </c>
      <c r="E370" s="157" t="s">
        <v>12</v>
      </c>
      <c r="F370" s="157">
        <v>22</v>
      </c>
      <c r="G370" s="157">
        <v>60</v>
      </c>
      <c r="H370" s="157">
        <v>2</v>
      </c>
      <c r="I370" s="157" t="s">
        <v>598</v>
      </c>
      <c r="J370" s="157" t="s">
        <v>12</v>
      </c>
    </row>
    <row r="371" spans="1:13" s="1" customFormat="1">
      <c r="A371" s="157" t="s">
        <v>191</v>
      </c>
      <c r="B371" s="106">
        <v>1</v>
      </c>
      <c r="C371" s="106">
        <v>69</v>
      </c>
      <c r="D371" s="157" t="s">
        <v>601</v>
      </c>
      <c r="E371" s="157" t="s">
        <v>12</v>
      </c>
      <c r="F371" s="157">
        <v>22</v>
      </c>
      <c r="G371" s="157">
        <v>60</v>
      </c>
      <c r="H371" s="157">
        <v>2</v>
      </c>
      <c r="I371" s="157" t="s">
        <v>598</v>
      </c>
      <c r="J371" s="157" t="s">
        <v>12</v>
      </c>
    </row>
    <row r="372" spans="1:13">
      <c r="A372" s="159" t="s">
        <v>965</v>
      </c>
      <c r="B372" s="20">
        <v>1</v>
      </c>
      <c r="C372" s="20">
        <v>69</v>
      </c>
      <c r="D372" s="165" t="s">
        <v>966</v>
      </c>
      <c r="E372" s="159" t="s">
        <v>716</v>
      </c>
      <c r="F372" s="159"/>
      <c r="G372" s="159"/>
      <c r="H372" s="159">
        <v>0</v>
      </c>
      <c r="I372" s="159" t="s">
        <v>607</v>
      </c>
      <c r="J372" s="159" t="s">
        <v>716</v>
      </c>
      <c r="K372" s="1"/>
      <c r="L372" s="1"/>
      <c r="M372" s="1"/>
    </row>
    <row r="373" spans="1:13">
      <c r="A373" s="160" t="s">
        <v>967</v>
      </c>
      <c r="B373" s="72">
        <v>1</v>
      </c>
      <c r="C373" s="72">
        <v>69</v>
      </c>
      <c r="D373" s="166" t="s">
        <v>966</v>
      </c>
      <c r="E373" s="160" t="s">
        <v>716</v>
      </c>
      <c r="F373" s="160">
        <v>54</v>
      </c>
      <c r="G373" s="160"/>
      <c r="H373" s="160">
        <v>1</v>
      </c>
      <c r="I373" s="160" t="s">
        <v>607</v>
      </c>
      <c r="J373" s="160" t="s">
        <v>716</v>
      </c>
    </row>
    <row r="374" spans="1:13">
      <c r="A374" s="160" t="s">
        <v>968</v>
      </c>
      <c r="B374" s="72">
        <v>1</v>
      </c>
      <c r="C374" s="72">
        <v>69</v>
      </c>
      <c r="D374" s="166" t="s">
        <v>966</v>
      </c>
      <c r="E374" s="160" t="s">
        <v>716</v>
      </c>
      <c r="F374" s="160">
        <v>54</v>
      </c>
      <c r="G374" s="160"/>
      <c r="H374" s="160">
        <v>1</v>
      </c>
      <c r="I374" s="160" t="s">
        <v>607</v>
      </c>
      <c r="J374" s="160" t="s">
        <v>716</v>
      </c>
    </row>
    <row r="375" spans="1:13">
      <c r="A375" s="159" t="s">
        <v>39</v>
      </c>
      <c r="B375" s="20">
        <v>1</v>
      </c>
      <c r="C375" s="20">
        <v>69</v>
      </c>
      <c r="D375" s="165" t="s">
        <v>966</v>
      </c>
      <c r="E375" s="159" t="s">
        <v>716</v>
      </c>
      <c r="F375" s="159"/>
      <c r="G375" s="159"/>
      <c r="H375" s="159">
        <v>0</v>
      </c>
      <c r="I375" s="159" t="s">
        <v>607</v>
      </c>
      <c r="J375" s="159" t="s">
        <v>716</v>
      </c>
    </row>
    <row r="376" spans="1:13">
      <c r="A376" s="160" t="s">
        <v>67</v>
      </c>
      <c r="B376" s="72">
        <v>1</v>
      </c>
      <c r="C376" s="72">
        <v>69</v>
      </c>
      <c r="D376" s="166" t="s">
        <v>966</v>
      </c>
      <c r="E376" s="160" t="s">
        <v>716</v>
      </c>
      <c r="F376" s="160"/>
      <c r="G376" s="160"/>
      <c r="H376" s="160">
        <v>0</v>
      </c>
      <c r="I376" s="160" t="s">
        <v>607</v>
      </c>
      <c r="J376" s="160" t="s">
        <v>716</v>
      </c>
    </row>
    <row r="377" spans="1:13">
      <c r="A377" s="159" t="s">
        <v>969</v>
      </c>
      <c r="B377" s="20">
        <v>1</v>
      </c>
      <c r="C377" s="20">
        <v>69</v>
      </c>
      <c r="D377" s="165" t="s">
        <v>966</v>
      </c>
      <c r="E377" s="159" t="s">
        <v>716</v>
      </c>
      <c r="F377" s="159"/>
      <c r="G377" s="159"/>
      <c r="H377" s="159">
        <v>0</v>
      </c>
      <c r="I377" s="159" t="s">
        <v>607</v>
      </c>
      <c r="J377" s="159" t="s">
        <v>716</v>
      </c>
    </row>
    <row r="378" spans="1:13">
      <c r="A378" s="160" t="s">
        <v>970</v>
      </c>
      <c r="B378" s="72">
        <v>1</v>
      </c>
      <c r="C378" s="72">
        <v>69</v>
      </c>
      <c r="D378" s="166" t="s">
        <v>966</v>
      </c>
      <c r="E378" s="160" t="s">
        <v>716</v>
      </c>
      <c r="F378" s="160"/>
      <c r="G378" s="160"/>
      <c r="H378" s="160">
        <v>0</v>
      </c>
      <c r="I378" s="160" t="s">
        <v>607</v>
      </c>
      <c r="J378" s="160" t="s">
        <v>716</v>
      </c>
    </row>
    <row r="379" spans="1:13">
      <c r="A379" s="159" t="s">
        <v>971</v>
      </c>
      <c r="B379" s="20">
        <v>1</v>
      </c>
      <c r="C379" s="20">
        <v>69</v>
      </c>
      <c r="D379" s="165" t="s">
        <v>966</v>
      </c>
      <c r="E379" s="159" t="s">
        <v>716</v>
      </c>
      <c r="F379" s="159">
        <v>29</v>
      </c>
      <c r="G379" s="159"/>
      <c r="H379" s="159">
        <v>1</v>
      </c>
      <c r="I379" s="159" t="s">
        <v>607</v>
      </c>
      <c r="J379" s="159" t="s">
        <v>716</v>
      </c>
    </row>
    <row r="380" spans="1:13">
      <c r="A380" s="159" t="s">
        <v>972</v>
      </c>
      <c r="B380" s="20">
        <v>1</v>
      </c>
      <c r="C380" s="20">
        <v>69</v>
      </c>
      <c r="D380" s="165" t="s">
        <v>966</v>
      </c>
      <c r="E380" s="159" t="s">
        <v>716</v>
      </c>
      <c r="F380" s="159">
        <v>29</v>
      </c>
      <c r="G380" s="159"/>
      <c r="H380" s="159">
        <v>1</v>
      </c>
      <c r="I380" s="159" t="s">
        <v>607</v>
      </c>
      <c r="J380" s="159" t="s">
        <v>716</v>
      </c>
    </row>
    <row r="381" spans="1:13">
      <c r="A381" s="160" t="s">
        <v>973</v>
      </c>
      <c r="B381" s="72">
        <v>1</v>
      </c>
      <c r="C381" s="72">
        <v>69</v>
      </c>
      <c r="D381" s="166" t="s">
        <v>966</v>
      </c>
      <c r="E381" s="160" t="s">
        <v>716</v>
      </c>
      <c r="F381" s="160">
        <v>16</v>
      </c>
      <c r="G381" s="160"/>
      <c r="H381" s="160">
        <v>1</v>
      </c>
      <c r="I381" s="160" t="s">
        <v>607</v>
      </c>
      <c r="J381" s="160" t="s">
        <v>716</v>
      </c>
    </row>
    <row r="382" spans="1:13">
      <c r="A382" s="160" t="s">
        <v>974</v>
      </c>
      <c r="B382" s="72">
        <v>1</v>
      </c>
      <c r="C382" s="72">
        <v>69</v>
      </c>
      <c r="D382" s="166" t="s">
        <v>966</v>
      </c>
      <c r="E382" s="160" t="s">
        <v>716</v>
      </c>
      <c r="F382" s="160">
        <v>16</v>
      </c>
      <c r="G382" s="160"/>
      <c r="H382" s="160">
        <v>1</v>
      </c>
      <c r="I382" s="160" t="s">
        <v>607</v>
      </c>
      <c r="J382" s="160" t="s">
        <v>716</v>
      </c>
    </row>
    <row r="383" spans="1:13">
      <c r="A383" s="159" t="s">
        <v>975</v>
      </c>
      <c r="B383" s="20">
        <v>1</v>
      </c>
      <c r="C383" s="20">
        <v>69</v>
      </c>
      <c r="D383" s="165" t="s">
        <v>966</v>
      </c>
      <c r="E383" s="159" t="s">
        <v>716</v>
      </c>
      <c r="F383" s="159">
        <v>21</v>
      </c>
      <c r="G383" s="159"/>
      <c r="H383" s="159">
        <v>1</v>
      </c>
      <c r="I383" s="159" t="s">
        <v>607</v>
      </c>
      <c r="J383" s="159" t="s">
        <v>716</v>
      </c>
    </row>
    <row r="384" spans="1:13">
      <c r="A384" s="159" t="s">
        <v>976</v>
      </c>
      <c r="B384" s="20">
        <v>1</v>
      </c>
      <c r="C384" s="20">
        <v>69</v>
      </c>
      <c r="D384" s="165" t="s">
        <v>966</v>
      </c>
      <c r="E384" s="159" t="s">
        <v>716</v>
      </c>
      <c r="F384" s="159">
        <v>21</v>
      </c>
      <c r="G384" s="159"/>
      <c r="H384" s="159">
        <v>1</v>
      </c>
      <c r="I384" s="159" t="s">
        <v>607</v>
      </c>
      <c r="J384" s="159" t="s">
        <v>716</v>
      </c>
    </row>
    <row r="385" spans="1:10">
      <c r="A385" s="160" t="s">
        <v>977</v>
      </c>
      <c r="B385" s="72">
        <v>1</v>
      </c>
      <c r="C385" s="72">
        <v>69</v>
      </c>
      <c r="D385" s="166" t="s">
        <v>966</v>
      </c>
      <c r="E385" s="160" t="s">
        <v>716</v>
      </c>
      <c r="F385" s="160">
        <v>28</v>
      </c>
      <c r="G385" s="160"/>
      <c r="H385" s="160">
        <v>1</v>
      </c>
      <c r="I385" s="160" t="s">
        <v>607</v>
      </c>
      <c r="J385" s="160" t="s">
        <v>716</v>
      </c>
    </row>
    <row r="386" spans="1:10">
      <c r="A386" s="160" t="s">
        <v>978</v>
      </c>
      <c r="B386" s="72">
        <v>1</v>
      </c>
      <c r="C386" s="72">
        <v>69</v>
      </c>
      <c r="D386" s="166" t="s">
        <v>966</v>
      </c>
      <c r="E386" s="160" t="s">
        <v>716</v>
      </c>
      <c r="F386" s="160">
        <v>28</v>
      </c>
      <c r="G386" s="160"/>
      <c r="H386" s="160">
        <v>1</v>
      </c>
      <c r="I386" s="160" t="s">
        <v>607</v>
      </c>
      <c r="J386" s="160" t="s">
        <v>716</v>
      </c>
    </row>
    <row r="387" spans="1:10">
      <c r="A387" s="159" t="s">
        <v>979</v>
      </c>
      <c r="B387" s="20">
        <v>1</v>
      </c>
      <c r="C387" s="20">
        <v>69</v>
      </c>
      <c r="D387" s="165" t="s">
        <v>966</v>
      </c>
      <c r="E387" s="159" t="s">
        <v>716</v>
      </c>
      <c r="F387" s="159">
        <v>32</v>
      </c>
      <c r="G387" s="159"/>
      <c r="H387" s="159">
        <v>1</v>
      </c>
      <c r="I387" s="159" t="s">
        <v>607</v>
      </c>
      <c r="J387" s="159" t="s">
        <v>716</v>
      </c>
    </row>
    <row r="388" spans="1:10">
      <c r="A388" s="159" t="s">
        <v>980</v>
      </c>
      <c r="B388" s="20">
        <v>1</v>
      </c>
      <c r="C388" s="20">
        <v>69</v>
      </c>
      <c r="D388" s="165" t="s">
        <v>966</v>
      </c>
      <c r="E388" s="159" t="s">
        <v>716</v>
      </c>
      <c r="F388" s="159">
        <v>32</v>
      </c>
      <c r="G388" s="159"/>
      <c r="H388" s="159">
        <v>1</v>
      </c>
      <c r="I388" s="159" t="s">
        <v>607</v>
      </c>
      <c r="J388" s="159" t="s">
        <v>716</v>
      </c>
    </row>
    <row r="389" spans="1:10">
      <c r="A389" s="160" t="s">
        <v>981</v>
      </c>
      <c r="B389" s="72">
        <v>1</v>
      </c>
      <c r="C389" s="72">
        <v>69</v>
      </c>
      <c r="D389" s="166" t="s">
        <v>966</v>
      </c>
      <c r="E389" s="160" t="s">
        <v>716</v>
      </c>
      <c r="F389" s="160"/>
      <c r="G389" s="160"/>
      <c r="H389" s="160">
        <v>0</v>
      </c>
      <c r="I389" s="160" t="s">
        <v>607</v>
      </c>
      <c r="J389" s="160" t="s">
        <v>716</v>
      </c>
    </row>
    <row r="390" spans="1:10">
      <c r="A390" s="159" t="s">
        <v>982</v>
      </c>
      <c r="B390" s="20">
        <v>1</v>
      </c>
      <c r="C390" s="20">
        <v>69</v>
      </c>
      <c r="D390" s="165" t="s">
        <v>966</v>
      </c>
      <c r="E390" s="159" t="s">
        <v>716</v>
      </c>
      <c r="F390" s="159"/>
      <c r="G390" s="159"/>
      <c r="H390" s="159">
        <v>0</v>
      </c>
      <c r="I390" s="159" t="s">
        <v>607</v>
      </c>
      <c r="J390" s="159" t="s">
        <v>716</v>
      </c>
    </row>
    <row r="391" spans="1:10">
      <c r="A391" s="160" t="s">
        <v>983</v>
      </c>
      <c r="B391" s="72">
        <v>1</v>
      </c>
      <c r="C391" s="72">
        <v>69</v>
      </c>
      <c r="D391" s="166" t="s">
        <v>966</v>
      </c>
      <c r="E391" s="160" t="s">
        <v>716</v>
      </c>
      <c r="F391" s="160"/>
      <c r="G391" s="160"/>
      <c r="H391" s="160">
        <v>0</v>
      </c>
      <c r="I391" s="160" t="s">
        <v>607</v>
      </c>
      <c r="J391" s="160" t="s">
        <v>716</v>
      </c>
    </row>
    <row r="392" spans="1:10">
      <c r="A392" s="159" t="s">
        <v>984</v>
      </c>
      <c r="B392" s="20">
        <v>1</v>
      </c>
      <c r="C392" s="20">
        <v>69</v>
      </c>
      <c r="D392" s="165" t="s">
        <v>966</v>
      </c>
      <c r="E392" s="159" t="s">
        <v>716</v>
      </c>
      <c r="F392" s="159">
        <v>56</v>
      </c>
      <c r="G392" s="159"/>
      <c r="H392" s="159">
        <v>1</v>
      </c>
      <c r="I392" s="159" t="s">
        <v>607</v>
      </c>
      <c r="J392" s="159" t="s">
        <v>716</v>
      </c>
    </row>
    <row r="393" spans="1:10">
      <c r="A393" s="159" t="s">
        <v>985</v>
      </c>
      <c r="B393" s="20">
        <v>1</v>
      </c>
      <c r="C393" s="20">
        <v>69</v>
      </c>
      <c r="D393" s="165" t="s">
        <v>966</v>
      </c>
      <c r="E393" s="159" t="s">
        <v>716</v>
      </c>
      <c r="F393" s="159">
        <v>56</v>
      </c>
      <c r="G393" s="159"/>
      <c r="H393" s="159">
        <v>1</v>
      </c>
      <c r="I393" s="159" t="s">
        <v>607</v>
      </c>
      <c r="J393" s="159" t="s">
        <v>716</v>
      </c>
    </row>
    <row r="394" spans="1:10">
      <c r="A394" s="160" t="s">
        <v>986</v>
      </c>
      <c r="B394" s="72">
        <v>1</v>
      </c>
      <c r="C394" s="72">
        <v>69</v>
      </c>
      <c r="D394" s="166" t="s">
        <v>966</v>
      </c>
      <c r="E394" s="160" t="s">
        <v>716</v>
      </c>
      <c r="F394" s="160">
        <v>12</v>
      </c>
      <c r="G394" s="160"/>
      <c r="H394" s="160">
        <v>1</v>
      </c>
      <c r="I394" s="160" t="s">
        <v>607</v>
      </c>
      <c r="J394" s="160" t="s">
        <v>716</v>
      </c>
    </row>
    <row r="395" spans="1:10">
      <c r="A395" s="160" t="s">
        <v>987</v>
      </c>
      <c r="B395" s="72">
        <v>1</v>
      </c>
      <c r="C395" s="72">
        <v>69</v>
      </c>
      <c r="D395" s="166" t="s">
        <v>966</v>
      </c>
      <c r="E395" s="160" t="s">
        <v>716</v>
      </c>
      <c r="F395" s="160">
        <v>12</v>
      </c>
      <c r="G395" s="160"/>
      <c r="H395" s="160">
        <v>1</v>
      </c>
      <c r="I395" s="160" t="s">
        <v>607</v>
      </c>
      <c r="J395" s="160" t="s">
        <v>716</v>
      </c>
    </row>
    <row r="396" spans="1:10">
      <c r="A396" s="159" t="s">
        <v>988</v>
      </c>
      <c r="B396" s="20">
        <v>1</v>
      </c>
      <c r="C396" s="20">
        <v>69</v>
      </c>
      <c r="D396" s="165" t="s">
        <v>966</v>
      </c>
      <c r="E396" s="159" t="s">
        <v>716</v>
      </c>
      <c r="F396" s="159"/>
      <c r="G396" s="159"/>
      <c r="H396" s="159">
        <v>0</v>
      </c>
      <c r="I396" s="159" t="s">
        <v>607</v>
      </c>
      <c r="J396" s="159" t="s">
        <v>716</v>
      </c>
    </row>
    <row r="397" spans="1:10">
      <c r="A397" s="160" t="s">
        <v>989</v>
      </c>
      <c r="B397" s="72">
        <v>1</v>
      </c>
      <c r="C397" s="72">
        <v>69</v>
      </c>
      <c r="D397" s="166" t="s">
        <v>966</v>
      </c>
      <c r="E397" s="160" t="s">
        <v>716</v>
      </c>
      <c r="F397" s="160">
        <v>49</v>
      </c>
      <c r="G397" s="160"/>
      <c r="H397" s="160">
        <v>1</v>
      </c>
      <c r="I397" s="160" t="s">
        <v>607</v>
      </c>
      <c r="J397" s="160" t="s">
        <v>716</v>
      </c>
    </row>
    <row r="398" spans="1:10">
      <c r="A398" s="160" t="s">
        <v>990</v>
      </c>
      <c r="B398" s="72">
        <v>1</v>
      </c>
      <c r="C398" s="73" t="s">
        <v>991</v>
      </c>
      <c r="D398" s="166" t="s">
        <v>966</v>
      </c>
      <c r="E398" s="160" t="s">
        <v>716</v>
      </c>
      <c r="F398" s="160">
        <v>49</v>
      </c>
      <c r="G398" s="160"/>
      <c r="H398" s="160">
        <v>1</v>
      </c>
      <c r="I398" s="160" t="s">
        <v>607</v>
      </c>
      <c r="J398" s="160" t="s">
        <v>716</v>
      </c>
    </row>
    <row r="399" spans="1:10">
      <c r="A399" s="159" t="s">
        <v>992</v>
      </c>
      <c r="B399" s="20">
        <v>1</v>
      </c>
      <c r="C399" s="20">
        <v>69</v>
      </c>
      <c r="D399" s="165" t="s">
        <v>966</v>
      </c>
      <c r="E399" s="159" t="s">
        <v>716</v>
      </c>
      <c r="F399" s="159">
        <v>40</v>
      </c>
      <c r="G399" s="159"/>
      <c r="H399" s="159">
        <v>1</v>
      </c>
      <c r="I399" s="159" t="s">
        <v>607</v>
      </c>
      <c r="J399" s="159" t="s">
        <v>716</v>
      </c>
    </row>
    <row r="400" spans="1:10">
      <c r="A400" s="159" t="s">
        <v>993</v>
      </c>
      <c r="B400" s="20">
        <v>1</v>
      </c>
      <c r="C400" s="20">
        <v>69</v>
      </c>
      <c r="D400" s="165" t="s">
        <v>966</v>
      </c>
      <c r="E400" s="159" t="s">
        <v>716</v>
      </c>
      <c r="F400" s="159">
        <v>40</v>
      </c>
      <c r="G400" s="159"/>
      <c r="H400" s="159">
        <v>1</v>
      </c>
      <c r="I400" s="159" t="s">
        <v>607</v>
      </c>
      <c r="J400" s="159" t="s">
        <v>716</v>
      </c>
    </row>
    <row r="401" spans="1:10">
      <c r="A401" s="160" t="s">
        <v>994</v>
      </c>
      <c r="B401" s="72">
        <v>1</v>
      </c>
      <c r="C401" s="72">
        <v>69</v>
      </c>
      <c r="D401" s="166" t="s">
        <v>966</v>
      </c>
      <c r="E401" s="160" t="s">
        <v>716</v>
      </c>
      <c r="F401" s="160"/>
      <c r="G401" s="160"/>
      <c r="H401" s="160">
        <v>0</v>
      </c>
      <c r="I401" s="160" t="s">
        <v>607</v>
      </c>
      <c r="J401" s="160" t="s">
        <v>716</v>
      </c>
    </row>
    <row r="402" spans="1:10">
      <c r="A402" s="159" t="s">
        <v>995</v>
      </c>
      <c r="B402" s="20">
        <v>1</v>
      </c>
      <c r="C402" s="20">
        <v>69</v>
      </c>
      <c r="D402" s="165" t="s">
        <v>966</v>
      </c>
      <c r="E402" s="159" t="s">
        <v>716</v>
      </c>
      <c r="F402" s="159"/>
      <c r="G402" s="159"/>
      <c r="H402" s="159">
        <v>0</v>
      </c>
      <c r="I402" s="159" t="s">
        <v>607</v>
      </c>
      <c r="J402" s="159" t="s">
        <v>716</v>
      </c>
    </row>
    <row r="403" spans="1:10">
      <c r="A403" s="160" t="s">
        <v>996</v>
      </c>
      <c r="B403" s="72">
        <v>1</v>
      </c>
      <c r="C403" s="72">
        <v>69</v>
      </c>
      <c r="D403" s="166" t="s">
        <v>966</v>
      </c>
      <c r="E403" s="160" t="s">
        <v>716</v>
      </c>
      <c r="F403" s="160"/>
      <c r="G403" s="160"/>
      <c r="H403" s="160">
        <v>0</v>
      </c>
      <c r="I403" s="160" t="s">
        <v>607</v>
      </c>
      <c r="J403" s="160" t="s">
        <v>716</v>
      </c>
    </row>
    <row r="404" spans="1:10">
      <c r="A404" s="159" t="s">
        <v>997</v>
      </c>
      <c r="B404" s="20">
        <v>1</v>
      </c>
      <c r="C404" s="20">
        <v>69</v>
      </c>
      <c r="D404" s="165" t="s">
        <v>966</v>
      </c>
      <c r="E404" s="159" t="s">
        <v>716</v>
      </c>
      <c r="F404" s="159">
        <v>55</v>
      </c>
      <c r="G404" s="159"/>
      <c r="H404" s="159">
        <v>1</v>
      </c>
      <c r="I404" s="159" t="s">
        <v>607</v>
      </c>
      <c r="J404" s="159" t="s">
        <v>716</v>
      </c>
    </row>
    <row r="405" spans="1:10">
      <c r="A405" s="159" t="s">
        <v>998</v>
      </c>
      <c r="B405" s="20">
        <v>1</v>
      </c>
      <c r="C405" s="20">
        <v>69</v>
      </c>
      <c r="D405" s="165" t="s">
        <v>966</v>
      </c>
      <c r="E405" s="159" t="s">
        <v>716</v>
      </c>
      <c r="F405" s="159">
        <v>55</v>
      </c>
      <c r="G405" s="159"/>
      <c r="H405" s="159">
        <v>1</v>
      </c>
      <c r="I405" s="159" t="s">
        <v>607</v>
      </c>
      <c r="J405" s="159" t="s">
        <v>716</v>
      </c>
    </row>
    <row r="406" spans="1:10">
      <c r="A406" s="160" t="s">
        <v>999</v>
      </c>
      <c r="B406" s="72">
        <v>1</v>
      </c>
      <c r="C406" s="72">
        <v>69</v>
      </c>
      <c r="D406" s="166" t="s">
        <v>966</v>
      </c>
      <c r="E406" s="160" t="s">
        <v>716</v>
      </c>
      <c r="F406" s="160">
        <v>40</v>
      </c>
      <c r="G406" s="160"/>
      <c r="H406" s="160">
        <v>1</v>
      </c>
      <c r="I406" s="160" t="s">
        <v>607</v>
      </c>
      <c r="J406" s="160" t="s">
        <v>716</v>
      </c>
    </row>
    <row r="407" spans="1:10">
      <c r="A407" s="160" t="s">
        <v>1000</v>
      </c>
      <c r="B407" s="72">
        <v>1</v>
      </c>
      <c r="C407" s="72">
        <v>69</v>
      </c>
      <c r="D407" s="166" t="s">
        <v>966</v>
      </c>
      <c r="E407" s="160" t="s">
        <v>716</v>
      </c>
      <c r="F407" s="160">
        <v>40</v>
      </c>
      <c r="G407" s="160"/>
      <c r="H407" s="160">
        <v>1</v>
      </c>
      <c r="I407" s="160" t="s">
        <v>607</v>
      </c>
      <c r="J407" s="160" t="s">
        <v>716</v>
      </c>
    </row>
    <row r="408" spans="1:10">
      <c r="A408" s="159" t="s">
        <v>1001</v>
      </c>
      <c r="B408" s="20">
        <v>1</v>
      </c>
      <c r="C408" s="20">
        <v>69</v>
      </c>
      <c r="D408" s="165" t="s">
        <v>966</v>
      </c>
      <c r="E408" s="159" t="s">
        <v>716</v>
      </c>
      <c r="F408" s="159">
        <v>16</v>
      </c>
      <c r="G408" s="159"/>
      <c r="H408" s="159">
        <v>1</v>
      </c>
      <c r="I408" s="159" t="s">
        <v>607</v>
      </c>
      <c r="J408" s="159" t="s">
        <v>716</v>
      </c>
    </row>
    <row r="409" spans="1:10">
      <c r="A409" s="159" t="s">
        <v>1002</v>
      </c>
      <c r="B409" s="20">
        <v>1</v>
      </c>
      <c r="C409" s="20">
        <v>69</v>
      </c>
      <c r="D409" s="165" t="s">
        <v>966</v>
      </c>
      <c r="E409" s="159" t="s">
        <v>716</v>
      </c>
      <c r="F409" s="159">
        <v>16</v>
      </c>
      <c r="G409" s="159"/>
      <c r="H409" s="159">
        <v>1</v>
      </c>
      <c r="I409" s="159" t="s">
        <v>607</v>
      </c>
      <c r="J409" s="159" t="s">
        <v>716</v>
      </c>
    </row>
    <row r="410" spans="1:10">
      <c r="A410" s="160" t="s">
        <v>1003</v>
      </c>
      <c r="B410" s="72">
        <v>1</v>
      </c>
      <c r="C410" s="72">
        <v>69</v>
      </c>
      <c r="D410" s="166" t="s">
        <v>966</v>
      </c>
      <c r="E410" s="160" t="s">
        <v>716</v>
      </c>
      <c r="F410" s="160"/>
      <c r="G410" s="160"/>
      <c r="H410" s="160">
        <v>0</v>
      </c>
      <c r="I410" s="160" t="s">
        <v>607</v>
      </c>
      <c r="J410" s="160" t="s">
        <v>716</v>
      </c>
    </row>
    <row r="411" spans="1:10">
      <c r="A411" s="159" t="s">
        <v>1004</v>
      </c>
      <c r="B411" s="20">
        <v>1</v>
      </c>
      <c r="C411" s="20">
        <v>69</v>
      </c>
      <c r="D411" s="165" t="s">
        <v>966</v>
      </c>
      <c r="E411" s="159" t="s">
        <v>716</v>
      </c>
      <c r="F411" s="159">
        <v>18</v>
      </c>
      <c r="G411" s="159"/>
      <c r="H411" s="159">
        <v>1</v>
      </c>
      <c r="I411" s="159" t="s">
        <v>607</v>
      </c>
      <c r="J411" s="159" t="s">
        <v>716</v>
      </c>
    </row>
    <row r="412" spans="1:10">
      <c r="A412" s="159" t="s">
        <v>1005</v>
      </c>
      <c r="B412" s="20">
        <v>1</v>
      </c>
      <c r="C412" s="20">
        <v>69</v>
      </c>
      <c r="D412" s="165" t="s">
        <v>966</v>
      </c>
      <c r="E412" s="159" t="s">
        <v>716</v>
      </c>
      <c r="F412" s="159">
        <v>18</v>
      </c>
      <c r="G412" s="159"/>
      <c r="H412" s="159">
        <v>1</v>
      </c>
      <c r="I412" s="159" t="s">
        <v>607</v>
      </c>
      <c r="J412" s="159" t="s">
        <v>716</v>
      </c>
    </row>
    <row r="413" spans="1:10">
      <c r="A413" s="160" t="s">
        <v>1006</v>
      </c>
      <c r="B413" s="72">
        <v>1</v>
      </c>
      <c r="C413" s="72">
        <v>69</v>
      </c>
      <c r="D413" s="166" t="s">
        <v>966</v>
      </c>
      <c r="E413" s="160" t="s">
        <v>716</v>
      </c>
      <c r="F413" s="160">
        <v>3</v>
      </c>
      <c r="G413" s="160"/>
      <c r="H413" s="160">
        <v>1</v>
      </c>
      <c r="I413" s="160" t="s">
        <v>607</v>
      </c>
      <c r="J413" s="160" t="s">
        <v>716</v>
      </c>
    </row>
    <row r="414" spans="1:10">
      <c r="A414" s="160" t="s">
        <v>1007</v>
      </c>
      <c r="B414" s="72">
        <v>1</v>
      </c>
      <c r="C414" s="72">
        <v>69</v>
      </c>
      <c r="D414" s="166" t="s">
        <v>966</v>
      </c>
      <c r="E414" s="160" t="s">
        <v>716</v>
      </c>
      <c r="F414" s="160">
        <v>3</v>
      </c>
      <c r="G414" s="160"/>
      <c r="H414" s="160">
        <v>1</v>
      </c>
      <c r="I414" s="160" t="s">
        <v>607</v>
      </c>
      <c r="J414" s="160" t="s">
        <v>716</v>
      </c>
    </row>
    <row r="415" spans="1:10">
      <c r="A415" s="159" t="s">
        <v>1008</v>
      </c>
      <c r="B415" s="20">
        <v>1</v>
      </c>
      <c r="C415" s="20">
        <v>69</v>
      </c>
      <c r="D415" s="165" t="s">
        <v>966</v>
      </c>
      <c r="E415" s="159" t="s">
        <v>716</v>
      </c>
      <c r="F415" s="159">
        <v>15</v>
      </c>
      <c r="G415" s="159"/>
      <c r="H415" s="159">
        <v>1</v>
      </c>
      <c r="I415" s="159" t="s">
        <v>607</v>
      </c>
      <c r="J415" s="159" t="s">
        <v>716</v>
      </c>
    </row>
    <row r="416" spans="1:10">
      <c r="A416" s="159" t="s">
        <v>1009</v>
      </c>
      <c r="B416" s="20">
        <v>1</v>
      </c>
      <c r="C416" s="20">
        <v>69</v>
      </c>
      <c r="D416" s="165" t="s">
        <v>966</v>
      </c>
      <c r="E416" s="159" t="s">
        <v>716</v>
      </c>
      <c r="F416" s="159">
        <v>15</v>
      </c>
      <c r="G416" s="159"/>
      <c r="H416" s="159">
        <v>1</v>
      </c>
      <c r="I416" s="159" t="s">
        <v>607</v>
      </c>
      <c r="J416" s="159" t="s">
        <v>716</v>
      </c>
    </row>
    <row r="417" spans="1:10">
      <c r="A417" s="160" t="s">
        <v>1010</v>
      </c>
      <c r="B417" s="72">
        <v>1</v>
      </c>
      <c r="C417" s="72">
        <v>69</v>
      </c>
      <c r="D417" s="166" t="s">
        <v>966</v>
      </c>
      <c r="E417" s="160" t="s">
        <v>716</v>
      </c>
      <c r="F417" s="160">
        <v>38</v>
      </c>
      <c r="G417" s="160"/>
      <c r="H417" s="160">
        <v>1</v>
      </c>
      <c r="I417" s="160" t="s">
        <v>607</v>
      </c>
      <c r="J417" s="160" t="s">
        <v>716</v>
      </c>
    </row>
    <row r="418" spans="1:10">
      <c r="A418" s="160" t="s">
        <v>1011</v>
      </c>
      <c r="B418" s="72">
        <v>1</v>
      </c>
      <c r="C418" s="72">
        <v>69</v>
      </c>
      <c r="D418" s="166" t="s">
        <v>966</v>
      </c>
      <c r="E418" s="160" t="s">
        <v>716</v>
      </c>
      <c r="F418" s="160">
        <v>38</v>
      </c>
      <c r="G418" s="160"/>
      <c r="H418" s="160">
        <v>1</v>
      </c>
      <c r="I418" s="160" t="s">
        <v>607</v>
      </c>
      <c r="J418" s="160" t="s">
        <v>716</v>
      </c>
    </row>
    <row r="419" spans="1:10">
      <c r="A419" s="159" t="s">
        <v>187</v>
      </c>
      <c r="B419" s="20">
        <v>1</v>
      </c>
      <c r="C419" s="20">
        <v>69</v>
      </c>
      <c r="D419" s="165" t="s">
        <v>966</v>
      </c>
      <c r="E419" s="159" t="s">
        <v>716</v>
      </c>
      <c r="F419" s="159"/>
      <c r="G419" s="159"/>
      <c r="H419" s="159">
        <v>0</v>
      </c>
      <c r="I419" s="159" t="s">
        <v>607</v>
      </c>
      <c r="J419" s="159" t="s">
        <v>716</v>
      </c>
    </row>
    <row r="420" spans="1:10">
      <c r="A420" s="160" t="s">
        <v>1012</v>
      </c>
      <c r="B420" s="72">
        <v>1</v>
      </c>
      <c r="C420" s="72">
        <v>69</v>
      </c>
      <c r="D420" s="166" t="s">
        <v>966</v>
      </c>
      <c r="E420" s="160" t="s">
        <v>716</v>
      </c>
      <c r="F420" s="160">
        <v>38</v>
      </c>
      <c r="G420" s="160"/>
      <c r="H420" s="160">
        <v>1</v>
      </c>
      <c r="I420" s="160" t="s">
        <v>607</v>
      </c>
      <c r="J420" s="160" t="s">
        <v>716</v>
      </c>
    </row>
    <row r="421" spans="1:10">
      <c r="A421" s="160" t="s">
        <v>1013</v>
      </c>
      <c r="B421" s="72">
        <v>1</v>
      </c>
      <c r="C421" s="72">
        <v>69</v>
      </c>
      <c r="D421" s="166" t="s">
        <v>966</v>
      </c>
      <c r="E421" s="160" t="s">
        <v>716</v>
      </c>
      <c r="F421" s="160">
        <v>38</v>
      </c>
      <c r="G421" s="160"/>
      <c r="H421" s="160">
        <v>1</v>
      </c>
      <c r="I421" s="160" t="s">
        <v>607</v>
      </c>
      <c r="J421" s="160" t="s">
        <v>716</v>
      </c>
    </row>
    <row r="422" spans="1:10">
      <c r="A422" s="159" t="s">
        <v>1014</v>
      </c>
      <c r="B422" s="20">
        <v>1</v>
      </c>
      <c r="C422" s="20">
        <v>69</v>
      </c>
      <c r="D422" s="165" t="s">
        <v>966</v>
      </c>
      <c r="E422" s="159" t="s">
        <v>716</v>
      </c>
      <c r="F422" s="159">
        <v>12</v>
      </c>
      <c r="G422" s="159"/>
      <c r="H422" s="159">
        <v>1</v>
      </c>
      <c r="I422" s="159" t="s">
        <v>607</v>
      </c>
      <c r="J422" s="159" t="s">
        <v>716</v>
      </c>
    </row>
    <row r="423" spans="1:10">
      <c r="A423" s="159" t="s">
        <v>1015</v>
      </c>
      <c r="B423" s="20">
        <v>1</v>
      </c>
      <c r="C423" s="20">
        <v>69</v>
      </c>
      <c r="D423" s="165" t="s">
        <v>966</v>
      </c>
      <c r="E423" s="159" t="s">
        <v>716</v>
      </c>
      <c r="F423" s="159">
        <v>12</v>
      </c>
      <c r="G423" s="159"/>
      <c r="H423" s="159">
        <v>1</v>
      </c>
      <c r="I423" s="159" t="s">
        <v>607</v>
      </c>
      <c r="J423" s="159" t="s">
        <v>716</v>
      </c>
    </row>
    <row r="424" spans="1:10">
      <c r="A424" s="160" t="s">
        <v>1016</v>
      </c>
      <c r="B424" s="72">
        <v>1</v>
      </c>
      <c r="C424" s="72">
        <v>69</v>
      </c>
      <c r="D424" s="166" t="s">
        <v>966</v>
      </c>
      <c r="E424" s="160" t="s">
        <v>716</v>
      </c>
      <c r="F424" s="160">
        <v>48</v>
      </c>
      <c r="G424" s="160"/>
      <c r="H424" s="160">
        <v>1</v>
      </c>
      <c r="I424" s="160" t="s">
        <v>607</v>
      </c>
      <c r="J424" s="160" t="s">
        <v>716</v>
      </c>
    </row>
    <row r="425" spans="1:10">
      <c r="A425" s="160" t="s">
        <v>1017</v>
      </c>
      <c r="B425" s="72">
        <v>1</v>
      </c>
      <c r="C425" s="72">
        <v>69</v>
      </c>
      <c r="D425" s="166" t="s">
        <v>966</v>
      </c>
      <c r="E425" s="160" t="s">
        <v>716</v>
      </c>
      <c r="F425" s="160">
        <v>48</v>
      </c>
      <c r="G425" s="160"/>
      <c r="H425" s="160">
        <v>1</v>
      </c>
      <c r="I425" s="160" t="s">
        <v>607</v>
      </c>
      <c r="J425" s="160" t="s">
        <v>716</v>
      </c>
    </row>
    <row r="426" spans="1:10">
      <c r="A426" s="159" t="s">
        <v>1018</v>
      </c>
      <c r="B426" s="20">
        <v>1</v>
      </c>
      <c r="C426" s="20">
        <v>69</v>
      </c>
      <c r="D426" s="165" t="s">
        <v>966</v>
      </c>
      <c r="E426" s="159" t="s">
        <v>716</v>
      </c>
      <c r="F426" s="159">
        <v>36</v>
      </c>
      <c r="G426" s="159"/>
      <c r="H426" s="159">
        <v>1</v>
      </c>
      <c r="I426" s="159" t="s">
        <v>607</v>
      </c>
      <c r="J426" s="159" t="s">
        <v>716</v>
      </c>
    </row>
    <row r="427" spans="1:10">
      <c r="A427" s="159" t="s">
        <v>1019</v>
      </c>
      <c r="B427" s="20">
        <v>1</v>
      </c>
      <c r="C427" s="20">
        <v>69</v>
      </c>
      <c r="D427" s="165" t="s">
        <v>966</v>
      </c>
      <c r="E427" s="159" t="s">
        <v>716</v>
      </c>
      <c r="F427" s="159">
        <v>36</v>
      </c>
      <c r="G427" s="159"/>
      <c r="H427" s="159">
        <v>1</v>
      </c>
      <c r="I427" s="159" t="s">
        <v>607</v>
      </c>
      <c r="J427" s="159" t="s">
        <v>716</v>
      </c>
    </row>
    <row r="428" spans="1:10">
      <c r="A428" s="160" t="s">
        <v>29</v>
      </c>
      <c r="B428" s="72">
        <v>1</v>
      </c>
      <c r="C428" s="72">
        <v>69</v>
      </c>
      <c r="D428" s="166" t="s">
        <v>966</v>
      </c>
      <c r="E428" s="160" t="s">
        <v>716</v>
      </c>
      <c r="F428" s="160"/>
      <c r="G428" s="160"/>
      <c r="H428" s="160">
        <v>0</v>
      </c>
      <c r="I428" s="160" t="s">
        <v>607</v>
      </c>
      <c r="J428" s="160" t="s">
        <v>716</v>
      </c>
    </row>
    <row r="429" spans="1:10">
      <c r="A429" s="159" t="s">
        <v>672</v>
      </c>
      <c r="B429" s="20">
        <v>1</v>
      </c>
      <c r="C429" s="20">
        <v>69</v>
      </c>
      <c r="D429" s="165" t="s">
        <v>966</v>
      </c>
      <c r="E429" s="159" t="s">
        <v>716</v>
      </c>
      <c r="F429" s="159"/>
      <c r="G429" s="159"/>
      <c r="H429" s="159">
        <v>0</v>
      </c>
      <c r="I429" s="159" t="s">
        <v>607</v>
      </c>
      <c r="J429" s="159" t="s">
        <v>716</v>
      </c>
    </row>
    <row r="430" spans="1:10">
      <c r="A430" s="160" t="s">
        <v>407</v>
      </c>
      <c r="B430" s="72">
        <v>1</v>
      </c>
      <c r="C430" s="72">
        <v>69</v>
      </c>
      <c r="D430" s="166" t="s">
        <v>966</v>
      </c>
      <c r="E430" s="160" t="s">
        <v>716</v>
      </c>
      <c r="F430" s="160">
        <v>3</v>
      </c>
      <c r="G430" s="160"/>
      <c r="H430" s="160">
        <v>1</v>
      </c>
      <c r="I430" s="160" t="s">
        <v>607</v>
      </c>
      <c r="J430" s="160" t="s">
        <v>716</v>
      </c>
    </row>
    <row r="431" spans="1:10">
      <c r="A431" s="160" t="s">
        <v>1020</v>
      </c>
      <c r="B431" s="72">
        <v>1</v>
      </c>
      <c r="C431" s="72">
        <v>69</v>
      </c>
      <c r="D431" s="166" t="s">
        <v>966</v>
      </c>
      <c r="E431" s="160" t="s">
        <v>716</v>
      </c>
      <c r="F431" s="160">
        <v>3</v>
      </c>
      <c r="G431" s="160"/>
      <c r="H431" s="160">
        <v>1</v>
      </c>
      <c r="I431" s="160" t="s">
        <v>607</v>
      </c>
      <c r="J431" s="160" t="s">
        <v>716</v>
      </c>
    </row>
    <row r="432" spans="1:10">
      <c r="A432" s="159" t="s">
        <v>411</v>
      </c>
      <c r="B432" s="20">
        <v>1</v>
      </c>
      <c r="C432" s="20">
        <v>69</v>
      </c>
      <c r="D432" s="165" t="s">
        <v>966</v>
      </c>
      <c r="E432" s="159" t="s">
        <v>716</v>
      </c>
      <c r="F432" s="159">
        <v>42</v>
      </c>
      <c r="G432" s="159"/>
      <c r="H432" s="159">
        <v>1</v>
      </c>
      <c r="I432" s="159" t="s">
        <v>607</v>
      </c>
      <c r="J432" s="159" t="s">
        <v>716</v>
      </c>
    </row>
    <row r="433" spans="1:10">
      <c r="A433" s="159" t="s">
        <v>1021</v>
      </c>
      <c r="B433" s="20">
        <v>1</v>
      </c>
      <c r="C433" s="20">
        <v>69</v>
      </c>
      <c r="D433" s="165" t="s">
        <v>966</v>
      </c>
      <c r="E433" s="159" t="s">
        <v>716</v>
      </c>
      <c r="F433" s="159">
        <v>42</v>
      </c>
      <c r="G433" s="159"/>
      <c r="H433" s="159">
        <v>1</v>
      </c>
      <c r="I433" s="159" t="s">
        <v>607</v>
      </c>
      <c r="J433" s="159" t="s">
        <v>716</v>
      </c>
    </row>
    <row r="434" spans="1:10">
      <c r="A434" s="160" t="s">
        <v>123</v>
      </c>
      <c r="B434" s="72">
        <v>1</v>
      </c>
      <c r="C434" s="72">
        <v>69</v>
      </c>
      <c r="D434" s="166" t="s">
        <v>966</v>
      </c>
      <c r="E434" s="160" t="s">
        <v>716</v>
      </c>
      <c r="F434" s="160"/>
      <c r="G434" s="160"/>
      <c r="H434" s="160">
        <v>0</v>
      </c>
      <c r="I434" s="160" t="s">
        <v>607</v>
      </c>
      <c r="J434" s="160" t="s">
        <v>716</v>
      </c>
    </row>
    <row r="436" spans="1:10">
      <c r="A436" s="15" t="s">
        <v>605</v>
      </c>
    </row>
    <row r="437" spans="1:10">
      <c r="A437" s="17" t="s">
        <v>606</v>
      </c>
    </row>
  </sheetData>
  <mergeCells count="21">
    <mergeCell ref="L4:L8"/>
    <mergeCell ref="L9:L13"/>
    <mergeCell ref="L14:L18"/>
    <mergeCell ref="L19:L23"/>
    <mergeCell ref="L24:L28"/>
    <mergeCell ref="T31:U31"/>
    <mergeCell ref="L31:L32"/>
    <mergeCell ref="M31:M32"/>
    <mergeCell ref="N31:N32"/>
    <mergeCell ref="O31:O32"/>
    <mergeCell ref="P31:P32"/>
    <mergeCell ref="Q31:Q32"/>
    <mergeCell ref="S31:S32"/>
    <mergeCell ref="Q2:Q3"/>
    <mergeCell ref="S2:S3"/>
    <mergeCell ref="T2:X2"/>
    <mergeCell ref="L2:L3"/>
    <mergeCell ref="M2:M3"/>
    <mergeCell ref="N2:N3"/>
    <mergeCell ref="O2:O3"/>
    <mergeCell ref="P2:P3"/>
  </mergeCells>
  <phoneticPr fontId="16"/>
  <conditionalFormatting sqref="G1:G1048576">
    <cfRule type="cellIs" dxfId="2" priority="30" operator="lessThan">
      <formula>31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E3E6-F00E-4F2A-82E1-4D17CBCC4AD4}">
  <sheetPr>
    <tabColor rgb="FFFFBBAF"/>
  </sheetPr>
  <dimension ref="A1:X369"/>
  <sheetViews>
    <sheetView zoomScale="50" zoomScaleNormal="50" workbookViewId="0">
      <pane xSplit="1" ySplit="1" topLeftCell="B138" activePane="bottomRight" state="frozen"/>
      <selection activeCell="S269" sqref="S269"/>
      <selection pane="topRight" activeCell="S269" sqref="S269"/>
      <selection pane="bottomLeft" activeCell="S269" sqref="S269"/>
      <selection pane="bottomRight" activeCell="A176" sqref="A176:A177"/>
    </sheetView>
  </sheetViews>
  <sheetFormatPr baseColWidth="10" defaultColWidth="8.83203125" defaultRowHeight="18"/>
  <cols>
    <col min="1" max="1" width="18" style="126" customWidth="1"/>
    <col min="2" max="3" width="12" style="126" customWidth="1"/>
    <col min="4" max="4" width="16.5" style="126" customWidth="1"/>
    <col min="5" max="5" width="15.5" style="126" customWidth="1"/>
    <col min="6" max="6" width="12" style="161" customWidth="1"/>
    <col min="7" max="7" width="12" style="126" customWidth="1"/>
    <col min="8" max="8" width="15.5" style="126" customWidth="1"/>
    <col min="9" max="10" width="16.5" style="126" customWidth="1"/>
    <col min="12" max="12" width="13.6640625" customWidth="1"/>
    <col min="14" max="14" width="17" customWidth="1"/>
    <col min="19" max="19" width="22.5" customWidth="1"/>
    <col min="20" max="20" width="12" customWidth="1"/>
    <col min="21" max="21" width="11.83203125" customWidth="1"/>
    <col min="24" max="24" width="14.5" customWidth="1"/>
  </cols>
  <sheetData>
    <row r="1" spans="1:24" s="129" customFormat="1" ht="76">
      <c r="A1" s="128" t="s">
        <v>1</v>
      </c>
      <c r="B1" s="128" t="s">
        <v>13</v>
      </c>
      <c r="C1" s="128" t="s">
        <v>14</v>
      </c>
      <c r="D1" s="128" t="s">
        <v>4</v>
      </c>
      <c r="E1" s="128" t="s">
        <v>3</v>
      </c>
      <c r="F1" s="167" t="s">
        <v>7</v>
      </c>
      <c r="G1" s="128" t="s">
        <v>8</v>
      </c>
      <c r="H1" s="128" t="s">
        <v>1025</v>
      </c>
      <c r="I1" s="128" t="s">
        <v>1115</v>
      </c>
      <c r="J1" s="128" t="s">
        <v>1116</v>
      </c>
    </row>
    <row r="2" spans="1:24">
      <c r="A2" s="22" t="s">
        <v>1047</v>
      </c>
      <c r="B2" s="22">
        <v>1</v>
      </c>
      <c r="C2" s="22">
        <v>150</v>
      </c>
      <c r="D2" s="22" t="s">
        <v>2</v>
      </c>
      <c r="E2" s="22" t="s">
        <v>12</v>
      </c>
      <c r="F2" s="152">
        <v>3</v>
      </c>
      <c r="G2" s="22"/>
      <c r="H2" s="22">
        <v>1</v>
      </c>
      <c r="I2" s="22" t="s">
        <v>2</v>
      </c>
      <c r="J2" s="22" t="s">
        <v>12</v>
      </c>
      <c r="L2" s="174" t="s">
        <v>599</v>
      </c>
      <c r="M2" s="174" t="s">
        <v>700</v>
      </c>
      <c r="N2" s="174" t="s">
        <v>600</v>
      </c>
      <c r="O2" s="174" t="s">
        <v>683</v>
      </c>
      <c r="P2" s="174" t="s">
        <v>609</v>
      </c>
      <c r="Q2" s="174" t="s">
        <v>610</v>
      </c>
      <c r="S2" s="172" t="s">
        <v>608</v>
      </c>
      <c r="T2" s="171" t="s">
        <v>603</v>
      </c>
      <c r="U2" s="171"/>
      <c r="V2" s="171"/>
      <c r="W2" s="171"/>
      <c r="X2" s="171"/>
    </row>
    <row r="3" spans="1:24">
      <c r="A3" s="22" t="s">
        <v>1048</v>
      </c>
      <c r="B3" s="22">
        <v>1</v>
      </c>
      <c r="C3" s="22">
        <v>150</v>
      </c>
      <c r="D3" s="22" t="s">
        <v>2</v>
      </c>
      <c r="E3" s="22" t="s">
        <v>12</v>
      </c>
      <c r="F3" s="152">
        <v>3</v>
      </c>
      <c r="G3" s="22"/>
      <c r="H3" s="22">
        <v>1</v>
      </c>
      <c r="I3" s="22" t="s">
        <v>2</v>
      </c>
      <c r="J3" s="22" t="s">
        <v>12</v>
      </c>
      <c r="L3" s="175"/>
      <c r="M3" s="175"/>
      <c r="N3" s="175"/>
      <c r="O3" s="175"/>
      <c r="P3" s="175"/>
      <c r="Q3" s="175"/>
      <c r="S3" s="173"/>
      <c r="T3" s="58" t="s">
        <v>2</v>
      </c>
      <c r="U3" s="58" t="s">
        <v>386</v>
      </c>
      <c r="V3" s="58" t="s">
        <v>598</v>
      </c>
      <c r="W3" s="58" t="s">
        <v>601</v>
      </c>
      <c r="X3" s="58" t="s">
        <v>682</v>
      </c>
    </row>
    <row r="4" spans="1:24">
      <c r="A4" s="133" t="s">
        <v>1049</v>
      </c>
      <c r="B4" s="87">
        <v>1</v>
      </c>
      <c r="C4" s="87">
        <v>150</v>
      </c>
      <c r="D4" s="87" t="s">
        <v>2</v>
      </c>
      <c r="E4" s="87" t="s">
        <v>12</v>
      </c>
      <c r="F4" s="150">
        <v>11</v>
      </c>
      <c r="G4" s="87">
        <v>85</v>
      </c>
      <c r="H4" s="87">
        <v>3</v>
      </c>
      <c r="I4" s="87" t="s">
        <v>1805</v>
      </c>
      <c r="J4" s="87" t="s">
        <v>12</v>
      </c>
      <c r="L4" s="191" t="s">
        <v>1773</v>
      </c>
      <c r="M4" s="37">
        <f>COUNTIF(A2:A30, "*_01")</f>
        <v>13</v>
      </c>
      <c r="N4" s="37" t="s">
        <v>2</v>
      </c>
      <c r="O4" s="37">
        <f>COUNTIF($I$2:$I$30, N4)</f>
        <v>25</v>
      </c>
      <c r="P4" s="56">
        <f>SUM(O4:O8)</f>
        <v>29</v>
      </c>
      <c r="Q4" s="56">
        <f>O4*100/$P$4</f>
        <v>86.206896551724142</v>
      </c>
      <c r="S4" s="59" t="s">
        <v>1773</v>
      </c>
      <c r="T4" s="57">
        <f>Q4</f>
        <v>86.206896551724142</v>
      </c>
      <c r="U4" s="57">
        <f>Q5</f>
        <v>10.344827586206897</v>
      </c>
      <c r="V4" s="57">
        <f>Q6</f>
        <v>0</v>
      </c>
      <c r="W4" s="57">
        <f>Q7</f>
        <v>0</v>
      </c>
      <c r="X4" s="57">
        <f>Q8</f>
        <v>3.4482758620689653</v>
      </c>
    </row>
    <row r="5" spans="1:24">
      <c r="A5" s="87" t="s">
        <v>1050</v>
      </c>
      <c r="B5" s="87">
        <v>1</v>
      </c>
      <c r="C5" s="87">
        <v>150</v>
      </c>
      <c r="D5" s="87" t="s">
        <v>2</v>
      </c>
      <c r="E5" s="87" t="s">
        <v>12</v>
      </c>
      <c r="F5" s="150">
        <v>11</v>
      </c>
      <c r="G5" s="87">
        <v>85</v>
      </c>
      <c r="H5" s="87">
        <v>3</v>
      </c>
      <c r="I5" s="87" t="s">
        <v>2</v>
      </c>
      <c r="J5" s="87" t="s">
        <v>12</v>
      </c>
      <c r="L5" s="192"/>
      <c r="M5" s="14"/>
      <c r="N5" s="14" t="s">
        <v>386</v>
      </c>
      <c r="O5" s="14">
        <f>COUNTIF($I$2:$I$30, N5)</f>
        <v>3</v>
      </c>
      <c r="Q5">
        <f t="shared" ref="Q5:Q7" si="0">O5*100/$P$4</f>
        <v>10.344827586206897</v>
      </c>
      <c r="S5" s="59" t="s">
        <v>1774</v>
      </c>
      <c r="T5" s="57">
        <f>Q9</f>
        <v>0</v>
      </c>
      <c r="U5" s="57">
        <f>Q10</f>
        <v>75</v>
      </c>
      <c r="V5" s="57">
        <f>Q11</f>
        <v>0</v>
      </c>
      <c r="W5" s="57">
        <f>Q12</f>
        <v>0</v>
      </c>
      <c r="X5" s="57">
        <f>Q13</f>
        <v>25</v>
      </c>
    </row>
    <row r="6" spans="1:24">
      <c r="A6" s="87" t="s">
        <v>1051</v>
      </c>
      <c r="B6" s="87">
        <v>1</v>
      </c>
      <c r="C6" s="87">
        <v>150</v>
      </c>
      <c r="D6" s="87" t="s">
        <v>2</v>
      </c>
      <c r="E6" s="87" t="s">
        <v>12</v>
      </c>
      <c r="F6" s="150">
        <v>11</v>
      </c>
      <c r="G6" s="87">
        <v>111</v>
      </c>
      <c r="H6" s="87">
        <v>3</v>
      </c>
      <c r="I6" s="87" t="s">
        <v>2</v>
      </c>
      <c r="J6" s="87" t="s">
        <v>12</v>
      </c>
      <c r="L6" s="192"/>
      <c r="M6" s="14"/>
      <c r="N6" s="14" t="s">
        <v>598</v>
      </c>
      <c r="O6" s="14">
        <f>COUNTIF($I$2:$I$30, N6)</f>
        <v>0</v>
      </c>
      <c r="Q6">
        <f t="shared" si="0"/>
        <v>0</v>
      </c>
      <c r="S6" s="59" t="s">
        <v>1775</v>
      </c>
      <c r="T6" s="57">
        <f>Q14</f>
        <v>0</v>
      </c>
      <c r="U6" s="57">
        <f>Q15</f>
        <v>0</v>
      </c>
      <c r="V6" s="57">
        <f>Q16</f>
        <v>62.162162162162161</v>
      </c>
      <c r="W6" s="57">
        <f>Q17</f>
        <v>2.7027027027027026</v>
      </c>
      <c r="X6" s="57">
        <f>Q18</f>
        <v>35.135135135135137</v>
      </c>
    </row>
    <row r="7" spans="1:24">
      <c r="A7" s="87" t="s">
        <v>1052</v>
      </c>
      <c r="B7" s="87">
        <v>1</v>
      </c>
      <c r="C7" s="87">
        <v>150</v>
      </c>
      <c r="D7" s="87" t="s">
        <v>2</v>
      </c>
      <c r="E7" s="87" t="s">
        <v>12</v>
      </c>
      <c r="F7" s="150">
        <v>11</v>
      </c>
      <c r="G7" s="87">
        <v>111</v>
      </c>
      <c r="H7" s="87">
        <v>3</v>
      </c>
      <c r="I7" s="87" t="s">
        <v>2</v>
      </c>
      <c r="J7" s="87" t="s">
        <v>12</v>
      </c>
      <c r="L7" s="192"/>
      <c r="M7" s="14"/>
      <c r="N7" s="14" t="s">
        <v>601</v>
      </c>
      <c r="O7" s="14">
        <f>COUNTIF($I$2:$I$30, N7)</f>
        <v>0</v>
      </c>
      <c r="Q7">
        <f t="shared" si="0"/>
        <v>0</v>
      </c>
      <c r="S7" s="59" t="s">
        <v>1776</v>
      </c>
      <c r="T7" s="57">
        <f>Q19</f>
        <v>0</v>
      </c>
      <c r="U7" s="57">
        <f>Q20</f>
        <v>0</v>
      </c>
      <c r="V7" s="57">
        <f>Q21</f>
        <v>7.4074074074074074</v>
      </c>
      <c r="W7" s="57">
        <f>Q22</f>
        <v>81.481481481481481</v>
      </c>
      <c r="X7" s="57">
        <f>Q23</f>
        <v>11.111111111111111</v>
      </c>
    </row>
    <row r="8" spans="1:24">
      <c r="A8" s="22" t="s">
        <v>1060</v>
      </c>
      <c r="B8" s="22">
        <v>1</v>
      </c>
      <c r="C8" s="22">
        <v>150</v>
      </c>
      <c r="D8" s="22" t="s">
        <v>2</v>
      </c>
      <c r="E8" s="22" t="s">
        <v>12</v>
      </c>
      <c r="F8" s="152">
        <v>32</v>
      </c>
      <c r="G8" s="22"/>
      <c r="H8" s="22">
        <v>2</v>
      </c>
      <c r="I8" s="22" t="s">
        <v>2</v>
      </c>
      <c r="J8" s="22" t="s">
        <v>12</v>
      </c>
      <c r="L8" s="193"/>
      <c r="M8" s="39"/>
      <c r="N8" s="39" t="s">
        <v>607</v>
      </c>
      <c r="O8" s="38">
        <f>COUNTIF($I$2:$I$30, N8)</f>
        <v>1</v>
      </c>
      <c r="P8" s="6"/>
      <c r="Q8">
        <f>O8*100/$P$4</f>
        <v>3.4482758620689653</v>
      </c>
      <c r="S8" s="59" t="s">
        <v>682</v>
      </c>
      <c r="T8" s="57">
        <f>Q24</f>
        <v>0</v>
      </c>
      <c r="U8" s="57">
        <f>Q25</f>
        <v>0</v>
      </c>
      <c r="V8" s="57">
        <f>Q26</f>
        <v>0</v>
      </c>
      <c r="W8" s="57">
        <f>Q27</f>
        <v>0</v>
      </c>
      <c r="X8" s="57">
        <f>Q28</f>
        <v>100</v>
      </c>
    </row>
    <row r="9" spans="1:24">
      <c r="A9" s="22" t="s">
        <v>1061</v>
      </c>
      <c r="B9" s="22">
        <v>1</v>
      </c>
      <c r="C9" s="22">
        <v>150</v>
      </c>
      <c r="D9" s="22" t="s">
        <v>2</v>
      </c>
      <c r="E9" s="22" t="s">
        <v>12</v>
      </c>
      <c r="F9" s="152">
        <v>32</v>
      </c>
      <c r="G9" s="22">
        <v>139</v>
      </c>
      <c r="H9" s="22">
        <v>2</v>
      </c>
      <c r="I9" s="22" t="s">
        <v>386</v>
      </c>
      <c r="J9" s="22" t="s">
        <v>12</v>
      </c>
      <c r="L9" s="191" t="s">
        <v>1774</v>
      </c>
      <c r="M9" s="37">
        <f>COUNTIF(A33:A76, "*_01")</f>
        <v>27</v>
      </c>
      <c r="N9" s="37" t="s">
        <v>2</v>
      </c>
      <c r="O9" s="37">
        <f>COUNTIF($I$33:$I$76, N9)</f>
        <v>0</v>
      </c>
      <c r="P9" s="56">
        <f>SUM(O9:O13)</f>
        <v>44</v>
      </c>
      <c r="Q9" s="56">
        <f>O9*100/$P$9</f>
        <v>0</v>
      </c>
    </row>
    <row r="10" spans="1:24">
      <c r="A10" s="22" t="s">
        <v>1062</v>
      </c>
      <c r="B10" s="22">
        <v>1</v>
      </c>
      <c r="C10" s="22">
        <v>150</v>
      </c>
      <c r="D10" s="22" t="s">
        <v>2</v>
      </c>
      <c r="E10" s="22" t="s">
        <v>12</v>
      </c>
      <c r="F10" s="152">
        <v>32</v>
      </c>
      <c r="G10" s="22">
        <v>139</v>
      </c>
      <c r="H10" s="22">
        <v>2</v>
      </c>
      <c r="I10" s="22" t="s">
        <v>386</v>
      </c>
      <c r="J10" s="22" t="s">
        <v>12</v>
      </c>
      <c r="L10" s="192"/>
      <c r="M10" s="14"/>
      <c r="N10" s="14" t="s">
        <v>386</v>
      </c>
      <c r="O10" s="38">
        <f>COUNTIF($I$33:$I$76, N10)</f>
        <v>33</v>
      </c>
      <c r="Q10">
        <f>O10*100/$P$9</f>
        <v>75</v>
      </c>
    </row>
    <row r="11" spans="1:24">
      <c r="A11" s="87" t="s">
        <v>1063</v>
      </c>
      <c r="B11" s="87">
        <v>1</v>
      </c>
      <c r="C11" s="87">
        <v>150</v>
      </c>
      <c r="D11" s="87" t="s">
        <v>2</v>
      </c>
      <c r="E11" s="87" t="s">
        <v>12</v>
      </c>
      <c r="F11" s="150">
        <v>34</v>
      </c>
      <c r="G11" s="87"/>
      <c r="H11" s="87">
        <v>1</v>
      </c>
      <c r="I11" s="87" t="s">
        <v>2</v>
      </c>
      <c r="J11" s="87" t="s">
        <v>12</v>
      </c>
      <c r="L11" s="192"/>
      <c r="M11" s="14"/>
      <c r="N11" s="14" t="s">
        <v>598</v>
      </c>
      <c r="O11" s="38">
        <f>COUNTIF($I$33:$I$76, N11)</f>
        <v>0</v>
      </c>
      <c r="Q11">
        <f t="shared" ref="Q11:Q12" si="1">O11*100/$P$9</f>
        <v>0</v>
      </c>
    </row>
    <row r="12" spans="1:24">
      <c r="A12" s="87" t="s">
        <v>1064</v>
      </c>
      <c r="B12" s="87">
        <v>1</v>
      </c>
      <c r="C12" s="87">
        <v>150</v>
      </c>
      <c r="D12" s="87" t="s">
        <v>2</v>
      </c>
      <c r="E12" s="87" t="s">
        <v>12</v>
      </c>
      <c r="F12" s="150">
        <v>34</v>
      </c>
      <c r="G12" s="87"/>
      <c r="H12" s="87">
        <v>1</v>
      </c>
      <c r="I12" s="87" t="s">
        <v>2</v>
      </c>
      <c r="J12" s="87" t="s">
        <v>12</v>
      </c>
      <c r="L12" s="192"/>
      <c r="M12" s="14"/>
      <c r="N12" s="14" t="s">
        <v>601</v>
      </c>
      <c r="O12" s="38">
        <f>COUNTIF($I$33:$I$76, N12)</f>
        <v>0</v>
      </c>
      <c r="Q12">
        <f t="shared" si="1"/>
        <v>0</v>
      </c>
    </row>
    <row r="13" spans="1:24">
      <c r="A13" s="22" t="s">
        <v>1070</v>
      </c>
      <c r="B13" s="22">
        <v>1</v>
      </c>
      <c r="C13" s="22">
        <v>150</v>
      </c>
      <c r="D13" s="22" t="s">
        <v>2</v>
      </c>
      <c r="E13" s="22" t="s">
        <v>12</v>
      </c>
      <c r="F13" s="152">
        <v>49</v>
      </c>
      <c r="G13" s="22"/>
      <c r="H13" s="22">
        <v>1</v>
      </c>
      <c r="I13" s="22" t="s">
        <v>2</v>
      </c>
      <c r="J13" s="22" t="s">
        <v>12</v>
      </c>
      <c r="L13" s="193"/>
      <c r="M13" s="39"/>
      <c r="N13" s="39" t="s">
        <v>607</v>
      </c>
      <c r="O13" s="39">
        <f>COUNTIF($I$33:$I$76, N13)</f>
        <v>11</v>
      </c>
      <c r="P13" s="6"/>
      <c r="Q13" s="6">
        <f>O13*100/$P$9</f>
        <v>25</v>
      </c>
    </row>
    <row r="14" spans="1:24">
      <c r="A14" s="22" t="s">
        <v>1071</v>
      </c>
      <c r="B14" s="22">
        <v>1</v>
      </c>
      <c r="C14" s="22">
        <v>150</v>
      </c>
      <c r="D14" s="22" t="s">
        <v>2</v>
      </c>
      <c r="E14" s="22" t="s">
        <v>12</v>
      </c>
      <c r="F14" s="152">
        <v>49</v>
      </c>
      <c r="G14" s="22"/>
      <c r="H14" s="22">
        <v>1</v>
      </c>
      <c r="I14" s="22" t="s">
        <v>2</v>
      </c>
      <c r="J14" s="22" t="s">
        <v>12</v>
      </c>
      <c r="L14" s="191" t="s">
        <v>1775</v>
      </c>
      <c r="M14" s="37">
        <f>COUNTIF(A77:A113, "*_01")</f>
        <v>27</v>
      </c>
      <c r="N14" s="37" t="s">
        <v>2</v>
      </c>
      <c r="O14" s="37">
        <f>COUNTIF($I$77:$I$113, N14)</f>
        <v>0</v>
      </c>
      <c r="P14" s="56">
        <f>SUM(O14:O18)</f>
        <v>37</v>
      </c>
      <c r="Q14">
        <f>O14*100/$P$14</f>
        <v>0</v>
      </c>
    </row>
    <row r="15" spans="1:24">
      <c r="A15" s="87" t="s">
        <v>1074</v>
      </c>
      <c r="B15" s="87">
        <v>1</v>
      </c>
      <c r="C15" s="87">
        <v>150</v>
      </c>
      <c r="D15" s="87" t="s">
        <v>2</v>
      </c>
      <c r="E15" s="87" t="s">
        <v>12</v>
      </c>
      <c r="F15" s="150">
        <v>15</v>
      </c>
      <c r="G15" s="87"/>
      <c r="H15" s="87">
        <v>1</v>
      </c>
      <c r="I15" s="87" t="s">
        <v>2</v>
      </c>
      <c r="J15" s="87" t="s">
        <v>12</v>
      </c>
      <c r="L15" s="192"/>
      <c r="M15" s="14"/>
      <c r="N15" s="14" t="s">
        <v>386</v>
      </c>
      <c r="O15" s="38">
        <f>COUNTIF($I$77:$I$113, N15)</f>
        <v>0</v>
      </c>
      <c r="Q15">
        <f t="shared" ref="Q15:Q17" si="2">O15*100/$P$14</f>
        <v>0</v>
      </c>
    </row>
    <row r="16" spans="1:24">
      <c r="A16" s="87" t="s">
        <v>1075</v>
      </c>
      <c r="B16" s="87">
        <v>1</v>
      </c>
      <c r="C16" s="87">
        <v>150</v>
      </c>
      <c r="D16" s="87" t="s">
        <v>2</v>
      </c>
      <c r="E16" s="87" t="s">
        <v>12</v>
      </c>
      <c r="F16" s="150">
        <v>15</v>
      </c>
      <c r="G16" s="87"/>
      <c r="H16" s="87">
        <v>1</v>
      </c>
      <c r="I16" s="87" t="s">
        <v>2</v>
      </c>
      <c r="J16" s="87" t="s">
        <v>12</v>
      </c>
      <c r="L16" s="192"/>
      <c r="M16" s="14"/>
      <c r="N16" s="14" t="s">
        <v>598</v>
      </c>
      <c r="O16" s="38">
        <f>COUNTIF($I$77:$I$113, N16)</f>
        <v>23</v>
      </c>
      <c r="Q16">
        <f>O16*100/$P$14</f>
        <v>62.162162162162161</v>
      </c>
    </row>
    <row r="17" spans="1:21">
      <c r="A17" s="22" t="s">
        <v>1076</v>
      </c>
      <c r="B17" s="22">
        <v>1</v>
      </c>
      <c r="C17" s="22">
        <v>150</v>
      </c>
      <c r="D17" s="22" t="s">
        <v>2</v>
      </c>
      <c r="E17" s="22" t="s">
        <v>12</v>
      </c>
      <c r="F17" s="152">
        <v>24</v>
      </c>
      <c r="G17" s="22"/>
      <c r="H17" s="22">
        <v>1</v>
      </c>
      <c r="I17" s="22" t="s">
        <v>2</v>
      </c>
      <c r="J17" s="22" t="s">
        <v>12</v>
      </c>
      <c r="L17" s="192"/>
      <c r="M17" s="14"/>
      <c r="N17" s="14" t="s">
        <v>601</v>
      </c>
      <c r="O17" s="38">
        <f>COUNTIF($I$77:$I$113, N17)</f>
        <v>1</v>
      </c>
      <c r="Q17">
        <f t="shared" si="2"/>
        <v>2.7027027027027026</v>
      </c>
    </row>
    <row r="18" spans="1:21">
      <c r="A18" s="22" t="s">
        <v>1077</v>
      </c>
      <c r="B18" s="22">
        <v>1</v>
      </c>
      <c r="C18" s="22">
        <v>150</v>
      </c>
      <c r="D18" s="22" t="s">
        <v>2</v>
      </c>
      <c r="E18" s="22" t="s">
        <v>12</v>
      </c>
      <c r="F18" s="152">
        <v>24</v>
      </c>
      <c r="G18" s="22"/>
      <c r="H18" s="22">
        <v>1</v>
      </c>
      <c r="I18" s="22" t="s">
        <v>386</v>
      </c>
      <c r="J18" s="22" t="s">
        <v>12</v>
      </c>
      <c r="L18" s="193"/>
      <c r="M18" s="39"/>
      <c r="N18" s="39" t="s">
        <v>607</v>
      </c>
      <c r="O18" s="38">
        <f>COUNTIF($I$77:$I$113, N18)</f>
        <v>13</v>
      </c>
      <c r="P18" s="6"/>
      <c r="Q18">
        <f>O18*100/$P$14</f>
        <v>35.135135135135137</v>
      </c>
    </row>
    <row r="19" spans="1:21">
      <c r="A19" s="87" t="s">
        <v>1078</v>
      </c>
      <c r="B19" s="87">
        <v>1</v>
      </c>
      <c r="C19" s="87">
        <v>150</v>
      </c>
      <c r="D19" s="87" t="s">
        <v>2</v>
      </c>
      <c r="E19" s="87" t="s">
        <v>12</v>
      </c>
      <c r="F19" s="150">
        <v>32</v>
      </c>
      <c r="G19" s="87"/>
      <c r="H19" s="87">
        <v>1</v>
      </c>
      <c r="I19" s="87" t="s">
        <v>2</v>
      </c>
      <c r="J19" s="87" t="s">
        <v>12</v>
      </c>
      <c r="L19" s="191" t="s">
        <v>1776</v>
      </c>
      <c r="M19" s="37">
        <f>COUNTIF(A114:A115, "*_01")+COUNTIF(A117:A141, "*_01")</f>
        <v>19</v>
      </c>
      <c r="N19" s="37" t="s">
        <v>2</v>
      </c>
      <c r="O19" s="37">
        <f>COUNTIF($I$114:$I$115, N19)+COUNTIF($I$117:$I$141,N19)</f>
        <v>0</v>
      </c>
      <c r="P19" s="56">
        <f>SUM(O19:O23)</f>
        <v>27</v>
      </c>
      <c r="Q19" s="56">
        <f>O19*100/$P$19</f>
        <v>0</v>
      </c>
    </row>
    <row r="20" spans="1:21">
      <c r="A20" s="87" t="s">
        <v>1079</v>
      </c>
      <c r="B20" s="87">
        <v>1</v>
      </c>
      <c r="C20" s="87">
        <v>150</v>
      </c>
      <c r="D20" s="87" t="s">
        <v>2</v>
      </c>
      <c r="E20" s="87" t="s">
        <v>12</v>
      </c>
      <c r="F20" s="150">
        <v>32</v>
      </c>
      <c r="G20" s="87"/>
      <c r="H20" s="87">
        <v>1</v>
      </c>
      <c r="I20" s="87" t="s">
        <v>607</v>
      </c>
      <c r="J20" s="87" t="s">
        <v>70</v>
      </c>
      <c r="L20" s="192"/>
      <c r="M20" s="14"/>
      <c r="N20" s="14" t="s">
        <v>386</v>
      </c>
      <c r="O20" s="38">
        <f>COUNTIF($I$114:$I$115, N20)+COUNTIF($I$117:$I$141,N20)</f>
        <v>0</v>
      </c>
      <c r="Q20">
        <f t="shared" ref="Q20:Q23" si="3">O20*100/$P$19</f>
        <v>0</v>
      </c>
    </row>
    <row r="21" spans="1:21">
      <c r="A21" s="22" t="s">
        <v>1080</v>
      </c>
      <c r="B21" s="22">
        <v>1</v>
      </c>
      <c r="C21" s="22">
        <v>150</v>
      </c>
      <c r="D21" s="22" t="s">
        <v>2</v>
      </c>
      <c r="E21" s="22" t="s">
        <v>12</v>
      </c>
      <c r="F21" s="152">
        <v>39</v>
      </c>
      <c r="G21" s="22"/>
      <c r="H21" s="22">
        <v>1</v>
      </c>
      <c r="I21" s="22" t="s">
        <v>2</v>
      </c>
      <c r="J21" s="22" t="s">
        <v>12</v>
      </c>
      <c r="L21" s="192"/>
      <c r="M21" s="14"/>
      <c r="N21" s="14" t="s">
        <v>598</v>
      </c>
      <c r="O21" s="38">
        <f>COUNTIF($I$114:$I$115, N21)+COUNTIF($I$117:$I$141,N21)</f>
        <v>2</v>
      </c>
      <c r="Q21">
        <f>O21*100/$P$19</f>
        <v>7.4074074074074074</v>
      </c>
    </row>
    <row r="22" spans="1:21">
      <c r="A22" s="22" t="s">
        <v>1081</v>
      </c>
      <c r="B22" s="22">
        <v>1</v>
      </c>
      <c r="C22" s="22">
        <v>150</v>
      </c>
      <c r="D22" s="22" t="s">
        <v>2</v>
      </c>
      <c r="E22" s="22" t="s">
        <v>12</v>
      </c>
      <c r="F22" s="152">
        <v>39</v>
      </c>
      <c r="G22" s="22"/>
      <c r="H22" s="22">
        <v>1</v>
      </c>
      <c r="I22" s="22" t="s">
        <v>2</v>
      </c>
      <c r="J22" s="22" t="s">
        <v>12</v>
      </c>
      <c r="L22" s="192"/>
      <c r="M22" s="14"/>
      <c r="N22" s="14" t="s">
        <v>601</v>
      </c>
      <c r="O22" s="38">
        <f>COUNTIF($I$114:$I$115, N22)+COUNTIF($I$117:$I$141,N22)</f>
        <v>22</v>
      </c>
      <c r="Q22">
        <f>O22*100/$P$19</f>
        <v>81.481481481481481</v>
      </c>
    </row>
    <row r="23" spans="1:21">
      <c r="A23" s="87" t="s">
        <v>1082</v>
      </c>
      <c r="B23" s="87">
        <v>1</v>
      </c>
      <c r="C23" s="87">
        <v>150</v>
      </c>
      <c r="D23" s="87" t="s">
        <v>2</v>
      </c>
      <c r="E23" s="87" t="s">
        <v>12</v>
      </c>
      <c r="F23" s="150">
        <v>37</v>
      </c>
      <c r="G23" s="87"/>
      <c r="H23" s="87">
        <v>1</v>
      </c>
      <c r="I23" s="87" t="s">
        <v>2</v>
      </c>
      <c r="J23" s="87" t="s">
        <v>12</v>
      </c>
      <c r="L23" s="193"/>
      <c r="M23" s="39"/>
      <c r="N23" s="39" t="s">
        <v>607</v>
      </c>
      <c r="O23" s="39">
        <f>COUNTIF($I$114:$I$115, N23)+COUNTIF($I$117:$I$141,N23)</f>
        <v>3</v>
      </c>
      <c r="P23" s="6"/>
      <c r="Q23" s="6">
        <f t="shared" si="3"/>
        <v>11.111111111111111</v>
      </c>
    </row>
    <row r="24" spans="1:21">
      <c r="A24" s="87" t="s">
        <v>1083</v>
      </c>
      <c r="B24" s="87">
        <v>1</v>
      </c>
      <c r="C24" s="87">
        <v>150</v>
      </c>
      <c r="D24" s="87" t="s">
        <v>2</v>
      </c>
      <c r="E24" s="87" t="s">
        <v>12</v>
      </c>
      <c r="F24" s="150">
        <v>37</v>
      </c>
      <c r="G24" s="87"/>
      <c r="H24" s="87">
        <v>1</v>
      </c>
      <c r="I24" s="87" t="s">
        <v>2</v>
      </c>
      <c r="J24" s="87" t="s">
        <v>12</v>
      </c>
      <c r="L24" s="194" t="s">
        <v>1024</v>
      </c>
      <c r="M24" s="37">
        <f>COUNTIF(A142:A174, "*_01")</f>
        <v>22</v>
      </c>
      <c r="N24" s="37" t="s">
        <v>2</v>
      </c>
      <c r="O24" s="14">
        <f>COUNTIF($I$142:$I$174, N24)</f>
        <v>0</v>
      </c>
      <c r="P24" s="56">
        <f>SUM(O24:O28)</f>
        <v>33</v>
      </c>
      <c r="Q24" s="56">
        <f>O24*100/$P$24</f>
        <v>0</v>
      </c>
    </row>
    <row r="25" spans="1:21">
      <c r="A25" s="22" t="s">
        <v>1084</v>
      </c>
      <c r="B25" s="22">
        <v>1</v>
      </c>
      <c r="C25" s="22">
        <v>150</v>
      </c>
      <c r="D25" s="22" t="s">
        <v>2</v>
      </c>
      <c r="E25" s="22" t="s">
        <v>12</v>
      </c>
      <c r="F25" s="152">
        <v>40</v>
      </c>
      <c r="G25" s="22"/>
      <c r="H25" s="22">
        <v>1</v>
      </c>
      <c r="I25" s="22" t="s">
        <v>2</v>
      </c>
      <c r="J25" s="22" t="s">
        <v>12</v>
      </c>
      <c r="L25" s="195"/>
      <c r="M25" s="14"/>
      <c r="N25" s="14" t="s">
        <v>386</v>
      </c>
      <c r="O25" s="14">
        <f>COUNTIF($I$142:$I$174, N25)</f>
        <v>0</v>
      </c>
      <c r="Q25">
        <f t="shared" ref="Q25:Q27" si="4">O25*100/$P$24</f>
        <v>0</v>
      </c>
    </row>
    <row r="26" spans="1:21">
      <c r="A26" s="22" t="s">
        <v>1085</v>
      </c>
      <c r="B26" s="22">
        <v>1</v>
      </c>
      <c r="C26" s="22">
        <v>150</v>
      </c>
      <c r="D26" s="22" t="s">
        <v>2</v>
      </c>
      <c r="E26" s="22" t="s">
        <v>12</v>
      </c>
      <c r="F26" s="152">
        <v>40</v>
      </c>
      <c r="G26" s="22"/>
      <c r="H26" s="22">
        <v>1</v>
      </c>
      <c r="I26" s="22" t="s">
        <v>2</v>
      </c>
      <c r="J26" s="22" t="s">
        <v>12</v>
      </c>
      <c r="L26" s="195"/>
      <c r="M26" s="14"/>
      <c r="N26" s="14" t="s">
        <v>598</v>
      </c>
      <c r="O26" s="14">
        <f>COUNTIF($I$142:$I$174, N26)</f>
        <v>0</v>
      </c>
      <c r="Q26">
        <f t="shared" si="4"/>
        <v>0</v>
      </c>
    </row>
    <row r="27" spans="1:21">
      <c r="A27" s="87" t="s">
        <v>1086</v>
      </c>
      <c r="B27" s="87">
        <v>1</v>
      </c>
      <c r="C27" s="87">
        <v>150</v>
      </c>
      <c r="D27" s="87" t="s">
        <v>2</v>
      </c>
      <c r="E27" s="87" t="s">
        <v>12</v>
      </c>
      <c r="F27" s="150">
        <v>46</v>
      </c>
      <c r="G27" s="87"/>
      <c r="H27" s="87">
        <v>1</v>
      </c>
      <c r="I27" s="87" t="s">
        <v>2</v>
      </c>
      <c r="J27" s="87" t="s">
        <v>12</v>
      </c>
      <c r="L27" s="195"/>
      <c r="M27" s="14"/>
      <c r="N27" s="14" t="s">
        <v>601</v>
      </c>
      <c r="O27" s="14">
        <f>COUNTIF($I$142:$I$174, N27)</f>
        <v>0</v>
      </c>
      <c r="Q27">
        <f t="shared" si="4"/>
        <v>0</v>
      </c>
    </row>
    <row r="28" spans="1:21">
      <c r="A28" s="87" t="s">
        <v>1087</v>
      </c>
      <c r="B28" s="87">
        <v>1</v>
      </c>
      <c r="C28" s="87">
        <v>150</v>
      </c>
      <c r="D28" s="87" t="s">
        <v>2</v>
      </c>
      <c r="E28" s="87" t="s">
        <v>12</v>
      </c>
      <c r="F28" s="150">
        <v>46</v>
      </c>
      <c r="G28" s="87"/>
      <c r="H28" s="87">
        <v>1</v>
      </c>
      <c r="I28" s="87" t="s">
        <v>2</v>
      </c>
      <c r="J28" s="87" t="s">
        <v>12</v>
      </c>
      <c r="L28" s="196"/>
      <c r="M28" s="39"/>
      <c r="N28" s="39" t="s">
        <v>607</v>
      </c>
      <c r="O28" s="39">
        <f>COUNTIF($I$142:$I$174, N28)</f>
        <v>33</v>
      </c>
      <c r="P28" s="6"/>
      <c r="Q28" s="6">
        <f>O28*100/$P$24</f>
        <v>100</v>
      </c>
    </row>
    <row r="29" spans="1:21">
      <c r="A29" s="22" t="s">
        <v>1088</v>
      </c>
      <c r="B29" s="22">
        <v>1</v>
      </c>
      <c r="C29" s="22">
        <v>150</v>
      </c>
      <c r="D29" s="22" t="s">
        <v>2</v>
      </c>
      <c r="E29" s="22" t="s">
        <v>12</v>
      </c>
      <c r="F29" s="152">
        <v>7</v>
      </c>
      <c r="G29" s="22"/>
      <c r="H29" s="22">
        <v>1</v>
      </c>
      <c r="I29" s="22" t="s">
        <v>2</v>
      </c>
      <c r="J29" s="22" t="s">
        <v>12</v>
      </c>
      <c r="L29" s="14" t="s">
        <v>604</v>
      </c>
      <c r="M29" s="126">
        <f>M4+M9+M14+M19+M24</f>
        <v>108</v>
      </c>
      <c r="N29" s="14"/>
      <c r="O29" s="126">
        <f>SUM(O4:O28)</f>
        <v>170</v>
      </c>
      <c r="P29" s="68">
        <f>P4+P9+P14+P19+P24</f>
        <v>170</v>
      </c>
    </row>
    <row r="30" spans="1:21">
      <c r="A30" s="22" t="s">
        <v>1089</v>
      </c>
      <c r="B30" s="22">
        <v>1</v>
      </c>
      <c r="C30" s="22">
        <v>150</v>
      </c>
      <c r="D30" s="22" t="s">
        <v>2</v>
      </c>
      <c r="E30" s="22" t="s">
        <v>12</v>
      </c>
      <c r="F30" s="152">
        <v>7</v>
      </c>
      <c r="G30" s="22"/>
      <c r="H30" s="22">
        <v>1</v>
      </c>
      <c r="I30" s="22" t="s">
        <v>2</v>
      </c>
      <c r="J30" s="22" t="s">
        <v>12</v>
      </c>
      <c r="L30" s="14"/>
      <c r="M30" s="126"/>
      <c r="N30" s="14"/>
      <c r="O30" s="126"/>
      <c r="P30" s="68"/>
    </row>
    <row r="31" spans="1:21">
      <c r="A31" s="150" t="s">
        <v>1053</v>
      </c>
      <c r="B31" s="87">
        <v>1</v>
      </c>
      <c r="C31" s="87">
        <v>150</v>
      </c>
      <c r="D31" s="87" t="s">
        <v>386</v>
      </c>
      <c r="E31" s="87" t="s">
        <v>12</v>
      </c>
      <c r="F31" s="150">
        <v>25</v>
      </c>
      <c r="G31" s="87"/>
      <c r="H31" s="87">
        <v>1</v>
      </c>
      <c r="I31" s="87" t="s">
        <v>1805</v>
      </c>
      <c r="J31" s="87" t="s">
        <v>12</v>
      </c>
      <c r="L31" s="174" t="s">
        <v>599</v>
      </c>
      <c r="M31" s="174" t="s">
        <v>700</v>
      </c>
      <c r="N31" s="174" t="s">
        <v>600</v>
      </c>
      <c r="O31" s="174" t="s">
        <v>683</v>
      </c>
      <c r="P31" s="174" t="s">
        <v>609</v>
      </c>
      <c r="Q31" s="174" t="s">
        <v>610</v>
      </c>
      <c r="S31" s="172" t="s">
        <v>608</v>
      </c>
      <c r="T31" s="190" t="s">
        <v>603</v>
      </c>
      <c r="U31" s="190"/>
    </row>
    <row r="32" spans="1:21">
      <c r="A32" s="150" t="s">
        <v>1054</v>
      </c>
      <c r="B32" s="87">
        <v>1</v>
      </c>
      <c r="C32" s="87">
        <v>150</v>
      </c>
      <c r="D32" s="87" t="s">
        <v>386</v>
      </c>
      <c r="E32" s="87" t="s">
        <v>12</v>
      </c>
      <c r="F32" s="150">
        <v>25</v>
      </c>
      <c r="G32" s="87"/>
      <c r="H32" s="87">
        <v>1</v>
      </c>
      <c r="I32" s="87" t="s">
        <v>1805</v>
      </c>
      <c r="J32" s="87" t="s">
        <v>12</v>
      </c>
      <c r="L32" s="175"/>
      <c r="M32" s="175"/>
      <c r="N32" s="175"/>
      <c r="O32" s="175"/>
      <c r="P32" s="175"/>
      <c r="Q32" s="175"/>
      <c r="S32" s="173"/>
      <c r="T32" s="58" t="s">
        <v>1022</v>
      </c>
      <c r="U32" s="58" t="s">
        <v>70</v>
      </c>
    </row>
    <row r="33" spans="1:21">
      <c r="A33" s="29" t="s">
        <v>39</v>
      </c>
      <c r="B33" s="26">
        <v>1</v>
      </c>
      <c r="C33" s="26">
        <v>150</v>
      </c>
      <c r="D33" s="26" t="s">
        <v>386</v>
      </c>
      <c r="E33" s="26" t="s">
        <v>12</v>
      </c>
      <c r="F33" s="168"/>
      <c r="G33" s="26"/>
      <c r="H33" s="26">
        <v>0</v>
      </c>
      <c r="I33" s="26" t="s">
        <v>607</v>
      </c>
      <c r="J33" s="26" t="s">
        <v>70</v>
      </c>
      <c r="L33" s="37" t="s">
        <v>1022</v>
      </c>
      <c r="M33" s="56">
        <f>M9+M14+M19</f>
        <v>73</v>
      </c>
      <c r="N33" s="37" t="s">
        <v>1022</v>
      </c>
      <c r="O33" s="37">
        <f>SUM(O9:O12)+SUM(O14:O17)+SUM(O19:O22)</f>
        <v>81</v>
      </c>
      <c r="P33" s="56">
        <f>O33+O34</f>
        <v>108</v>
      </c>
      <c r="Q33" s="56">
        <f>O33*100/$P$33</f>
        <v>75</v>
      </c>
      <c r="S33" s="59" t="s">
        <v>1023</v>
      </c>
      <c r="T33" s="57">
        <f>Q33</f>
        <v>75</v>
      </c>
      <c r="U33" s="57">
        <f>Q34</f>
        <v>25</v>
      </c>
    </row>
    <row r="34" spans="1:21">
      <c r="A34" s="81" t="s">
        <v>67</v>
      </c>
      <c r="B34" s="81">
        <v>1</v>
      </c>
      <c r="C34" s="81">
        <v>150</v>
      </c>
      <c r="D34" s="81" t="s">
        <v>386</v>
      </c>
      <c r="E34" s="81" t="s">
        <v>12</v>
      </c>
      <c r="F34" s="153"/>
      <c r="G34" s="81"/>
      <c r="H34" s="81">
        <v>0</v>
      </c>
      <c r="I34" s="81" t="s">
        <v>386</v>
      </c>
      <c r="J34" s="81" t="s">
        <v>12</v>
      </c>
      <c r="L34" s="39"/>
      <c r="M34" s="6"/>
      <c r="N34" s="39" t="s">
        <v>70</v>
      </c>
      <c r="O34" s="39">
        <f>O13+O18+O23</f>
        <v>27</v>
      </c>
      <c r="P34" s="6"/>
      <c r="Q34" s="6">
        <f>O34*100/$P$33</f>
        <v>25</v>
      </c>
      <c r="S34" s="59" t="s">
        <v>682</v>
      </c>
      <c r="T34" s="57">
        <f>Q35</f>
        <v>0</v>
      </c>
      <c r="U34" s="57">
        <f>Q36</f>
        <v>100</v>
      </c>
    </row>
    <row r="35" spans="1:21">
      <c r="A35" s="26" t="s">
        <v>65</v>
      </c>
      <c r="B35" s="26">
        <v>1</v>
      </c>
      <c r="C35" s="26">
        <v>150</v>
      </c>
      <c r="D35" s="26" t="s">
        <v>386</v>
      </c>
      <c r="E35" s="26" t="s">
        <v>12</v>
      </c>
      <c r="F35" s="168"/>
      <c r="G35" s="26"/>
      <c r="H35" s="26">
        <v>0</v>
      </c>
      <c r="I35" s="26" t="s">
        <v>607</v>
      </c>
      <c r="J35" s="26" t="s">
        <v>70</v>
      </c>
      <c r="L35" s="37" t="s">
        <v>70</v>
      </c>
      <c r="M35" s="56">
        <f>M24</f>
        <v>22</v>
      </c>
      <c r="N35" s="37" t="s">
        <v>1022</v>
      </c>
      <c r="O35" s="37">
        <f>SUM(O24:O27)</f>
        <v>0</v>
      </c>
      <c r="P35" s="56">
        <f>O35+O36</f>
        <v>33</v>
      </c>
      <c r="Q35" s="56">
        <f>O35*100/$P$35</f>
        <v>0</v>
      </c>
    </row>
    <row r="36" spans="1:21">
      <c r="A36" s="81" t="s">
        <v>189</v>
      </c>
      <c r="B36" s="81">
        <v>1</v>
      </c>
      <c r="C36" s="81">
        <v>150</v>
      </c>
      <c r="D36" s="81" t="s">
        <v>386</v>
      </c>
      <c r="E36" s="81" t="s">
        <v>12</v>
      </c>
      <c r="F36" s="153"/>
      <c r="G36" s="81"/>
      <c r="H36" s="81">
        <v>0</v>
      </c>
      <c r="I36" s="81" t="s">
        <v>607</v>
      </c>
      <c r="J36" s="81" t="s">
        <v>70</v>
      </c>
      <c r="L36" s="39"/>
      <c r="M36" s="6"/>
      <c r="N36" s="39" t="s">
        <v>70</v>
      </c>
      <c r="O36" s="39">
        <f>O28</f>
        <v>33</v>
      </c>
      <c r="P36" s="6"/>
      <c r="Q36" s="6">
        <f>O36*100/$P$35</f>
        <v>100</v>
      </c>
    </row>
    <row r="37" spans="1:21">
      <c r="A37" s="26" t="s">
        <v>387</v>
      </c>
      <c r="B37" s="26">
        <v>1</v>
      </c>
      <c r="C37" s="26">
        <v>150</v>
      </c>
      <c r="D37" s="26" t="s">
        <v>386</v>
      </c>
      <c r="E37" s="26" t="s">
        <v>12</v>
      </c>
      <c r="F37" s="168"/>
      <c r="G37" s="26"/>
      <c r="H37" s="26">
        <v>0</v>
      </c>
      <c r="I37" s="26" t="s">
        <v>386</v>
      </c>
      <c r="J37" s="26" t="s">
        <v>12</v>
      </c>
      <c r="O37">
        <f>SUM(O33:O36)</f>
        <v>141</v>
      </c>
      <c r="P37">
        <f>P33+P35</f>
        <v>141</v>
      </c>
    </row>
    <row r="38" spans="1:21">
      <c r="A38" s="81" t="s">
        <v>671</v>
      </c>
      <c r="B38" s="81">
        <v>1</v>
      </c>
      <c r="C38" s="81">
        <v>150</v>
      </c>
      <c r="D38" s="81" t="s">
        <v>386</v>
      </c>
      <c r="E38" s="81" t="s">
        <v>12</v>
      </c>
      <c r="F38" s="153"/>
      <c r="G38" s="81"/>
      <c r="H38" s="81">
        <v>0</v>
      </c>
      <c r="I38" s="81" t="s">
        <v>386</v>
      </c>
      <c r="J38" s="81" t="s">
        <v>12</v>
      </c>
    </row>
    <row r="39" spans="1:21">
      <c r="A39" s="26" t="s">
        <v>71</v>
      </c>
      <c r="B39" s="26">
        <v>1</v>
      </c>
      <c r="C39" s="26">
        <v>150</v>
      </c>
      <c r="D39" s="26" t="s">
        <v>386</v>
      </c>
      <c r="E39" s="26" t="s">
        <v>12</v>
      </c>
      <c r="F39" s="168"/>
      <c r="G39" s="26"/>
      <c r="H39" s="26">
        <v>0</v>
      </c>
      <c r="I39" s="26" t="s">
        <v>386</v>
      </c>
      <c r="J39" s="26" t="s">
        <v>12</v>
      </c>
    </row>
    <row r="40" spans="1:21">
      <c r="A40" s="81" t="s">
        <v>684</v>
      </c>
      <c r="B40" s="81">
        <v>1</v>
      </c>
      <c r="C40" s="81">
        <v>150</v>
      </c>
      <c r="D40" s="81" t="s">
        <v>386</v>
      </c>
      <c r="E40" s="81" t="s">
        <v>12</v>
      </c>
      <c r="F40" s="153"/>
      <c r="G40" s="81"/>
      <c r="H40" s="81">
        <v>0</v>
      </c>
      <c r="I40" s="81" t="s">
        <v>386</v>
      </c>
      <c r="J40" s="81" t="s">
        <v>12</v>
      </c>
    </row>
    <row r="41" spans="1:21">
      <c r="A41" s="26" t="s">
        <v>672</v>
      </c>
      <c r="B41" s="26">
        <v>1</v>
      </c>
      <c r="C41" s="26">
        <v>150</v>
      </c>
      <c r="D41" s="26" t="s">
        <v>386</v>
      </c>
      <c r="E41" s="26" t="s">
        <v>12</v>
      </c>
      <c r="F41" s="168"/>
      <c r="G41" s="26"/>
      <c r="H41" s="26">
        <v>0</v>
      </c>
      <c r="I41" s="26" t="s">
        <v>386</v>
      </c>
      <c r="J41" s="26" t="s">
        <v>12</v>
      </c>
    </row>
    <row r="42" spans="1:21">
      <c r="A42" s="81" t="s">
        <v>298</v>
      </c>
      <c r="B42" s="81">
        <v>1</v>
      </c>
      <c r="C42" s="81">
        <v>150</v>
      </c>
      <c r="D42" s="81" t="s">
        <v>386</v>
      </c>
      <c r="E42" s="81" t="s">
        <v>12</v>
      </c>
      <c r="F42" s="153"/>
      <c r="G42" s="81"/>
      <c r="H42" s="81">
        <v>0</v>
      </c>
      <c r="I42" s="81" t="s">
        <v>386</v>
      </c>
      <c r="J42" s="81" t="s">
        <v>12</v>
      </c>
    </row>
    <row r="43" spans="1:21">
      <c r="A43" s="26" t="s">
        <v>26</v>
      </c>
      <c r="B43" s="26">
        <v>1</v>
      </c>
      <c r="C43" s="26">
        <v>150</v>
      </c>
      <c r="D43" s="26" t="s">
        <v>386</v>
      </c>
      <c r="E43" s="26" t="s">
        <v>12</v>
      </c>
      <c r="F43" s="168">
        <v>59</v>
      </c>
      <c r="G43" s="26"/>
      <c r="H43" s="26">
        <v>1</v>
      </c>
      <c r="I43" s="26" t="s">
        <v>386</v>
      </c>
      <c r="J43" s="26" t="s">
        <v>12</v>
      </c>
    </row>
    <row r="44" spans="1:21">
      <c r="A44" s="26" t="s">
        <v>27</v>
      </c>
      <c r="B44" s="26">
        <v>1</v>
      </c>
      <c r="C44" s="26">
        <v>150</v>
      </c>
      <c r="D44" s="26" t="s">
        <v>386</v>
      </c>
      <c r="E44" s="26" t="s">
        <v>12</v>
      </c>
      <c r="F44" s="168">
        <v>59</v>
      </c>
      <c r="G44" s="26"/>
      <c r="H44" s="26">
        <v>1</v>
      </c>
      <c r="I44" s="26" t="s">
        <v>386</v>
      </c>
      <c r="J44" s="26" t="s">
        <v>12</v>
      </c>
    </row>
    <row r="45" spans="1:21">
      <c r="A45" s="81" t="s">
        <v>389</v>
      </c>
      <c r="B45" s="81">
        <v>1</v>
      </c>
      <c r="C45" s="81">
        <v>150</v>
      </c>
      <c r="D45" s="81" t="s">
        <v>386</v>
      </c>
      <c r="E45" s="81" t="s">
        <v>12</v>
      </c>
      <c r="F45" s="153">
        <v>103</v>
      </c>
      <c r="G45" s="81"/>
      <c r="H45" s="81">
        <v>1</v>
      </c>
      <c r="I45" s="81" t="s">
        <v>386</v>
      </c>
      <c r="J45" s="81" t="s">
        <v>12</v>
      </c>
    </row>
    <row r="46" spans="1:21">
      <c r="A46" s="81" t="s">
        <v>390</v>
      </c>
      <c r="B46" s="81">
        <v>1</v>
      </c>
      <c r="C46" s="81">
        <v>150</v>
      </c>
      <c r="D46" s="81" t="s">
        <v>386</v>
      </c>
      <c r="E46" s="81" t="s">
        <v>12</v>
      </c>
      <c r="F46" s="153">
        <v>103</v>
      </c>
      <c r="G46" s="81"/>
      <c r="H46" s="81">
        <v>1</v>
      </c>
      <c r="I46" s="81" t="s">
        <v>386</v>
      </c>
      <c r="J46" s="81" t="s">
        <v>12</v>
      </c>
    </row>
    <row r="47" spans="1:21">
      <c r="A47" s="26" t="s">
        <v>562</v>
      </c>
      <c r="B47" s="26">
        <v>1</v>
      </c>
      <c r="C47" s="28">
        <v>150</v>
      </c>
      <c r="D47" s="26" t="s">
        <v>386</v>
      </c>
      <c r="E47" s="26" t="s">
        <v>12</v>
      </c>
      <c r="F47" s="168"/>
      <c r="G47" s="26"/>
      <c r="H47" s="26">
        <v>0</v>
      </c>
      <c r="I47" s="26" t="s">
        <v>386</v>
      </c>
      <c r="J47" s="26" t="s">
        <v>12</v>
      </c>
    </row>
    <row r="48" spans="1:21">
      <c r="A48" s="81" t="s">
        <v>394</v>
      </c>
      <c r="B48" s="81">
        <v>1</v>
      </c>
      <c r="C48" s="81">
        <v>150</v>
      </c>
      <c r="D48" s="81" t="s">
        <v>386</v>
      </c>
      <c r="E48" s="81" t="s">
        <v>12</v>
      </c>
      <c r="F48" s="153">
        <v>37</v>
      </c>
      <c r="G48" s="81"/>
      <c r="H48" s="81">
        <v>1</v>
      </c>
      <c r="I48" s="81" t="s">
        <v>607</v>
      </c>
      <c r="J48" s="81" t="s">
        <v>70</v>
      </c>
    </row>
    <row r="49" spans="1:10">
      <c r="A49" s="81" t="s">
        <v>395</v>
      </c>
      <c r="B49" s="81">
        <v>1</v>
      </c>
      <c r="C49" s="81">
        <v>150</v>
      </c>
      <c r="D49" s="81" t="s">
        <v>386</v>
      </c>
      <c r="E49" s="81" t="s">
        <v>12</v>
      </c>
      <c r="F49" s="153">
        <v>37</v>
      </c>
      <c r="G49" s="81"/>
      <c r="H49" s="81">
        <v>1</v>
      </c>
      <c r="I49" s="81" t="s">
        <v>386</v>
      </c>
      <c r="J49" s="81" t="s">
        <v>12</v>
      </c>
    </row>
    <row r="50" spans="1:10">
      <c r="A50" s="26" t="s">
        <v>822</v>
      </c>
      <c r="B50" s="26">
        <v>1</v>
      </c>
      <c r="C50" s="26">
        <v>156</v>
      </c>
      <c r="D50" s="26" t="s">
        <v>386</v>
      </c>
      <c r="E50" s="26" t="s">
        <v>12</v>
      </c>
      <c r="F50" s="168"/>
      <c r="G50" s="26"/>
      <c r="H50" s="26">
        <v>0</v>
      </c>
      <c r="I50" s="26" t="s">
        <v>386</v>
      </c>
      <c r="J50" s="26" t="s">
        <v>12</v>
      </c>
    </row>
    <row r="51" spans="1:10">
      <c r="A51" s="81" t="s">
        <v>1117</v>
      </c>
      <c r="B51" s="81">
        <v>1</v>
      </c>
      <c r="C51" s="81">
        <v>150</v>
      </c>
      <c r="D51" s="81" t="s">
        <v>386</v>
      </c>
      <c r="E51" s="81" t="s">
        <v>12</v>
      </c>
      <c r="F51" s="153"/>
      <c r="G51" s="81"/>
      <c r="H51" s="81">
        <v>0</v>
      </c>
      <c r="I51" s="81" t="s">
        <v>607</v>
      </c>
      <c r="J51" s="81" t="s">
        <v>70</v>
      </c>
    </row>
    <row r="52" spans="1:10">
      <c r="A52" s="26" t="s">
        <v>712</v>
      </c>
      <c r="B52" s="26">
        <v>1</v>
      </c>
      <c r="C52" s="26">
        <v>150</v>
      </c>
      <c r="D52" s="26" t="s">
        <v>386</v>
      </c>
      <c r="E52" s="26" t="s">
        <v>12</v>
      </c>
      <c r="F52" s="168"/>
      <c r="G52" s="26"/>
      <c r="H52" s="26">
        <v>0</v>
      </c>
      <c r="I52" s="26" t="s">
        <v>386</v>
      </c>
      <c r="J52" s="26" t="s">
        <v>12</v>
      </c>
    </row>
    <row r="53" spans="1:10">
      <c r="A53" s="81" t="s">
        <v>1119</v>
      </c>
      <c r="B53" s="81">
        <v>1</v>
      </c>
      <c r="C53" s="81">
        <v>150</v>
      </c>
      <c r="D53" s="81" t="s">
        <v>386</v>
      </c>
      <c r="E53" s="81" t="s">
        <v>12</v>
      </c>
      <c r="F53" s="153"/>
      <c r="G53" s="81"/>
      <c r="H53" s="81">
        <v>0</v>
      </c>
      <c r="I53" s="81" t="s">
        <v>386</v>
      </c>
      <c r="J53" s="81" t="s">
        <v>12</v>
      </c>
    </row>
    <row r="54" spans="1:10">
      <c r="A54" s="26" t="s">
        <v>697</v>
      </c>
      <c r="B54" s="26">
        <v>1</v>
      </c>
      <c r="C54" s="26">
        <v>150</v>
      </c>
      <c r="D54" s="26" t="s">
        <v>386</v>
      </c>
      <c r="E54" s="26" t="s">
        <v>12</v>
      </c>
      <c r="F54" s="168">
        <v>11</v>
      </c>
      <c r="G54" s="26"/>
      <c r="H54" s="26">
        <v>2</v>
      </c>
      <c r="I54" s="26" t="s">
        <v>386</v>
      </c>
      <c r="J54" s="26" t="s">
        <v>12</v>
      </c>
    </row>
    <row r="55" spans="1:10">
      <c r="A55" s="26" t="s">
        <v>698</v>
      </c>
      <c r="B55" s="26">
        <v>1</v>
      </c>
      <c r="C55" s="26">
        <v>150</v>
      </c>
      <c r="D55" s="26" t="s">
        <v>386</v>
      </c>
      <c r="E55" s="26" t="s">
        <v>12</v>
      </c>
      <c r="F55" s="168">
        <v>11</v>
      </c>
      <c r="G55" s="26">
        <v>106</v>
      </c>
      <c r="H55" s="26">
        <v>2</v>
      </c>
      <c r="I55" s="26" t="s">
        <v>386</v>
      </c>
      <c r="J55" s="26" t="s">
        <v>12</v>
      </c>
    </row>
    <row r="56" spans="1:10">
      <c r="A56" s="26" t="s">
        <v>699</v>
      </c>
      <c r="B56" s="26">
        <v>1</v>
      </c>
      <c r="C56" s="26">
        <v>150</v>
      </c>
      <c r="D56" s="26" t="s">
        <v>386</v>
      </c>
      <c r="E56" s="26" t="s">
        <v>12</v>
      </c>
      <c r="F56" s="168">
        <v>11</v>
      </c>
      <c r="G56" s="26">
        <v>106</v>
      </c>
      <c r="H56" s="26">
        <v>2</v>
      </c>
      <c r="I56" s="26" t="s">
        <v>386</v>
      </c>
      <c r="J56" s="26" t="s">
        <v>12</v>
      </c>
    </row>
    <row r="57" spans="1:10">
      <c r="A57" s="81" t="s">
        <v>1040</v>
      </c>
      <c r="B57" s="81">
        <v>1</v>
      </c>
      <c r="C57" s="81">
        <v>150</v>
      </c>
      <c r="D57" s="81" t="s">
        <v>386</v>
      </c>
      <c r="E57" s="81" t="s">
        <v>12</v>
      </c>
      <c r="F57" s="153">
        <v>22</v>
      </c>
      <c r="G57" s="81"/>
      <c r="H57" s="81">
        <v>1</v>
      </c>
      <c r="I57" s="81" t="s">
        <v>386</v>
      </c>
      <c r="J57" s="81" t="s">
        <v>12</v>
      </c>
    </row>
    <row r="58" spans="1:10">
      <c r="A58" s="81" t="s">
        <v>1041</v>
      </c>
      <c r="B58" s="81">
        <v>1</v>
      </c>
      <c r="C58" s="81">
        <v>150</v>
      </c>
      <c r="D58" s="81" t="s">
        <v>386</v>
      </c>
      <c r="E58" s="81" t="s">
        <v>12</v>
      </c>
      <c r="F58" s="153">
        <v>22</v>
      </c>
      <c r="G58" s="81"/>
      <c r="H58" s="81">
        <v>1</v>
      </c>
      <c r="I58" s="81" t="s">
        <v>607</v>
      </c>
      <c r="J58" s="81" t="s">
        <v>70</v>
      </c>
    </row>
    <row r="59" spans="1:10">
      <c r="A59" s="81" t="s">
        <v>1055</v>
      </c>
      <c r="B59" s="81">
        <v>1</v>
      </c>
      <c r="C59" s="81">
        <v>150</v>
      </c>
      <c r="D59" s="81" t="s">
        <v>386</v>
      </c>
      <c r="E59" s="81" t="s">
        <v>12</v>
      </c>
      <c r="F59" s="153">
        <v>26</v>
      </c>
      <c r="G59" s="81"/>
      <c r="H59" s="81">
        <v>1</v>
      </c>
      <c r="I59" s="81" t="s">
        <v>386</v>
      </c>
      <c r="J59" s="81" t="s">
        <v>12</v>
      </c>
    </row>
    <row r="60" spans="1:10">
      <c r="A60" s="81" t="s">
        <v>1771</v>
      </c>
      <c r="B60" s="81">
        <v>1</v>
      </c>
      <c r="C60" s="81">
        <v>150</v>
      </c>
      <c r="D60" s="81" t="s">
        <v>386</v>
      </c>
      <c r="E60" s="81" t="s">
        <v>12</v>
      </c>
      <c r="F60" s="153">
        <v>26</v>
      </c>
      <c r="G60" s="81"/>
      <c r="H60" s="81">
        <v>1</v>
      </c>
      <c r="I60" s="81" t="s">
        <v>386</v>
      </c>
      <c r="J60" s="81" t="s">
        <v>12</v>
      </c>
    </row>
    <row r="61" spans="1:10">
      <c r="A61" s="26" t="s">
        <v>1042</v>
      </c>
      <c r="B61" s="26">
        <v>1</v>
      </c>
      <c r="C61" s="26">
        <v>150</v>
      </c>
      <c r="D61" s="26" t="s">
        <v>386</v>
      </c>
      <c r="E61" s="26" t="s">
        <v>12</v>
      </c>
      <c r="F61" s="168">
        <v>3</v>
      </c>
      <c r="G61" s="26"/>
      <c r="H61" s="26">
        <v>1</v>
      </c>
      <c r="I61" s="26" t="s">
        <v>386</v>
      </c>
      <c r="J61" s="26" t="s">
        <v>12</v>
      </c>
    </row>
    <row r="62" spans="1:10">
      <c r="A62" s="26" t="s">
        <v>1043</v>
      </c>
      <c r="B62" s="26">
        <v>1</v>
      </c>
      <c r="C62" s="26">
        <v>150</v>
      </c>
      <c r="D62" s="26" t="s">
        <v>386</v>
      </c>
      <c r="E62" s="26" t="s">
        <v>12</v>
      </c>
      <c r="F62" s="168">
        <v>3</v>
      </c>
      <c r="G62" s="26"/>
      <c r="H62" s="26">
        <v>1</v>
      </c>
      <c r="I62" s="26" t="s">
        <v>607</v>
      </c>
      <c r="J62" s="26" t="s">
        <v>70</v>
      </c>
    </row>
    <row r="63" spans="1:10">
      <c r="A63" s="81" t="s">
        <v>1056</v>
      </c>
      <c r="B63" s="81">
        <v>1</v>
      </c>
      <c r="C63" s="81">
        <v>150</v>
      </c>
      <c r="D63" s="81" t="s">
        <v>386</v>
      </c>
      <c r="E63" s="81" t="s">
        <v>12</v>
      </c>
      <c r="F63" s="153">
        <v>33</v>
      </c>
      <c r="G63" s="81">
        <v>118</v>
      </c>
      <c r="H63" s="81">
        <v>3</v>
      </c>
      <c r="I63" s="81" t="s">
        <v>386</v>
      </c>
      <c r="J63" s="81" t="s">
        <v>12</v>
      </c>
    </row>
    <row r="64" spans="1:10">
      <c r="A64" s="81" t="s">
        <v>1057</v>
      </c>
      <c r="B64" s="81">
        <v>1</v>
      </c>
      <c r="C64" s="81">
        <v>150</v>
      </c>
      <c r="D64" s="81" t="s">
        <v>386</v>
      </c>
      <c r="E64" s="81" t="s">
        <v>12</v>
      </c>
      <c r="F64" s="153">
        <v>33</v>
      </c>
      <c r="G64" s="81">
        <v>118</v>
      </c>
      <c r="H64" s="81">
        <v>3</v>
      </c>
      <c r="I64" s="81" t="s">
        <v>386</v>
      </c>
      <c r="J64" s="81" t="s">
        <v>12</v>
      </c>
    </row>
    <row r="65" spans="1:10">
      <c r="A65" s="81" t="s">
        <v>1058</v>
      </c>
      <c r="B65" s="81">
        <v>1</v>
      </c>
      <c r="C65" s="81">
        <v>150</v>
      </c>
      <c r="D65" s="81" t="s">
        <v>386</v>
      </c>
      <c r="E65" s="81" t="s">
        <v>12</v>
      </c>
      <c r="F65" s="153">
        <v>33</v>
      </c>
      <c r="G65" s="81">
        <v>65</v>
      </c>
      <c r="H65" s="81">
        <v>3</v>
      </c>
      <c r="I65" s="81" t="s">
        <v>386</v>
      </c>
      <c r="J65" s="81" t="s">
        <v>12</v>
      </c>
    </row>
    <row r="66" spans="1:10">
      <c r="A66" s="81" t="s">
        <v>1059</v>
      </c>
      <c r="B66" s="81">
        <v>1</v>
      </c>
      <c r="C66" s="81">
        <v>150</v>
      </c>
      <c r="D66" s="81" t="s">
        <v>386</v>
      </c>
      <c r="E66" s="81" t="s">
        <v>12</v>
      </c>
      <c r="F66" s="153">
        <v>33</v>
      </c>
      <c r="G66" s="81">
        <v>65</v>
      </c>
      <c r="H66" s="81">
        <v>3</v>
      </c>
      <c r="I66" s="81" t="s">
        <v>386</v>
      </c>
      <c r="J66" s="81" t="s">
        <v>12</v>
      </c>
    </row>
    <row r="67" spans="1:10">
      <c r="A67" s="26" t="s">
        <v>1044</v>
      </c>
      <c r="B67" s="26">
        <v>1</v>
      </c>
      <c r="C67" s="26">
        <v>150</v>
      </c>
      <c r="D67" s="26" t="s">
        <v>386</v>
      </c>
      <c r="E67" s="26" t="s">
        <v>12</v>
      </c>
      <c r="F67" s="168">
        <v>40</v>
      </c>
      <c r="G67" s="26"/>
      <c r="H67" s="26">
        <v>2</v>
      </c>
      <c r="I67" s="26" t="s">
        <v>607</v>
      </c>
      <c r="J67" s="26" t="s">
        <v>70</v>
      </c>
    </row>
    <row r="68" spans="1:10">
      <c r="A68" s="26" t="s">
        <v>1045</v>
      </c>
      <c r="B68" s="26">
        <v>1</v>
      </c>
      <c r="C68" s="26">
        <v>150</v>
      </c>
      <c r="D68" s="26" t="s">
        <v>386</v>
      </c>
      <c r="E68" s="26" t="s">
        <v>12</v>
      </c>
      <c r="F68" s="168">
        <v>40</v>
      </c>
      <c r="G68" s="26">
        <v>71</v>
      </c>
      <c r="H68" s="26">
        <v>2</v>
      </c>
      <c r="I68" s="26" t="s">
        <v>607</v>
      </c>
      <c r="J68" s="26" t="s">
        <v>70</v>
      </c>
    </row>
    <row r="69" spans="1:10">
      <c r="A69" s="26" t="s">
        <v>1046</v>
      </c>
      <c r="B69" s="26">
        <v>1</v>
      </c>
      <c r="C69" s="26">
        <v>150</v>
      </c>
      <c r="D69" s="26" t="s">
        <v>386</v>
      </c>
      <c r="E69" s="26" t="s">
        <v>12</v>
      </c>
      <c r="F69" s="168">
        <v>40</v>
      </c>
      <c r="G69" s="26">
        <v>71</v>
      </c>
      <c r="H69" s="26">
        <v>2</v>
      </c>
      <c r="I69" s="26" t="s">
        <v>607</v>
      </c>
      <c r="J69" s="26" t="s">
        <v>70</v>
      </c>
    </row>
    <row r="70" spans="1:10">
      <c r="A70" s="81" t="s">
        <v>1065</v>
      </c>
      <c r="B70" s="81">
        <v>1</v>
      </c>
      <c r="C70" s="81">
        <v>150</v>
      </c>
      <c r="D70" s="81" t="s">
        <v>386</v>
      </c>
      <c r="E70" s="81" t="s">
        <v>12</v>
      </c>
      <c r="F70" s="153">
        <v>41</v>
      </c>
      <c r="G70" s="92"/>
      <c r="H70" s="81">
        <v>1</v>
      </c>
      <c r="I70" s="81" t="s">
        <v>386</v>
      </c>
      <c r="J70" s="81" t="s">
        <v>12</v>
      </c>
    </row>
    <row r="71" spans="1:10">
      <c r="A71" s="81" t="s">
        <v>1066</v>
      </c>
      <c r="B71" s="81">
        <v>1</v>
      </c>
      <c r="C71" s="81">
        <v>150</v>
      </c>
      <c r="D71" s="81" t="s">
        <v>386</v>
      </c>
      <c r="E71" s="81" t="s">
        <v>12</v>
      </c>
      <c r="F71" s="153">
        <v>41</v>
      </c>
      <c r="G71" s="92"/>
      <c r="H71" s="81">
        <v>1</v>
      </c>
      <c r="I71" s="81" t="s">
        <v>607</v>
      </c>
      <c r="J71" s="81" t="s">
        <v>70</v>
      </c>
    </row>
    <row r="72" spans="1:10">
      <c r="A72" s="26" t="s">
        <v>1067</v>
      </c>
      <c r="B72" s="26">
        <v>1</v>
      </c>
      <c r="C72" s="26">
        <v>150</v>
      </c>
      <c r="D72" s="26" t="s">
        <v>386</v>
      </c>
      <c r="E72" s="26" t="s">
        <v>12</v>
      </c>
      <c r="F72" s="168">
        <v>46</v>
      </c>
      <c r="G72" s="26"/>
      <c r="H72" s="26">
        <v>2</v>
      </c>
      <c r="I72" s="26" t="s">
        <v>386</v>
      </c>
      <c r="J72" s="26" t="s">
        <v>12</v>
      </c>
    </row>
    <row r="73" spans="1:10">
      <c r="A73" s="26" t="s">
        <v>1068</v>
      </c>
      <c r="B73" s="26">
        <v>1</v>
      </c>
      <c r="C73" s="26">
        <v>150</v>
      </c>
      <c r="D73" s="26" t="s">
        <v>386</v>
      </c>
      <c r="E73" s="26" t="s">
        <v>12</v>
      </c>
      <c r="F73" s="168">
        <v>46</v>
      </c>
      <c r="G73" s="26">
        <v>128</v>
      </c>
      <c r="H73" s="26">
        <v>2</v>
      </c>
      <c r="I73" s="26" t="s">
        <v>386</v>
      </c>
      <c r="J73" s="26" t="s">
        <v>12</v>
      </c>
    </row>
    <row r="74" spans="1:10">
      <c r="A74" s="26" t="s">
        <v>1069</v>
      </c>
      <c r="B74" s="26">
        <v>1</v>
      </c>
      <c r="C74" s="26">
        <v>150</v>
      </c>
      <c r="D74" s="26" t="s">
        <v>386</v>
      </c>
      <c r="E74" s="26" t="s">
        <v>12</v>
      </c>
      <c r="F74" s="168">
        <v>46</v>
      </c>
      <c r="G74" s="26">
        <v>128</v>
      </c>
      <c r="H74" s="26">
        <v>2</v>
      </c>
      <c r="I74" s="26" t="s">
        <v>386</v>
      </c>
      <c r="J74" s="26" t="s">
        <v>12</v>
      </c>
    </row>
    <row r="75" spans="1:10">
      <c r="A75" s="81" t="s">
        <v>1072</v>
      </c>
      <c r="B75" s="81">
        <v>1</v>
      </c>
      <c r="C75" s="81">
        <v>150</v>
      </c>
      <c r="D75" s="81" t="s">
        <v>386</v>
      </c>
      <c r="E75" s="81" t="s">
        <v>12</v>
      </c>
      <c r="F75" s="153">
        <v>19</v>
      </c>
      <c r="G75" s="81"/>
      <c r="H75" s="81">
        <v>1</v>
      </c>
      <c r="I75" s="81" t="s">
        <v>386</v>
      </c>
      <c r="J75" s="81" t="s">
        <v>12</v>
      </c>
    </row>
    <row r="76" spans="1:10">
      <c r="A76" s="81" t="s">
        <v>1073</v>
      </c>
      <c r="B76" s="81">
        <v>1</v>
      </c>
      <c r="C76" s="81">
        <v>150</v>
      </c>
      <c r="D76" s="81" t="s">
        <v>386</v>
      </c>
      <c r="E76" s="81" t="s">
        <v>12</v>
      </c>
      <c r="F76" s="153">
        <v>19</v>
      </c>
      <c r="G76" s="81"/>
      <c r="H76" s="81">
        <v>1</v>
      </c>
      <c r="I76" s="81" t="s">
        <v>386</v>
      </c>
      <c r="J76" s="81" t="s">
        <v>12</v>
      </c>
    </row>
    <row r="77" spans="1:10">
      <c r="A77" s="12" t="s">
        <v>127</v>
      </c>
      <c r="B77" s="31">
        <v>1</v>
      </c>
      <c r="C77" s="31">
        <v>150</v>
      </c>
      <c r="D77" s="12" t="s">
        <v>598</v>
      </c>
      <c r="E77" s="12" t="s">
        <v>12</v>
      </c>
      <c r="F77" s="156"/>
      <c r="G77" s="12"/>
      <c r="H77" s="12">
        <v>0</v>
      </c>
      <c r="I77" s="12" t="s">
        <v>598</v>
      </c>
      <c r="J77" s="12" t="s">
        <v>12</v>
      </c>
    </row>
    <row r="78" spans="1:10">
      <c r="A78" s="76" t="s">
        <v>691</v>
      </c>
      <c r="B78" s="80">
        <v>1</v>
      </c>
      <c r="C78" s="80">
        <v>150</v>
      </c>
      <c r="D78" s="76" t="s">
        <v>598</v>
      </c>
      <c r="E78" s="76" t="s">
        <v>12</v>
      </c>
      <c r="F78" s="155"/>
      <c r="G78" s="76"/>
      <c r="H78" s="76">
        <v>0</v>
      </c>
      <c r="I78" s="76" t="s">
        <v>607</v>
      </c>
      <c r="J78" s="76" t="s">
        <v>70</v>
      </c>
    </row>
    <row r="79" spans="1:10">
      <c r="A79" s="12" t="s">
        <v>129</v>
      </c>
      <c r="B79" s="31">
        <v>1</v>
      </c>
      <c r="C79" s="31">
        <v>150</v>
      </c>
      <c r="D79" s="12" t="s">
        <v>598</v>
      </c>
      <c r="E79" s="12" t="s">
        <v>12</v>
      </c>
      <c r="F79" s="156"/>
      <c r="G79" s="12"/>
      <c r="H79" s="12">
        <v>0</v>
      </c>
      <c r="I79" s="12" t="s">
        <v>598</v>
      </c>
      <c r="J79" s="12" t="s">
        <v>12</v>
      </c>
    </row>
    <row r="80" spans="1:10">
      <c r="A80" s="76" t="s">
        <v>233</v>
      </c>
      <c r="B80" s="80">
        <v>1</v>
      </c>
      <c r="C80" s="80">
        <v>150</v>
      </c>
      <c r="D80" s="76" t="s">
        <v>598</v>
      </c>
      <c r="E80" s="76" t="s">
        <v>12</v>
      </c>
      <c r="F80" s="155"/>
      <c r="G80" s="76"/>
      <c r="H80" s="76">
        <v>0</v>
      </c>
      <c r="I80" s="76" t="s">
        <v>598</v>
      </c>
      <c r="J80" s="76" t="s">
        <v>12</v>
      </c>
    </row>
    <row r="81" spans="1:10">
      <c r="A81" s="12" t="s">
        <v>650</v>
      </c>
      <c r="B81" s="31">
        <v>1</v>
      </c>
      <c r="C81" s="31">
        <v>150</v>
      </c>
      <c r="D81" s="12" t="s">
        <v>598</v>
      </c>
      <c r="E81" s="12" t="s">
        <v>12</v>
      </c>
      <c r="F81" s="156"/>
      <c r="G81" s="12"/>
      <c r="H81" s="12">
        <v>0</v>
      </c>
      <c r="I81" s="12" t="s">
        <v>607</v>
      </c>
      <c r="J81" s="12" t="s">
        <v>70</v>
      </c>
    </row>
    <row r="82" spans="1:10">
      <c r="A82" s="76" t="s">
        <v>1122</v>
      </c>
      <c r="B82" s="80">
        <v>1</v>
      </c>
      <c r="C82" s="80">
        <v>150</v>
      </c>
      <c r="D82" s="76" t="s">
        <v>598</v>
      </c>
      <c r="E82" s="76" t="s">
        <v>12</v>
      </c>
      <c r="F82" s="155"/>
      <c r="G82" s="76"/>
      <c r="H82" s="76">
        <v>0</v>
      </c>
      <c r="I82" s="76" t="s">
        <v>607</v>
      </c>
      <c r="J82" s="76" t="s">
        <v>70</v>
      </c>
    </row>
    <row r="83" spans="1:10">
      <c r="A83" s="12" t="s">
        <v>63</v>
      </c>
      <c r="B83" s="31">
        <v>1</v>
      </c>
      <c r="C83" s="31">
        <v>150</v>
      </c>
      <c r="D83" s="12" t="s">
        <v>598</v>
      </c>
      <c r="E83" s="12" t="s">
        <v>12</v>
      </c>
      <c r="F83" s="156"/>
      <c r="G83" s="12"/>
      <c r="H83" s="12">
        <v>0</v>
      </c>
      <c r="I83" s="12" t="s">
        <v>607</v>
      </c>
      <c r="J83" s="12" t="s">
        <v>70</v>
      </c>
    </row>
    <row r="84" spans="1:10">
      <c r="A84" s="76" t="s">
        <v>45</v>
      </c>
      <c r="B84" s="80">
        <v>1</v>
      </c>
      <c r="C84" s="80">
        <v>150</v>
      </c>
      <c r="D84" s="76" t="s">
        <v>598</v>
      </c>
      <c r="E84" s="76" t="s">
        <v>12</v>
      </c>
      <c r="F84" s="155"/>
      <c r="G84" s="76"/>
      <c r="H84" s="76">
        <v>0</v>
      </c>
      <c r="I84" s="76" t="s">
        <v>598</v>
      </c>
      <c r="J84" s="76" t="s">
        <v>12</v>
      </c>
    </row>
    <row r="85" spans="1:10">
      <c r="A85" s="12" t="s">
        <v>162</v>
      </c>
      <c r="B85" s="31">
        <v>1</v>
      </c>
      <c r="C85" s="31">
        <v>150</v>
      </c>
      <c r="D85" s="12" t="s">
        <v>598</v>
      </c>
      <c r="E85" s="12" t="s">
        <v>12</v>
      </c>
      <c r="F85" s="156"/>
      <c r="G85" s="12"/>
      <c r="H85" s="12">
        <v>0</v>
      </c>
      <c r="I85" s="12" t="s">
        <v>598</v>
      </c>
      <c r="J85" s="12" t="s">
        <v>12</v>
      </c>
    </row>
    <row r="86" spans="1:10">
      <c r="A86" s="76" t="s">
        <v>220</v>
      </c>
      <c r="B86" s="80">
        <v>1</v>
      </c>
      <c r="C86" s="80">
        <v>150</v>
      </c>
      <c r="D86" s="76" t="s">
        <v>598</v>
      </c>
      <c r="E86" s="76" t="s">
        <v>12</v>
      </c>
      <c r="F86" s="155"/>
      <c r="G86" s="76"/>
      <c r="H86" s="76">
        <v>0</v>
      </c>
      <c r="I86" s="76" t="s">
        <v>598</v>
      </c>
      <c r="J86" s="76" t="s">
        <v>12</v>
      </c>
    </row>
    <row r="87" spans="1:10">
      <c r="A87" s="12" t="s">
        <v>145</v>
      </c>
      <c r="B87" s="31">
        <v>1</v>
      </c>
      <c r="C87" s="31">
        <v>150</v>
      </c>
      <c r="D87" s="12" t="s">
        <v>598</v>
      </c>
      <c r="E87" s="12" t="s">
        <v>12</v>
      </c>
      <c r="F87" s="156">
        <v>149</v>
      </c>
      <c r="G87" s="12"/>
      <c r="H87" s="12">
        <v>1</v>
      </c>
      <c r="I87" s="12" t="s">
        <v>598</v>
      </c>
      <c r="J87" s="12" t="s">
        <v>12</v>
      </c>
    </row>
    <row r="88" spans="1:10">
      <c r="A88" s="12" t="s">
        <v>146</v>
      </c>
      <c r="B88" s="31">
        <v>1</v>
      </c>
      <c r="C88" s="31">
        <v>150</v>
      </c>
      <c r="D88" s="12" t="s">
        <v>598</v>
      </c>
      <c r="E88" s="12" t="s">
        <v>12</v>
      </c>
      <c r="F88" s="156">
        <v>149</v>
      </c>
      <c r="G88" s="12"/>
      <c r="H88" s="12">
        <v>1</v>
      </c>
      <c r="I88" s="12" t="s">
        <v>607</v>
      </c>
      <c r="J88" s="12" t="s">
        <v>70</v>
      </c>
    </row>
    <row r="89" spans="1:10">
      <c r="A89" s="76" t="s">
        <v>168</v>
      </c>
      <c r="B89" s="80">
        <v>1</v>
      </c>
      <c r="C89" s="80">
        <v>150</v>
      </c>
      <c r="D89" s="76" t="s">
        <v>598</v>
      </c>
      <c r="E89" s="76" t="s">
        <v>12</v>
      </c>
      <c r="F89" s="155"/>
      <c r="G89" s="76"/>
      <c r="H89" s="76">
        <v>0</v>
      </c>
      <c r="I89" s="76" t="s">
        <v>598</v>
      </c>
      <c r="J89" s="76" t="s">
        <v>12</v>
      </c>
    </row>
    <row r="90" spans="1:10">
      <c r="A90" s="12" t="s">
        <v>22</v>
      </c>
      <c r="B90" s="31">
        <v>1</v>
      </c>
      <c r="C90" s="31">
        <v>150</v>
      </c>
      <c r="D90" s="12" t="s">
        <v>598</v>
      </c>
      <c r="E90" s="12" t="s">
        <v>12</v>
      </c>
      <c r="F90" s="156"/>
      <c r="G90" s="12"/>
      <c r="H90" s="12">
        <v>0</v>
      </c>
      <c r="I90" s="12" t="s">
        <v>598</v>
      </c>
      <c r="J90" s="12" t="s">
        <v>12</v>
      </c>
    </row>
    <row r="91" spans="1:10">
      <c r="A91" s="76" t="s">
        <v>392</v>
      </c>
      <c r="B91" s="80">
        <v>1</v>
      </c>
      <c r="C91" s="80">
        <v>150</v>
      </c>
      <c r="D91" s="76" t="s">
        <v>598</v>
      </c>
      <c r="E91" s="76" t="s">
        <v>12</v>
      </c>
      <c r="F91" s="155"/>
      <c r="G91" s="76"/>
      <c r="H91" s="76">
        <v>0</v>
      </c>
      <c r="I91" s="76" t="s">
        <v>598</v>
      </c>
      <c r="J91" s="76" t="s">
        <v>12</v>
      </c>
    </row>
    <row r="92" spans="1:10">
      <c r="A92" s="12" t="s">
        <v>1120</v>
      </c>
      <c r="B92" s="31">
        <v>1</v>
      </c>
      <c r="C92" s="31">
        <v>150</v>
      </c>
      <c r="D92" s="12" t="s">
        <v>598</v>
      </c>
      <c r="E92" s="12" t="s">
        <v>12</v>
      </c>
      <c r="F92" s="156"/>
      <c r="G92" s="12"/>
      <c r="H92" s="12">
        <v>0</v>
      </c>
      <c r="I92" s="12" t="s">
        <v>598</v>
      </c>
      <c r="J92" s="12" t="s">
        <v>12</v>
      </c>
    </row>
    <row r="93" spans="1:10">
      <c r="A93" s="76" t="s">
        <v>1090</v>
      </c>
      <c r="B93" s="80">
        <v>1</v>
      </c>
      <c r="C93" s="80">
        <v>96</v>
      </c>
      <c r="D93" s="76" t="s">
        <v>598</v>
      </c>
      <c r="E93" s="76" t="s">
        <v>12</v>
      </c>
      <c r="F93" s="155">
        <v>31</v>
      </c>
      <c r="G93" s="76"/>
      <c r="H93" s="76">
        <v>1</v>
      </c>
      <c r="I93" s="76" t="s">
        <v>607</v>
      </c>
      <c r="J93" s="76" t="s">
        <v>70</v>
      </c>
    </row>
    <row r="94" spans="1:10">
      <c r="A94" s="76" t="s">
        <v>1091</v>
      </c>
      <c r="B94" s="80">
        <v>1</v>
      </c>
      <c r="C94" s="80">
        <v>150</v>
      </c>
      <c r="D94" s="76" t="s">
        <v>598</v>
      </c>
      <c r="E94" s="76" t="s">
        <v>12</v>
      </c>
      <c r="F94" s="155">
        <v>31</v>
      </c>
      <c r="G94" s="76"/>
      <c r="H94" s="76">
        <v>1</v>
      </c>
      <c r="I94" s="76" t="s">
        <v>601</v>
      </c>
      <c r="J94" s="76" t="s">
        <v>12</v>
      </c>
    </row>
    <row r="95" spans="1:10">
      <c r="A95" s="12" t="s">
        <v>1118</v>
      </c>
      <c r="B95" s="31">
        <v>1</v>
      </c>
      <c r="C95" s="31">
        <v>150</v>
      </c>
      <c r="D95" s="12" t="s">
        <v>598</v>
      </c>
      <c r="E95" s="12" t="s">
        <v>12</v>
      </c>
      <c r="F95" s="156"/>
      <c r="G95" s="12"/>
      <c r="H95" s="12">
        <v>0</v>
      </c>
      <c r="I95" s="12" t="s">
        <v>598</v>
      </c>
      <c r="J95" s="12" t="s">
        <v>12</v>
      </c>
    </row>
    <row r="96" spans="1:10">
      <c r="A96" s="76" t="s">
        <v>725</v>
      </c>
      <c r="B96" s="80">
        <v>1</v>
      </c>
      <c r="C96" s="80">
        <v>150</v>
      </c>
      <c r="D96" s="76" t="s">
        <v>598</v>
      </c>
      <c r="E96" s="76" t="s">
        <v>12</v>
      </c>
      <c r="F96" s="155"/>
      <c r="G96" s="76"/>
      <c r="H96" s="76">
        <v>0</v>
      </c>
      <c r="I96" s="76" t="s">
        <v>598</v>
      </c>
      <c r="J96" s="76" t="s">
        <v>12</v>
      </c>
    </row>
    <row r="97" spans="1:10">
      <c r="A97" s="12" t="s">
        <v>1121</v>
      </c>
      <c r="B97" s="31">
        <v>1</v>
      </c>
      <c r="C97" s="31">
        <v>150</v>
      </c>
      <c r="D97" s="12" t="s">
        <v>598</v>
      </c>
      <c r="E97" s="12" t="s">
        <v>12</v>
      </c>
      <c r="F97" s="156"/>
      <c r="G97" s="12"/>
      <c r="H97" s="12">
        <v>0</v>
      </c>
      <c r="I97" s="12" t="s">
        <v>598</v>
      </c>
      <c r="J97" s="12" t="s">
        <v>12</v>
      </c>
    </row>
    <row r="98" spans="1:10">
      <c r="A98" s="76" t="s">
        <v>584</v>
      </c>
      <c r="B98" s="80">
        <v>1</v>
      </c>
      <c r="C98" s="80">
        <v>150</v>
      </c>
      <c r="D98" s="76" t="s">
        <v>598</v>
      </c>
      <c r="E98" s="76" t="s">
        <v>12</v>
      </c>
      <c r="F98" s="155"/>
      <c r="G98" s="76"/>
      <c r="H98" s="76">
        <v>0</v>
      </c>
      <c r="I98" s="76" t="s">
        <v>598</v>
      </c>
      <c r="J98" s="76" t="s">
        <v>12</v>
      </c>
    </row>
    <row r="99" spans="1:10">
      <c r="A99" s="12" t="s">
        <v>1038</v>
      </c>
      <c r="B99" s="31">
        <v>1</v>
      </c>
      <c r="C99" s="31">
        <v>150</v>
      </c>
      <c r="D99" s="12" t="s">
        <v>598</v>
      </c>
      <c r="E99" s="12" t="s">
        <v>12</v>
      </c>
      <c r="F99" s="156">
        <v>36</v>
      </c>
      <c r="G99" s="12"/>
      <c r="H99" s="12">
        <v>1</v>
      </c>
      <c r="I99" s="12" t="s">
        <v>598</v>
      </c>
      <c r="J99" s="12" t="s">
        <v>12</v>
      </c>
    </row>
    <row r="100" spans="1:10">
      <c r="A100" s="12" t="s">
        <v>1039</v>
      </c>
      <c r="B100" s="31">
        <v>1</v>
      </c>
      <c r="C100" s="31">
        <v>150</v>
      </c>
      <c r="D100" s="12" t="s">
        <v>598</v>
      </c>
      <c r="E100" s="12" t="s">
        <v>12</v>
      </c>
      <c r="F100" s="156">
        <v>36</v>
      </c>
      <c r="G100" s="12"/>
      <c r="H100" s="12">
        <v>1</v>
      </c>
      <c r="I100" s="12" t="s">
        <v>607</v>
      </c>
      <c r="J100" s="12" t="s">
        <v>70</v>
      </c>
    </row>
    <row r="101" spans="1:10">
      <c r="A101" s="76" t="s">
        <v>1702</v>
      </c>
      <c r="B101" s="80">
        <v>1</v>
      </c>
      <c r="C101" s="80">
        <v>150</v>
      </c>
      <c r="D101" s="76" t="s">
        <v>598</v>
      </c>
      <c r="E101" s="76" t="s">
        <v>12</v>
      </c>
      <c r="F101" s="155">
        <v>36</v>
      </c>
      <c r="G101" s="76"/>
      <c r="H101" s="76">
        <v>1</v>
      </c>
      <c r="I101" s="76" t="s">
        <v>607</v>
      </c>
      <c r="J101" s="76" t="s">
        <v>716</v>
      </c>
    </row>
    <row r="102" spans="1:10">
      <c r="A102" s="76" t="s">
        <v>1703</v>
      </c>
      <c r="B102" s="80">
        <v>1</v>
      </c>
      <c r="C102" s="80">
        <v>150</v>
      </c>
      <c r="D102" s="76" t="s">
        <v>598</v>
      </c>
      <c r="E102" s="76" t="s">
        <v>12</v>
      </c>
      <c r="F102" s="155">
        <v>36</v>
      </c>
      <c r="G102" s="76"/>
      <c r="H102" s="76">
        <v>1</v>
      </c>
      <c r="I102" s="76" t="s">
        <v>598</v>
      </c>
      <c r="J102" s="76" t="s">
        <v>12</v>
      </c>
    </row>
    <row r="103" spans="1:10">
      <c r="A103" s="12" t="s">
        <v>1100</v>
      </c>
      <c r="B103" s="31">
        <v>1</v>
      </c>
      <c r="C103" s="31">
        <v>150</v>
      </c>
      <c r="D103" s="12" t="s">
        <v>598</v>
      </c>
      <c r="E103" s="12" t="s">
        <v>12</v>
      </c>
      <c r="F103" s="156">
        <v>4</v>
      </c>
      <c r="G103" s="12"/>
      <c r="H103" s="12">
        <v>1</v>
      </c>
      <c r="I103" s="12" t="s">
        <v>598</v>
      </c>
      <c r="J103" s="12" t="s">
        <v>12</v>
      </c>
    </row>
    <row r="104" spans="1:10">
      <c r="A104" s="12" t="s">
        <v>1101</v>
      </c>
      <c r="B104" s="31">
        <v>1</v>
      </c>
      <c r="C104" s="31">
        <v>150</v>
      </c>
      <c r="D104" s="12" t="s">
        <v>598</v>
      </c>
      <c r="E104" s="12" t="s">
        <v>12</v>
      </c>
      <c r="F104" s="156">
        <v>4</v>
      </c>
      <c r="G104" s="12"/>
      <c r="H104" s="12">
        <v>1</v>
      </c>
      <c r="I104" s="12" t="s">
        <v>598</v>
      </c>
      <c r="J104" s="12" t="s">
        <v>12</v>
      </c>
    </row>
    <row r="105" spans="1:10">
      <c r="A105" s="76" t="s">
        <v>1092</v>
      </c>
      <c r="B105" s="80">
        <v>1</v>
      </c>
      <c r="C105" s="80">
        <v>150</v>
      </c>
      <c r="D105" s="76" t="s">
        <v>598</v>
      </c>
      <c r="E105" s="76" t="s">
        <v>12</v>
      </c>
      <c r="F105" s="155">
        <v>9</v>
      </c>
      <c r="G105" s="76"/>
      <c r="H105" s="76">
        <v>2</v>
      </c>
      <c r="I105" s="76" t="s">
        <v>598</v>
      </c>
      <c r="J105" s="76" t="s">
        <v>12</v>
      </c>
    </row>
    <row r="106" spans="1:10">
      <c r="A106" s="76" t="s">
        <v>1093</v>
      </c>
      <c r="B106" s="80">
        <v>1</v>
      </c>
      <c r="C106" s="80">
        <v>150</v>
      </c>
      <c r="D106" s="76" t="s">
        <v>598</v>
      </c>
      <c r="E106" s="76" t="s">
        <v>12</v>
      </c>
      <c r="F106" s="155">
        <v>9</v>
      </c>
      <c r="G106" s="76">
        <v>115</v>
      </c>
      <c r="H106" s="76">
        <v>2</v>
      </c>
      <c r="I106" s="76" t="s">
        <v>607</v>
      </c>
      <c r="J106" s="76" t="s">
        <v>70</v>
      </c>
    </row>
    <row r="107" spans="1:10">
      <c r="A107" s="76" t="s">
        <v>1094</v>
      </c>
      <c r="B107" s="80">
        <v>1</v>
      </c>
      <c r="C107" s="80">
        <v>150</v>
      </c>
      <c r="D107" s="76" t="s">
        <v>598</v>
      </c>
      <c r="E107" s="76" t="s">
        <v>12</v>
      </c>
      <c r="F107" s="155">
        <v>9</v>
      </c>
      <c r="G107" s="76">
        <v>115</v>
      </c>
      <c r="H107" s="76">
        <v>2</v>
      </c>
      <c r="I107" s="76" t="s">
        <v>607</v>
      </c>
      <c r="J107" s="76" t="s">
        <v>70</v>
      </c>
    </row>
    <row r="108" spans="1:10">
      <c r="A108" s="12" t="s">
        <v>1095</v>
      </c>
      <c r="B108" s="31">
        <v>1</v>
      </c>
      <c r="C108" s="31">
        <v>150</v>
      </c>
      <c r="D108" s="12" t="s">
        <v>598</v>
      </c>
      <c r="E108" s="12" t="s">
        <v>12</v>
      </c>
      <c r="F108" s="156">
        <v>15</v>
      </c>
      <c r="G108" s="42"/>
      <c r="H108" s="12">
        <v>2</v>
      </c>
      <c r="I108" s="12" t="s">
        <v>607</v>
      </c>
      <c r="J108" s="12" t="s">
        <v>70</v>
      </c>
    </row>
    <row r="109" spans="1:10">
      <c r="A109" s="12" t="s">
        <v>1096</v>
      </c>
      <c r="B109" s="31">
        <v>1</v>
      </c>
      <c r="C109" s="31">
        <v>150</v>
      </c>
      <c r="D109" s="12" t="s">
        <v>598</v>
      </c>
      <c r="E109" s="12" t="s">
        <v>12</v>
      </c>
      <c r="F109" s="156">
        <v>15</v>
      </c>
      <c r="G109" s="42">
        <v>50</v>
      </c>
      <c r="H109" s="12">
        <v>2</v>
      </c>
      <c r="I109" s="12" t="s">
        <v>598</v>
      </c>
      <c r="J109" s="12" t="s">
        <v>12</v>
      </c>
    </row>
    <row r="110" spans="1:10">
      <c r="A110" s="12" t="s">
        <v>1097</v>
      </c>
      <c r="B110" s="31">
        <v>1</v>
      </c>
      <c r="C110" s="31">
        <v>150</v>
      </c>
      <c r="D110" s="12" t="s">
        <v>598</v>
      </c>
      <c r="E110" s="12" t="s">
        <v>12</v>
      </c>
      <c r="F110" s="156">
        <v>15</v>
      </c>
      <c r="G110" s="42">
        <v>50</v>
      </c>
      <c r="H110" s="12">
        <v>2</v>
      </c>
      <c r="I110" s="12" t="s">
        <v>607</v>
      </c>
      <c r="J110" s="12" t="s">
        <v>70</v>
      </c>
    </row>
    <row r="111" spans="1:10">
      <c r="A111" s="76" t="s">
        <v>1098</v>
      </c>
      <c r="B111" s="80">
        <v>1</v>
      </c>
      <c r="C111" s="80">
        <v>150</v>
      </c>
      <c r="D111" s="76" t="s">
        <v>598</v>
      </c>
      <c r="E111" s="76" t="s">
        <v>12</v>
      </c>
      <c r="F111" s="155">
        <v>45</v>
      </c>
      <c r="G111" s="76"/>
      <c r="H111" s="76">
        <v>1</v>
      </c>
      <c r="I111" s="76" t="s">
        <v>607</v>
      </c>
      <c r="J111" s="76" t="s">
        <v>70</v>
      </c>
    </row>
    <row r="112" spans="1:10">
      <c r="A112" s="76" t="s">
        <v>1099</v>
      </c>
      <c r="B112" s="80">
        <v>1</v>
      </c>
      <c r="C112" s="80">
        <v>150</v>
      </c>
      <c r="D112" s="76" t="s">
        <v>598</v>
      </c>
      <c r="E112" s="76" t="s">
        <v>12</v>
      </c>
      <c r="F112" s="155">
        <v>45</v>
      </c>
      <c r="G112" s="76"/>
      <c r="H112" s="76">
        <v>1</v>
      </c>
      <c r="I112" s="76" t="s">
        <v>598</v>
      </c>
      <c r="J112" s="76" t="s">
        <v>12</v>
      </c>
    </row>
    <row r="113" spans="1:14">
      <c r="A113" s="12" t="s">
        <v>548</v>
      </c>
      <c r="B113" s="31">
        <v>1</v>
      </c>
      <c r="C113" s="31">
        <v>150</v>
      </c>
      <c r="D113" s="12" t="s">
        <v>598</v>
      </c>
      <c r="E113" s="12" t="s">
        <v>12</v>
      </c>
      <c r="F113" s="156"/>
      <c r="G113" s="12"/>
      <c r="H113" s="12">
        <v>0</v>
      </c>
      <c r="I113" s="12" t="s">
        <v>598</v>
      </c>
      <c r="J113" s="12" t="s">
        <v>12</v>
      </c>
    </row>
    <row r="114" spans="1:14">
      <c r="A114" s="106" t="s">
        <v>965</v>
      </c>
      <c r="B114" s="106">
        <v>1</v>
      </c>
      <c r="C114" s="106">
        <v>150</v>
      </c>
      <c r="D114" s="106" t="s">
        <v>601</v>
      </c>
      <c r="E114" s="106" t="s">
        <v>12</v>
      </c>
      <c r="F114" s="157"/>
      <c r="G114" s="106"/>
      <c r="H114" s="106">
        <v>0</v>
      </c>
      <c r="I114" s="106" t="s">
        <v>601</v>
      </c>
      <c r="J114" s="106" t="s">
        <v>12</v>
      </c>
    </row>
    <row r="115" spans="1:14">
      <c r="A115" s="107" t="s">
        <v>1123</v>
      </c>
      <c r="B115" s="107">
        <v>1</v>
      </c>
      <c r="C115" s="107">
        <v>150</v>
      </c>
      <c r="D115" s="107" t="s">
        <v>601</v>
      </c>
      <c r="E115" s="107" t="s">
        <v>12</v>
      </c>
      <c r="F115" s="158"/>
      <c r="G115" s="107"/>
      <c r="H115" s="107">
        <v>0</v>
      </c>
      <c r="I115" s="107" t="s">
        <v>601</v>
      </c>
      <c r="J115" s="107" t="s">
        <v>12</v>
      </c>
    </row>
    <row r="116" spans="1:14">
      <c r="A116" s="106" t="s">
        <v>553</v>
      </c>
      <c r="B116" s="110" t="s">
        <v>554</v>
      </c>
      <c r="C116" s="106">
        <v>150</v>
      </c>
      <c r="D116" s="106" t="s">
        <v>601</v>
      </c>
      <c r="E116" s="106" t="s">
        <v>12</v>
      </c>
      <c r="F116" s="157"/>
      <c r="G116" s="106"/>
      <c r="H116" s="106">
        <v>0</v>
      </c>
      <c r="I116" s="106" t="s">
        <v>601</v>
      </c>
      <c r="J116" s="106" t="s">
        <v>12</v>
      </c>
    </row>
    <row r="117" spans="1:14">
      <c r="A117" s="107" t="s">
        <v>1026</v>
      </c>
      <c r="B117" s="107">
        <v>1</v>
      </c>
      <c r="C117" s="107">
        <v>150</v>
      </c>
      <c r="D117" s="107" t="s">
        <v>601</v>
      </c>
      <c r="E117" s="107" t="s">
        <v>12</v>
      </c>
      <c r="F117" s="158"/>
      <c r="G117" s="107"/>
      <c r="H117" s="107">
        <v>0</v>
      </c>
      <c r="I117" s="107" t="s">
        <v>601</v>
      </c>
      <c r="J117" s="107" t="s">
        <v>12</v>
      </c>
    </row>
    <row r="118" spans="1:14">
      <c r="A118" s="106" t="s">
        <v>833</v>
      </c>
      <c r="B118" s="106">
        <v>1</v>
      </c>
      <c r="C118" s="106">
        <v>150</v>
      </c>
      <c r="D118" s="106" t="s">
        <v>601</v>
      </c>
      <c r="E118" s="106" t="s">
        <v>12</v>
      </c>
      <c r="F118" s="157"/>
      <c r="G118" s="106"/>
      <c r="H118" s="106">
        <v>0</v>
      </c>
      <c r="I118" s="106" t="s">
        <v>601</v>
      </c>
      <c r="J118" s="106" t="s">
        <v>12</v>
      </c>
    </row>
    <row r="119" spans="1:14">
      <c r="A119" s="107" t="s">
        <v>836</v>
      </c>
      <c r="B119" s="107">
        <v>1</v>
      </c>
      <c r="C119" s="108" t="s">
        <v>242</v>
      </c>
      <c r="D119" s="107" t="s">
        <v>601</v>
      </c>
      <c r="E119" s="107" t="s">
        <v>12</v>
      </c>
      <c r="F119" s="158"/>
      <c r="G119" s="107"/>
      <c r="H119" s="107">
        <v>0</v>
      </c>
      <c r="I119" s="107" t="s">
        <v>607</v>
      </c>
      <c r="J119" s="107" t="s">
        <v>70</v>
      </c>
    </row>
    <row r="120" spans="1:14">
      <c r="A120" s="106" t="s">
        <v>891</v>
      </c>
      <c r="B120" s="106">
        <v>1</v>
      </c>
      <c r="C120" s="106">
        <v>150</v>
      </c>
      <c r="D120" s="106" t="s">
        <v>601</v>
      </c>
      <c r="E120" s="106" t="s">
        <v>12</v>
      </c>
      <c r="F120" s="157">
        <v>42</v>
      </c>
      <c r="G120" s="106">
        <v>90</v>
      </c>
      <c r="H120" s="106">
        <v>2</v>
      </c>
      <c r="I120" s="106" t="s">
        <v>598</v>
      </c>
      <c r="J120" s="106" t="s">
        <v>12</v>
      </c>
    </row>
    <row r="121" spans="1:14">
      <c r="A121" s="106" t="s">
        <v>892</v>
      </c>
      <c r="B121" s="106">
        <v>1</v>
      </c>
      <c r="C121" s="106">
        <v>150</v>
      </c>
      <c r="D121" s="106" t="s">
        <v>601</v>
      </c>
      <c r="E121" s="106" t="s">
        <v>12</v>
      </c>
      <c r="F121" s="157">
        <v>42</v>
      </c>
      <c r="G121" s="106">
        <v>90</v>
      </c>
      <c r="H121" s="106">
        <v>2</v>
      </c>
      <c r="I121" s="106" t="s">
        <v>598</v>
      </c>
      <c r="J121" s="106" t="s">
        <v>12</v>
      </c>
    </row>
    <row r="122" spans="1:14">
      <c r="A122" s="106" t="s">
        <v>1027</v>
      </c>
      <c r="B122" s="106">
        <v>1</v>
      </c>
      <c r="C122" s="134">
        <v>150</v>
      </c>
      <c r="D122" s="106" t="s">
        <v>601</v>
      </c>
      <c r="E122" s="106" t="s">
        <v>12</v>
      </c>
      <c r="F122" s="157">
        <v>42</v>
      </c>
      <c r="G122" s="106"/>
      <c r="H122" s="106">
        <v>2</v>
      </c>
      <c r="I122" s="106" t="s">
        <v>601</v>
      </c>
      <c r="J122" s="106" t="s">
        <v>12</v>
      </c>
    </row>
    <row r="123" spans="1:14">
      <c r="A123" s="107" t="s">
        <v>1124</v>
      </c>
      <c r="B123" s="107">
        <v>1</v>
      </c>
      <c r="C123" s="135">
        <v>150</v>
      </c>
      <c r="D123" s="107" t="s">
        <v>601</v>
      </c>
      <c r="E123" s="107" t="s">
        <v>12</v>
      </c>
      <c r="F123" s="158"/>
      <c r="G123" s="107"/>
      <c r="H123" s="107">
        <v>0</v>
      </c>
      <c r="I123" s="107" t="s">
        <v>601</v>
      </c>
      <c r="J123" s="107" t="s">
        <v>12</v>
      </c>
    </row>
    <row r="124" spans="1:14">
      <c r="A124" s="106" t="s">
        <v>895</v>
      </c>
      <c r="B124" s="106">
        <v>1</v>
      </c>
      <c r="C124" s="134">
        <v>150</v>
      </c>
      <c r="D124" s="106" t="s">
        <v>601</v>
      </c>
      <c r="E124" s="106" t="s">
        <v>12</v>
      </c>
      <c r="F124" s="157"/>
      <c r="G124" s="106"/>
      <c r="H124" s="106">
        <v>0</v>
      </c>
      <c r="I124" s="106" t="s">
        <v>601</v>
      </c>
      <c r="J124" s="106" t="s">
        <v>12</v>
      </c>
    </row>
    <row r="125" spans="1:14">
      <c r="A125" s="107" t="s">
        <v>686</v>
      </c>
      <c r="B125" s="107">
        <v>1</v>
      </c>
      <c r="C125" s="135">
        <v>150</v>
      </c>
      <c r="D125" s="107" t="s">
        <v>601</v>
      </c>
      <c r="E125" s="107" t="s">
        <v>12</v>
      </c>
      <c r="F125" s="158"/>
      <c r="G125" s="107"/>
      <c r="H125" s="107">
        <v>0</v>
      </c>
      <c r="I125" s="107" t="s">
        <v>601</v>
      </c>
      <c r="J125" s="107" t="s">
        <v>12</v>
      </c>
    </row>
    <row r="126" spans="1:14">
      <c r="A126" s="106" t="s">
        <v>116</v>
      </c>
      <c r="B126" s="106">
        <v>1</v>
      </c>
      <c r="C126" s="134">
        <v>150</v>
      </c>
      <c r="D126" s="106" t="s">
        <v>601</v>
      </c>
      <c r="E126" s="106" t="s">
        <v>12</v>
      </c>
      <c r="F126" s="157"/>
      <c r="G126" s="106"/>
      <c r="H126" s="106">
        <v>0</v>
      </c>
      <c r="I126" s="106" t="s">
        <v>607</v>
      </c>
      <c r="J126" s="106" t="s">
        <v>70</v>
      </c>
      <c r="L126" s="126"/>
      <c r="M126" s="126"/>
      <c r="N126" s="126"/>
    </row>
    <row r="127" spans="1:14">
      <c r="A127" s="107" t="s">
        <v>18</v>
      </c>
      <c r="B127" s="107">
        <v>1</v>
      </c>
      <c r="C127" s="135">
        <v>150</v>
      </c>
      <c r="D127" s="107" t="s">
        <v>601</v>
      </c>
      <c r="E127" s="107" t="s">
        <v>12</v>
      </c>
      <c r="F127" s="158"/>
      <c r="G127" s="107"/>
      <c r="H127" s="107">
        <v>0</v>
      </c>
      <c r="I127" s="107" t="s">
        <v>601</v>
      </c>
      <c r="J127" s="107" t="s">
        <v>12</v>
      </c>
      <c r="L127" s="126"/>
      <c r="M127" s="126"/>
      <c r="N127" s="126"/>
    </row>
    <row r="128" spans="1:14">
      <c r="A128" s="106" t="s">
        <v>78</v>
      </c>
      <c r="B128" s="106">
        <v>1</v>
      </c>
      <c r="C128" s="134">
        <v>150</v>
      </c>
      <c r="D128" s="106" t="s">
        <v>601</v>
      </c>
      <c r="E128" s="106" t="s">
        <v>12</v>
      </c>
      <c r="F128" s="157"/>
      <c r="G128" s="106"/>
      <c r="H128" s="106">
        <v>0</v>
      </c>
      <c r="I128" s="106" t="s">
        <v>601</v>
      </c>
      <c r="J128" s="106" t="s">
        <v>12</v>
      </c>
      <c r="L128" s="126"/>
      <c r="M128" s="126"/>
      <c r="N128" s="126"/>
    </row>
    <row r="129" spans="1:10">
      <c r="A129" s="107" t="s">
        <v>224</v>
      </c>
      <c r="B129" s="107">
        <v>1</v>
      </c>
      <c r="C129" s="135">
        <v>150</v>
      </c>
      <c r="D129" s="107" t="s">
        <v>601</v>
      </c>
      <c r="E129" s="107" t="s">
        <v>12</v>
      </c>
      <c r="F129" s="158"/>
      <c r="G129" s="107"/>
      <c r="H129" s="107">
        <v>0</v>
      </c>
      <c r="I129" s="107" t="s">
        <v>601</v>
      </c>
      <c r="J129" s="107" t="s">
        <v>12</v>
      </c>
    </row>
    <row r="130" spans="1:10">
      <c r="A130" s="107" t="s">
        <v>16</v>
      </c>
      <c r="B130" s="107">
        <v>1</v>
      </c>
      <c r="C130" s="135">
        <v>150</v>
      </c>
      <c r="D130" s="107" t="s">
        <v>601</v>
      </c>
      <c r="E130" s="107" t="s">
        <v>12</v>
      </c>
      <c r="F130" s="158"/>
      <c r="G130" s="107"/>
      <c r="H130" s="107">
        <v>0</v>
      </c>
      <c r="I130" s="107" t="s">
        <v>601</v>
      </c>
      <c r="J130" s="107" t="s">
        <v>12</v>
      </c>
    </row>
    <row r="131" spans="1:10">
      <c r="A131" s="106" t="s">
        <v>20</v>
      </c>
      <c r="B131" s="106">
        <v>1</v>
      </c>
      <c r="C131" s="134">
        <v>150</v>
      </c>
      <c r="D131" s="106" t="s">
        <v>601</v>
      </c>
      <c r="E131" s="106" t="s">
        <v>12</v>
      </c>
      <c r="F131" s="157"/>
      <c r="G131" s="106"/>
      <c r="H131" s="106">
        <v>0</v>
      </c>
      <c r="I131" s="106" t="s">
        <v>601</v>
      </c>
      <c r="J131" s="106" t="s">
        <v>12</v>
      </c>
    </row>
    <row r="132" spans="1:10">
      <c r="A132" s="107" t="s">
        <v>1028</v>
      </c>
      <c r="B132" s="107">
        <v>1</v>
      </c>
      <c r="C132" s="135">
        <v>150</v>
      </c>
      <c r="D132" s="107" t="s">
        <v>601</v>
      </c>
      <c r="E132" s="107" t="s">
        <v>12</v>
      </c>
      <c r="F132" s="158">
        <v>18</v>
      </c>
      <c r="G132" s="107"/>
      <c r="H132" s="107">
        <v>1</v>
      </c>
      <c r="I132" s="107" t="s">
        <v>601</v>
      </c>
      <c r="J132" s="107" t="s">
        <v>12</v>
      </c>
    </row>
    <row r="133" spans="1:10">
      <c r="A133" s="107" t="s">
        <v>1029</v>
      </c>
      <c r="B133" s="107">
        <v>1</v>
      </c>
      <c r="C133" s="135">
        <v>150</v>
      </c>
      <c r="D133" s="107" t="s">
        <v>601</v>
      </c>
      <c r="E133" s="107" t="s">
        <v>12</v>
      </c>
      <c r="F133" s="158">
        <v>18</v>
      </c>
      <c r="G133" s="107"/>
      <c r="H133" s="107">
        <v>1</v>
      </c>
      <c r="I133" s="107" t="s">
        <v>601</v>
      </c>
      <c r="J133" s="107" t="s">
        <v>12</v>
      </c>
    </row>
    <row r="134" spans="1:10">
      <c r="A134" s="106" t="s">
        <v>1030</v>
      </c>
      <c r="B134" s="106">
        <v>1</v>
      </c>
      <c r="C134" s="134">
        <v>150</v>
      </c>
      <c r="D134" s="106" t="s">
        <v>601</v>
      </c>
      <c r="E134" s="106" t="s">
        <v>12</v>
      </c>
      <c r="F134" s="157">
        <v>44</v>
      </c>
      <c r="G134" s="106"/>
      <c r="H134" s="106">
        <v>1</v>
      </c>
      <c r="I134" s="106" t="s">
        <v>601</v>
      </c>
      <c r="J134" s="106" t="s">
        <v>12</v>
      </c>
    </row>
    <row r="135" spans="1:10">
      <c r="A135" s="106" t="s">
        <v>1031</v>
      </c>
      <c r="B135" s="106">
        <v>1</v>
      </c>
      <c r="C135" s="134">
        <v>150</v>
      </c>
      <c r="D135" s="106" t="s">
        <v>601</v>
      </c>
      <c r="E135" s="106" t="s">
        <v>12</v>
      </c>
      <c r="F135" s="157">
        <v>44</v>
      </c>
      <c r="G135" s="106"/>
      <c r="H135" s="106">
        <v>1</v>
      </c>
      <c r="I135" s="106" t="s">
        <v>607</v>
      </c>
      <c r="J135" s="106" t="s">
        <v>70</v>
      </c>
    </row>
    <row r="136" spans="1:10">
      <c r="A136" s="107" t="s">
        <v>1032</v>
      </c>
      <c r="B136" s="107">
        <v>1</v>
      </c>
      <c r="C136" s="135">
        <v>150</v>
      </c>
      <c r="D136" s="107" t="s">
        <v>601</v>
      </c>
      <c r="E136" s="107" t="s">
        <v>12</v>
      </c>
      <c r="F136" s="158">
        <v>4</v>
      </c>
      <c r="G136" s="107">
        <v>115</v>
      </c>
      <c r="H136" s="107">
        <v>2</v>
      </c>
      <c r="I136" s="107" t="s">
        <v>601</v>
      </c>
      <c r="J136" s="107" t="s">
        <v>12</v>
      </c>
    </row>
    <row r="137" spans="1:10">
      <c r="A137" s="107" t="s">
        <v>1033</v>
      </c>
      <c r="B137" s="107">
        <v>1</v>
      </c>
      <c r="C137" s="135">
        <v>150</v>
      </c>
      <c r="D137" s="107" t="s">
        <v>601</v>
      </c>
      <c r="E137" s="107" t="s">
        <v>12</v>
      </c>
      <c r="F137" s="158">
        <v>4</v>
      </c>
      <c r="G137" s="107">
        <v>115</v>
      </c>
      <c r="H137" s="107">
        <v>2</v>
      </c>
      <c r="I137" s="107" t="s">
        <v>601</v>
      </c>
      <c r="J137" s="107" t="s">
        <v>12</v>
      </c>
    </row>
    <row r="138" spans="1:10">
      <c r="A138" s="107" t="s">
        <v>1034</v>
      </c>
      <c r="B138" s="107">
        <v>1</v>
      </c>
      <c r="C138" s="135">
        <v>150</v>
      </c>
      <c r="D138" s="107" t="s">
        <v>601</v>
      </c>
      <c r="E138" s="107" t="s">
        <v>12</v>
      </c>
      <c r="F138" s="158">
        <v>4</v>
      </c>
      <c r="G138" s="107"/>
      <c r="H138" s="107">
        <v>2</v>
      </c>
      <c r="I138" s="107" t="s">
        <v>601</v>
      </c>
      <c r="J138" s="107" t="s">
        <v>12</v>
      </c>
    </row>
    <row r="139" spans="1:10">
      <c r="A139" s="106" t="s">
        <v>1035</v>
      </c>
      <c r="B139" s="106">
        <v>1</v>
      </c>
      <c r="C139" s="134">
        <v>150</v>
      </c>
      <c r="D139" s="106" t="s">
        <v>601</v>
      </c>
      <c r="E139" s="106" t="s">
        <v>12</v>
      </c>
      <c r="F139" s="157">
        <v>50</v>
      </c>
      <c r="G139" s="106"/>
      <c r="H139" s="106">
        <v>2</v>
      </c>
      <c r="I139" s="106" t="s">
        <v>601</v>
      </c>
      <c r="J139" s="106" t="s">
        <v>12</v>
      </c>
    </row>
    <row r="140" spans="1:10">
      <c r="A140" s="106" t="s">
        <v>1036</v>
      </c>
      <c r="B140" s="106">
        <v>1</v>
      </c>
      <c r="C140" s="134">
        <v>150</v>
      </c>
      <c r="D140" s="106" t="s">
        <v>601</v>
      </c>
      <c r="E140" s="106" t="s">
        <v>12</v>
      </c>
      <c r="F140" s="157">
        <v>50</v>
      </c>
      <c r="G140" s="106">
        <v>133</v>
      </c>
      <c r="H140" s="106">
        <v>2</v>
      </c>
      <c r="I140" s="106" t="s">
        <v>601</v>
      </c>
      <c r="J140" s="106" t="s">
        <v>12</v>
      </c>
    </row>
    <row r="141" spans="1:10">
      <c r="A141" s="106" t="s">
        <v>1037</v>
      </c>
      <c r="B141" s="106">
        <v>1</v>
      </c>
      <c r="C141" s="134">
        <v>150</v>
      </c>
      <c r="D141" s="106" t="s">
        <v>601</v>
      </c>
      <c r="E141" s="106" t="s">
        <v>12</v>
      </c>
      <c r="F141" s="157">
        <v>50</v>
      </c>
      <c r="G141" s="106">
        <v>133</v>
      </c>
      <c r="H141" s="106">
        <v>2</v>
      </c>
      <c r="I141" s="106" t="s">
        <v>601</v>
      </c>
      <c r="J141" s="106" t="s">
        <v>12</v>
      </c>
    </row>
    <row r="142" spans="1:10">
      <c r="A142" s="72" t="s">
        <v>897</v>
      </c>
      <c r="B142" s="72">
        <v>1</v>
      </c>
      <c r="C142" s="72">
        <v>150</v>
      </c>
      <c r="D142" s="112" t="s">
        <v>966</v>
      </c>
      <c r="E142" s="72" t="s">
        <v>716</v>
      </c>
      <c r="F142" s="160"/>
      <c r="G142" s="72"/>
      <c r="H142" s="72">
        <v>0</v>
      </c>
      <c r="I142" s="72" t="s">
        <v>607</v>
      </c>
      <c r="J142" s="72" t="s">
        <v>716</v>
      </c>
    </row>
    <row r="143" spans="1:10">
      <c r="A143" s="20" t="s">
        <v>840</v>
      </c>
      <c r="B143" s="20">
        <v>1</v>
      </c>
      <c r="C143" s="20">
        <v>150</v>
      </c>
      <c r="D143" s="111" t="s">
        <v>966</v>
      </c>
      <c r="E143" s="20" t="s">
        <v>716</v>
      </c>
      <c r="F143" s="159"/>
      <c r="G143" s="20"/>
      <c r="H143" s="20">
        <v>0</v>
      </c>
      <c r="I143" s="20" t="s">
        <v>607</v>
      </c>
      <c r="J143" s="20" t="s">
        <v>716</v>
      </c>
    </row>
    <row r="144" spans="1:10">
      <c r="A144" s="72" t="s">
        <v>780</v>
      </c>
      <c r="B144" s="72">
        <v>1</v>
      </c>
      <c r="C144" s="72">
        <v>78</v>
      </c>
      <c r="D144" s="112" t="s">
        <v>966</v>
      </c>
      <c r="E144" s="72" t="s">
        <v>716</v>
      </c>
      <c r="F144" s="160"/>
      <c r="G144" s="72"/>
      <c r="H144" s="72">
        <v>0</v>
      </c>
      <c r="I144" s="72" t="s">
        <v>607</v>
      </c>
      <c r="J144" s="72" t="s">
        <v>716</v>
      </c>
    </row>
    <row r="145" spans="1:10">
      <c r="A145" s="20" t="s">
        <v>782</v>
      </c>
      <c r="B145" s="20">
        <v>1</v>
      </c>
      <c r="C145" s="20">
        <v>150</v>
      </c>
      <c r="D145" s="111" t="s">
        <v>966</v>
      </c>
      <c r="E145" s="20" t="s">
        <v>716</v>
      </c>
      <c r="F145" s="159"/>
      <c r="G145" s="20"/>
      <c r="H145" s="20">
        <v>0</v>
      </c>
      <c r="I145" s="20" t="s">
        <v>607</v>
      </c>
      <c r="J145" s="20" t="s">
        <v>716</v>
      </c>
    </row>
    <row r="146" spans="1:10">
      <c r="A146" s="72" t="s">
        <v>784</v>
      </c>
      <c r="B146" s="72">
        <v>1</v>
      </c>
      <c r="C146" s="72">
        <v>150</v>
      </c>
      <c r="D146" s="112" t="s">
        <v>966</v>
      </c>
      <c r="E146" s="72" t="s">
        <v>716</v>
      </c>
      <c r="F146" s="160"/>
      <c r="G146" s="72"/>
      <c r="H146" s="72">
        <v>0</v>
      </c>
      <c r="I146" s="72" t="s">
        <v>607</v>
      </c>
      <c r="J146" s="72" t="s">
        <v>716</v>
      </c>
    </row>
    <row r="147" spans="1:10">
      <c r="A147" s="20" t="s">
        <v>785</v>
      </c>
      <c r="B147" s="20">
        <v>1</v>
      </c>
      <c r="C147" s="20">
        <v>150</v>
      </c>
      <c r="D147" s="111" t="s">
        <v>966</v>
      </c>
      <c r="E147" s="20" t="s">
        <v>716</v>
      </c>
      <c r="F147" s="159"/>
      <c r="G147" s="20"/>
      <c r="H147" s="20">
        <v>0</v>
      </c>
      <c r="I147" s="20" t="s">
        <v>607</v>
      </c>
      <c r="J147" s="20" t="s">
        <v>716</v>
      </c>
    </row>
    <row r="148" spans="1:10">
      <c r="A148" s="72" t="s">
        <v>786</v>
      </c>
      <c r="B148" s="72">
        <v>1</v>
      </c>
      <c r="C148" s="72">
        <v>150</v>
      </c>
      <c r="D148" s="112" t="s">
        <v>966</v>
      </c>
      <c r="E148" s="72" t="s">
        <v>716</v>
      </c>
      <c r="F148" s="160">
        <v>144</v>
      </c>
      <c r="G148" s="72"/>
      <c r="H148" s="72">
        <v>1</v>
      </c>
      <c r="I148" s="72" t="s">
        <v>607</v>
      </c>
      <c r="J148" s="72" t="s">
        <v>716</v>
      </c>
    </row>
    <row r="149" spans="1:10">
      <c r="A149" s="72" t="s">
        <v>1102</v>
      </c>
      <c r="B149" s="72">
        <v>1</v>
      </c>
      <c r="C149" s="72">
        <v>150</v>
      </c>
      <c r="D149" s="112" t="s">
        <v>966</v>
      </c>
      <c r="E149" s="72" t="s">
        <v>716</v>
      </c>
      <c r="F149" s="160">
        <v>144</v>
      </c>
      <c r="G149" s="72"/>
      <c r="H149" s="72">
        <v>1</v>
      </c>
      <c r="I149" s="72" t="s">
        <v>607</v>
      </c>
      <c r="J149" s="72" t="s">
        <v>716</v>
      </c>
    </row>
    <row r="150" spans="1:10">
      <c r="A150" s="20" t="s">
        <v>790</v>
      </c>
      <c r="B150" s="20">
        <v>1</v>
      </c>
      <c r="C150" s="20">
        <v>65</v>
      </c>
      <c r="D150" s="111" t="s">
        <v>966</v>
      </c>
      <c r="E150" s="20" t="s">
        <v>716</v>
      </c>
      <c r="F150" s="159"/>
      <c r="G150" s="20"/>
      <c r="H150" s="20">
        <v>0</v>
      </c>
      <c r="I150" s="20" t="s">
        <v>607</v>
      </c>
      <c r="J150" s="20" t="s">
        <v>716</v>
      </c>
    </row>
    <row r="151" spans="1:10">
      <c r="A151" s="72" t="s">
        <v>791</v>
      </c>
      <c r="B151" s="72">
        <v>1</v>
      </c>
      <c r="C151" s="72">
        <v>150</v>
      </c>
      <c r="D151" s="112" t="s">
        <v>966</v>
      </c>
      <c r="E151" s="72" t="s">
        <v>716</v>
      </c>
      <c r="F151" s="160">
        <v>74</v>
      </c>
      <c r="G151" s="72"/>
      <c r="H151" s="72">
        <v>1</v>
      </c>
      <c r="I151" s="72" t="s">
        <v>607</v>
      </c>
      <c r="J151" s="72" t="s">
        <v>716</v>
      </c>
    </row>
    <row r="152" spans="1:10">
      <c r="A152" s="72" t="s">
        <v>792</v>
      </c>
      <c r="B152" s="72">
        <v>1</v>
      </c>
      <c r="C152" s="72">
        <v>150</v>
      </c>
      <c r="D152" s="112" t="s">
        <v>966</v>
      </c>
      <c r="E152" s="72" t="s">
        <v>716</v>
      </c>
      <c r="F152" s="160">
        <v>74</v>
      </c>
      <c r="G152" s="72"/>
      <c r="H152" s="72">
        <v>1</v>
      </c>
      <c r="I152" s="72" t="s">
        <v>607</v>
      </c>
      <c r="J152" s="72" t="s">
        <v>716</v>
      </c>
    </row>
    <row r="153" spans="1:10">
      <c r="A153" s="20" t="s">
        <v>793</v>
      </c>
      <c r="B153" s="20">
        <v>1</v>
      </c>
      <c r="C153" s="20">
        <v>150</v>
      </c>
      <c r="D153" s="111" t="s">
        <v>966</v>
      </c>
      <c r="E153" s="20" t="s">
        <v>716</v>
      </c>
      <c r="F153" s="159"/>
      <c r="G153" s="20"/>
      <c r="H153" s="20">
        <v>0</v>
      </c>
      <c r="I153" s="20" t="s">
        <v>607</v>
      </c>
      <c r="J153" s="20" t="s">
        <v>716</v>
      </c>
    </row>
    <row r="154" spans="1:10">
      <c r="A154" s="72" t="s">
        <v>843</v>
      </c>
      <c r="B154" s="72">
        <v>1</v>
      </c>
      <c r="C154" s="72">
        <v>150</v>
      </c>
      <c r="D154" s="112" t="s">
        <v>966</v>
      </c>
      <c r="E154" s="72" t="s">
        <v>716</v>
      </c>
      <c r="F154" s="160">
        <v>51</v>
      </c>
      <c r="G154" s="72"/>
      <c r="H154" s="72">
        <v>1</v>
      </c>
      <c r="I154" s="72" t="s">
        <v>607</v>
      </c>
      <c r="J154" s="72" t="s">
        <v>716</v>
      </c>
    </row>
    <row r="155" spans="1:10">
      <c r="A155" s="72" t="s">
        <v>1103</v>
      </c>
      <c r="B155" s="72">
        <v>1</v>
      </c>
      <c r="C155" s="72">
        <v>150</v>
      </c>
      <c r="D155" s="112" t="s">
        <v>966</v>
      </c>
      <c r="E155" s="72" t="s">
        <v>716</v>
      </c>
      <c r="F155" s="160">
        <v>51</v>
      </c>
      <c r="G155" s="72"/>
      <c r="H155" s="72">
        <v>1</v>
      </c>
      <c r="I155" s="72" t="s">
        <v>607</v>
      </c>
      <c r="J155" s="72" t="s">
        <v>716</v>
      </c>
    </row>
    <row r="156" spans="1:10">
      <c r="A156" s="20" t="s">
        <v>1104</v>
      </c>
      <c r="B156" s="20">
        <v>1</v>
      </c>
      <c r="C156" s="20">
        <v>150</v>
      </c>
      <c r="D156" s="111" t="s">
        <v>966</v>
      </c>
      <c r="E156" s="20" t="s">
        <v>716</v>
      </c>
      <c r="F156" s="159">
        <v>81</v>
      </c>
      <c r="G156" s="20"/>
      <c r="H156" s="20">
        <v>1</v>
      </c>
      <c r="I156" s="20" t="s">
        <v>607</v>
      </c>
      <c r="J156" s="20" t="s">
        <v>716</v>
      </c>
    </row>
    <row r="157" spans="1:10">
      <c r="A157" s="20" t="s">
        <v>1105</v>
      </c>
      <c r="B157" s="20">
        <v>1</v>
      </c>
      <c r="C157" s="20">
        <v>150</v>
      </c>
      <c r="D157" s="111" t="s">
        <v>966</v>
      </c>
      <c r="E157" s="20" t="s">
        <v>716</v>
      </c>
      <c r="F157" s="159">
        <v>81</v>
      </c>
      <c r="G157" s="20"/>
      <c r="H157" s="20">
        <v>1</v>
      </c>
      <c r="I157" s="20" t="s">
        <v>607</v>
      </c>
      <c r="J157" s="20" t="s">
        <v>716</v>
      </c>
    </row>
    <row r="158" spans="1:10">
      <c r="A158" s="72" t="s">
        <v>727</v>
      </c>
      <c r="B158" s="72">
        <v>1</v>
      </c>
      <c r="C158" s="72">
        <v>150</v>
      </c>
      <c r="D158" s="112" t="s">
        <v>966</v>
      </c>
      <c r="E158" s="72" t="s">
        <v>716</v>
      </c>
      <c r="F158" s="160">
        <v>63</v>
      </c>
      <c r="G158" s="72"/>
      <c r="H158" s="72">
        <v>1</v>
      </c>
      <c r="I158" s="72" t="s">
        <v>607</v>
      </c>
      <c r="J158" s="72" t="s">
        <v>716</v>
      </c>
    </row>
    <row r="159" spans="1:10">
      <c r="A159" s="72" t="s">
        <v>1106</v>
      </c>
      <c r="B159" s="72">
        <v>1</v>
      </c>
      <c r="C159" s="72">
        <v>150</v>
      </c>
      <c r="D159" s="112" t="s">
        <v>966</v>
      </c>
      <c r="E159" s="72" t="s">
        <v>716</v>
      </c>
      <c r="F159" s="160">
        <v>63</v>
      </c>
      <c r="G159" s="72"/>
      <c r="H159" s="72">
        <v>1</v>
      </c>
      <c r="I159" s="72" t="s">
        <v>607</v>
      </c>
      <c r="J159" s="72" t="s">
        <v>716</v>
      </c>
    </row>
    <row r="160" spans="1:10">
      <c r="A160" s="20" t="s">
        <v>900</v>
      </c>
      <c r="B160" s="20">
        <v>1</v>
      </c>
      <c r="C160" s="20">
        <v>150</v>
      </c>
      <c r="D160" s="111" t="s">
        <v>966</v>
      </c>
      <c r="E160" s="20" t="s">
        <v>716</v>
      </c>
      <c r="F160" s="159">
        <v>47</v>
      </c>
      <c r="G160" s="20"/>
      <c r="H160" s="20">
        <v>2</v>
      </c>
      <c r="I160" s="20" t="s">
        <v>607</v>
      </c>
      <c r="J160" s="20" t="s">
        <v>716</v>
      </c>
    </row>
    <row r="161" spans="1:23">
      <c r="A161" s="20" t="s">
        <v>1107</v>
      </c>
      <c r="B161" s="20">
        <v>1</v>
      </c>
      <c r="C161" s="20">
        <v>150</v>
      </c>
      <c r="D161" s="111" t="s">
        <v>966</v>
      </c>
      <c r="E161" s="20" t="s">
        <v>716</v>
      </c>
      <c r="F161" s="159">
        <v>47</v>
      </c>
      <c r="G161" s="20">
        <v>114</v>
      </c>
      <c r="H161" s="20">
        <v>2</v>
      </c>
      <c r="I161" s="20" t="s">
        <v>607</v>
      </c>
      <c r="J161" s="20" t="s">
        <v>716</v>
      </c>
    </row>
    <row r="162" spans="1:23">
      <c r="A162" s="20" t="s">
        <v>1108</v>
      </c>
      <c r="B162" s="20">
        <v>1</v>
      </c>
      <c r="C162" s="20">
        <v>150</v>
      </c>
      <c r="D162" s="111" t="s">
        <v>966</v>
      </c>
      <c r="E162" s="20" t="s">
        <v>716</v>
      </c>
      <c r="F162" s="159">
        <v>47</v>
      </c>
      <c r="G162" s="20">
        <v>114</v>
      </c>
      <c r="H162" s="20">
        <v>2</v>
      </c>
      <c r="I162" s="20" t="s">
        <v>607</v>
      </c>
      <c r="J162" s="20" t="s">
        <v>716</v>
      </c>
    </row>
    <row r="163" spans="1:23">
      <c r="A163" s="72" t="s">
        <v>901</v>
      </c>
      <c r="B163" s="72">
        <v>1</v>
      </c>
      <c r="C163" s="72">
        <v>150</v>
      </c>
      <c r="D163" s="112" t="s">
        <v>966</v>
      </c>
      <c r="E163" s="72" t="s">
        <v>716</v>
      </c>
      <c r="F163" s="160">
        <v>150</v>
      </c>
      <c r="G163" s="72"/>
      <c r="H163" s="72">
        <v>1</v>
      </c>
      <c r="I163" s="72" t="s">
        <v>607</v>
      </c>
      <c r="J163" s="72" t="s">
        <v>716</v>
      </c>
    </row>
    <row r="164" spans="1:23">
      <c r="A164" s="72" t="s">
        <v>1109</v>
      </c>
      <c r="B164" s="72">
        <v>1</v>
      </c>
      <c r="C164" s="72">
        <v>150</v>
      </c>
      <c r="D164" s="112" t="s">
        <v>966</v>
      </c>
      <c r="E164" s="72" t="s">
        <v>716</v>
      </c>
      <c r="F164" s="160">
        <v>150</v>
      </c>
      <c r="G164" s="72"/>
      <c r="H164" s="72">
        <v>1</v>
      </c>
      <c r="I164" s="72" t="s">
        <v>607</v>
      </c>
      <c r="J164" s="72" t="s">
        <v>716</v>
      </c>
    </row>
    <row r="165" spans="1:23">
      <c r="A165" s="20" t="s">
        <v>1110</v>
      </c>
      <c r="B165" s="20">
        <v>1</v>
      </c>
      <c r="C165" s="20">
        <v>150</v>
      </c>
      <c r="D165" s="111" t="s">
        <v>966</v>
      </c>
      <c r="E165" s="20" t="s">
        <v>716</v>
      </c>
      <c r="F165" s="159">
        <v>47</v>
      </c>
      <c r="G165" s="20"/>
      <c r="H165" s="20">
        <v>1</v>
      </c>
      <c r="I165" s="20" t="s">
        <v>607</v>
      </c>
      <c r="J165" s="20" t="s">
        <v>716</v>
      </c>
    </row>
    <row r="166" spans="1:23">
      <c r="A166" s="20" t="s">
        <v>1111</v>
      </c>
      <c r="B166" s="20">
        <v>1</v>
      </c>
      <c r="C166" s="20">
        <v>150</v>
      </c>
      <c r="D166" s="111" t="s">
        <v>966</v>
      </c>
      <c r="E166" s="20" t="s">
        <v>716</v>
      </c>
      <c r="F166" s="159">
        <v>47</v>
      </c>
      <c r="G166" s="20"/>
      <c r="H166" s="20">
        <v>1</v>
      </c>
      <c r="I166" s="20" t="s">
        <v>607</v>
      </c>
      <c r="J166" s="20" t="s">
        <v>716</v>
      </c>
    </row>
    <row r="167" spans="1:23">
      <c r="A167" s="72" t="s">
        <v>902</v>
      </c>
      <c r="B167" s="72">
        <v>1</v>
      </c>
      <c r="C167" s="72">
        <v>150</v>
      </c>
      <c r="D167" s="112" t="s">
        <v>966</v>
      </c>
      <c r="E167" s="72" t="s">
        <v>716</v>
      </c>
      <c r="F167" s="160">
        <v>80</v>
      </c>
      <c r="G167" s="72"/>
      <c r="H167" s="72">
        <v>1</v>
      </c>
      <c r="I167" s="72" t="s">
        <v>607</v>
      </c>
      <c r="J167" s="72" t="s">
        <v>716</v>
      </c>
    </row>
    <row r="168" spans="1:23">
      <c r="A168" s="72" t="s">
        <v>1112</v>
      </c>
      <c r="B168" s="72">
        <v>1</v>
      </c>
      <c r="C168" s="72">
        <v>150</v>
      </c>
      <c r="D168" s="112" t="s">
        <v>966</v>
      </c>
      <c r="E168" s="72" t="s">
        <v>716</v>
      </c>
      <c r="F168" s="160">
        <v>80</v>
      </c>
      <c r="G168" s="72"/>
      <c r="H168" s="72">
        <v>1</v>
      </c>
      <c r="I168" s="72" t="s">
        <v>607</v>
      </c>
      <c r="J168" s="72" t="s">
        <v>716</v>
      </c>
    </row>
    <row r="169" spans="1:23">
      <c r="A169" s="20" t="s">
        <v>903</v>
      </c>
      <c r="B169" s="20">
        <v>1</v>
      </c>
      <c r="C169" s="20">
        <v>150</v>
      </c>
      <c r="D169" s="111" t="s">
        <v>966</v>
      </c>
      <c r="E169" s="20" t="s">
        <v>716</v>
      </c>
      <c r="F169" s="159"/>
      <c r="G169" s="20"/>
      <c r="H169" s="20">
        <v>0</v>
      </c>
      <c r="I169" s="20" t="s">
        <v>607</v>
      </c>
      <c r="J169" s="20" t="s">
        <v>716</v>
      </c>
    </row>
    <row r="170" spans="1:23">
      <c r="A170" s="20" t="s">
        <v>905</v>
      </c>
      <c r="B170" s="20">
        <v>1</v>
      </c>
      <c r="C170" s="20">
        <v>150</v>
      </c>
      <c r="D170" s="111" t="s">
        <v>966</v>
      </c>
      <c r="E170" s="20" t="s">
        <v>716</v>
      </c>
      <c r="F170" s="159"/>
      <c r="G170" s="20"/>
      <c r="H170" s="20">
        <v>0</v>
      </c>
      <c r="I170" s="20" t="s">
        <v>607</v>
      </c>
      <c r="J170" s="20" t="s">
        <v>716</v>
      </c>
    </row>
    <row r="171" spans="1:23">
      <c r="A171" s="72" t="s">
        <v>1113</v>
      </c>
      <c r="B171" s="72">
        <v>1</v>
      </c>
      <c r="C171" s="72">
        <v>150</v>
      </c>
      <c r="D171" s="112" t="s">
        <v>966</v>
      </c>
      <c r="E171" s="72" t="s">
        <v>716</v>
      </c>
      <c r="F171" s="160">
        <v>51</v>
      </c>
      <c r="G171" s="72"/>
      <c r="H171" s="72">
        <v>1</v>
      </c>
      <c r="I171" s="72" t="s">
        <v>607</v>
      </c>
      <c r="J171" s="72" t="s">
        <v>716</v>
      </c>
    </row>
    <row r="172" spans="1:23">
      <c r="A172" s="72" t="s">
        <v>1114</v>
      </c>
      <c r="B172" s="72">
        <v>1</v>
      </c>
      <c r="C172" s="72">
        <v>150</v>
      </c>
      <c r="D172" s="112" t="s">
        <v>966</v>
      </c>
      <c r="E172" s="72" t="s">
        <v>716</v>
      </c>
      <c r="F172" s="160">
        <v>51</v>
      </c>
      <c r="G172" s="72"/>
      <c r="H172" s="72">
        <v>1</v>
      </c>
      <c r="I172" s="72" t="s">
        <v>607</v>
      </c>
      <c r="J172" s="72" t="s">
        <v>716</v>
      </c>
    </row>
    <row r="173" spans="1:23">
      <c r="A173" s="20" t="s">
        <v>906</v>
      </c>
      <c r="B173" s="20">
        <v>1</v>
      </c>
      <c r="C173" s="20">
        <v>150</v>
      </c>
      <c r="D173" s="111" t="s">
        <v>966</v>
      </c>
      <c r="E173" s="20" t="s">
        <v>716</v>
      </c>
      <c r="F173" s="159"/>
      <c r="G173" s="20"/>
      <c r="H173" s="20">
        <v>0</v>
      </c>
      <c r="I173" s="20" t="s">
        <v>607</v>
      </c>
      <c r="J173" s="20" t="s">
        <v>716</v>
      </c>
    </row>
    <row r="174" spans="1:23">
      <c r="A174" s="72" t="s">
        <v>909</v>
      </c>
      <c r="B174" s="72">
        <v>1</v>
      </c>
      <c r="C174" s="72">
        <v>150</v>
      </c>
      <c r="D174" s="112" t="s">
        <v>966</v>
      </c>
      <c r="E174" s="72" t="s">
        <v>716</v>
      </c>
      <c r="F174" s="160"/>
      <c r="G174" s="72"/>
      <c r="H174" s="72">
        <v>0</v>
      </c>
      <c r="I174" s="72" t="s">
        <v>607</v>
      </c>
      <c r="J174" s="72" t="s">
        <v>716</v>
      </c>
    </row>
    <row r="175" spans="1:23">
      <c r="K175" s="126"/>
      <c r="L175" s="126"/>
      <c r="M175" s="126"/>
      <c r="N175" s="126"/>
      <c r="O175" s="130"/>
      <c r="W175" s="126"/>
    </row>
    <row r="176" spans="1:23">
      <c r="A176" s="15" t="s">
        <v>605</v>
      </c>
      <c r="K176" s="126"/>
      <c r="L176" s="126"/>
      <c r="M176" s="126"/>
      <c r="N176" s="126"/>
      <c r="O176" s="130"/>
      <c r="W176" s="126"/>
    </row>
    <row r="177" spans="1:1">
      <c r="A177" s="17" t="s">
        <v>606</v>
      </c>
    </row>
    <row r="194" spans="12:14">
      <c r="L194" s="126"/>
      <c r="M194" s="126"/>
      <c r="N194" s="126"/>
    </row>
    <row r="195" spans="12:14">
      <c r="L195" s="126"/>
      <c r="M195" s="126"/>
      <c r="N195" s="126"/>
    </row>
    <row r="196" spans="12:14">
      <c r="L196" s="126"/>
      <c r="M196" s="126"/>
      <c r="N196" s="126"/>
    </row>
    <row r="197" spans="12:14">
      <c r="L197" s="126"/>
      <c r="M197" s="126"/>
      <c r="N197" s="126"/>
    </row>
    <row r="198" spans="12:14">
      <c r="L198" s="126"/>
      <c r="M198" s="126"/>
      <c r="N198" s="126"/>
    </row>
    <row r="276" spans="12:14">
      <c r="L276" s="126"/>
      <c r="M276" s="126"/>
      <c r="N276" s="126"/>
    </row>
    <row r="277" spans="12:14">
      <c r="L277" s="126"/>
      <c r="M277" s="126"/>
      <c r="N277" s="126"/>
    </row>
    <row r="278" spans="12:14">
      <c r="L278" s="126"/>
      <c r="M278" s="126"/>
      <c r="N278" s="126"/>
    </row>
    <row r="319" spans="15:24">
      <c r="R319" s="129"/>
      <c r="S319" s="129"/>
      <c r="T319" s="129"/>
      <c r="U319" s="129"/>
      <c r="V319" s="129"/>
      <c r="W319" s="129"/>
      <c r="X319" s="129"/>
    </row>
    <row r="320" spans="15:24">
      <c r="O320" s="129"/>
      <c r="P320" s="129"/>
      <c r="Q320" s="129"/>
    </row>
    <row r="358" spans="12:24">
      <c r="R358" s="126"/>
      <c r="S358" s="126"/>
      <c r="T358" s="126"/>
      <c r="U358" s="126"/>
      <c r="V358" s="126"/>
      <c r="W358" s="126"/>
      <c r="X358" s="126"/>
    </row>
    <row r="359" spans="12:24">
      <c r="O359" s="126"/>
      <c r="P359" s="126"/>
      <c r="Q359" s="126"/>
      <c r="R359" s="126"/>
      <c r="S359" s="126"/>
      <c r="T359" s="126"/>
      <c r="U359" s="126"/>
      <c r="V359" s="126"/>
      <c r="W359" s="126"/>
      <c r="X359" s="126"/>
    </row>
    <row r="360" spans="12:24"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</row>
    <row r="361" spans="12:24">
      <c r="L361" s="126"/>
      <c r="M361" s="126"/>
      <c r="N361" s="126"/>
      <c r="O361" s="126"/>
      <c r="P361" s="126"/>
      <c r="Q361" s="126"/>
      <c r="R361" s="126"/>
      <c r="S361" s="126"/>
      <c r="T361" s="126"/>
      <c r="U361" s="126"/>
      <c r="V361" s="126"/>
      <c r="W361" s="126"/>
      <c r="X361" s="126"/>
    </row>
    <row r="362" spans="12:24"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</row>
    <row r="363" spans="12:24">
      <c r="L363" s="126"/>
      <c r="M363" s="126"/>
      <c r="N363" s="126"/>
      <c r="O363" s="126"/>
      <c r="P363" s="126"/>
      <c r="Q363" s="126"/>
      <c r="R363" s="126"/>
      <c r="S363" s="126"/>
      <c r="T363" s="126"/>
      <c r="U363" s="126"/>
      <c r="V363" s="126"/>
      <c r="W363" s="126"/>
      <c r="X363" s="126"/>
    </row>
    <row r="364" spans="12:24">
      <c r="O364" s="126"/>
      <c r="P364" s="126"/>
      <c r="Q364" s="126"/>
      <c r="R364" s="126"/>
      <c r="S364" s="126"/>
      <c r="T364" s="126"/>
      <c r="U364" s="126"/>
      <c r="V364" s="126"/>
      <c r="W364" s="126"/>
      <c r="X364" s="126"/>
    </row>
    <row r="365" spans="12:24">
      <c r="O365" s="126"/>
      <c r="P365" s="126"/>
      <c r="Q365" s="126"/>
      <c r="R365" s="126"/>
      <c r="S365" s="126"/>
      <c r="T365" s="126"/>
      <c r="U365" s="126"/>
      <c r="V365" s="126"/>
      <c r="W365" s="126"/>
      <c r="X365" s="126"/>
    </row>
    <row r="366" spans="12:24">
      <c r="O366" s="126"/>
      <c r="P366" s="126"/>
      <c r="Q366" s="126"/>
      <c r="R366" s="126"/>
      <c r="S366" s="126"/>
      <c r="T366" s="126"/>
      <c r="U366" s="126"/>
      <c r="V366" s="126"/>
      <c r="W366" s="126"/>
      <c r="X366" s="126"/>
    </row>
    <row r="367" spans="12:24">
      <c r="O367" s="126"/>
      <c r="P367" s="126"/>
      <c r="Q367" s="126"/>
      <c r="R367" s="126"/>
      <c r="S367" s="126"/>
      <c r="T367" s="126"/>
      <c r="U367" s="126"/>
      <c r="V367" s="126"/>
      <c r="W367" s="126"/>
      <c r="X367" s="126"/>
    </row>
    <row r="368" spans="12:24">
      <c r="O368" s="126"/>
      <c r="P368" s="126"/>
      <c r="Q368" s="126"/>
      <c r="R368" s="126"/>
      <c r="S368" s="126"/>
      <c r="T368" s="126"/>
      <c r="U368" s="126"/>
      <c r="V368" s="126"/>
      <c r="W368" s="126"/>
      <c r="X368" s="126"/>
    </row>
    <row r="369" spans="15:17">
      <c r="O369" s="126"/>
      <c r="P369" s="126"/>
      <c r="Q369" s="126"/>
    </row>
  </sheetData>
  <sortState xmlns:xlrd2="http://schemas.microsoft.com/office/spreadsheetml/2017/richdata2" ref="A77:J112">
    <sortCondition ref="D77:D112"/>
    <sortCondition ref="A77:A112"/>
  </sortState>
  <mergeCells count="21">
    <mergeCell ref="L4:L8"/>
    <mergeCell ref="L9:L13"/>
    <mergeCell ref="L14:L18"/>
    <mergeCell ref="L19:L23"/>
    <mergeCell ref="L24:L28"/>
    <mergeCell ref="S2:S3"/>
    <mergeCell ref="T2:X2"/>
    <mergeCell ref="L31:L32"/>
    <mergeCell ref="M31:M32"/>
    <mergeCell ref="N31:N32"/>
    <mergeCell ref="O31:O32"/>
    <mergeCell ref="P31:P32"/>
    <mergeCell ref="Q31:Q32"/>
    <mergeCell ref="S31:S32"/>
    <mergeCell ref="T31:U31"/>
    <mergeCell ref="L2:L3"/>
    <mergeCell ref="M2:M3"/>
    <mergeCell ref="N2:N3"/>
    <mergeCell ref="O2:O3"/>
    <mergeCell ref="P2:P3"/>
    <mergeCell ref="Q2:Q3"/>
  </mergeCells>
  <phoneticPr fontId="16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5F2A-0C99-9F4F-B1EF-6830DEF81135}">
  <sheetPr codeName="Sheet8">
    <tabColor rgb="FFFFBBAF"/>
  </sheetPr>
  <dimension ref="A1:Z355"/>
  <sheetViews>
    <sheetView tabSelected="1" zoomScale="60" zoomScaleNormal="60" workbookViewId="0">
      <pane xSplit="1" ySplit="1" topLeftCell="B2" activePane="bottomRight" state="frozen"/>
      <selection activeCell="S269" sqref="S269"/>
      <selection pane="topRight" activeCell="S269" sqref="S269"/>
      <selection pane="bottomLeft" activeCell="S269" sqref="S269"/>
      <selection pane="bottomRight" activeCell="O52" sqref="O52"/>
    </sheetView>
  </sheetViews>
  <sheetFormatPr baseColWidth="10" defaultColWidth="8.83203125" defaultRowHeight="18"/>
  <cols>
    <col min="1" max="1" width="20" style="161" customWidth="1"/>
    <col min="2" max="2" width="11.5" style="1" customWidth="1"/>
    <col min="3" max="3" width="11.1640625" style="1" customWidth="1"/>
    <col min="4" max="5" width="15.5" style="161" customWidth="1"/>
    <col min="6" max="8" width="12" style="161" customWidth="1"/>
    <col min="9" max="10" width="16.5" style="161" customWidth="1"/>
    <col min="11" max="11" width="15.5" style="161" customWidth="1"/>
    <col min="13" max="13" width="12.83203125" customWidth="1"/>
    <col min="15" max="15" width="17" customWidth="1"/>
    <col min="20" max="20" width="21.5" customWidth="1"/>
    <col min="21" max="21" width="12" customWidth="1"/>
    <col min="22" max="22" width="11.83203125" customWidth="1"/>
    <col min="25" max="25" width="14.5" customWidth="1"/>
  </cols>
  <sheetData>
    <row r="1" spans="1:26" s="10" customFormat="1" ht="77" thickBot="1">
      <c r="A1" s="162" t="s">
        <v>1</v>
      </c>
      <c r="B1" s="11" t="s">
        <v>13</v>
      </c>
      <c r="C1" s="11" t="s">
        <v>14</v>
      </c>
      <c r="D1" s="162" t="s">
        <v>4</v>
      </c>
      <c r="E1" s="162" t="s">
        <v>3</v>
      </c>
      <c r="F1" s="162" t="s">
        <v>1125</v>
      </c>
      <c r="G1" s="162" t="s">
        <v>8</v>
      </c>
      <c r="H1" s="162" t="s">
        <v>9</v>
      </c>
      <c r="I1" s="162" t="s">
        <v>1126</v>
      </c>
      <c r="J1" s="162" t="s">
        <v>1127</v>
      </c>
      <c r="K1" s="162" t="s">
        <v>1128</v>
      </c>
    </row>
    <row r="2" spans="1:26">
      <c r="A2" s="150" t="s">
        <v>1148</v>
      </c>
      <c r="B2" s="87">
        <v>31</v>
      </c>
      <c r="C2" s="90" t="s">
        <v>1149</v>
      </c>
      <c r="D2" s="150" t="s">
        <v>2</v>
      </c>
      <c r="E2" s="150" t="s">
        <v>12</v>
      </c>
      <c r="F2" s="150">
        <v>43</v>
      </c>
      <c r="G2" s="150">
        <v>83</v>
      </c>
      <c r="H2" s="150"/>
      <c r="I2" s="150">
        <v>2</v>
      </c>
      <c r="J2" s="150" t="s">
        <v>2</v>
      </c>
      <c r="K2" s="150" t="s">
        <v>12</v>
      </c>
      <c r="M2" s="174" t="s">
        <v>599</v>
      </c>
      <c r="N2" s="174" t="s">
        <v>700</v>
      </c>
      <c r="O2" s="174" t="s">
        <v>600</v>
      </c>
      <c r="P2" s="174" t="s">
        <v>683</v>
      </c>
      <c r="Q2" s="174" t="s">
        <v>609</v>
      </c>
      <c r="R2" s="174" t="s">
        <v>610</v>
      </c>
      <c r="T2" s="172" t="s">
        <v>608</v>
      </c>
      <c r="U2" s="171" t="s">
        <v>603</v>
      </c>
      <c r="V2" s="171"/>
      <c r="W2" s="171"/>
      <c r="X2" s="171"/>
      <c r="Y2" s="171"/>
      <c r="Z2" s="1"/>
    </row>
    <row r="3" spans="1:26">
      <c r="A3" s="150" t="s">
        <v>1129</v>
      </c>
      <c r="B3" s="87">
        <v>31</v>
      </c>
      <c r="C3" s="90" t="s">
        <v>359</v>
      </c>
      <c r="D3" s="150" t="s">
        <v>1130</v>
      </c>
      <c r="E3" s="150" t="s">
        <v>12</v>
      </c>
      <c r="F3" s="150">
        <v>43</v>
      </c>
      <c r="G3" s="150">
        <v>83</v>
      </c>
      <c r="H3" s="150"/>
      <c r="I3" s="150">
        <v>2</v>
      </c>
      <c r="J3" s="150" t="s">
        <v>2</v>
      </c>
      <c r="K3" s="150" t="s">
        <v>12</v>
      </c>
      <c r="M3" s="175"/>
      <c r="N3" s="175"/>
      <c r="O3" s="175"/>
      <c r="P3" s="175"/>
      <c r="Q3" s="175"/>
      <c r="R3" s="175"/>
      <c r="T3" s="173"/>
      <c r="U3" s="58" t="s">
        <v>2</v>
      </c>
      <c r="V3" s="58" t="s">
        <v>386</v>
      </c>
      <c r="W3" s="58" t="s">
        <v>598</v>
      </c>
      <c r="X3" s="58" t="s">
        <v>601</v>
      </c>
      <c r="Y3" s="58" t="s">
        <v>682</v>
      </c>
      <c r="Z3" s="1"/>
    </row>
    <row r="4" spans="1:26">
      <c r="A4" s="150" t="s">
        <v>1131</v>
      </c>
      <c r="B4" s="87">
        <v>31</v>
      </c>
      <c r="C4" s="115" t="s">
        <v>1132</v>
      </c>
      <c r="D4" s="150" t="s">
        <v>1130</v>
      </c>
      <c r="E4" s="150" t="s">
        <v>12</v>
      </c>
      <c r="F4" s="150">
        <v>43</v>
      </c>
      <c r="G4" s="150"/>
      <c r="H4" s="150"/>
      <c r="I4" s="150">
        <v>2</v>
      </c>
      <c r="J4" s="150" t="s">
        <v>2</v>
      </c>
      <c r="K4" s="150" t="s">
        <v>12</v>
      </c>
      <c r="M4" s="191" t="s">
        <v>1773</v>
      </c>
      <c r="N4" s="37">
        <f>COUNTIF(A2:A42, "*_01")</f>
        <v>20</v>
      </c>
      <c r="O4" s="37" t="s">
        <v>2</v>
      </c>
      <c r="P4" s="37">
        <f>COUNTIF($J$2:$J$42, O4)</f>
        <v>37</v>
      </c>
      <c r="Q4" s="56">
        <f>SUM(P4:P8)</f>
        <v>41</v>
      </c>
      <c r="R4" s="56">
        <f>P4*100/$Q$4</f>
        <v>90.243902439024396</v>
      </c>
      <c r="T4" s="59" t="s">
        <v>1773</v>
      </c>
      <c r="U4" s="57">
        <f>R4</f>
        <v>90.243902439024396</v>
      </c>
      <c r="V4" s="57">
        <f>R5</f>
        <v>2.4390243902439024</v>
      </c>
      <c r="W4" s="57">
        <f>R6</f>
        <v>0</v>
      </c>
      <c r="X4" s="57">
        <f>R7</f>
        <v>0</v>
      </c>
      <c r="Y4" s="57">
        <f>R8</f>
        <v>7.3170731707317076</v>
      </c>
      <c r="Z4" s="1"/>
    </row>
    <row r="5" spans="1:26">
      <c r="A5" s="152" t="s">
        <v>1163</v>
      </c>
      <c r="B5" s="22">
        <v>31</v>
      </c>
      <c r="C5" s="25" t="s">
        <v>1157</v>
      </c>
      <c r="D5" s="152" t="s">
        <v>2</v>
      </c>
      <c r="E5" s="152" t="s">
        <v>12</v>
      </c>
      <c r="F5" s="152">
        <v>63</v>
      </c>
      <c r="G5" s="152"/>
      <c r="H5" s="152"/>
      <c r="I5" s="152">
        <v>1</v>
      </c>
      <c r="J5" s="152" t="s">
        <v>2</v>
      </c>
      <c r="K5" s="152" t="s">
        <v>12</v>
      </c>
      <c r="M5" s="192"/>
      <c r="N5" s="38"/>
      <c r="O5" s="38" t="s">
        <v>386</v>
      </c>
      <c r="P5" s="38">
        <f>COUNTIF($J$2:$J$42, O5)</f>
        <v>1</v>
      </c>
      <c r="Q5" s="3"/>
      <c r="R5" s="3">
        <f t="shared" ref="R5:R8" si="0">P5*100/$Q$4</f>
        <v>2.4390243902439024</v>
      </c>
      <c r="T5" s="59" t="s">
        <v>1774</v>
      </c>
      <c r="U5" s="57">
        <f>R9</f>
        <v>4.3478260869565215</v>
      </c>
      <c r="V5" s="57">
        <f>R10</f>
        <v>78.260869565217391</v>
      </c>
      <c r="W5" s="57">
        <f>R11</f>
        <v>2.1739130434782608</v>
      </c>
      <c r="X5" s="57">
        <f>R12</f>
        <v>0</v>
      </c>
      <c r="Y5" s="57">
        <f>R13</f>
        <v>15.217391304347826</v>
      </c>
      <c r="Z5" s="1"/>
    </row>
    <row r="6" spans="1:26">
      <c r="A6" s="152" t="s">
        <v>1133</v>
      </c>
      <c r="B6" s="22">
        <v>31</v>
      </c>
      <c r="C6" s="116" t="s">
        <v>1134</v>
      </c>
      <c r="D6" s="152" t="s">
        <v>1130</v>
      </c>
      <c r="E6" s="152" t="s">
        <v>12</v>
      </c>
      <c r="F6" s="152">
        <v>63</v>
      </c>
      <c r="G6" s="152"/>
      <c r="H6" s="152"/>
      <c r="I6" s="152">
        <v>1</v>
      </c>
      <c r="J6" s="152" t="s">
        <v>2</v>
      </c>
      <c r="K6" s="152" t="s">
        <v>1135</v>
      </c>
      <c r="M6" s="192"/>
      <c r="N6" s="38"/>
      <c r="O6" s="38" t="s">
        <v>598</v>
      </c>
      <c r="P6" s="38">
        <f>COUNTIF($J$2:$J$42, O6)</f>
        <v>0</v>
      </c>
      <c r="Q6" s="3"/>
      <c r="R6" s="3">
        <f t="shared" si="0"/>
        <v>0</v>
      </c>
      <c r="T6" s="59" t="s">
        <v>1775</v>
      </c>
      <c r="U6" s="57">
        <f>R14</f>
        <v>0</v>
      </c>
      <c r="V6" s="57">
        <f>R15</f>
        <v>0</v>
      </c>
      <c r="W6" s="57">
        <f>R16</f>
        <v>90.243902439024396</v>
      </c>
      <c r="X6" s="57">
        <f>R17</f>
        <v>0</v>
      </c>
      <c r="Y6" s="57">
        <f>R18</f>
        <v>9.7560975609756095</v>
      </c>
    </row>
    <row r="7" spans="1:26">
      <c r="A7" s="150" t="s">
        <v>1136</v>
      </c>
      <c r="B7" s="87">
        <v>31</v>
      </c>
      <c r="C7" s="87">
        <v>124</v>
      </c>
      <c r="D7" s="150" t="s">
        <v>2</v>
      </c>
      <c r="E7" s="150" t="s">
        <v>12</v>
      </c>
      <c r="F7" s="150">
        <v>73</v>
      </c>
      <c r="G7" s="150">
        <v>108</v>
      </c>
      <c r="H7" s="150"/>
      <c r="I7" s="150">
        <v>2</v>
      </c>
      <c r="J7" s="150" t="s">
        <v>2</v>
      </c>
      <c r="K7" s="150" t="s">
        <v>12</v>
      </c>
      <c r="M7" s="192"/>
      <c r="N7" s="38"/>
      <c r="O7" s="38" t="s">
        <v>601</v>
      </c>
      <c r="P7" s="38">
        <f>COUNTIF($J$2:$J$42, O7)</f>
        <v>0</v>
      </c>
      <c r="Q7" s="3"/>
      <c r="R7" s="3">
        <f t="shared" si="0"/>
        <v>0</v>
      </c>
      <c r="T7" s="59" t="s">
        <v>1776</v>
      </c>
      <c r="U7" s="57">
        <f>R19</f>
        <v>0</v>
      </c>
      <c r="V7" s="57">
        <f>R20</f>
        <v>0</v>
      </c>
      <c r="W7" s="57">
        <f>R21</f>
        <v>3.7037037037037037</v>
      </c>
      <c r="X7" s="57">
        <f>R22</f>
        <v>64.81481481481481</v>
      </c>
      <c r="Y7" s="57">
        <f>R23</f>
        <v>31.481481481481481</v>
      </c>
    </row>
    <row r="8" spans="1:26">
      <c r="A8" s="150" t="s">
        <v>1137</v>
      </c>
      <c r="B8" s="87">
        <v>31</v>
      </c>
      <c r="C8" s="87">
        <v>124</v>
      </c>
      <c r="D8" s="150" t="s">
        <v>2</v>
      </c>
      <c r="E8" s="150" t="s">
        <v>12</v>
      </c>
      <c r="F8" s="150">
        <v>73</v>
      </c>
      <c r="G8" s="150">
        <v>108</v>
      </c>
      <c r="H8" s="150"/>
      <c r="I8" s="150">
        <v>2</v>
      </c>
      <c r="J8" s="150" t="s">
        <v>2</v>
      </c>
      <c r="K8" s="150" t="s">
        <v>12</v>
      </c>
      <c r="M8" s="193"/>
      <c r="N8" s="39"/>
      <c r="O8" s="39" t="s">
        <v>607</v>
      </c>
      <c r="P8" s="38">
        <f>COUNTIF($J$2:$J$42, O8)</f>
        <v>3</v>
      </c>
      <c r="Q8" s="3"/>
      <c r="R8" s="3">
        <f t="shared" si="0"/>
        <v>7.3170731707317076</v>
      </c>
      <c r="T8" s="59" t="s">
        <v>682</v>
      </c>
      <c r="U8" s="57">
        <f>R24</f>
        <v>0</v>
      </c>
      <c r="V8" s="57">
        <f>R25</f>
        <v>0</v>
      </c>
      <c r="W8" s="57">
        <f>R26</f>
        <v>0</v>
      </c>
      <c r="X8" s="57">
        <f>R27</f>
        <v>0</v>
      </c>
      <c r="Y8" s="57">
        <f>R28</f>
        <v>100</v>
      </c>
    </row>
    <row r="9" spans="1:26">
      <c r="A9" s="150" t="s">
        <v>1138</v>
      </c>
      <c r="B9" s="87">
        <v>31</v>
      </c>
      <c r="C9" s="87">
        <v>124</v>
      </c>
      <c r="D9" s="150" t="s">
        <v>2</v>
      </c>
      <c r="E9" s="150" t="s">
        <v>12</v>
      </c>
      <c r="F9" s="150">
        <v>73</v>
      </c>
      <c r="G9" s="150"/>
      <c r="H9" s="150"/>
      <c r="I9" s="150">
        <v>2</v>
      </c>
      <c r="J9" s="150" t="s">
        <v>2</v>
      </c>
      <c r="K9" s="150" t="s">
        <v>12</v>
      </c>
      <c r="M9" s="191" t="s">
        <v>1774</v>
      </c>
      <c r="N9" s="37">
        <f>COUNTIF(A43:A88, "*_01")</f>
        <v>25</v>
      </c>
      <c r="O9" s="37" t="s">
        <v>2</v>
      </c>
      <c r="P9" s="37">
        <f>COUNTIF($J$43:$J$88, O9)</f>
        <v>2</v>
      </c>
      <c r="Q9" s="56">
        <f>SUM(P9:P13)</f>
        <v>46</v>
      </c>
      <c r="R9" s="56">
        <f>P9*100/$Q$9</f>
        <v>4.3478260869565215</v>
      </c>
    </row>
    <row r="10" spans="1:26">
      <c r="A10" s="152" t="s">
        <v>1139</v>
      </c>
      <c r="B10" s="22">
        <v>31</v>
      </c>
      <c r="C10" s="22">
        <v>124</v>
      </c>
      <c r="D10" s="152" t="s">
        <v>2</v>
      </c>
      <c r="E10" s="152" t="s">
        <v>12</v>
      </c>
      <c r="F10" s="152">
        <v>61</v>
      </c>
      <c r="G10" s="152">
        <v>105</v>
      </c>
      <c r="H10" s="152"/>
      <c r="I10" s="152">
        <v>2</v>
      </c>
      <c r="J10" s="152" t="s">
        <v>2</v>
      </c>
      <c r="K10" s="152" t="s">
        <v>12</v>
      </c>
      <c r="M10" s="192"/>
      <c r="N10" s="38"/>
      <c r="O10" s="38" t="s">
        <v>386</v>
      </c>
      <c r="P10" s="38">
        <f>COUNTIF($J$43:$J$88, O10)</f>
        <v>36</v>
      </c>
      <c r="Q10" s="3"/>
      <c r="R10" s="3">
        <f>P10*100/$Q$9</f>
        <v>78.260869565217391</v>
      </c>
    </row>
    <row r="11" spans="1:26">
      <c r="A11" s="152" t="s">
        <v>1140</v>
      </c>
      <c r="B11" s="22">
        <v>31</v>
      </c>
      <c r="C11" s="22">
        <v>124</v>
      </c>
      <c r="D11" s="152" t="s">
        <v>2</v>
      </c>
      <c r="E11" s="152" t="s">
        <v>12</v>
      </c>
      <c r="F11" s="152">
        <v>61</v>
      </c>
      <c r="G11" s="152">
        <v>105</v>
      </c>
      <c r="H11" s="152"/>
      <c r="I11" s="152">
        <v>2</v>
      </c>
      <c r="J11" s="152" t="s">
        <v>2</v>
      </c>
      <c r="K11" s="152" t="s">
        <v>12</v>
      </c>
      <c r="M11" s="192"/>
      <c r="N11" s="38"/>
      <c r="O11" s="38" t="s">
        <v>598</v>
      </c>
      <c r="P11" s="38">
        <f>COUNTIF($J$43:$J$88, O11)</f>
        <v>1</v>
      </c>
      <c r="Q11" s="3"/>
      <c r="R11" s="3">
        <f t="shared" ref="R11:R13" si="1">P11*100/$Q$9</f>
        <v>2.1739130434782608</v>
      </c>
    </row>
    <row r="12" spans="1:26">
      <c r="A12" s="152" t="s">
        <v>1141</v>
      </c>
      <c r="B12" s="22">
        <v>31</v>
      </c>
      <c r="C12" s="22">
        <v>124</v>
      </c>
      <c r="D12" s="152" t="s">
        <v>2</v>
      </c>
      <c r="E12" s="152" t="s">
        <v>12</v>
      </c>
      <c r="F12" s="152">
        <v>61</v>
      </c>
      <c r="G12" s="152"/>
      <c r="H12" s="152"/>
      <c r="I12" s="152">
        <v>2</v>
      </c>
      <c r="J12" s="152" t="s">
        <v>386</v>
      </c>
      <c r="K12" s="152" t="s">
        <v>12</v>
      </c>
      <c r="M12" s="192"/>
      <c r="N12" s="38"/>
      <c r="O12" s="38" t="s">
        <v>601</v>
      </c>
      <c r="P12" s="38">
        <f>COUNTIF($J$43:$J$88, O12)</f>
        <v>0</v>
      </c>
      <c r="Q12" s="3"/>
      <c r="R12" s="3">
        <f t="shared" si="1"/>
        <v>0</v>
      </c>
    </row>
    <row r="13" spans="1:26">
      <c r="A13" s="150" t="s">
        <v>1142</v>
      </c>
      <c r="B13" s="87">
        <v>31</v>
      </c>
      <c r="C13" s="90" t="s">
        <v>511</v>
      </c>
      <c r="D13" s="150" t="s">
        <v>2</v>
      </c>
      <c r="E13" s="150" t="s">
        <v>12</v>
      </c>
      <c r="F13" s="150">
        <v>42</v>
      </c>
      <c r="G13" s="150"/>
      <c r="H13" s="150"/>
      <c r="I13" s="150">
        <v>1</v>
      </c>
      <c r="J13" s="150" t="s">
        <v>2</v>
      </c>
      <c r="K13" s="150" t="s">
        <v>12</v>
      </c>
      <c r="M13" s="193"/>
      <c r="N13" s="39"/>
      <c r="O13" s="39" t="s">
        <v>607</v>
      </c>
      <c r="P13" s="39">
        <f>COUNTIF($J$43:$J$88, O13)</f>
        <v>7</v>
      </c>
      <c r="Q13" s="6"/>
      <c r="R13" s="6">
        <f t="shared" si="1"/>
        <v>15.217391304347826</v>
      </c>
    </row>
    <row r="14" spans="1:26">
      <c r="A14" s="150" t="s">
        <v>1143</v>
      </c>
      <c r="B14" s="87">
        <v>31</v>
      </c>
      <c r="C14" s="90" t="s">
        <v>1144</v>
      </c>
      <c r="D14" s="150" t="s">
        <v>2</v>
      </c>
      <c r="E14" s="150" t="s">
        <v>12</v>
      </c>
      <c r="F14" s="150">
        <v>42</v>
      </c>
      <c r="G14" s="150"/>
      <c r="H14" s="150"/>
      <c r="I14" s="150">
        <v>1</v>
      </c>
      <c r="J14" s="150" t="s">
        <v>2</v>
      </c>
      <c r="K14" s="150" t="s">
        <v>12</v>
      </c>
      <c r="M14" s="191" t="s">
        <v>1775</v>
      </c>
      <c r="N14" s="37">
        <f>COUNTIF(A89:A129, "*_01")</f>
        <v>17</v>
      </c>
      <c r="O14" s="37" t="s">
        <v>2</v>
      </c>
      <c r="P14" s="38">
        <f>COUNTIF($J$89:$J$129, O14)</f>
        <v>0</v>
      </c>
      <c r="Q14" s="3">
        <f>SUM(P14:P18)</f>
        <v>41</v>
      </c>
      <c r="R14" s="3">
        <f>P14*100/$Q$14</f>
        <v>0</v>
      </c>
    </row>
    <row r="15" spans="1:26">
      <c r="A15" s="152" t="s">
        <v>1145</v>
      </c>
      <c r="B15" s="22">
        <v>31</v>
      </c>
      <c r="C15" s="25" t="s">
        <v>510</v>
      </c>
      <c r="D15" s="152" t="s">
        <v>2</v>
      </c>
      <c r="E15" s="152" t="s">
        <v>12</v>
      </c>
      <c r="F15" s="152">
        <v>89</v>
      </c>
      <c r="G15" s="152"/>
      <c r="H15" s="152"/>
      <c r="I15" s="152">
        <v>1</v>
      </c>
      <c r="J15" s="152" t="s">
        <v>2</v>
      </c>
      <c r="K15" s="152" t="s">
        <v>12</v>
      </c>
      <c r="M15" s="192"/>
      <c r="N15" s="38"/>
      <c r="O15" s="38" t="s">
        <v>386</v>
      </c>
      <c r="P15" s="38">
        <f>COUNTIF($J$89:$J$129, O15)</f>
        <v>0</v>
      </c>
      <c r="Q15" s="3"/>
      <c r="R15" s="3">
        <f t="shared" ref="R15:R18" si="2">P15*100/$Q$14</f>
        <v>0</v>
      </c>
    </row>
    <row r="16" spans="1:26">
      <c r="A16" s="152" t="s">
        <v>1146</v>
      </c>
      <c r="B16" s="22">
        <v>31</v>
      </c>
      <c r="C16" s="25" t="s">
        <v>1147</v>
      </c>
      <c r="D16" s="152" t="s">
        <v>2</v>
      </c>
      <c r="E16" s="152" t="s">
        <v>12</v>
      </c>
      <c r="F16" s="152">
        <v>89</v>
      </c>
      <c r="G16" s="152"/>
      <c r="H16" s="152"/>
      <c r="I16" s="152">
        <v>1</v>
      </c>
      <c r="J16" s="152" t="s">
        <v>2</v>
      </c>
      <c r="K16" s="152" t="s">
        <v>12</v>
      </c>
      <c r="M16" s="192"/>
      <c r="N16" s="38"/>
      <c r="O16" s="38" t="s">
        <v>598</v>
      </c>
      <c r="P16" s="38">
        <f>COUNTIF($J$89:$J$129, O16)</f>
        <v>37</v>
      </c>
      <c r="Q16" s="3"/>
      <c r="R16" s="3">
        <f>P16*100/$Q$14</f>
        <v>90.243902439024396</v>
      </c>
    </row>
    <row r="17" spans="1:22">
      <c r="A17" s="150" t="s">
        <v>1150</v>
      </c>
      <c r="B17" s="87">
        <v>31</v>
      </c>
      <c r="C17" s="90" t="s">
        <v>1151</v>
      </c>
      <c r="D17" s="150" t="s">
        <v>2</v>
      </c>
      <c r="E17" s="150" t="s">
        <v>12</v>
      </c>
      <c r="F17" s="150"/>
      <c r="G17" s="150"/>
      <c r="H17" s="150"/>
      <c r="I17" s="150">
        <v>0</v>
      </c>
      <c r="J17" s="150" t="s">
        <v>2</v>
      </c>
      <c r="K17" s="150" t="s">
        <v>12</v>
      </c>
      <c r="M17" s="192"/>
      <c r="N17" s="38"/>
      <c r="O17" s="38" t="s">
        <v>601</v>
      </c>
      <c r="P17" s="38">
        <f>COUNTIF($J$89:$J$129, O17)</f>
        <v>0</v>
      </c>
      <c r="Q17" s="3"/>
      <c r="R17" s="3">
        <f t="shared" si="2"/>
        <v>0</v>
      </c>
    </row>
    <row r="18" spans="1:22">
      <c r="A18" s="152" t="s">
        <v>1152</v>
      </c>
      <c r="B18" s="22">
        <v>31</v>
      </c>
      <c r="C18" s="22">
        <v>124</v>
      </c>
      <c r="D18" s="152" t="s">
        <v>2</v>
      </c>
      <c r="E18" s="152" t="s">
        <v>12</v>
      </c>
      <c r="F18" s="152">
        <v>40</v>
      </c>
      <c r="G18" s="152"/>
      <c r="H18" s="152"/>
      <c r="I18" s="152">
        <v>1</v>
      </c>
      <c r="J18" s="152" t="s">
        <v>2</v>
      </c>
      <c r="K18" s="152" t="s">
        <v>12</v>
      </c>
      <c r="M18" s="193"/>
      <c r="N18" s="39"/>
      <c r="O18" s="39" t="s">
        <v>607</v>
      </c>
      <c r="P18" s="38">
        <f>COUNTIF($J$89:$J$129, O18)</f>
        <v>4</v>
      </c>
      <c r="Q18" s="3"/>
      <c r="R18" s="3">
        <f t="shared" si="2"/>
        <v>9.7560975609756095</v>
      </c>
    </row>
    <row r="19" spans="1:22">
      <c r="A19" s="152" t="s">
        <v>1153</v>
      </c>
      <c r="B19" s="22">
        <v>31</v>
      </c>
      <c r="C19" s="25" t="s">
        <v>1154</v>
      </c>
      <c r="D19" s="152" t="s">
        <v>2</v>
      </c>
      <c r="E19" s="152" t="s">
        <v>12</v>
      </c>
      <c r="F19" s="152">
        <v>40</v>
      </c>
      <c r="G19" s="152"/>
      <c r="H19" s="152"/>
      <c r="I19" s="152">
        <v>1</v>
      </c>
      <c r="J19" s="152" t="s">
        <v>2</v>
      </c>
      <c r="K19" s="152" t="s">
        <v>12</v>
      </c>
      <c r="M19" s="191" t="s">
        <v>1776</v>
      </c>
      <c r="N19" s="37">
        <f>COUNTIF(A130:A183, "*_01")</f>
        <v>24</v>
      </c>
      <c r="O19" s="37" t="s">
        <v>2</v>
      </c>
      <c r="P19" s="37">
        <f>COUNTIF($J$130:$J$183, O19)</f>
        <v>0</v>
      </c>
      <c r="Q19" s="56">
        <f>SUM(P19:P23)</f>
        <v>54</v>
      </c>
      <c r="R19" s="56">
        <f>P19*100/$Q$19</f>
        <v>0</v>
      </c>
    </row>
    <row r="20" spans="1:22">
      <c r="A20" s="150" t="s">
        <v>1155</v>
      </c>
      <c r="B20" s="87">
        <v>31</v>
      </c>
      <c r="C20" s="87">
        <v>124</v>
      </c>
      <c r="D20" s="150" t="s">
        <v>2</v>
      </c>
      <c r="E20" s="150" t="s">
        <v>12</v>
      </c>
      <c r="F20" s="150">
        <v>56</v>
      </c>
      <c r="G20" s="150">
        <v>72</v>
      </c>
      <c r="H20" s="150"/>
      <c r="I20" s="150">
        <v>2</v>
      </c>
      <c r="J20" s="150" t="s">
        <v>2</v>
      </c>
      <c r="K20" s="150" t="s">
        <v>12</v>
      </c>
      <c r="M20" s="192"/>
      <c r="N20" s="38"/>
      <c r="O20" s="38" t="s">
        <v>386</v>
      </c>
      <c r="P20" s="38">
        <f>COUNTIF($J$130:$J$183, O20)</f>
        <v>0</v>
      </c>
      <c r="Q20" s="3"/>
      <c r="R20" s="3">
        <f t="shared" ref="R20:R23" si="3">P20*100/$Q$19</f>
        <v>0</v>
      </c>
    </row>
    <row r="21" spans="1:22">
      <c r="A21" s="150" t="s">
        <v>1156</v>
      </c>
      <c r="B21" s="87">
        <v>31</v>
      </c>
      <c r="C21" s="90" t="s">
        <v>1157</v>
      </c>
      <c r="D21" s="150" t="s">
        <v>2</v>
      </c>
      <c r="E21" s="150" t="s">
        <v>12</v>
      </c>
      <c r="F21" s="150">
        <v>56</v>
      </c>
      <c r="G21" s="150">
        <v>72</v>
      </c>
      <c r="H21" s="150"/>
      <c r="I21" s="150">
        <v>2</v>
      </c>
      <c r="J21" s="150" t="s">
        <v>2</v>
      </c>
      <c r="K21" s="150" t="s">
        <v>12</v>
      </c>
      <c r="M21" s="192"/>
      <c r="N21" s="38"/>
      <c r="O21" s="38" t="s">
        <v>598</v>
      </c>
      <c r="P21" s="38">
        <f>COUNTIF($J$130:$J$183, O21)</f>
        <v>2</v>
      </c>
      <c r="Q21" s="3"/>
      <c r="R21" s="3">
        <f>P21*100/$Q$19</f>
        <v>3.7037037037037037</v>
      </c>
    </row>
    <row r="22" spans="1:22">
      <c r="A22" s="150" t="s">
        <v>1158</v>
      </c>
      <c r="B22" s="87">
        <v>31</v>
      </c>
      <c r="C22" s="87">
        <v>124</v>
      </c>
      <c r="D22" s="150" t="s">
        <v>2</v>
      </c>
      <c r="E22" s="150" t="s">
        <v>12</v>
      </c>
      <c r="F22" s="150">
        <v>56</v>
      </c>
      <c r="G22" s="150"/>
      <c r="H22" s="150"/>
      <c r="I22" s="150">
        <v>2</v>
      </c>
      <c r="J22" s="150" t="s">
        <v>2</v>
      </c>
      <c r="K22" s="150" t="s">
        <v>12</v>
      </c>
      <c r="M22" s="192"/>
      <c r="N22" s="38"/>
      <c r="O22" s="38" t="s">
        <v>601</v>
      </c>
      <c r="P22" s="38">
        <f>COUNTIF($J$130:$J$183, O22)</f>
        <v>35</v>
      </c>
      <c r="Q22" s="3"/>
      <c r="R22" s="3">
        <f t="shared" si="3"/>
        <v>64.81481481481481</v>
      </c>
    </row>
    <row r="23" spans="1:22">
      <c r="A23" s="152" t="s">
        <v>1159</v>
      </c>
      <c r="B23" s="22">
        <v>31</v>
      </c>
      <c r="C23" s="22">
        <v>124</v>
      </c>
      <c r="D23" s="152" t="s">
        <v>2</v>
      </c>
      <c r="E23" s="152" t="s">
        <v>12</v>
      </c>
      <c r="F23" s="152">
        <v>43</v>
      </c>
      <c r="G23" s="152"/>
      <c r="H23" s="152"/>
      <c r="I23" s="152">
        <v>2</v>
      </c>
      <c r="J23" s="152" t="s">
        <v>2</v>
      </c>
      <c r="K23" s="152" t="s">
        <v>12</v>
      </c>
      <c r="M23" s="193"/>
      <c r="N23" s="39"/>
      <c r="O23" s="39" t="s">
        <v>607</v>
      </c>
      <c r="P23" s="38">
        <f>COUNTIF($J$130:$J$183, O23)</f>
        <v>17</v>
      </c>
      <c r="Q23" s="6"/>
      <c r="R23" s="6">
        <f t="shared" si="3"/>
        <v>31.481481481481481</v>
      </c>
    </row>
    <row r="24" spans="1:22">
      <c r="A24" s="152" t="s">
        <v>1160</v>
      </c>
      <c r="B24" s="22">
        <v>31</v>
      </c>
      <c r="C24" s="22">
        <v>124</v>
      </c>
      <c r="D24" s="152" t="s">
        <v>2</v>
      </c>
      <c r="E24" s="152" t="s">
        <v>12</v>
      </c>
      <c r="F24" s="152">
        <v>43</v>
      </c>
      <c r="G24" s="152">
        <v>105</v>
      </c>
      <c r="H24" s="152"/>
      <c r="I24" s="152">
        <v>2</v>
      </c>
      <c r="J24" s="152" t="s">
        <v>1161</v>
      </c>
      <c r="K24" s="152" t="s">
        <v>716</v>
      </c>
      <c r="M24" s="194" t="s">
        <v>1024</v>
      </c>
      <c r="N24" s="37">
        <f>COUNTIF(A184:A219, "*_01")</f>
        <v>21</v>
      </c>
      <c r="O24" s="37" t="s">
        <v>2</v>
      </c>
      <c r="P24" s="37">
        <f>COUNTIF($J$184:$J$219, O24)</f>
        <v>0</v>
      </c>
      <c r="Q24" s="56">
        <f>SUM(P24:P28)</f>
        <v>36</v>
      </c>
      <c r="R24" s="56">
        <f>P24*100/$Q$24</f>
        <v>0</v>
      </c>
    </row>
    <row r="25" spans="1:22">
      <c r="A25" s="152" t="s">
        <v>1162</v>
      </c>
      <c r="B25" s="22">
        <v>31</v>
      </c>
      <c r="C25" s="22">
        <v>124</v>
      </c>
      <c r="D25" s="152" t="s">
        <v>2</v>
      </c>
      <c r="E25" s="152" t="s">
        <v>12</v>
      </c>
      <c r="F25" s="152">
        <v>43</v>
      </c>
      <c r="G25" s="152">
        <v>105</v>
      </c>
      <c r="H25" s="152"/>
      <c r="I25" s="152">
        <v>2</v>
      </c>
      <c r="J25" s="152" t="s">
        <v>1161</v>
      </c>
      <c r="K25" s="152" t="s">
        <v>716</v>
      </c>
      <c r="M25" s="195"/>
      <c r="N25" s="18"/>
      <c r="O25" s="38" t="s">
        <v>386</v>
      </c>
      <c r="P25" s="38">
        <f t="shared" ref="P25:P28" si="4">COUNTIF($J$184:$J$219, O25)</f>
        <v>0</v>
      </c>
      <c r="Q25" s="3"/>
      <c r="R25" s="3">
        <f t="shared" ref="R25:R28" si="5">P25*100/$Q$24</f>
        <v>0</v>
      </c>
    </row>
    <row r="26" spans="1:22">
      <c r="A26" s="150" t="s">
        <v>1164</v>
      </c>
      <c r="B26" s="87">
        <v>31</v>
      </c>
      <c r="C26" s="115" t="s">
        <v>1165</v>
      </c>
      <c r="D26" s="150" t="s">
        <v>2</v>
      </c>
      <c r="E26" s="150" t="s">
        <v>12</v>
      </c>
      <c r="F26" s="150"/>
      <c r="G26" s="150"/>
      <c r="H26" s="150"/>
      <c r="I26" s="150">
        <v>0</v>
      </c>
      <c r="J26" s="150" t="s">
        <v>2</v>
      </c>
      <c r="K26" s="150" t="s">
        <v>12</v>
      </c>
      <c r="M26" s="195"/>
      <c r="N26" s="18"/>
      <c r="O26" s="38" t="s">
        <v>598</v>
      </c>
      <c r="P26" s="38">
        <f t="shared" si="4"/>
        <v>0</v>
      </c>
      <c r="Q26" s="3"/>
      <c r="R26" s="3">
        <f t="shared" si="5"/>
        <v>0</v>
      </c>
    </row>
    <row r="27" spans="1:22">
      <c r="A27" s="152" t="s">
        <v>1166</v>
      </c>
      <c r="B27" s="22">
        <v>31</v>
      </c>
      <c r="C27" s="25" t="s">
        <v>1167</v>
      </c>
      <c r="D27" s="152" t="s">
        <v>2</v>
      </c>
      <c r="E27" s="152" t="s">
        <v>12</v>
      </c>
      <c r="F27" s="152"/>
      <c r="G27" s="152"/>
      <c r="H27" s="152"/>
      <c r="I27" s="152">
        <v>0</v>
      </c>
      <c r="J27" s="152" t="s">
        <v>2</v>
      </c>
      <c r="K27" s="152" t="s">
        <v>12</v>
      </c>
      <c r="M27" s="195"/>
      <c r="N27" s="38"/>
      <c r="O27" s="38" t="s">
        <v>601</v>
      </c>
      <c r="P27" s="38">
        <f t="shared" si="4"/>
        <v>0</v>
      </c>
      <c r="Q27" s="3"/>
      <c r="R27" s="3">
        <f t="shared" si="5"/>
        <v>0</v>
      </c>
    </row>
    <row r="28" spans="1:22">
      <c r="A28" s="150" t="s">
        <v>1168</v>
      </c>
      <c r="B28" s="87">
        <v>31</v>
      </c>
      <c r="C28" s="87">
        <v>124</v>
      </c>
      <c r="D28" s="150" t="s">
        <v>2</v>
      </c>
      <c r="E28" s="150" t="s">
        <v>12</v>
      </c>
      <c r="F28" s="150">
        <v>45</v>
      </c>
      <c r="G28" s="150">
        <v>106</v>
      </c>
      <c r="H28" s="150"/>
      <c r="I28" s="150">
        <v>2</v>
      </c>
      <c r="J28" s="150" t="s">
        <v>2</v>
      </c>
      <c r="K28" s="150" t="s">
        <v>12</v>
      </c>
      <c r="M28" s="196"/>
      <c r="N28" s="39"/>
      <c r="O28" s="39" t="s">
        <v>607</v>
      </c>
      <c r="P28" s="39">
        <f t="shared" si="4"/>
        <v>36</v>
      </c>
      <c r="Q28" s="6"/>
      <c r="R28" s="6">
        <f t="shared" si="5"/>
        <v>100</v>
      </c>
    </row>
    <row r="29" spans="1:22">
      <c r="A29" s="150" t="s">
        <v>1169</v>
      </c>
      <c r="B29" s="87">
        <v>31</v>
      </c>
      <c r="C29" s="87">
        <v>124</v>
      </c>
      <c r="D29" s="150" t="s">
        <v>2</v>
      </c>
      <c r="E29" s="150" t="s">
        <v>12</v>
      </c>
      <c r="F29" s="150">
        <v>45</v>
      </c>
      <c r="G29" s="150">
        <v>106</v>
      </c>
      <c r="H29" s="150"/>
      <c r="I29" s="150">
        <v>2</v>
      </c>
      <c r="J29" s="150" t="s">
        <v>2</v>
      </c>
      <c r="K29" s="150" t="s">
        <v>12</v>
      </c>
      <c r="M29" s="14" t="s">
        <v>604</v>
      </c>
      <c r="N29" s="1">
        <f>N4+N9+N14+N19+N24</f>
        <v>107</v>
      </c>
      <c r="O29" s="14"/>
      <c r="P29" s="2">
        <f>SUM(P4:P28)</f>
        <v>218</v>
      </c>
      <c r="Q29" s="68">
        <f>Q4+Q9+Q14+Q19+Q24</f>
        <v>218</v>
      </c>
      <c r="R29" s="8"/>
    </row>
    <row r="30" spans="1:22">
      <c r="A30" s="150" t="s">
        <v>1170</v>
      </c>
      <c r="B30" s="87">
        <v>31</v>
      </c>
      <c r="C30" s="90" t="s">
        <v>1171</v>
      </c>
      <c r="D30" s="150" t="s">
        <v>2</v>
      </c>
      <c r="E30" s="150" t="s">
        <v>12</v>
      </c>
      <c r="F30" s="150">
        <v>45</v>
      </c>
      <c r="G30" s="150"/>
      <c r="H30" s="150"/>
      <c r="I30" s="150">
        <v>2</v>
      </c>
      <c r="J30" s="150" t="s">
        <v>2</v>
      </c>
      <c r="K30" s="150" t="s">
        <v>12</v>
      </c>
      <c r="M30" s="14"/>
      <c r="N30" s="1"/>
      <c r="O30" s="14"/>
      <c r="P30" s="2"/>
      <c r="Q30" s="68"/>
      <c r="R30" s="8"/>
    </row>
    <row r="31" spans="1:22">
      <c r="A31" s="152" t="s">
        <v>1172</v>
      </c>
      <c r="B31" s="22">
        <v>31</v>
      </c>
      <c r="C31" s="22">
        <v>124</v>
      </c>
      <c r="D31" s="152" t="s">
        <v>2</v>
      </c>
      <c r="E31" s="152" t="s">
        <v>12</v>
      </c>
      <c r="F31" s="152">
        <v>89</v>
      </c>
      <c r="G31" s="152"/>
      <c r="H31" s="152"/>
      <c r="I31" s="152">
        <v>1</v>
      </c>
      <c r="J31" s="152" t="s">
        <v>2</v>
      </c>
      <c r="K31" s="152" t="s">
        <v>12</v>
      </c>
      <c r="M31" s="174" t="s">
        <v>599</v>
      </c>
      <c r="N31" s="174" t="s">
        <v>700</v>
      </c>
      <c r="O31" s="174" t="s">
        <v>600</v>
      </c>
      <c r="P31" s="174" t="s">
        <v>683</v>
      </c>
      <c r="Q31" s="174" t="s">
        <v>609</v>
      </c>
      <c r="R31" s="174" t="s">
        <v>610</v>
      </c>
      <c r="T31" s="172" t="s">
        <v>608</v>
      </c>
      <c r="U31" s="190" t="s">
        <v>603</v>
      </c>
      <c r="V31" s="190"/>
    </row>
    <row r="32" spans="1:22">
      <c r="A32" s="152" t="s">
        <v>1173</v>
      </c>
      <c r="B32" s="22">
        <v>31</v>
      </c>
      <c r="C32" s="22">
        <v>124</v>
      </c>
      <c r="D32" s="152" t="s">
        <v>2</v>
      </c>
      <c r="E32" s="152" t="s">
        <v>12</v>
      </c>
      <c r="F32" s="152">
        <v>89</v>
      </c>
      <c r="G32" s="152"/>
      <c r="H32" s="152"/>
      <c r="I32" s="152">
        <v>1</v>
      </c>
      <c r="J32" s="152" t="s">
        <v>607</v>
      </c>
      <c r="K32" s="152" t="s">
        <v>716</v>
      </c>
      <c r="M32" s="175"/>
      <c r="N32" s="175"/>
      <c r="O32" s="175"/>
      <c r="P32" s="175"/>
      <c r="Q32" s="175"/>
      <c r="R32" s="175"/>
      <c r="T32" s="173"/>
      <c r="U32" s="58" t="s">
        <v>1022</v>
      </c>
      <c r="V32" s="58" t="s">
        <v>70</v>
      </c>
    </row>
    <row r="33" spans="1:26">
      <c r="A33" s="150" t="s">
        <v>1174</v>
      </c>
      <c r="B33" s="87">
        <v>31</v>
      </c>
      <c r="C33" s="87">
        <v>124</v>
      </c>
      <c r="D33" s="150" t="s">
        <v>2</v>
      </c>
      <c r="E33" s="150" t="s">
        <v>12</v>
      </c>
      <c r="F33" s="150">
        <v>67</v>
      </c>
      <c r="G33" s="150"/>
      <c r="H33" s="150"/>
      <c r="I33" s="150">
        <v>1</v>
      </c>
      <c r="J33" s="150" t="s">
        <v>2</v>
      </c>
      <c r="K33" s="150" t="s">
        <v>12</v>
      </c>
      <c r="M33" s="37" t="s">
        <v>1022</v>
      </c>
      <c r="N33" s="56">
        <f>N9+N14+N19</f>
        <v>66</v>
      </c>
      <c r="O33" s="37" t="s">
        <v>1022</v>
      </c>
      <c r="P33" s="37">
        <f>SUM(P9:P12)+SUM(P14:P17)+SUM(P19:P22)</f>
        <v>113</v>
      </c>
      <c r="Q33" s="56">
        <f>P33+P34</f>
        <v>141</v>
      </c>
      <c r="R33" s="56">
        <f>P33*100/$Q$33</f>
        <v>80.141843971631204</v>
      </c>
      <c r="T33" s="59" t="s">
        <v>1023</v>
      </c>
      <c r="U33" s="57">
        <f>R33</f>
        <v>80.141843971631204</v>
      </c>
      <c r="V33" s="57">
        <f>R34</f>
        <v>19.858156028368793</v>
      </c>
    </row>
    <row r="34" spans="1:26">
      <c r="A34" s="150" t="s">
        <v>1175</v>
      </c>
      <c r="B34" s="87">
        <v>31</v>
      </c>
      <c r="C34" s="87">
        <v>124</v>
      </c>
      <c r="D34" s="150" t="s">
        <v>2</v>
      </c>
      <c r="E34" s="150" t="s">
        <v>12</v>
      </c>
      <c r="F34" s="150">
        <v>67</v>
      </c>
      <c r="G34" s="150"/>
      <c r="H34" s="150"/>
      <c r="I34" s="150">
        <v>1</v>
      </c>
      <c r="J34" s="150" t="s">
        <v>2</v>
      </c>
      <c r="K34" s="150" t="s">
        <v>12</v>
      </c>
      <c r="M34" s="39"/>
      <c r="N34" s="6"/>
      <c r="O34" s="39" t="s">
        <v>70</v>
      </c>
      <c r="P34" s="39">
        <f>P13+P18+P23</f>
        <v>28</v>
      </c>
      <c r="Q34" s="6"/>
      <c r="R34" s="6">
        <f>P34*100/$Q$33</f>
        <v>19.858156028368793</v>
      </c>
      <c r="T34" s="59" t="s">
        <v>682</v>
      </c>
      <c r="U34" s="57">
        <f>R35</f>
        <v>0</v>
      </c>
      <c r="V34" s="57">
        <f>R36</f>
        <v>100</v>
      </c>
    </row>
    <row r="35" spans="1:26">
      <c r="A35" s="152" t="s">
        <v>1176</v>
      </c>
      <c r="B35" s="22">
        <v>31</v>
      </c>
      <c r="C35" s="22">
        <v>124</v>
      </c>
      <c r="D35" s="152" t="s">
        <v>2</v>
      </c>
      <c r="E35" s="152" t="s">
        <v>12</v>
      </c>
      <c r="F35" s="152">
        <v>42</v>
      </c>
      <c r="G35" s="152">
        <v>106</v>
      </c>
      <c r="H35" s="152"/>
      <c r="I35" s="152">
        <v>2</v>
      </c>
      <c r="J35" s="152" t="s">
        <v>2</v>
      </c>
      <c r="K35" s="152" t="s">
        <v>12</v>
      </c>
      <c r="M35" s="37" t="s">
        <v>70</v>
      </c>
      <c r="N35" s="56">
        <f>N24</f>
        <v>21</v>
      </c>
      <c r="O35" s="37" t="s">
        <v>1022</v>
      </c>
      <c r="P35" s="37">
        <f>SUM(P24:P27)</f>
        <v>0</v>
      </c>
      <c r="Q35" s="56">
        <f>P35+P36</f>
        <v>36</v>
      </c>
      <c r="R35" s="56">
        <f>P35*100/$Q$35</f>
        <v>0</v>
      </c>
    </row>
    <row r="36" spans="1:26">
      <c r="A36" s="152" t="s">
        <v>1177</v>
      </c>
      <c r="B36" s="22">
        <v>31</v>
      </c>
      <c r="C36" s="22">
        <v>124</v>
      </c>
      <c r="D36" s="152" t="s">
        <v>2</v>
      </c>
      <c r="E36" s="152" t="s">
        <v>12</v>
      </c>
      <c r="F36" s="152">
        <v>42</v>
      </c>
      <c r="G36" s="152">
        <v>106</v>
      </c>
      <c r="H36" s="152"/>
      <c r="I36" s="152">
        <v>2</v>
      </c>
      <c r="J36" s="152" t="s">
        <v>2</v>
      </c>
      <c r="K36" s="152" t="s">
        <v>12</v>
      </c>
      <c r="M36" s="39"/>
      <c r="N36" s="6"/>
      <c r="O36" s="39" t="s">
        <v>70</v>
      </c>
      <c r="P36" s="39">
        <f>P28</f>
        <v>36</v>
      </c>
      <c r="Q36" s="6"/>
      <c r="R36" s="6">
        <f>P36*100/$Q$35</f>
        <v>100</v>
      </c>
    </row>
    <row r="37" spans="1:26">
      <c r="A37" s="152" t="s">
        <v>1178</v>
      </c>
      <c r="B37" s="22">
        <v>31</v>
      </c>
      <c r="C37" s="22">
        <v>124</v>
      </c>
      <c r="D37" s="152" t="s">
        <v>2</v>
      </c>
      <c r="E37" s="152" t="s">
        <v>12</v>
      </c>
      <c r="F37" s="152">
        <v>42</v>
      </c>
      <c r="G37" s="152"/>
      <c r="H37" s="152"/>
      <c r="I37" s="152">
        <v>2</v>
      </c>
      <c r="J37" s="152" t="s">
        <v>2</v>
      </c>
      <c r="K37" s="152" t="s">
        <v>12</v>
      </c>
    </row>
    <row r="38" spans="1:26">
      <c r="A38" s="150" t="s">
        <v>1179</v>
      </c>
      <c r="B38" s="87">
        <v>31</v>
      </c>
      <c r="C38" s="87">
        <v>124</v>
      </c>
      <c r="D38" s="150" t="s">
        <v>2</v>
      </c>
      <c r="E38" s="150" t="s">
        <v>12</v>
      </c>
      <c r="F38" s="150">
        <v>110</v>
      </c>
      <c r="G38" s="150"/>
      <c r="H38" s="150"/>
      <c r="I38" s="150">
        <v>1</v>
      </c>
      <c r="J38" s="150" t="s">
        <v>2</v>
      </c>
      <c r="K38" s="150" t="s">
        <v>12</v>
      </c>
    </row>
    <row r="39" spans="1:26">
      <c r="A39" s="150" t="s">
        <v>1180</v>
      </c>
      <c r="B39" s="87">
        <v>31</v>
      </c>
      <c r="C39" s="87">
        <v>124</v>
      </c>
      <c r="D39" s="150" t="s">
        <v>2</v>
      </c>
      <c r="E39" s="150" t="s">
        <v>12</v>
      </c>
      <c r="F39" s="150">
        <v>110</v>
      </c>
      <c r="G39" s="150"/>
      <c r="H39" s="150"/>
      <c r="I39" s="150">
        <v>1</v>
      </c>
      <c r="J39" s="150" t="s">
        <v>2</v>
      </c>
      <c r="K39" s="150" t="s">
        <v>12</v>
      </c>
    </row>
    <row r="40" spans="1:26">
      <c r="A40" s="152" t="s">
        <v>1181</v>
      </c>
      <c r="B40" s="22">
        <v>31</v>
      </c>
      <c r="C40" s="22">
        <v>124</v>
      </c>
      <c r="D40" s="152" t="s">
        <v>2</v>
      </c>
      <c r="E40" s="152" t="s">
        <v>12</v>
      </c>
      <c r="F40" s="152"/>
      <c r="G40" s="152"/>
      <c r="H40" s="152"/>
      <c r="I40" s="152">
        <v>0</v>
      </c>
      <c r="J40" s="152" t="s">
        <v>2</v>
      </c>
      <c r="K40" s="152" t="s">
        <v>12</v>
      </c>
    </row>
    <row r="41" spans="1:26">
      <c r="A41" s="150" t="s">
        <v>1182</v>
      </c>
      <c r="B41" s="87">
        <v>31</v>
      </c>
      <c r="C41" s="90" t="s">
        <v>1183</v>
      </c>
      <c r="D41" s="150" t="s">
        <v>2</v>
      </c>
      <c r="E41" s="150" t="s">
        <v>12</v>
      </c>
      <c r="F41" s="150"/>
      <c r="G41" s="150"/>
      <c r="H41" s="150"/>
      <c r="I41" s="150">
        <v>0</v>
      </c>
      <c r="J41" s="150" t="s">
        <v>2</v>
      </c>
      <c r="K41" s="150" t="s">
        <v>12</v>
      </c>
    </row>
    <row r="42" spans="1:26">
      <c r="A42" s="152" t="s">
        <v>1184</v>
      </c>
      <c r="B42" s="22">
        <v>31</v>
      </c>
      <c r="C42" s="25" t="s">
        <v>1185</v>
      </c>
      <c r="D42" s="152" t="s">
        <v>2</v>
      </c>
      <c r="E42" s="152" t="s">
        <v>12</v>
      </c>
      <c r="F42" s="152"/>
      <c r="G42" s="152"/>
      <c r="H42" s="152"/>
      <c r="I42" s="152">
        <v>0</v>
      </c>
      <c r="J42" s="152" t="s">
        <v>2</v>
      </c>
      <c r="K42" s="152" t="s">
        <v>12</v>
      </c>
    </row>
    <row r="43" spans="1:26" s="1" customFormat="1">
      <c r="A43" s="153" t="s">
        <v>1186</v>
      </c>
      <c r="B43" s="81">
        <v>31</v>
      </c>
      <c r="C43" s="81">
        <v>124</v>
      </c>
      <c r="D43" s="153" t="s">
        <v>386</v>
      </c>
      <c r="E43" s="153" t="s">
        <v>12</v>
      </c>
      <c r="F43" s="153"/>
      <c r="G43" s="153"/>
      <c r="H43" s="153"/>
      <c r="I43" s="153">
        <v>0</v>
      </c>
      <c r="J43" s="153" t="s">
        <v>386</v>
      </c>
      <c r="K43" s="153" t="s">
        <v>12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s="1" customFormat="1">
      <c r="A44" s="154" t="s">
        <v>1187</v>
      </c>
      <c r="B44" s="104">
        <v>31</v>
      </c>
      <c r="C44" s="104">
        <v>124</v>
      </c>
      <c r="D44" s="154" t="s">
        <v>386</v>
      </c>
      <c r="E44" s="154" t="s">
        <v>12</v>
      </c>
      <c r="F44" s="154">
        <v>105</v>
      </c>
      <c r="G44" s="154"/>
      <c r="H44" s="154"/>
      <c r="I44" s="154">
        <v>1</v>
      </c>
      <c r="J44" s="154" t="s">
        <v>386</v>
      </c>
      <c r="K44" s="154" t="s">
        <v>12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s="1" customFormat="1">
      <c r="A45" s="154" t="s">
        <v>1188</v>
      </c>
      <c r="B45" s="104">
        <v>31</v>
      </c>
      <c r="C45" s="104">
        <v>124</v>
      </c>
      <c r="D45" s="154" t="s">
        <v>386</v>
      </c>
      <c r="E45" s="154" t="s">
        <v>12</v>
      </c>
      <c r="F45" s="154">
        <v>105</v>
      </c>
      <c r="G45" s="154"/>
      <c r="H45" s="154"/>
      <c r="I45" s="154">
        <v>1</v>
      </c>
      <c r="J45" s="154" t="s">
        <v>386</v>
      </c>
      <c r="K45" s="154" t="s">
        <v>12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s="1" customFormat="1">
      <c r="A46" s="153" t="s">
        <v>1189</v>
      </c>
      <c r="B46" s="81">
        <v>31</v>
      </c>
      <c r="C46" s="81">
        <v>124</v>
      </c>
      <c r="D46" s="153" t="s">
        <v>386</v>
      </c>
      <c r="E46" s="153" t="s">
        <v>12</v>
      </c>
      <c r="F46" s="153"/>
      <c r="G46" s="153"/>
      <c r="H46" s="153"/>
      <c r="I46" s="153">
        <v>0</v>
      </c>
      <c r="J46" s="153" t="s">
        <v>386</v>
      </c>
      <c r="K46" s="153" t="s">
        <v>12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s="1" customFormat="1">
      <c r="A47" s="154" t="s">
        <v>1190</v>
      </c>
      <c r="B47" s="104">
        <v>31</v>
      </c>
      <c r="C47" s="104">
        <v>124</v>
      </c>
      <c r="D47" s="154" t="s">
        <v>386</v>
      </c>
      <c r="E47" s="154" t="s">
        <v>12</v>
      </c>
      <c r="F47" s="154">
        <v>41</v>
      </c>
      <c r="G47" s="154">
        <v>80</v>
      </c>
      <c r="H47" s="154"/>
      <c r="I47" s="154">
        <v>3</v>
      </c>
      <c r="J47" s="154" t="s">
        <v>2</v>
      </c>
      <c r="K47" s="154" t="s">
        <v>12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s="1" customFormat="1">
      <c r="A48" s="154" t="s">
        <v>1191</v>
      </c>
      <c r="B48" s="104">
        <v>31</v>
      </c>
      <c r="C48" s="104">
        <v>124</v>
      </c>
      <c r="D48" s="154" t="s">
        <v>386</v>
      </c>
      <c r="E48" s="154" t="s">
        <v>12</v>
      </c>
      <c r="F48" s="154">
        <v>41</v>
      </c>
      <c r="G48" s="154">
        <v>80</v>
      </c>
      <c r="H48" s="154"/>
      <c r="I48" s="154">
        <v>3</v>
      </c>
      <c r="J48" s="154" t="s">
        <v>386</v>
      </c>
      <c r="K48" s="154" t="s">
        <v>12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1" customFormat="1">
      <c r="A49" s="154" t="s">
        <v>1192</v>
      </c>
      <c r="B49" s="104">
        <v>31</v>
      </c>
      <c r="C49" s="104">
        <v>124</v>
      </c>
      <c r="D49" s="154" t="s">
        <v>386</v>
      </c>
      <c r="E49" s="154" t="s">
        <v>12</v>
      </c>
      <c r="F49" s="154">
        <v>41</v>
      </c>
      <c r="G49" s="154">
        <v>70</v>
      </c>
      <c r="H49" s="154"/>
      <c r="I49" s="154">
        <v>3</v>
      </c>
      <c r="J49" s="154" t="s">
        <v>607</v>
      </c>
      <c r="K49" s="154" t="s">
        <v>716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s="1" customFormat="1">
      <c r="A50" s="154" t="s">
        <v>1193</v>
      </c>
      <c r="B50" s="104">
        <v>31</v>
      </c>
      <c r="C50" s="104">
        <v>124</v>
      </c>
      <c r="D50" s="154" t="s">
        <v>386</v>
      </c>
      <c r="E50" s="154" t="s">
        <v>12</v>
      </c>
      <c r="F50" s="154">
        <v>41</v>
      </c>
      <c r="G50" s="154">
        <v>70</v>
      </c>
      <c r="H50" s="154"/>
      <c r="I50" s="154">
        <v>3</v>
      </c>
      <c r="J50" s="154" t="s">
        <v>607</v>
      </c>
      <c r="K50" s="154" t="s">
        <v>716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s="1" customFormat="1">
      <c r="A51" s="153" t="s">
        <v>1194</v>
      </c>
      <c r="B51" s="81">
        <v>31</v>
      </c>
      <c r="C51" s="81">
        <v>124</v>
      </c>
      <c r="D51" s="153" t="s">
        <v>386</v>
      </c>
      <c r="E51" s="153" t="s">
        <v>12</v>
      </c>
      <c r="F51" s="153">
        <v>57</v>
      </c>
      <c r="G51" s="153"/>
      <c r="H51" s="153"/>
      <c r="I51" s="153">
        <v>1</v>
      </c>
      <c r="J51" s="153" t="s">
        <v>2</v>
      </c>
      <c r="K51" s="153" t="s">
        <v>12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s="1" customFormat="1">
      <c r="A52" s="153" t="s">
        <v>1195</v>
      </c>
      <c r="B52" s="81">
        <v>31</v>
      </c>
      <c r="C52" s="81">
        <v>124</v>
      </c>
      <c r="D52" s="153" t="s">
        <v>386</v>
      </c>
      <c r="E52" s="153" t="s">
        <v>12</v>
      </c>
      <c r="F52" s="153">
        <v>57</v>
      </c>
      <c r="G52" s="153"/>
      <c r="H52" s="153"/>
      <c r="I52" s="153">
        <v>1</v>
      </c>
      <c r="J52" s="153" t="s">
        <v>386</v>
      </c>
      <c r="K52" s="153" t="s">
        <v>12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>
      <c r="A53" s="154" t="s">
        <v>1196</v>
      </c>
      <c r="B53" s="104">
        <v>31</v>
      </c>
      <c r="C53" s="104">
        <v>124</v>
      </c>
      <c r="D53" s="154" t="s">
        <v>386</v>
      </c>
      <c r="E53" s="154" t="s">
        <v>12</v>
      </c>
      <c r="F53" s="154"/>
      <c r="G53" s="154"/>
      <c r="H53" s="154"/>
      <c r="I53" s="154">
        <v>0</v>
      </c>
      <c r="J53" s="154" t="s">
        <v>386</v>
      </c>
      <c r="K53" s="154" t="s">
        <v>12</v>
      </c>
    </row>
    <row r="54" spans="1:26">
      <c r="A54" s="153" t="s">
        <v>1197</v>
      </c>
      <c r="B54" s="81">
        <v>31</v>
      </c>
      <c r="C54" s="81">
        <v>124</v>
      </c>
      <c r="D54" s="153" t="s">
        <v>386</v>
      </c>
      <c r="E54" s="153" t="s">
        <v>12</v>
      </c>
      <c r="F54" s="153">
        <v>39</v>
      </c>
      <c r="G54" s="153"/>
      <c r="H54" s="153"/>
      <c r="I54" s="153">
        <v>3</v>
      </c>
      <c r="J54" s="153" t="s">
        <v>386</v>
      </c>
      <c r="K54" s="153" t="s">
        <v>12</v>
      </c>
    </row>
    <row r="55" spans="1:26">
      <c r="A55" s="153" t="s">
        <v>1198</v>
      </c>
      <c r="B55" s="81">
        <v>31</v>
      </c>
      <c r="C55" s="81">
        <v>124</v>
      </c>
      <c r="D55" s="153" t="s">
        <v>386</v>
      </c>
      <c r="E55" s="153" t="s">
        <v>12</v>
      </c>
      <c r="F55" s="153">
        <v>39</v>
      </c>
      <c r="G55" s="153">
        <v>74</v>
      </c>
      <c r="H55" s="153">
        <v>95</v>
      </c>
      <c r="I55" s="153">
        <v>3</v>
      </c>
      <c r="J55" s="153" t="s">
        <v>386</v>
      </c>
      <c r="K55" s="153" t="s">
        <v>12</v>
      </c>
    </row>
    <row r="56" spans="1:26">
      <c r="A56" s="153" t="s">
        <v>1199</v>
      </c>
      <c r="B56" s="81">
        <v>31</v>
      </c>
      <c r="C56" s="81">
        <v>124</v>
      </c>
      <c r="D56" s="153" t="s">
        <v>386</v>
      </c>
      <c r="E56" s="153" t="s">
        <v>12</v>
      </c>
      <c r="F56" s="153">
        <v>39</v>
      </c>
      <c r="G56" s="153">
        <v>74</v>
      </c>
      <c r="H56" s="153">
        <v>95</v>
      </c>
      <c r="I56" s="153">
        <v>3</v>
      </c>
      <c r="J56" s="153" t="s">
        <v>386</v>
      </c>
      <c r="K56" s="153" t="s">
        <v>12</v>
      </c>
    </row>
    <row r="57" spans="1:26">
      <c r="A57" s="153" t="s">
        <v>1200</v>
      </c>
      <c r="B57" s="81">
        <v>31</v>
      </c>
      <c r="C57" s="81">
        <v>124</v>
      </c>
      <c r="D57" s="153" t="s">
        <v>386</v>
      </c>
      <c r="E57" s="153" t="s">
        <v>12</v>
      </c>
      <c r="F57" s="153">
        <v>39</v>
      </c>
      <c r="G57" s="153">
        <v>74</v>
      </c>
      <c r="H57" s="153"/>
      <c r="I57" s="153">
        <v>3</v>
      </c>
      <c r="J57" s="153" t="s">
        <v>598</v>
      </c>
      <c r="K57" s="153" t="s">
        <v>12</v>
      </c>
    </row>
    <row r="58" spans="1:26">
      <c r="A58" s="154" t="s">
        <v>1201</v>
      </c>
      <c r="B58" s="104">
        <v>31</v>
      </c>
      <c r="C58" s="104">
        <v>124</v>
      </c>
      <c r="D58" s="154" t="s">
        <v>386</v>
      </c>
      <c r="E58" s="154" t="s">
        <v>12</v>
      </c>
      <c r="F58" s="154">
        <v>122</v>
      </c>
      <c r="G58" s="154"/>
      <c r="H58" s="154"/>
      <c r="I58" s="154">
        <v>1</v>
      </c>
      <c r="J58" s="154" t="s">
        <v>386</v>
      </c>
      <c r="K58" s="154" t="s">
        <v>12</v>
      </c>
    </row>
    <row r="59" spans="1:26">
      <c r="A59" s="154" t="s">
        <v>1202</v>
      </c>
      <c r="B59" s="104">
        <v>31</v>
      </c>
      <c r="C59" s="104">
        <v>124</v>
      </c>
      <c r="D59" s="154" t="s">
        <v>386</v>
      </c>
      <c r="E59" s="154" t="s">
        <v>12</v>
      </c>
      <c r="F59" s="154">
        <v>122</v>
      </c>
      <c r="G59" s="154"/>
      <c r="H59" s="154"/>
      <c r="I59" s="154">
        <v>1</v>
      </c>
      <c r="J59" s="154" t="s">
        <v>386</v>
      </c>
      <c r="K59" s="154" t="s">
        <v>12</v>
      </c>
    </row>
    <row r="60" spans="1:26">
      <c r="A60" s="153" t="s">
        <v>1203</v>
      </c>
      <c r="B60" s="81">
        <v>31</v>
      </c>
      <c r="C60" s="81">
        <v>124</v>
      </c>
      <c r="D60" s="153" t="s">
        <v>386</v>
      </c>
      <c r="E60" s="153" t="s">
        <v>12</v>
      </c>
      <c r="F60" s="153">
        <v>82</v>
      </c>
      <c r="G60" s="153"/>
      <c r="H60" s="153"/>
      <c r="I60" s="153">
        <v>1</v>
      </c>
      <c r="J60" s="153" t="s">
        <v>386</v>
      </c>
      <c r="K60" s="153" t="s">
        <v>12</v>
      </c>
    </row>
    <row r="61" spans="1:26">
      <c r="A61" s="153" t="s">
        <v>1204</v>
      </c>
      <c r="B61" s="81">
        <v>31</v>
      </c>
      <c r="C61" s="81">
        <v>124</v>
      </c>
      <c r="D61" s="153" t="s">
        <v>386</v>
      </c>
      <c r="E61" s="153" t="s">
        <v>12</v>
      </c>
      <c r="F61" s="153">
        <v>82</v>
      </c>
      <c r="G61" s="153"/>
      <c r="H61" s="153"/>
      <c r="I61" s="153">
        <v>1</v>
      </c>
      <c r="J61" s="153" t="s">
        <v>386</v>
      </c>
      <c r="K61" s="153" t="s">
        <v>12</v>
      </c>
    </row>
    <row r="62" spans="1:26">
      <c r="A62" s="154" t="s">
        <v>1205</v>
      </c>
      <c r="B62" s="104">
        <v>31</v>
      </c>
      <c r="C62" s="104">
        <v>124</v>
      </c>
      <c r="D62" s="154" t="s">
        <v>386</v>
      </c>
      <c r="E62" s="154" t="s">
        <v>12</v>
      </c>
      <c r="F62" s="154">
        <v>108</v>
      </c>
      <c r="G62" s="154"/>
      <c r="H62" s="154"/>
      <c r="I62" s="154">
        <v>1</v>
      </c>
      <c r="J62" s="154" t="s">
        <v>386</v>
      </c>
      <c r="K62" s="154" t="s">
        <v>12</v>
      </c>
    </row>
    <row r="63" spans="1:26">
      <c r="A63" s="154" t="s">
        <v>1206</v>
      </c>
      <c r="B63" s="104">
        <v>31</v>
      </c>
      <c r="C63" s="104">
        <v>124</v>
      </c>
      <c r="D63" s="154" t="s">
        <v>386</v>
      </c>
      <c r="E63" s="154" t="s">
        <v>12</v>
      </c>
      <c r="F63" s="154">
        <v>108</v>
      </c>
      <c r="G63" s="154"/>
      <c r="H63" s="154"/>
      <c r="I63" s="154">
        <v>1</v>
      </c>
      <c r="J63" s="154" t="s">
        <v>386</v>
      </c>
      <c r="K63" s="154" t="s">
        <v>12</v>
      </c>
    </row>
    <row r="64" spans="1:26">
      <c r="A64" s="153" t="s">
        <v>1207</v>
      </c>
      <c r="B64" s="81">
        <v>31</v>
      </c>
      <c r="C64" s="81">
        <v>124</v>
      </c>
      <c r="D64" s="153" t="s">
        <v>386</v>
      </c>
      <c r="E64" s="153" t="s">
        <v>12</v>
      </c>
      <c r="F64" s="153">
        <v>112</v>
      </c>
      <c r="G64" s="153"/>
      <c r="H64" s="153"/>
      <c r="I64" s="153">
        <v>1</v>
      </c>
      <c r="J64" s="153" t="s">
        <v>386</v>
      </c>
      <c r="K64" s="153" t="s">
        <v>12</v>
      </c>
    </row>
    <row r="65" spans="1:11">
      <c r="A65" s="153" t="s">
        <v>1208</v>
      </c>
      <c r="B65" s="81">
        <v>31</v>
      </c>
      <c r="C65" s="81">
        <v>124</v>
      </c>
      <c r="D65" s="153" t="s">
        <v>386</v>
      </c>
      <c r="E65" s="153" t="s">
        <v>12</v>
      </c>
      <c r="F65" s="153">
        <v>112</v>
      </c>
      <c r="G65" s="153"/>
      <c r="H65" s="153"/>
      <c r="I65" s="153">
        <v>1</v>
      </c>
      <c r="J65" s="153" t="s">
        <v>386</v>
      </c>
      <c r="K65" s="153" t="s">
        <v>12</v>
      </c>
    </row>
    <row r="66" spans="1:11">
      <c r="A66" s="154" t="s">
        <v>1209</v>
      </c>
      <c r="B66" s="104">
        <v>31</v>
      </c>
      <c r="C66" s="104">
        <v>124</v>
      </c>
      <c r="D66" s="154" t="s">
        <v>386</v>
      </c>
      <c r="E66" s="154" t="s">
        <v>12</v>
      </c>
      <c r="F66" s="154"/>
      <c r="G66" s="154"/>
      <c r="H66" s="154"/>
      <c r="I66" s="154">
        <v>0</v>
      </c>
      <c r="J66" s="154" t="s">
        <v>386</v>
      </c>
      <c r="K66" s="154" t="s">
        <v>12</v>
      </c>
    </row>
    <row r="67" spans="1:11">
      <c r="A67" s="153" t="s">
        <v>1210</v>
      </c>
      <c r="B67" s="81">
        <v>31</v>
      </c>
      <c r="C67" s="81">
        <v>124</v>
      </c>
      <c r="D67" s="153" t="s">
        <v>386</v>
      </c>
      <c r="E67" s="153" t="s">
        <v>12</v>
      </c>
      <c r="F67" s="153"/>
      <c r="G67" s="153"/>
      <c r="H67" s="153"/>
      <c r="I67" s="153">
        <v>0</v>
      </c>
      <c r="J67" s="153" t="s">
        <v>386</v>
      </c>
      <c r="K67" s="153" t="s">
        <v>12</v>
      </c>
    </row>
    <row r="68" spans="1:11">
      <c r="A68" s="154" t="s">
        <v>1211</v>
      </c>
      <c r="B68" s="104">
        <v>31</v>
      </c>
      <c r="C68" s="104">
        <v>124</v>
      </c>
      <c r="D68" s="154" t="s">
        <v>386</v>
      </c>
      <c r="E68" s="154" t="s">
        <v>12</v>
      </c>
      <c r="F68" s="154">
        <v>96</v>
      </c>
      <c r="G68" s="154"/>
      <c r="H68" s="154"/>
      <c r="I68" s="154">
        <v>1</v>
      </c>
      <c r="J68" s="154" t="s">
        <v>386</v>
      </c>
      <c r="K68" s="154" t="s">
        <v>12</v>
      </c>
    </row>
    <row r="69" spans="1:11">
      <c r="A69" s="154" t="s">
        <v>1212</v>
      </c>
      <c r="B69" s="104">
        <v>31</v>
      </c>
      <c r="C69" s="104">
        <v>124</v>
      </c>
      <c r="D69" s="154" t="s">
        <v>386</v>
      </c>
      <c r="E69" s="154" t="s">
        <v>12</v>
      </c>
      <c r="F69" s="154">
        <v>96</v>
      </c>
      <c r="G69" s="154"/>
      <c r="H69" s="154"/>
      <c r="I69" s="154">
        <v>1</v>
      </c>
      <c r="J69" s="154" t="s">
        <v>607</v>
      </c>
      <c r="K69" s="154" t="s">
        <v>716</v>
      </c>
    </row>
    <row r="70" spans="1:11">
      <c r="A70" s="153" t="s">
        <v>1213</v>
      </c>
      <c r="B70" s="81">
        <v>31</v>
      </c>
      <c r="C70" s="81">
        <v>124</v>
      </c>
      <c r="D70" s="153" t="s">
        <v>386</v>
      </c>
      <c r="E70" s="153" t="s">
        <v>12</v>
      </c>
      <c r="F70" s="153"/>
      <c r="G70" s="153"/>
      <c r="H70" s="153"/>
      <c r="I70" s="153">
        <v>0</v>
      </c>
      <c r="J70" s="153" t="s">
        <v>386</v>
      </c>
      <c r="K70" s="153" t="s">
        <v>1135</v>
      </c>
    </row>
    <row r="71" spans="1:11">
      <c r="A71" s="154" t="s">
        <v>1214</v>
      </c>
      <c r="B71" s="104">
        <v>31</v>
      </c>
      <c r="C71" s="104">
        <v>124</v>
      </c>
      <c r="D71" s="154" t="s">
        <v>386</v>
      </c>
      <c r="E71" s="154" t="s">
        <v>12</v>
      </c>
      <c r="F71" s="154">
        <v>80</v>
      </c>
      <c r="G71" s="154">
        <v>109</v>
      </c>
      <c r="H71" s="154"/>
      <c r="I71" s="154">
        <v>2</v>
      </c>
      <c r="J71" s="154" t="s">
        <v>386</v>
      </c>
      <c r="K71" s="154" t="s">
        <v>12</v>
      </c>
    </row>
    <row r="72" spans="1:11">
      <c r="A72" s="154" t="s">
        <v>1215</v>
      </c>
      <c r="B72" s="104">
        <v>31</v>
      </c>
      <c r="C72" s="104">
        <v>124</v>
      </c>
      <c r="D72" s="154" t="s">
        <v>386</v>
      </c>
      <c r="E72" s="154" t="s">
        <v>12</v>
      </c>
      <c r="F72" s="154">
        <v>80</v>
      </c>
      <c r="G72" s="154">
        <v>109</v>
      </c>
      <c r="H72" s="154"/>
      <c r="I72" s="154">
        <v>2</v>
      </c>
      <c r="J72" s="154" t="s">
        <v>386</v>
      </c>
      <c r="K72" s="154" t="s">
        <v>12</v>
      </c>
    </row>
    <row r="73" spans="1:11">
      <c r="A73" s="154" t="s">
        <v>1216</v>
      </c>
      <c r="B73" s="104">
        <v>31</v>
      </c>
      <c r="C73" s="104">
        <v>124</v>
      </c>
      <c r="D73" s="154" t="s">
        <v>386</v>
      </c>
      <c r="E73" s="154" t="s">
        <v>12</v>
      </c>
      <c r="F73" s="154">
        <v>80</v>
      </c>
      <c r="G73" s="154"/>
      <c r="H73" s="154"/>
      <c r="I73" s="154">
        <v>2</v>
      </c>
      <c r="J73" s="154" t="s">
        <v>386</v>
      </c>
      <c r="K73" s="154" t="s">
        <v>12</v>
      </c>
    </row>
    <row r="74" spans="1:11">
      <c r="A74" s="153" t="s">
        <v>1217</v>
      </c>
      <c r="B74" s="81">
        <v>31</v>
      </c>
      <c r="C74" s="81">
        <v>124</v>
      </c>
      <c r="D74" s="153" t="s">
        <v>386</v>
      </c>
      <c r="E74" s="153" t="s">
        <v>12</v>
      </c>
      <c r="F74" s="153">
        <v>95</v>
      </c>
      <c r="G74" s="153"/>
      <c r="H74" s="153"/>
      <c r="I74" s="153">
        <v>1</v>
      </c>
      <c r="J74" s="153" t="s">
        <v>386</v>
      </c>
      <c r="K74" s="153" t="s">
        <v>12</v>
      </c>
    </row>
    <row r="75" spans="1:11">
      <c r="A75" s="153" t="s">
        <v>1218</v>
      </c>
      <c r="B75" s="81">
        <v>31</v>
      </c>
      <c r="C75" s="81">
        <v>124</v>
      </c>
      <c r="D75" s="153" t="s">
        <v>386</v>
      </c>
      <c r="E75" s="153" t="s">
        <v>12</v>
      </c>
      <c r="F75" s="153">
        <v>95</v>
      </c>
      <c r="G75" s="153"/>
      <c r="H75" s="153"/>
      <c r="I75" s="153">
        <v>1</v>
      </c>
      <c r="J75" s="153" t="s">
        <v>386</v>
      </c>
      <c r="K75" s="153" t="s">
        <v>12</v>
      </c>
    </row>
    <row r="76" spans="1:11">
      <c r="A76" s="154" t="s">
        <v>1219</v>
      </c>
      <c r="B76" s="104">
        <v>31</v>
      </c>
      <c r="C76" s="104">
        <v>124</v>
      </c>
      <c r="D76" s="154" t="s">
        <v>386</v>
      </c>
      <c r="E76" s="154" t="s">
        <v>12</v>
      </c>
      <c r="F76" s="154">
        <v>104</v>
      </c>
      <c r="G76" s="154"/>
      <c r="H76" s="154"/>
      <c r="I76" s="154">
        <v>1</v>
      </c>
      <c r="J76" s="154" t="s">
        <v>607</v>
      </c>
      <c r="K76" s="154" t="s">
        <v>716</v>
      </c>
    </row>
    <row r="77" spans="1:11">
      <c r="A77" s="154" t="s">
        <v>1220</v>
      </c>
      <c r="B77" s="104">
        <v>31</v>
      </c>
      <c r="C77" s="104">
        <v>124</v>
      </c>
      <c r="D77" s="154" t="s">
        <v>386</v>
      </c>
      <c r="E77" s="154" t="s">
        <v>12</v>
      </c>
      <c r="F77" s="154">
        <v>104</v>
      </c>
      <c r="G77" s="154"/>
      <c r="H77" s="154"/>
      <c r="I77" s="154">
        <v>1</v>
      </c>
      <c r="J77" s="154" t="s">
        <v>607</v>
      </c>
      <c r="K77" s="154" t="s">
        <v>1221</v>
      </c>
    </row>
    <row r="78" spans="1:11">
      <c r="A78" s="153" t="s">
        <v>1222</v>
      </c>
      <c r="B78" s="81">
        <v>31</v>
      </c>
      <c r="C78" s="81">
        <v>124</v>
      </c>
      <c r="D78" s="153" t="s">
        <v>386</v>
      </c>
      <c r="E78" s="153" t="s">
        <v>12</v>
      </c>
      <c r="F78" s="153"/>
      <c r="G78" s="153"/>
      <c r="H78" s="153"/>
      <c r="I78" s="153">
        <v>0</v>
      </c>
      <c r="J78" s="153" t="s">
        <v>607</v>
      </c>
      <c r="K78" s="153" t="s">
        <v>1221</v>
      </c>
    </row>
    <row r="79" spans="1:11">
      <c r="A79" s="154" t="s">
        <v>1223</v>
      </c>
      <c r="B79" s="104">
        <v>31</v>
      </c>
      <c r="C79" s="104">
        <v>124</v>
      </c>
      <c r="D79" s="154" t="s">
        <v>386</v>
      </c>
      <c r="E79" s="154" t="s">
        <v>12</v>
      </c>
      <c r="F79" s="154">
        <v>84</v>
      </c>
      <c r="G79" s="154"/>
      <c r="H79" s="154"/>
      <c r="I79" s="154">
        <v>1</v>
      </c>
      <c r="J79" s="154" t="s">
        <v>386</v>
      </c>
      <c r="K79" s="154" t="s">
        <v>12</v>
      </c>
    </row>
    <row r="80" spans="1:11">
      <c r="A80" s="154" t="s">
        <v>1224</v>
      </c>
      <c r="B80" s="104">
        <v>31</v>
      </c>
      <c r="C80" s="104">
        <v>124</v>
      </c>
      <c r="D80" s="154" t="s">
        <v>386</v>
      </c>
      <c r="E80" s="154" t="s">
        <v>12</v>
      </c>
      <c r="F80" s="154">
        <v>84</v>
      </c>
      <c r="G80" s="154"/>
      <c r="H80" s="154"/>
      <c r="I80" s="154">
        <v>1</v>
      </c>
      <c r="J80" s="154" t="s">
        <v>386</v>
      </c>
      <c r="K80" s="154" t="s">
        <v>12</v>
      </c>
    </row>
    <row r="81" spans="1:11">
      <c r="A81" s="153" t="s">
        <v>1225</v>
      </c>
      <c r="B81" s="81">
        <v>31</v>
      </c>
      <c r="C81" s="81">
        <v>124</v>
      </c>
      <c r="D81" s="153" t="s">
        <v>386</v>
      </c>
      <c r="E81" s="153" t="s">
        <v>12</v>
      </c>
      <c r="F81" s="153">
        <v>106</v>
      </c>
      <c r="G81" s="153"/>
      <c r="H81" s="153"/>
      <c r="I81" s="153">
        <v>1</v>
      </c>
      <c r="J81" s="153" t="s">
        <v>386</v>
      </c>
      <c r="K81" s="153" t="s">
        <v>12</v>
      </c>
    </row>
    <row r="82" spans="1:11">
      <c r="A82" s="153" t="s">
        <v>1226</v>
      </c>
      <c r="B82" s="81">
        <v>31</v>
      </c>
      <c r="C82" s="81">
        <v>124</v>
      </c>
      <c r="D82" s="153" t="s">
        <v>386</v>
      </c>
      <c r="E82" s="153" t="s">
        <v>12</v>
      </c>
      <c r="F82" s="153">
        <v>106</v>
      </c>
      <c r="G82" s="153"/>
      <c r="H82" s="153"/>
      <c r="I82" s="153">
        <v>1</v>
      </c>
      <c r="J82" s="153" t="s">
        <v>386</v>
      </c>
      <c r="K82" s="153" t="s">
        <v>12</v>
      </c>
    </row>
    <row r="83" spans="1:11">
      <c r="A83" s="154" t="s">
        <v>1227</v>
      </c>
      <c r="B83" s="104">
        <v>31</v>
      </c>
      <c r="C83" s="104">
        <v>124</v>
      </c>
      <c r="D83" s="154" t="s">
        <v>386</v>
      </c>
      <c r="E83" s="154" t="s">
        <v>12</v>
      </c>
      <c r="F83" s="154"/>
      <c r="G83" s="154"/>
      <c r="H83" s="154"/>
      <c r="I83" s="154">
        <v>0</v>
      </c>
      <c r="J83" s="154" t="s">
        <v>607</v>
      </c>
      <c r="K83" s="154" t="s">
        <v>716</v>
      </c>
    </row>
    <row r="84" spans="1:11">
      <c r="A84" s="154" t="s">
        <v>1228</v>
      </c>
      <c r="B84" s="104">
        <v>31</v>
      </c>
      <c r="C84" s="104">
        <v>124</v>
      </c>
      <c r="D84" s="154" t="s">
        <v>386</v>
      </c>
      <c r="E84" s="154" t="s">
        <v>12</v>
      </c>
      <c r="F84" s="154"/>
      <c r="G84" s="154"/>
      <c r="H84" s="154"/>
      <c r="I84" s="154">
        <v>0</v>
      </c>
      <c r="J84" s="154" t="s">
        <v>386</v>
      </c>
      <c r="K84" s="154" t="s">
        <v>12</v>
      </c>
    </row>
    <row r="85" spans="1:11">
      <c r="A85" s="153" t="s">
        <v>1229</v>
      </c>
      <c r="B85" s="81">
        <v>31</v>
      </c>
      <c r="C85" s="81">
        <v>124</v>
      </c>
      <c r="D85" s="153" t="s">
        <v>386</v>
      </c>
      <c r="E85" s="153" t="s">
        <v>12</v>
      </c>
      <c r="F85" s="153">
        <v>50</v>
      </c>
      <c r="G85" s="153">
        <v>81</v>
      </c>
      <c r="H85" s="153"/>
      <c r="I85" s="153">
        <v>2</v>
      </c>
      <c r="J85" s="153" t="s">
        <v>386</v>
      </c>
      <c r="K85" s="153" t="s">
        <v>12</v>
      </c>
    </row>
    <row r="86" spans="1:11">
      <c r="A86" s="153" t="s">
        <v>1230</v>
      </c>
      <c r="B86" s="81">
        <v>31</v>
      </c>
      <c r="C86" s="81">
        <v>124</v>
      </c>
      <c r="D86" s="153" t="s">
        <v>386</v>
      </c>
      <c r="E86" s="153" t="s">
        <v>12</v>
      </c>
      <c r="F86" s="153">
        <v>50</v>
      </c>
      <c r="G86" s="153">
        <v>81</v>
      </c>
      <c r="H86" s="153"/>
      <c r="I86" s="153">
        <v>2</v>
      </c>
      <c r="J86" s="153" t="s">
        <v>386</v>
      </c>
      <c r="K86" s="153" t="s">
        <v>12</v>
      </c>
    </row>
    <row r="87" spans="1:11">
      <c r="A87" s="153" t="s">
        <v>1231</v>
      </c>
      <c r="B87" s="81">
        <v>31</v>
      </c>
      <c r="C87" s="81">
        <v>124</v>
      </c>
      <c r="D87" s="153" t="s">
        <v>386</v>
      </c>
      <c r="E87" s="153" t="s">
        <v>12</v>
      </c>
      <c r="F87" s="153">
        <v>50</v>
      </c>
      <c r="G87" s="153"/>
      <c r="H87" s="153"/>
      <c r="I87" s="153">
        <v>2</v>
      </c>
      <c r="J87" s="153" t="s">
        <v>386</v>
      </c>
      <c r="K87" s="153" t="s">
        <v>12</v>
      </c>
    </row>
    <row r="88" spans="1:11">
      <c r="A88" s="154" t="s">
        <v>1232</v>
      </c>
      <c r="B88" s="104">
        <v>31</v>
      </c>
      <c r="C88" s="104">
        <v>124</v>
      </c>
      <c r="D88" s="154" t="s">
        <v>386</v>
      </c>
      <c r="E88" s="154" t="s">
        <v>12</v>
      </c>
      <c r="F88" s="154"/>
      <c r="G88" s="154"/>
      <c r="H88" s="154"/>
      <c r="I88" s="154">
        <v>0</v>
      </c>
      <c r="J88" s="154" t="s">
        <v>386</v>
      </c>
      <c r="K88" s="154" t="s">
        <v>12</v>
      </c>
    </row>
    <row r="89" spans="1:11">
      <c r="A89" s="155" t="s">
        <v>1233</v>
      </c>
      <c r="B89" s="76">
        <v>31</v>
      </c>
      <c r="C89" s="76">
        <v>124</v>
      </c>
      <c r="D89" s="155" t="s">
        <v>598</v>
      </c>
      <c r="E89" s="155" t="s">
        <v>12</v>
      </c>
      <c r="F89" s="155">
        <v>74</v>
      </c>
      <c r="G89" s="155">
        <v>107</v>
      </c>
      <c r="H89" s="155"/>
      <c r="I89" s="155">
        <v>3</v>
      </c>
      <c r="J89" s="155" t="s">
        <v>598</v>
      </c>
      <c r="K89" s="155" t="s">
        <v>12</v>
      </c>
    </row>
    <row r="90" spans="1:11">
      <c r="A90" s="155" t="s">
        <v>1234</v>
      </c>
      <c r="B90" s="76">
        <v>31</v>
      </c>
      <c r="C90" s="76">
        <v>124</v>
      </c>
      <c r="D90" s="155" t="s">
        <v>598</v>
      </c>
      <c r="E90" s="155" t="s">
        <v>12</v>
      </c>
      <c r="F90" s="155">
        <v>74</v>
      </c>
      <c r="G90" s="155">
        <v>107</v>
      </c>
      <c r="H90" s="155"/>
      <c r="I90" s="155">
        <v>3</v>
      </c>
      <c r="J90" s="155" t="s">
        <v>598</v>
      </c>
      <c r="K90" s="155" t="s">
        <v>12</v>
      </c>
    </row>
    <row r="91" spans="1:11">
      <c r="A91" s="155" t="s">
        <v>1235</v>
      </c>
      <c r="B91" s="76">
        <v>31</v>
      </c>
      <c r="C91" s="76">
        <v>124</v>
      </c>
      <c r="D91" s="155" t="s">
        <v>598</v>
      </c>
      <c r="E91" s="155" t="s">
        <v>12</v>
      </c>
      <c r="F91" s="155">
        <v>74</v>
      </c>
      <c r="G91" s="155">
        <v>98</v>
      </c>
      <c r="H91" s="155"/>
      <c r="I91" s="155">
        <v>3</v>
      </c>
      <c r="J91" s="155" t="s">
        <v>598</v>
      </c>
      <c r="K91" s="155" t="s">
        <v>12</v>
      </c>
    </row>
    <row r="92" spans="1:11">
      <c r="A92" s="155" t="s">
        <v>1236</v>
      </c>
      <c r="B92" s="76">
        <v>31</v>
      </c>
      <c r="C92" s="76">
        <v>124</v>
      </c>
      <c r="D92" s="155" t="s">
        <v>598</v>
      </c>
      <c r="E92" s="155" t="s">
        <v>12</v>
      </c>
      <c r="F92" s="155">
        <v>74</v>
      </c>
      <c r="G92" s="155">
        <v>98</v>
      </c>
      <c r="H92" s="155"/>
      <c r="I92" s="155">
        <v>3</v>
      </c>
      <c r="J92" s="155" t="s">
        <v>598</v>
      </c>
      <c r="K92" s="155" t="s">
        <v>12</v>
      </c>
    </row>
    <row r="93" spans="1:11">
      <c r="A93" s="156" t="s">
        <v>1237</v>
      </c>
      <c r="B93" s="12">
        <v>31</v>
      </c>
      <c r="C93" s="12">
        <v>124</v>
      </c>
      <c r="D93" s="156" t="s">
        <v>598</v>
      </c>
      <c r="E93" s="156" t="s">
        <v>12</v>
      </c>
      <c r="F93" s="156">
        <v>79</v>
      </c>
      <c r="G93" s="156"/>
      <c r="H93" s="156"/>
      <c r="I93" s="156">
        <v>1</v>
      </c>
      <c r="J93" s="156" t="s">
        <v>598</v>
      </c>
      <c r="K93" s="156" t="s">
        <v>12</v>
      </c>
    </row>
    <row r="94" spans="1:11">
      <c r="A94" s="156" t="s">
        <v>1238</v>
      </c>
      <c r="B94" s="12">
        <v>31</v>
      </c>
      <c r="C94" s="12">
        <v>124</v>
      </c>
      <c r="D94" s="156" t="s">
        <v>598</v>
      </c>
      <c r="E94" s="156" t="s">
        <v>12</v>
      </c>
      <c r="F94" s="156">
        <v>79</v>
      </c>
      <c r="G94" s="156"/>
      <c r="H94" s="156"/>
      <c r="I94" s="156">
        <v>1</v>
      </c>
      <c r="J94" s="156" t="s">
        <v>598</v>
      </c>
      <c r="K94" s="156" t="s">
        <v>12</v>
      </c>
    </row>
    <row r="95" spans="1:11">
      <c r="A95" s="155" t="s">
        <v>1239</v>
      </c>
      <c r="B95" s="76">
        <v>31</v>
      </c>
      <c r="C95" s="76">
        <v>124</v>
      </c>
      <c r="D95" s="155" t="s">
        <v>598</v>
      </c>
      <c r="E95" s="155" t="s">
        <v>12</v>
      </c>
      <c r="F95" s="155">
        <v>84</v>
      </c>
      <c r="G95" s="155"/>
      <c r="H95" s="155"/>
      <c r="I95" s="155">
        <v>2</v>
      </c>
      <c r="J95" s="155" t="s">
        <v>598</v>
      </c>
      <c r="K95" s="155" t="s">
        <v>12</v>
      </c>
    </row>
    <row r="96" spans="1:11">
      <c r="A96" s="155" t="s">
        <v>1240</v>
      </c>
      <c r="B96" s="76">
        <v>31</v>
      </c>
      <c r="C96" s="76">
        <v>124</v>
      </c>
      <c r="D96" s="155" t="s">
        <v>598</v>
      </c>
      <c r="E96" s="155" t="s">
        <v>12</v>
      </c>
      <c r="F96" s="155">
        <v>84</v>
      </c>
      <c r="G96" s="155">
        <v>106</v>
      </c>
      <c r="H96" s="155"/>
      <c r="I96" s="155">
        <v>2</v>
      </c>
      <c r="J96" s="155" t="s">
        <v>598</v>
      </c>
      <c r="K96" s="155" t="s">
        <v>12</v>
      </c>
    </row>
    <row r="97" spans="1:11">
      <c r="A97" s="155" t="s">
        <v>1241</v>
      </c>
      <c r="B97" s="76">
        <v>31</v>
      </c>
      <c r="C97" s="76">
        <v>124</v>
      </c>
      <c r="D97" s="155" t="s">
        <v>598</v>
      </c>
      <c r="E97" s="155" t="s">
        <v>12</v>
      </c>
      <c r="F97" s="155">
        <v>84</v>
      </c>
      <c r="G97" s="155">
        <v>106</v>
      </c>
      <c r="H97" s="155"/>
      <c r="I97" s="155">
        <v>2</v>
      </c>
      <c r="J97" s="155" t="s">
        <v>598</v>
      </c>
      <c r="K97" s="155" t="s">
        <v>12</v>
      </c>
    </row>
    <row r="98" spans="1:11">
      <c r="A98" s="156" t="s">
        <v>1242</v>
      </c>
      <c r="B98" s="12">
        <v>31</v>
      </c>
      <c r="C98" s="12">
        <v>124</v>
      </c>
      <c r="D98" s="156" t="s">
        <v>598</v>
      </c>
      <c r="E98" s="156" t="s">
        <v>12</v>
      </c>
      <c r="F98" s="156">
        <v>42</v>
      </c>
      <c r="G98" s="156"/>
      <c r="H98" s="156"/>
      <c r="I98" s="156">
        <v>1</v>
      </c>
      <c r="J98" s="156" t="s">
        <v>598</v>
      </c>
      <c r="K98" s="156" t="s">
        <v>12</v>
      </c>
    </row>
    <row r="99" spans="1:11">
      <c r="A99" s="156" t="s">
        <v>1243</v>
      </c>
      <c r="B99" s="12">
        <v>31</v>
      </c>
      <c r="C99" s="12">
        <v>124</v>
      </c>
      <c r="D99" s="156" t="s">
        <v>598</v>
      </c>
      <c r="E99" s="156" t="s">
        <v>12</v>
      </c>
      <c r="F99" s="156">
        <v>42</v>
      </c>
      <c r="G99" s="156"/>
      <c r="H99" s="156"/>
      <c r="I99" s="156">
        <v>1</v>
      </c>
      <c r="J99" s="156" t="s">
        <v>598</v>
      </c>
      <c r="K99" s="156" t="s">
        <v>12</v>
      </c>
    </row>
    <row r="100" spans="1:11">
      <c r="A100" s="155" t="s">
        <v>1244</v>
      </c>
      <c r="B100" s="76">
        <v>31</v>
      </c>
      <c r="C100" s="76">
        <v>124</v>
      </c>
      <c r="D100" s="155" t="s">
        <v>598</v>
      </c>
      <c r="E100" s="155" t="s">
        <v>12</v>
      </c>
      <c r="F100" s="155"/>
      <c r="G100" s="155"/>
      <c r="H100" s="155"/>
      <c r="I100" s="155">
        <v>0</v>
      </c>
      <c r="J100" s="155" t="s">
        <v>598</v>
      </c>
      <c r="K100" s="155" t="s">
        <v>12</v>
      </c>
    </row>
    <row r="101" spans="1:11">
      <c r="A101" s="156" t="s">
        <v>1245</v>
      </c>
      <c r="B101" s="12">
        <v>31</v>
      </c>
      <c r="C101" s="12">
        <v>124</v>
      </c>
      <c r="D101" s="156" t="s">
        <v>598</v>
      </c>
      <c r="E101" s="156" t="s">
        <v>12</v>
      </c>
      <c r="F101" s="156">
        <v>41</v>
      </c>
      <c r="G101" s="156"/>
      <c r="H101" s="156"/>
      <c r="I101" s="156">
        <v>1</v>
      </c>
      <c r="J101" s="156" t="s">
        <v>598</v>
      </c>
      <c r="K101" s="156" t="s">
        <v>12</v>
      </c>
    </row>
    <row r="102" spans="1:11">
      <c r="A102" s="156" t="s">
        <v>1246</v>
      </c>
      <c r="B102" s="12">
        <v>31</v>
      </c>
      <c r="C102" s="12">
        <v>124</v>
      </c>
      <c r="D102" s="156" t="s">
        <v>598</v>
      </c>
      <c r="E102" s="156" t="s">
        <v>12</v>
      </c>
      <c r="F102" s="156">
        <v>41</v>
      </c>
      <c r="G102" s="156"/>
      <c r="H102" s="156"/>
      <c r="I102" s="156">
        <v>1</v>
      </c>
      <c r="J102" s="156" t="s">
        <v>607</v>
      </c>
      <c r="K102" s="156" t="s">
        <v>716</v>
      </c>
    </row>
    <row r="103" spans="1:11">
      <c r="A103" s="155" t="s">
        <v>1247</v>
      </c>
      <c r="B103" s="76">
        <v>31</v>
      </c>
      <c r="C103" s="76">
        <v>124</v>
      </c>
      <c r="D103" s="155" t="s">
        <v>598</v>
      </c>
      <c r="E103" s="155" t="s">
        <v>12</v>
      </c>
      <c r="F103" s="155">
        <v>35</v>
      </c>
      <c r="G103" s="155">
        <v>101</v>
      </c>
      <c r="H103" s="155"/>
      <c r="I103" s="155">
        <v>5</v>
      </c>
      <c r="J103" s="155" t="s">
        <v>598</v>
      </c>
      <c r="K103" s="155" t="s">
        <v>12</v>
      </c>
    </row>
    <row r="104" spans="1:11">
      <c r="A104" s="155" t="s">
        <v>1248</v>
      </c>
      <c r="B104" s="76">
        <v>31</v>
      </c>
      <c r="C104" s="76">
        <v>124</v>
      </c>
      <c r="D104" s="155" t="s">
        <v>598</v>
      </c>
      <c r="E104" s="155" t="s">
        <v>12</v>
      </c>
      <c r="F104" s="155">
        <v>35</v>
      </c>
      <c r="G104" s="155">
        <v>101</v>
      </c>
      <c r="H104" s="155"/>
      <c r="I104" s="155">
        <v>5</v>
      </c>
      <c r="J104" s="155" t="s">
        <v>598</v>
      </c>
      <c r="K104" s="155" t="s">
        <v>12</v>
      </c>
    </row>
    <row r="105" spans="1:11">
      <c r="A105" s="155" t="s">
        <v>1249</v>
      </c>
      <c r="B105" s="76">
        <v>31</v>
      </c>
      <c r="C105" s="76">
        <v>124</v>
      </c>
      <c r="D105" s="155" t="s">
        <v>598</v>
      </c>
      <c r="E105" s="155" t="s">
        <v>12</v>
      </c>
      <c r="F105" s="155">
        <v>35</v>
      </c>
      <c r="G105" s="155">
        <v>60</v>
      </c>
      <c r="H105" s="155">
        <v>102</v>
      </c>
      <c r="I105" s="155">
        <v>5</v>
      </c>
      <c r="J105" s="155" t="s">
        <v>598</v>
      </c>
      <c r="K105" s="155" t="s">
        <v>12</v>
      </c>
    </row>
    <row r="106" spans="1:11">
      <c r="A106" s="155" t="s">
        <v>1250</v>
      </c>
      <c r="B106" s="76">
        <v>31</v>
      </c>
      <c r="C106" s="76">
        <v>124</v>
      </c>
      <c r="D106" s="155" t="s">
        <v>598</v>
      </c>
      <c r="E106" s="155" t="s">
        <v>12</v>
      </c>
      <c r="F106" s="155">
        <v>35</v>
      </c>
      <c r="G106" s="155">
        <v>60</v>
      </c>
      <c r="H106" s="155">
        <v>102</v>
      </c>
      <c r="I106" s="155">
        <v>5</v>
      </c>
      <c r="J106" s="155" t="s">
        <v>598</v>
      </c>
      <c r="K106" s="155" t="s">
        <v>12</v>
      </c>
    </row>
    <row r="107" spans="1:11">
      <c r="A107" s="155" t="s">
        <v>1251</v>
      </c>
      <c r="B107" s="76">
        <v>31</v>
      </c>
      <c r="C107" s="76">
        <v>124</v>
      </c>
      <c r="D107" s="155" t="s">
        <v>598</v>
      </c>
      <c r="E107" s="155" t="s">
        <v>12</v>
      </c>
      <c r="F107" s="155">
        <v>35</v>
      </c>
      <c r="G107" s="155">
        <v>60</v>
      </c>
      <c r="H107" s="155">
        <v>118</v>
      </c>
      <c r="I107" s="155">
        <v>5</v>
      </c>
      <c r="J107" s="155" t="s">
        <v>598</v>
      </c>
      <c r="K107" s="155" t="s">
        <v>12</v>
      </c>
    </row>
    <row r="108" spans="1:11">
      <c r="A108" s="155" t="s">
        <v>1252</v>
      </c>
      <c r="B108" s="76">
        <v>31</v>
      </c>
      <c r="C108" s="76">
        <v>124</v>
      </c>
      <c r="D108" s="155" t="s">
        <v>598</v>
      </c>
      <c r="E108" s="155" t="s">
        <v>12</v>
      </c>
      <c r="F108" s="155">
        <v>35</v>
      </c>
      <c r="G108" s="155">
        <v>60</v>
      </c>
      <c r="H108" s="155">
        <v>118</v>
      </c>
      <c r="I108" s="155">
        <v>5</v>
      </c>
      <c r="J108" s="155" t="s">
        <v>598</v>
      </c>
      <c r="K108" s="155" t="s">
        <v>12</v>
      </c>
    </row>
    <row r="109" spans="1:11">
      <c r="A109" s="156" t="s">
        <v>1253</v>
      </c>
      <c r="B109" s="12">
        <v>31</v>
      </c>
      <c r="C109" s="12">
        <v>124</v>
      </c>
      <c r="D109" s="156" t="s">
        <v>598</v>
      </c>
      <c r="E109" s="156" t="s">
        <v>12</v>
      </c>
      <c r="F109" s="156"/>
      <c r="G109" s="156"/>
      <c r="H109" s="156"/>
      <c r="I109" s="156">
        <v>0</v>
      </c>
      <c r="J109" s="156" t="s">
        <v>598</v>
      </c>
      <c r="K109" s="156" t="s">
        <v>12</v>
      </c>
    </row>
    <row r="110" spans="1:11">
      <c r="A110" s="155" t="s">
        <v>1254</v>
      </c>
      <c r="B110" s="76">
        <v>31</v>
      </c>
      <c r="C110" s="76">
        <v>124</v>
      </c>
      <c r="D110" s="155" t="s">
        <v>598</v>
      </c>
      <c r="E110" s="155" t="s">
        <v>12</v>
      </c>
      <c r="F110" s="155">
        <v>90</v>
      </c>
      <c r="G110" s="155"/>
      <c r="H110" s="155"/>
      <c r="I110" s="155">
        <v>2</v>
      </c>
      <c r="J110" s="155" t="s">
        <v>598</v>
      </c>
      <c r="K110" s="155" t="s">
        <v>12</v>
      </c>
    </row>
    <row r="111" spans="1:11">
      <c r="A111" s="155" t="s">
        <v>1255</v>
      </c>
      <c r="B111" s="76">
        <v>31</v>
      </c>
      <c r="C111" s="76">
        <v>124</v>
      </c>
      <c r="D111" s="155" t="s">
        <v>598</v>
      </c>
      <c r="E111" s="155" t="s">
        <v>12</v>
      </c>
      <c r="F111" s="155">
        <v>90</v>
      </c>
      <c r="G111" s="155">
        <v>123</v>
      </c>
      <c r="H111" s="155"/>
      <c r="I111" s="155">
        <v>2</v>
      </c>
      <c r="J111" s="155" t="s">
        <v>598</v>
      </c>
      <c r="K111" s="155" t="s">
        <v>12</v>
      </c>
    </row>
    <row r="112" spans="1:11">
      <c r="A112" s="155" t="s">
        <v>1256</v>
      </c>
      <c r="B112" s="76">
        <v>31</v>
      </c>
      <c r="C112" s="76">
        <v>124</v>
      </c>
      <c r="D112" s="155" t="s">
        <v>598</v>
      </c>
      <c r="E112" s="155" t="s">
        <v>12</v>
      </c>
      <c r="F112" s="155">
        <v>90</v>
      </c>
      <c r="G112" s="155">
        <v>123</v>
      </c>
      <c r="H112" s="155"/>
      <c r="I112" s="155">
        <v>2</v>
      </c>
      <c r="J112" s="155" t="s">
        <v>598</v>
      </c>
      <c r="K112" s="155" t="s">
        <v>12</v>
      </c>
    </row>
    <row r="113" spans="1:15">
      <c r="A113" s="156" t="s">
        <v>1257</v>
      </c>
      <c r="B113" s="12">
        <v>31</v>
      </c>
      <c r="C113" s="12">
        <v>124</v>
      </c>
      <c r="D113" s="156" t="s">
        <v>598</v>
      </c>
      <c r="E113" s="156" t="s">
        <v>12</v>
      </c>
      <c r="F113" s="156"/>
      <c r="G113" s="156"/>
      <c r="H113" s="156"/>
      <c r="I113" s="156">
        <v>0</v>
      </c>
      <c r="J113" s="156" t="s">
        <v>598</v>
      </c>
      <c r="K113" s="156" t="s">
        <v>12</v>
      </c>
    </row>
    <row r="114" spans="1:15">
      <c r="A114" s="155" t="s">
        <v>1258</v>
      </c>
      <c r="B114" s="76">
        <v>31</v>
      </c>
      <c r="C114" s="76">
        <v>124</v>
      </c>
      <c r="D114" s="155" t="s">
        <v>598</v>
      </c>
      <c r="E114" s="155" t="s">
        <v>12</v>
      </c>
      <c r="F114" s="155">
        <v>75</v>
      </c>
      <c r="G114" s="155"/>
      <c r="H114" s="155"/>
      <c r="I114" s="155">
        <v>1</v>
      </c>
      <c r="J114" s="155" t="s">
        <v>598</v>
      </c>
      <c r="K114" s="155" t="s">
        <v>12</v>
      </c>
    </row>
    <row r="115" spans="1:15">
      <c r="A115" s="155" t="s">
        <v>1259</v>
      </c>
      <c r="B115" s="76">
        <v>31</v>
      </c>
      <c r="C115" s="76">
        <v>124</v>
      </c>
      <c r="D115" s="155" t="s">
        <v>598</v>
      </c>
      <c r="E115" s="155" t="s">
        <v>12</v>
      </c>
      <c r="F115" s="155">
        <v>75</v>
      </c>
      <c r="G115" s="155"/>
      <c r="H115" s="155"/>
      <c r="I115" s="155">
        <v>1</v>
      </c>
      <c r="J115" s="155" t="s">
        <v>598</v>
      </c>
      <c r="K115" s="155" t="s">
        <v>12</v>
      </c>
    </row>
    <row r="116" spans="1:15">
      <c r="A116" s="156" t="s">
        <v>1260</v>
      </c>
      <c r="B116" s="12">
        <v>31</v>
      </c>
      <c r="C116" s="12">
        <v>124</v>
      </c>
      <c r="D116" s="156" t="s">
        <v>598</v>
      </c>
      <c r="E116" s="156" t="s">
        <v>12</v>
      </c>
      <c r="F116" s="156"/>
      <c r="G116" s="156"/>
      <c r="H116" s="156"/>
      <c r="I116" s="156">
        <v>0</v>
      </c>
      <c r="J116" s="156" t="s">
        <v>598</v>
      </c>
      <c r="K116" s="156" t="s">
        <v>12</v>
      </c>
    </row>
    <row r="117" spans="1:15">
      <c r="A117" s="155" t="s">
        <v>1261</v>
      </c>
      <c r="B117" s="76">
        <v>31</v>
      </c>
      <c r="C117" s="76">
        <v>124</v>
      </c>
      <c r="D117" s="155" t="s">
        <v>598</v>
      </c>
      <c r="E117" s="155" t="s">
        <v>12</v>
      </c>
      <c r="F117" s="155">
        <v>65</v>
      </c>
      <c r="G117" s="155">
        <v>93</v>
      </c>
      <c r="H117" s="155"/>
      <c r="I117" s="155">
        <v>4</v>
      </c>
      <c r="J117" s="155" t="s">
        <v>598</v>
      </c>
      <c r="K117" s="155" t="s">
        <v>12</v>
      </c>
    </row>
    <row r="118" spans="1:15">
      <c r="A118" s="155" t="s">
        <v>1262</v>
      </c>
      <c r="B118" s="76">
        <v>31</v>
      </c>
      <c r="C118" s="76">
        <v>124</v>
      </c>
      <c r="D118" s="155" t="s">
        <v>598</v>
      </c>
      <c r="E118" s="155" t="s">
        <v>12</v>
      </c>
      <c r="F118" s="155">
        <v>65</v>
      </c>
      <c r="G118" s="155">
        <v>93</v>
      </c>
      <c r="H118" s="155">
        <v>105</v>
      </c>
      <c r="I118" s="155">
        <v>4</v>
      </c>
      <c r="J118" s="155" t="s">
        <v>598</v>
      </c>
      <c r="K118" s="155" t="s">
        <v>12</v>
      </c>
    </row>
    <row r="119" spans="1:15">
      <c r="A119" s="155" t="s">
        <v>1263</v>
      </c>
      <c r="B119" s="76">
        <v>31</v>
      </c>
      <c r="C119" s="76">
        <v>124</v>
      </c>
      <c r="D119" s="155" t="s">
        <v>598</v>
      </c>
      <c r="E119" s="155" t="s">
        <v>12</v>
      </c>
      <c r="F119" s="155">
        <v>65</v>
      </c>
      <c r="G119" s="155">
        <v>93</v>
      </c>
      <c r="H119" s="155">
        <v>105</v>
      </c>
      <c r="I119" s="155">
        <v>4</v>
      </c>
      <c r="J119" s="155" t="s">
        <v>598</v>
      </c>
      <c r="K119" s="155" t="s">
        <v>12</v>
      </c>
      <c r="M119" s="1"/>
      <c r="N119" s="1"/>
      <c r="O119" s="1"/>
    </row>
    <row r="120" spans="1:15">
      <c r="A120" s="155" t="s">
        <v>1264</v>
      </c>
      <c r="B120" s="76">
        <v>31</v>
      </c>
      <c r="C120" s="76">
        <v>124</v>
      </c>
      <c r="D120" s="155" t="s">
        <v>598</v>
      </c>
      <c r="E120" s="155" t="s">
        <v>12</v>
      </c>
      <c r="F120" s="155">
        <v>65</v>
      </c>
      <c r="G120" s="155">
        <v>101</v>
      </c>
      <c r="H120" s="155"/>
      <c r="I120" s="155">
        <v>4</v>
      </c>
      <c r="J120" s="155" t="s">
        <v>607</v>
      </c>
      <c r="K120" s="155" t="s">
        <v>716</v>
      </c>
      <c r="M120" s="1"/>
      <c r="N120" s="1"/>
      <c r="O120" s="1"/>
    </row>
    <row r="121" spans="1:15">
      <c r="A121" s="155" t="s">
        <v>1265</v>
      </c>
      <c r="B121" s="76">
        <v>31</v>
      </c>
      <c r="C121" s="76">
        <v>124</v>
      </c>
      <c r="D121" s="155" t="s">
        <v>598</v>
      </c>
      <c r="E121" s="155" t="s">
        <v>12</v>
      </c>
      <c r="F121" s="155">
        <v>65</v>
      </c>
      <c r="G121" s="155">
        <v>101</v>
      </c>
      <c r="H121" s="155"/>
      <c r="I121" s="155">
        <v>4</v>
      </c>
      <c r="J121" s="155" t="s">
        <v>607</v>
      </c>
      <c r="K121" s="155" t="s">
        <v>716</v>
      </c>
      <c r="M121" s="1"/>
      <c r="N121" s="1"/>
      <c r="O121" s="1"/>
    </row>
    <row r="122" spans="1:15">
      <c r="A122" s="156" t="s">
        <v>1266</v>
      </c>
      <c r="B122" s="12">
        <v>31</v>
      </c>
      <c r="C122" s="12">
        <v>124</v>
      </c>
      <c r="D122" s="156" t="s">
        <v>598</v>
      </c>
      <c r="E122" s="156" t="s">
        <v>12</v>
      </c>
      <c r="F122" s="156"/>
      <c r="G122" s="156"/>
      <c r="H122" s="156"/>
      <c r="I122" s="156">
        <v>0</v>
      </c>
      <c r="J122" s="156" t="s">
        <v>598</v>
      </c>
      <c r="K122" s="156" t="s">
        <v>12</v>
      </c>
    </row>
    <row r="123" spans="1:15">
      <c r="A123" s="155" t="s">
        <v>1267</v>
      </c>
      <c r="B123" s="76">
        <v>31</v>
      </c>
      <c r="C123" s="76">
        <v>124</v>
      </c>
      <c r="D123" s="155" t="s">
        <v>598</v>
      </c>
      <c r="E123" s="155" t="s">
        <v>12</v>
      </c>
      <c r="F123" s="155">
        <v>82</v>
      </c>
      <c r="G123" s="155">
        <v>124</v>
      </c>
      <c r="H123" s="155"/>
      <c r="I123" s="155">
        <v>2</v>
      </c>
      <c r="J123" s="155" t="s">
        <v>598</v>
      </c>
      <c r="K123" s="155" t="s">
        <v>12</v>
      </c>
    </row>
    <row r="124" spans="1:15">
      <c r="A124" s="155" t="s">
        <v>1268</v>
      </c>
      <c r="B124" s="76">
        <v>31</v>
      </c>
      <c r="C124" s="76">
        <v>124</v>
      </c>
      <c r="D124" s="155" t="s">
        <v>598</v>
      </c>
      <c r="E124" s="155" t="s">
        <v>12</v>
      </c>
      <c r="F124" s="155">
        <v>82</v>
      </c>
      <c r="G124" s="155">
        <v>124</v>
      </c>
      <c r="H124" s="155"/>
      <c r="I124" s="155">
        <v>2</v>
      </c>
      <c r="J124" s="155" t="s">
        <v>598</v>
      </c>
      <c r="K124" s="155" t="s">
        <v>12</v>
      </c>
    </row>
    <row r="125" spans="1:15">
      <c r="A125" s="155" t="s">
        <v>1269</v>
      </c>
      <c r="B125" s="76">
        <v>31</v>
      </c>
      <c r="C125" s="76">
        <v>124</v>
      </c>
      <c r="D125" s="155" t="s">
        <v>598</v>
      </c>
      <c r="E125" s="155" t="s">
        <v>12</v>
      </c>
      <c r="F125" s="155">
        <v>82</v>
      </c>
      <c r="G125" s="155"/>
      <c r="H125" s="155"/>
      <c r="I125" s="155">
        <v>2</v>
      </c>
      <c r="J125" s="155" t="s">
        <v>598</v>
      </c>
      <c r="K125" s="155" t="s">
        <v>12</v>
      </c>
    </row>
    <row r="126" spans="1:15">
      <c r="A126" s="156" t="s">
        <v>1270</v>
      </c>
      <c r="B126" s="12">
        <v>31</v>
      </c>
      <c r="C126" s="12">
        <v>124</v>
      </c>
      <c r="D126" s="156" t="s">
        <v>598</v>
      </c>
      <c r="E126" s="156" t="s">
        <v>12</v>
      </c>
      <c r="F126" s="156">
        <v>40</v>
      </c>
      <c r="G126" s="156"/>
      <c r="H126" s="156"/>
      <c r="I126" s="156">
        <v>1</v>
      </c>
      <c r="J126" s="156" t="s">
        <v>607</v>
      </c>
      <c r="K126" s="156" t="s">
        <v>716</v>
      </c>
    </row>
    <row r="127" spans="1:15">
      <c r="A127" s="156" t="s">
        <v>1271</v>
      </c>
      <c r="B127" s="12">
        <v>31</v>
      </c>
      <c r="C127" s="12">
        <v>124</v>
      </c>
      <c r="D127" s="156" t="s">
        <v>598</v>
      </c>
      <c r="E127" s="156" t="s">
        <v>12</v>
      </c>
      <c r="F127" s="156">
        <v>40</v>
      </c>
      <c r="G127" s="156"/>
      <c r="H127" s="156"/>
      <c r="I127" s="156">
        <v>1</v>
      </c>
      <c r="J127" s="156" t="s">
        <v>598</v>
      </c>
      <c r="K127" s="156" t="s">
        <v>12</v>
      </c>
    </row>
    <row r="128" spans="1:15">
      <c r="A128" s="155" t="s">
        <v>1272</v>
      </c>
      <c r="B128" s="76">
        <v>31</v>
      </c>
      <c r="C128" s="76">
        <v>124</v>
      </c>
      <c r="D128" s="155" t="s">
        <v>598</v>
      </c>
      <c r="E128" s="155" t="s">
        <v>12</v>
      </c>
      <c r="F128" s="155">
        <v>119</v>
      </c>
      <c r="G128" s="155"/>
      <c r="H128" s="155"/>
      <c r="I128" s="155">
        <v>1</v>
      </c>
      <c r="J128" s="155" t="s">
        <v>598</v>
      </c>
      <c r="K128" s="155" t="s">
        <v>12</v>
      </c>
    </row>
    <row r="129" spans="1:11">
      <c r="A129" s="155" t="s">
        <v>1273</v>
      </c>
      <c r="B129" s="76">
        <v>31</v>
      </c>
      <c r="C129" s="76">
        <v>124</v>
      </c>
      <c r="D129" s="155" t="s">
        <v>598</v>
      </c>
      <c r="E129" s="155" t="s">
        <v>12</v>
      </c>
      <c r="F129" s="155">
        <v>119</v>
      </c>
      <c r="G129" s="155"/>
      <c r="H129" s="155"/>
      <c r="I129" s="155">
        <v>1</v>
      </c>
      <c r="J129" s="155" t="s">
        <v>598</v>
      </c>
      <c r="K129" s="155" t="s">
        <v>12</v>
      </c>
    </row>
    <row r="130" spans="1:11">
      <c r="A130" s="157" t="s">
        <v>1274</v>
      </c>
      <c r="B130" s="106">
        <v>31</v>
      </c>
      <c r="C130" s="106">
        <v>124</v>
      </c>
      <c r="D130" s="157" t="s">
        <v>601</v>
      </c>
      <c r="E130" s="157" t="s">
        <v>12</v>
      </c>
      <c r="F130" s="157">
        <v>39</v>
      </c>
      <c r="G130" s="157">
        <v>121</v>
      </c>
      <c r="H130" s="157"/>
      <c r="I130" s="157">
        <v>3</v>
      </c>
      <c r="J130" s="157" t="s">
        <v>607</v>
      </c>
      <c r="K130" s="157" t="s">
        <v>716</v>
      </c>
    </row>
    <row r="131" spans="1:11">
      <c r="A131" s="157" t="s">
        <v>1275</v>
      </c>
      <c r="B131" s="106">
        <v>31</v>
      </c>
      <c r="C131" s="106">
        <v>124</v>
      </c>
      <c r="D131" s="157" t="s">
        <v>601</v>
      </c>
      <c r="E131" s="157" t="s">
        <v>12</v>
      </c>
      <c r="F131" s="157">
        <v>39</v>
      </c>
      <c r="G131" s="157">
        <v>121</v>
      </c>
      <c r="H131" s="157"/>
      <c r="I131" s="157">
        <v>3</v>
      </c>
      <c r="J131" s="157" t="s">
        <v>607</v>
      </c>
      <c r="K131" s="157" t="s">
        <v>716</v>
      </c>
    </row>
    <row r="132" spans="1:11">
      <c r="A132" s="157" t="s">
        <v>1276</v>
      </c>
      <c r="B132" s="106">
        <v>31</v>
      </c>
      <c r="C132" s="106">
        <v>124</v>
      </c>
      <c r="D132" s="157" t="s">
        <v>601</v>
      </c>
      <c r="E132" s="157" t="s">
        <v>12</v>
      </c>
      <c r="F132" s="157">
        <v>39</v>
      </c>
      <c r="G132" s="157">
        <v>108</v>
      </c>
      <c r="H132" s="157"/>
      <c r="I132" s="157">
        <v>3</v>
      </c>
      <c r="J132" s="157" t="s">
        <v>601</v>
      </c>
      <c r="K132" s="157" t="s">
        <v>12</v>
      </c>
    </row>
    <row r="133" spans="1:11">
      <c r="A133" s="157" t="s">
        <v>1277</v>
      </c>
      <c r="B133" s="106">
        <v>31</v>
      </c>
      <c r="C133" s="106">
        <v>124</v>
      </c>
      <c r="D133" s="157" t="s">
        <v>601</v>
      </c>
      <c r="E133" s="157" t="s">
        <v>12</v>
      </c>
      <c r="F133" s="157">
        <v>39</v>
      </c>
      <c r="G133" s="157">
        <v>108</v>
      </c>
      <c r="H133" s="157"/>
      <c r="I133" s="157">
        <v>3</v>
      </c>
      <c r="J133" s="157" t="s">
        <v>607</v>
      </c>
      <c r="K133" s="157" t="s">
        <v>716</v>
      </c>
    </row>
    <row r="134" spans="1:11">
      <c r="A134" s="158" t="s">
        <v>1278</v>
      </c>
      <c r="B134" s="107">
        <v>31</v>
      </c>
      <c r="C134" s="108" t="s">
        <v>1279</v>
      </c>
      <c r="D134" s="158" t="s">
        <v>601</v>
      </c>
      <c r="E134" s="158" t="s">
        <v>12</v>
      </c>
      <c r="F134" s="158"/>
      <c r="G134" s="158"/>
      <c r="H134" s="158"/>
      <c r="I134" s="158">
        <v>0</v>
      </c>
      <c r="J134" s="158" t="s">
        <v>607</v>
      </c>
      <c r="K134" s="158" t="s">
        <v>716</v>
      </c>
    </row>
    <row r="135" spans="1:11">
      <c r="A135" s="157" t="s">
        <v>1280</v>
      </c>
      <c r="B135" s="106">
        <v>31</v>
      </c>
      <c r="C135" s="106">
        <v>124</v>
      </c>
      <c r="D135" s="157" t="s">
        <v>601</v>
      </c>
      <c r="E135" s="157" t="s">
        <v>12</v>
      </c>
      <c r="F135" s="157"/>
      <c r="G135" s="157"/>
      <c r="H135" s="157"/>
      <c r="I135" s="157">
        <v>0</v>
      </c>
      <c r="J135" s="157" t="s">
        <v>607</v>
      </c>
      <c r="K135" s="157" t="s">
        <v>716</v>
      </c>
    </row>
    <row r="136" spans="1:11">
      <c r="A136" s="158" t="s">
        <v>1281</v>
      </c>
      <c r="B136" s="107">
        <v>31</v>
      </c>
      <c r="C136" s="117" t="s">
        <v>1282</v>
      </c>
      <c r="D136" s="158" t="s">
        <v>601</v>
      </c>
      <c r="E136" s="158" t="s">
        <v>12</v>
      </c>
      <c r="F136" s="158"/>
      <c r="G136" s="158"/>
      <c r="H136" s="158"/>
      <c r="I136" s="158">
        <v>0</v>
      </c>
      <c r="J136" s="158" t="s">
        <v>601</v>
      </c>
      <c r="K136" s="158" t="s">
        <v>12</v>
      </c>
    </row>
    <row r="137" spans="1:11">
      <c r="A137" s="157" t="s">
        <v>1283</v>
      </c>
      <c r="B137" s="106">
        <v>31</v>
      </c>
      <c r="C137" s="106">
        <v>124</v>
      </c>
      <c r="D137" s="157" t="s">
        <v>601</v>
      </c>
      <c r="E137" s="157" t="s">
        <v>12</v>
      </c>
      <c r="F137" s="157"/>
      <c r="G137" s="157"/>
      <c r="H137" s="157"/>
      <c r="I137" s="157">
        <v>0</v>
      </c>
      <c r="J137" s="157" t="s">
        <v>601</v>
      </c>
      <c r="K137" s="157" t="s">
        <v>12</v>
      </c>
    </row>
    <row r="138" spans="1:11">
      <c r="A138" s="158" t="s">
        <v>1284</v>
      </c>
      <c r="B138" s="107">
        <v>31</v>
      </c>
      <c r="C138" s="107">
        <v>124</v>
      </c>
      <c r="D138" s="158" t="s">
        <v>601</v>
      </c>
      <c r="E138" s="158" t="s">
        <v>12</v>
      </c>
      <c r="F138" s="158">
        <v>95</v>
      </c>
      <c r="G138" s="158">
        <v>116</v>
      </c>
      <c r="H138" s="158"/>
      <c r="I138" s="158">
        <v>2</v>
      </c>
      <c r="J138" s="158" t="s">
        <v>598</v>
      </c>
      <c r="K138" s="158" t="s">
        <v>12</v>
      </c>
    </row>
    <row r="139" spans="1:11">
      <c r="A139" s="158" t="s">
        <v>1285</v>
      </c>
      <c r="B139" s="107">
        <v>31</v>
      </c>
      <c r="C139" s="107">
        <v>124</v>
      </c>
      <c r="D139" s="158" t="s">
        <v>601</v>
      </c>
      <c r="E139" s="158" t="s">
        <v>12</v>
      </c>
      <c r="F139" s="158">
        <v>95</v>
      </c>
      <c r="G139" s="158">
        <v>116</v>
      </c>
      <c r="H139" s="158"/>
      <c r="I139" s="158">
        <v>2</v>
      </c>
      <c r="J139" s="158" t="s">
        <v>598</v>
      </c>
      <c r="K139" s="158" t="s">
        <v>12</v>
      </c>
    </row>
    <row r="140" spans="1:11">
      <c r="A140" s="158" t="s">
        <v>1286</v>
      </c>
      <c r="B140" s="107">
        <v>31</v>
      </c>
      <c r="C140" s="107">
        <v>124</v>
      </c>
      <c r="D140" s="158" t="s">
        <v>601</v>
      </c>
      <c r="E140" s="158" t="s">
        <v>12</v>
      </c>
      <c r="F140" s="158">
        <v>95</v>
      </c>
      <c r="G140" s="158"/>
      <c r="H140" s="158"/>
      <c r="I140" s="158">
        <v>2</v>
      </c>
      <c r="J140" s="158" t="s">
        <v>601</v>
      </c>
      <c r="K140" s="158" t="s">
        <v>12</v>
      </c>
    </row>
    <row r="141" spans="1:11">
      <c r="A141" s="157" t="s">
        <v>1287</v>
      </c>
      <c r="B141" s="106">
        <v>31</v>
      </c>
      <c r="C141" s="106">
        <v>124</v>
      </c>
      <c r="D141" s="157" t="s">
        <v>601</v>
      </c>
      <c r="E141" s="157" t="s">
        <v>12</v>
      </c>
      <c r="F141" s="157"/>
      <c r="G141" s="157"/>
      <c r="H141" s="157"/>
      <c r="I141" s="157">
        <v>0</v>
      </c>
      <c r="J141" s="157" t="s">
        <v>601</v>
      </c>
      <c r="K141" s="157" t="s">
        <v>12</v>
      </c>
    </row>
    <row r="142" spans="1:11">
      <c r="A142" s="158" t="s">
        <v>1288</v>
      </c>
      <c r="B142" s="107">
        <v>31</v>
      </c>
      <c r="C142" s="107">
        <v>124</v>
      </c>
      <c r="D142" s="158" t="s">
        <v>601</v>
      </c>
      <c r="E142" s="158" t="s">
        <v>12</v>
      </c>
      <c r="F142" s="158">
        <v>84</v>
      </c>
      <c r="G142" s="158"/>
      <c r="H142" s="158"/>
      <c r="I142" s="158">
        <v>2</v>
      </c>
      <c r="J142" s="158" t="s">
        <v>601</v>
      </c>
      <c r="K142" s="158" t="s">
        <v>12</v>
      </c>
    </row>
    <row r="143" spans="1:11">
      <c r="A143" s="158" t="s">
        <v>1289</v>
      </c>
      <c r="B143" s="107">
        <v>31</v>
      </c>
      <c r="C143" s="107">
        <v>124</v>
      </c>
      <c r="D143" s="158" t="s">
        <v>601</v>
      </c>
      <c r="E143" s="158" t="s">
        <v>12</v>
      </c>
      <c r="F143" s="158">
        <v>84</v>
      </c>
      <c r="G143" s="158">
        <v>100</v>
      </c>
      <c r="H143" s="158"/>
      <c r="I143" s="158">
        <v>2</v>
      </c>
      <c r="J143" s="158" t="s">
        <v>601</v>
      </c>
      <c r="K143" s="158" t="s">
        <v>12</v>
      </c>
    </row>
    <row r="144" spans="1:11">
      <c r="A144" s="158" t="s">
        <v>1290</v>
      </c>
      <c r="B144" s="107">
        <v>31</v>
      </c>
      <c r="C144" s="107">
        <v>124</v>
      </c>
      <c r="D144" s="158" t="s">
        <v>601</v>
      </c>
      <c r="E144" s="158" t="s">
        <v>12</v>
      </c>
      <c r="F144" s="158">
        <v>84</v>
      </c>
      <c r="G144" s="158">
        <v>100</v>
      </c>
      <c r="H144" s="158"/>
      <c r="I144" s="158">
        <v>2</v>
      </c>
      <c r="J144" s="158" t="s">
        <v>601</v>
      </c>
      <c r="K144" s="158" t="s">
        <v>12</v>
      </c>
    </row>
    <row r="145" spans="1:11">
      <c r="A145" s="157" t="s">
        <v>1291</v>
      </c>
      <c r="B145" s="106">
        <v>31</v>
      </c>
      <c r="C145" s="106">
        <v>124</v>
      </c>
      <c r="D145" s="157" t="s">
        <v>601</v>
      </c>
      <c r="E145" s="157" t="s">
        <v>12</v>
      </c>
      <c r="F145" s="157">
        <v>38</v>
      </c>
      <c r="G145" s="157"/>
      <c r="H145" s="157"/>
      <c r="I145" s="157">
        <v>2</v>
      </c>
      <c r="J145" s="157" t="s">
        <v>601</v>
      </c>
      <c r="K145" s="157" t="s">
        <v>12</v>
      </c>
    </row>
    <row r="146" spans="1:11">
      <c r="A146" s="157" t="s">
        <v>1292</v>
      </c>
      <c r="B146" s="106">
        <v>31</v>
      </c>
      <c r="C146" s="106">
        <v>124</v>
      </c>
      <c r="D146" s="157" t="s">
        <v>601</v>
      </c>
      <c r="E146" s="157" t="s">
        <v>12</v>
      </c>
      <c r="F146" s="157">
        <v>38</v>
      </c>
      <c r="G146" s="157">
        <v>109</v>
      </c>
      <c r="H146" s="157"/>
      <c r="I146" s="157">
        <v>2</v>
      </c>
      <c r="J146" s="157" t="s">
        <v>607</v>
      </c>
      <c r="K146" s="157" t="s">
        <v>716</v>
      </c>
    </row>
    <row r="147" spans="1:11">
      <c r="A147" s="157" t="s">
        <v>1293</v>
      </c>
      <c r="B147" s="106">
        <v>31</v>
      </c>
      <c r="C147" s="106">
        <v>124</v>
      </c>
      <c r="D147" s="157" t="s">
        <v>601</v>
      </c>
      <c r="E147" s="157" t="s">
        <v>12</v>
      </c>
      <c r="F147" s="157">
        <v>38</v>
      </c>
      <c r="G147" s="157">
        <v>109</v>
      </c>
      <c r="H147" s="157"/>
      <c r="I147" s="157">
        <v>2</v>
      </c>
      <c r="J147" s="157" t="s">
        <v>607</v>
      </c>
      <c r="K147" s="157" t="s">
        <v>716</v>
      </c>
    </row>
    <row r="148" spans="1:11">
      <c r="A148" s="158" t="s">
        <v>1294</v>
      </c>
      <c r="B148" s="107">
        <v>31</v>
      </c>
      <c r="C148" s="107">
        <v>124</v>
      </c>
      <c r="D148" s="158" t="s">
        <v>601</v>
      </c>
      <c r="E148" s="158" t="s">
        <v>12</v>
      </c>
      <c r="F148" s="158">
        <v>69</v>
      </c>
      <c r="G148" s="158">
        <v>120</v>
      </c>
      <c r="H148" s="158"/>
      <c r="I148" s="158">
        <v>3</v>
      </c>
      <c r="J148" s="158" t="s">
        <v>601</v>
      </c>
      <c r="K148" s="158" t="s">
        <v>12</v>
      </c>
    </row>
    <row r="149" spans="1:11">
      <c r="A149" s="158" t="s">
        <v>1295</v>
      </c>
      <c r="B149" s="107">
        <v>31</v>
      </c>
      <c r="C149" s="107">
        <v>124</v>
      </c>
      <c r="D149" s="158" t="s">
        <v>601</v>
      </c>
      <c r="E149" s="158" t="s">
        <v>12</v>
      </c>
      <c r="F149" s="158">
        <v>69</v>
      </c>
      <c r="G149" s="158">
        <v>120</v>
      </c>
      <c r="H149" s="158"/>
      <c r="I149" s="158">
        <v>3</v>
      </c>
      <c r="J149" s="158" t="s">
        <v>601</v>
      </c>
      <c r="K149" s="158" t="s">
        <v>12</v>
      </c>
    </row>
    <row r="150" spans="1:11">
      <c r="A150" s="158" t="s">
        <v>1296</v>
      </c>
      <c r="B150" s="107">
        <v>31</v>
      </c>
      <c r="C150" s="107">
        <v>124</v>
      </c>
      <c r="D150" s="158" t="s">
        <v>601</v>
      </c>
      <c r="E150" s="158" t="s">
        <v>12</v>
      </c>
      <c r="F150" s="158">
        <v>69</v>
      </c>
      <c r="G150" s="158">
        <v>100</v>
      </c>
      <c r="H150" s="158"/>
      <c r="I150" s="158">
        <v>3</v>
      </c>
      <c r="J150" s="158" t="s">
        <v>607</v>
      </c>
      <c r="K150" s="158" t="s">
        <v>716</v>
      </c>
    </row>
    <row r="151" spans="1:11">
      <c r="A151" s="158" t="s">
        <v>1297</v>
      </c>
      <c r="B151" s="107">
        <v>31</v>
      </c>
      <c r="C151" s="107">
        <v>124</v>
      </c>
      <c r="D151" s="158" t="s">
        <v>601</v>
      </c>
      <c r="E151" s="158" t="s">
        <v>12</v>
      </c>
      <c r="F151" s="158">
        <v>69</v>
      </c>
      <c r="G151" s="158">
        <v>100</v>
      </c>
      <c r="H151" s="158"/>
      <c r="I151" s="158">
        <v>3</v>
      </c>
      <c r="J151" s="158" t="s">
        <v>607</v>
      </c>
      <c r="K151" s="158" t="s">
        <v>716</v>
      </c>
    </row>
    <row r="152" spans="1:11">
      <c r="A152" s="157" t="s">
        <v>1298</v>
      </c>
      <c r="B152" s="106">
        <v>31</v>
      </c>
      <c r="C152" s="106">
        <v>124</v>
      </c>
      <c r="D152" s="157" t="s">
        <v>601</v>
      </c>
      <c r="E152" s="157" t="s">
        <v>12</v>
      </c>
      <c r="F152" s="157">
        <v>120</v>
      </c>
      <c r="G152" s="157"/>
      <c r="H152" s="157"/>
      <c r="I152" s="157">
        <v>1</v>
      </c>
      <c r="J152" s="157" t="s">
        <v>601</v>
      </c>
      <c r="K152" s="157" t="s">
        <v>12</v>
      </c>
    </row>
    <row r="153" spans="1:11">
      <c r="A153" s="157" t="s">
        <v>1299</v>
      </c>
      <c r="B153" s="106">
        <v>31</v>
      </c>
      <c r="C153" s="106">
        <v>124</v>
      </c>
      <c r="D153" s="157" t="s">
        <v>601</v>
      </c>
      <c r="E153" s="157" t="s">
        <v>12</v>
      </c>
      <c r="F153" s="157">
        <v>120</v>
      </c>
      <c r="G153" s="157"/>
      <c r="H153" s="157"/>
      <c r="I153" s="157">
        <v>1</v>
      </c>
      <c r="J153" s="157" t="s">
        <v>601</v>
      </c>
      <c r="K153" s="157" t="s">
        <v>12</v>
      </c>
    </row>
    <row r="154" spans="1:11">
      <c r="A154" s="158" t="s">
        <v>1300</v>
      </c>
      <c r="B154" s="107">
        <v>31</v>
      </c>
      <c r="C154" s="107">
        <v>124</v>
      </c>
      <c r="D154" s="158" t="s">
        <v>601</v>
      </c>
      <c r="E154" s="158" t="s">
        <v>12</v>
      </c>
      <c r="F154" s="158">
        <v>105</v>
      </c>
      <c r="G154" s="158"/>
      <c r="H154" s="158"/>
      <c r="I154" s="158">
        <v>1</v>
      </c>
      <c r="J154" s="158" t="s">
        <v>601</v>
      </c>
      <c r="K154" s="158" t="s">
        <v>12</v>
      </c>
    </row>
    <row r="155" spans="1:11">
      <c r="A155" s="158" t="s">
        <v>1301</v>
      </c>
      <c r="B155" s="107">
        <v>31</v>
      </c>
      <c r="C155" s="107">
        <v>124</v>
      </c>
      <c r="D155" s="158" t="s">
        <v>601</v>
      </c>
      <c r="E155" s="158" t="s">
        <v>12</v>
      </c>
      <c r="F155" s="158">
        <v>105</v>
      </c>
      <c r="G155" s="158"/>
      <c r="H155" s="158"/>
      <c r="I155" s="158">
        <v>1</v>
      </c>
      <c r="J155" s="158" t="s">
        <v>601</v>
      </c>
      <c r="K155" s="158" t="s">
        <v>12</v>
      </c>
    </row>
    <row r="156" spans="1:11">
      <c r="A156" s="157" t="s">
        <v>1302</v>
      </c>
      <c r="B156" s="106">
        <v>31</v>
      </c>
      <c r="C156" s="106">
        <v>124</v>
      </c>
      <c r="D156" s="157" t="s">
        <v>601</v>
      </c>
      <c r="E156" s="157" t="s">
        <v>12</v>
      </c>
      <c r="F156" s="157">
        <v>81</v>
      </c>
      <c r="G156" s="157">
        <v>105</v>
      </c>
      <c r="H156" s="157"/>
      <c r="I156" s="157">
        <v>2</v>
      </c>
      <c r="J156" s="157" t="s">
        <v>601</v>
      </c>
      <c r="K156" s="157" t="s">
        <v>12</v>
      </c>
    </row>
    <row r="157" spans="1:11">
      <c r="A157" s="157" t="s">
        <v>1303</v>
      </c>
      <c r="B157" s="106">
        <v>31</v>
      </c>
      <c r="C157" s="106">
        <v>124</v>
      </c>
      <c r="D157" s="157" t="s">
        <v>601</v>
      </c>
      <c r="E157" s="157" t="s">
        <v>12</v>
      </c>
      <c r="F157" s="157">
        <v>81</v>
      </c>
      <c r="G157" s="157">
        <v>105</v>
      </c>
      <c r="H157" s="157"/>
      <c r="I157" s="157">
        <v>2</v>
      </c>
      <c r="J157" s="157" t="s">
        <v>601</v>
      </c>
      <c r="K157" s="157" t="s">
        <v>12</v>
      </c>
    </row>
    <row r="158" spans="1:11">
      <c r="A158" s="157" t="s">
        <v>1304</v>
      </c>
      <c r="B158" s="106">
        <v>31</v>
      </c>
      <c r="C158" s="106">
        <v>124</v>
      </c>
      <c r="D158" s="157" t="s">
        <v>601</v>
      </c>
      <c r="E158" s="157" t="s">
        <v>12</v>
      </c>
      <c r="F158" s="157">
        <v>81</v>
      </c>
      <c r="G158" s="157"/>
      <c r="H158" s="157"/>
      <c r="I158" s="157">
        <v>2</v>
      </c>
      <c r="J158" s="157" t="s">
        <v>601</v>
      </c>
      <c r="K158" s="157" t="s">
        <v>12</v>
      </c>
    </row>
    <row r="159" spans="1:11">
      <c r="A159" s="158" t="s">
        <v>1305</v>
      </c>
      <c r="B159" s="107">
        <v>31</v>
      </c>
      <c r="C159" s="107">
        <v>124</v>
      </c>
      <c r="D159" s="158" t="s">
        <v>601</v>
      </c>
      <c r="E159" s="158" t="s">
        <v>12</v>
      </c>
      <c r="F159" s="158"/>
      <c r="G159" s="158"/>
      <c r="H159" s="158"/>
      <c r="I159" s="158">
        <v>0</v>
      </c>
      <c r="J159" s="158" t="s">
        <v>601</v>
      </c>
      <c r="K159" s="158" t="s">
        <v>12</v>
      </c>
    </row>
    <row r="160" spans="1:11">
      <c r="A160" s="157" t="s">
        <v>1306</v>
      </c>
      <c r="B160" s="106">
        <v>31</v>
      </c>
      <c r="C160" s="106">
        <v>124</v>
      </c>
      <c r="D160" s="157" t="s">
        <v>601</v>
      </c>
      <c r="E160" s="157" t="s">
        <v>12</v>
      </c>
      <c r="F160" s="157">
        <v>94</v>
      </c>
      <c r="G160" s="157">
        <v>122</v>
      </c>
      <c r="H160" s="157"/>
      <c r="I160" s="157">
        <v>2</v>
      </c>
      <c r="J160" s="157" t="s">
        <v>607</v>
      </c>
      <c r="K160" s="157" t="s">
        <v>12</v>
      </c>
    </row>
    <row r="161" spans="1:11">
      <c r="A161" s="157" t="s">
        <v>1307</v>
      </c>
      <c r="B161" s="106">
        <v>31</v>
      </c>
      <c r="C161" s="106">
        <v>124</v>
      </c>
      <c r="D161" s="157" t="s">
        <v>601</v>
      </c>
      <c r="E161" s="157" t="s">
        <v>12</v>
      </c>
      <c r="F161" s="157">
        <v>94</v>
      </c>
      <c r="G161" s="157">
        <v>122</v>
      </c>
      <c r="H161" s="157"/>
      <c r="I161" s="157">
        <v>2</v>
      </c>
      <c r="J161" s="157" t="s">
        <v>607</v>
      </c>
      <c r="K161" s="157" t="s">
        <v>12</v>
      </c>
    </row>
    <row r="162" spans="1:11">
      <c r="A162" s="157" t="s">
        <v>1308</v>
      </c>
      <c r="B162" s="106">
        <v>31</v>
      </c>
      <c r="C162" s="106">
        <v>124</v>
      </c>
      <c r="D162" s="157" t="s">
        <v>601</v>
      </c>
      <c r="E162" s="157" t="s">
        <v>12</v>
      </c>
      <c r="F162" s="157">
        <v>94</v>
      </c>
      <c r="G162" s="157"/>
      <c r="H162" s="157"/>
      <c r="I162" s="157">
        <v>2</v>
      </c>
      <c r="J162" s="157" t="s">
        <v>601</v>
      </c>
      <c r="K162" s="157" t="s">
        <v>12</v>
      </c>
    </row>
    <row r="163" spans="1:11">
      <c r="A163" s="158" t="s">
        <v>1309</v>
      </c>
      <c r="B163" s="107">
        <v>31</v>
      </c>
      <c r="C163" s="107">
        <v>124</v>
      </c>
      <c r="D163" s="158" t="s">
        <v>601</v>
      </c>
      <c r="E163" s="158" t="s">
        <v>12</v>
      </c>
      <c r="F163" s="158">
        <v>105</v>
      </c>
      <c r="G163" s="158"/>
      <c r="H163" s="158"/>
      <c r="I163" s="158">
        <v>1</v>
      </c>
      <c r="J163" s="158" t="s">
        <v>607</v>
      </c>
      <c r="K163" s="158" t="s">
        <v>716</v>
      </c>
    </row>
    <row r="164" spans="1:11">
      <c r="A164" s="158" t="s">
        <v>1310</v>
      </c>
      <c r="B164" s="107">
        <v>31</v>
      </c>
      <c r="C164" s="107">
        <v>124</v>
      </c>
      <c r="D164" s="158" t="s">
        <v>601</v>
      </c>
      <c r="E164" s="158" t="s">
        <v>12</v>
      </c>
      <c r="F164" s="158">
        <v>105</v>
      </c>
      <c r="G164" s="158"/>
      <c r="H164" s="158"/>
      <c r="I164" s="158">
        <v>1</v>
      </c>
      <c r="J164" s="163" t="s">
        <v>607</v>
      </c>
      <c r="K164" s="158" t="s">
        <v>716</v>
      </c>
    </row>
    <row r="165" spans="1:11">
      <c r="A165" s="157" t="s">
        <v>1311</v>
      </c>
      <c r="B165" s="106">
        <v>31</v>
      </c>
      <c r="C165" s="106">
        <v>124</v>
      </c>
      <c r="D165" s="157" t="s">
        <v>601</v>
      </c>
      <c r="E165" s="157" t="s">
        <v>12</v>
      </c>
      <c r="F165" s="157">
        <v>102</v>
      </c>
      <c r="G165" s="157"/>
      <c r="H165" s="157"/>
      <c r="I165" s="157">
        <v>1</v>
      </c>
      <c r="J165" s="164" t="s">
        <v>601</v>
      </c>
      <c r="K165" s="164" t="s">
        <v>12</v>
      </c>
    </row>
    <row r="166" spans="1:11">
      <c r="A166" s="157" t="s">
        <v>1312</v>
      </c>
      <c r="B166" s="106">
        <v>31</v>
      </c>
      <c r="C166" s="106">
        <v>124</v>
      </c>
      <c r="D166" s="157" t="s">
        <v>601</v>
      </c>
      <c r="E166" s="157" t="s">
        <v>12</v>
      </c>
      <c r="F166" s="157">
        <v>102</v>
      </c>
      <c r="G166" s="157"/>
      <c r="H166" s="157"/>
      <c r="I166" s="157">
        <v>1</v>
      </c>
      <c r="J166" s="157" t="s">
        <v>601</v>
      </c>
      <c r="K166" s="157" t="s">
        <v>12</v>
      </c>
    </row>
    <row r="167" spans="1:11">
      <c r="A167" s="158" t="s">
        <v>1313</v>
      </c>
      <c r="B167" s="107">
        <v>31</v>
      </c>
      <c r="C167" s="107">
        <v>124</v>
      </c>
      <c r="D167" s="158" t="s">
        <v>601</v>
      </c>
      <c r="E167" s="158" t="s">
        <v>12</v>
      </c>
      <c r="F167" s="158">
        <v>89</v>
      </c>
      <c r="G167" s="158">
        <v>108</v>
      </c>
      <c r="H167" s="158"/>
      <c r="I167" s="158">
        <v>2</v>
      </c>
      <c r="J167" s="158" t="s">
        <v>607</v>
      </c>
      <c r="K167" s="158" t="s">
        <v>716</v>
      </c>
    </row>
    <row r="168" spans="1:11">
      <c r="A168" s="158" t="s">
        <v>1314</v>
      </c>
      <c r="B168" s="107">
        <v>31</v>
      </c>
      <c r="C168" s="107">
        <v>124</v>
      </c>
      <c r="D168" s="158" t="s">
        <v>601</v>
      </c>
      <c r="E168" s="158" t="s">
        <v>12</v>
      </c>
      <c r="F168" s="158">
        <v>89</v>
      </c>
      <c r="G168" s="158">
        <v>108</v>
      </c>
      <c r="H168" s="158"/>
      <c r="I168" s="158">
        <v>2</v>
      </c>
      <c r="J168" s="158" t="s">
        <v>607</v>
      </c>
      <c r="K168" s="158" t="s">
        <v>716</v>
      </c>
    </row>
    <row r="169" spans="1:11">
      <c r="A169" s="158" t="s">
        <v>1315</v>
      </c>
      <c r="B169" s="107">
        <v>31</v>
      </c>
      <c r="C169" s="107">
        <v>124</v>
      </c>
      <c r="D169" s="158" t="s">
        <v>601</v>
      </c>
      <c r="E169" s="158" t="s">
        <v>12</v>
      </c>
      <c r="F169" s="158">
        <v>89</v>
      </c>
      <c r="G169" s="158"/>
      <c r="H169" s="158"/>
      <c r="I169" s="158">
        <v>2</v>
      </c>
      <c r="J169" s="158" t="s">
        <v>607</v>
      </c>
      <c r="K169" s="158" t="s">
        <v>716</v>
      </c>
    </row>
    <row r="170" spans="1:11">
      <c r="A170" s="157" t="s">
        <v>1316</v>
      </c>
      <c r="B170" s="106">
        <v>31</v>
      </c>
      <c r="C170" s="106">
        <v>124</v>
      </c>
      <c r="D170" s="157" t="s">
        <v>601</v>
      </c>
      <c r="E170" s="157" t="s">
        <v>12</v>
      </c>
      <c r="F170" s="157">
        <v>123</v>
      </c>
      <c r="G170" s="157"/>
      <c r="H170" s="157"/>
      <c r="I170" s="157">
        <v>1</v>
      </c>
      <c r="J170" s="157" t="s">
        <v>601</v>
      </c>
      <c r="K170" s="157" t="s">
        <v>12</v>
      </c>
    </row>
    <row r="171" spans="1:11">
      <c r="A171" s="157" t="s">
        <v>1317</v>
      </c>
      <c r="B171" s="106">
        <v>31</v>
      </c>
      <c r="C171" s="106">
        <v>124</v>
      </c>
      <c r="D171" s="157" t="s">
        <v>601</v>
      </c>
      <c r="E171" s="157" t="s">
        <v>12</v>
      </c>
      <c r="F171" s="157">
        <v>123</v>
      </c>
      <c r="G171" s="157"/>
      <c r="H171" s="157"/>
      <c r="I171" s="157">
        <v>1</v>
      </c>
      <c r="J171" s="157" t="s">
        <v>601</v>
      </c>
      <c r="K171" s="157" t="s">
        <v>12</v>
      </c>
    </row>
    <row r="172" spans="1:11">
      <c r="A172" s="158" t="s">
        <v>1318</v>
      </c>
      <c r="B172" s="107">
        <v>31</v>
      </c>
      <c r="C172" s="108" t="s">
        <v>512</v>
      </c>
      <c r="D172" s="158" t="s">
        <v>601</v>
      </c>
      <c r="E172" s="158" t="s">
        <v>12</v>
      </c>
      <c r="F172" s="158">
        <v>71</v>
      </c>
      <c r="G172" s="158"/>
      <c r="H172" s="158"/>
      <c r="I172" s="158">
        <v>2</v>
      </c>
      <c r="J172" s="158" t="s">
        <v>607</v>
      </c>
      <c r="K172" s="158" t="s">
        <v>716</v>
      </c>
    </row>
    <row r="173" spans="1:11">
      <c r="A173" s="158" t="s">
        <v>1319</v>
      </c>
      <c r="B173" s="107">
        <v>31</v>
      </c>
      <c r="C173" s="107">
        <v>124</v>
      </c>
      <c r="D173" s="158" t="s">
        <v>601</v>
      </c>
      <c r="E173" s="158" t="s">
        <v>12</v>
      </c>
      <c r="F173" s="158">
        <v>71</v>
      </c>
      <c r="G173" s="158">
        <v>119</v>
      </c>
      <c r="H173" s="158"/>
      <c r="I173" s="158">
        <v>2</v>
      </c>
      <c r="J173" s="158" t="s">
        <v>601</v>
      </c>
      <c r="K173" s="158" t="s">
        <v>12</v>
      </c>
    </row>
    <row r="174" spans="1:11">
      <c r="A174" s="158" t="s">
        <v>1320</v>
      </c>
      <c r="B174" s="107">
        <v>31</v>
      </c>
      <c r="C174" s="107">
        <v>124</v>
      </c>
      <c r="D174" s="158" t="s">
        <v>601</v>
      </c>
      <c r="E174" s="158" t="s">
        <v>12</v>
      </c>
      <c r="F174" s="158">
        <v>71</v>
      </c>
      <c r="G174" s="158">
        <v>119</v>
      </c>
      <c r="H174" s="158"/>
      <c r="I174" s="158">
        <v>2</v>
      </c>
      <c r="J174" s="158" t="s">
        <v>601</v>
      </c>
      <c r="K174" s="158" t="s">
        <v>12</v>
      </c>
    </row>
    <row r="175" spans="1:11">
      <c r="A175" s="157" t="s">
        <v>1321</v>
      </c>
      <c r="B175" s="106">
        <v>31</v>
      </c>
      <c r="C175" s="106">
        <v>124</v>
      </c>
      <c r="D175" s="157" t="s">
        <v>601</v>
      </c>
      <c r="E175" s="157" t="s">
        <v>12</v>
      </c>
      <c r="F175" s="157"/>
      <c r="G175" s="157"/>
      <c r="H175" s="157"/>
      <c r="I175" s="157">
        <v>0</v>
      </c>
      <c r="J175" s="157" t="s">
        <v>601</v>
      </c>
      <c r="K175" s="157" t="s">
        <v>12</v>
      </c>
    </row>
    <row r="176" spans="1:11">
      <c r="A176" s="158" t="s">
        <v>1322</v>
      </c>
      <c r="B176" s="107">
        <v>31</v>
      </c>
      <c r="C176" s="107">
        <v>124</v>
      </c>
      <c r="D176" s="158" t="s">
        <v>601</v>
      </c>
      <c r="E176" s="158" t="s">
        <v>12</v>
      </c>
      <c r="F176" s="158">
        <v>121</v>
      </c>
      <c r="G176" s="158"/>
      <c r="H176" s="158"/>
      <c r="I176" s="158">
        <v>1</v>
      </c>
      <c r="J176" s="158" t="s">
        <v>601</v>
      </c>
      <c r="K176" s="158" t="s">
        <v>12</v>
      </c>
    </row>
    <row r="177" spans="1:26">
      <c r="A177" s="158" t="s">
        <v>1323</v>
      </c>
      <c r="B177" s="107">
        <v>31</v>
      </c>
      <c r="C177" s="107">
        <v>124</v>
      </c>
      <c r="D177" s="158" t="s">
        <v>601</v>
      </c>
      <c r="E177" s="158" t="s">
        <v>12</v>
      </c>
      <c r="F177" s="158">
        <v>121</v>
      </c>
      <c r="G177" s="158"/>
      <c r="H177" s="158"/>
      <c r="I177" s="158">
        <v>1</v>
      </c>
      <c r="J177" s="158" t="s">
        <v>601</v>
      </c>
      <c r="K177" s="158" t="s">
        <v>12</v>
      </c>
    </row>
    <row r="178" spans="1:26">
      <c r="A178" s="157" t="s">
        <v>1324</v>
      </c>
      <c r="B178" s="106">
        <v>31</v>
      </c>
      <c r="C178" s="106">
        <v>124</v>
      </c>
      <c r="D178" s="157" t="s">
        <v>601</v>
      </c>
      <c r="E178" s="157" t="s">
        <v>12</v>
      </c>
      <c r="F178" s="157">
        <v>76</v>
      </c>
      <c r="G178" s="157"/>
      <c r="H178" s="157"/>
      <c r="I178" s="157">
        <v>2</v>
      </c>
      <c r="J178" s="157" t="s">
        <v>601</v>
      </c>
      <c r="K178" s="157" t="s">
        <v>12</v>
      </c>
    </row>
    <row r="179" spans="1:26">
      <c r="A179" s="157" t="s">
        <v>1325</v>
      </c>
      <c r="B179" s="106">
        <v>31</v>
      </c>
      <c r="C179" s="106">
        <v>124</v>
      </c>
      <c r="D179" s="157" t="s">
        <v>601</v>
      </c>
      <c r="E179" s="157" t="s">
        <v>12</v>
      </c>
      <c r="F179" s="157">
        <v>76</v>
      </c>
      <c r="G179" s="157">
        <v>121</v>
      </c>
      <c r="H179" s="157"/>
      <c r="I179" s="157">
        <v>2</v>
      </c>
      <c r="J179" s="157" t="s">
        <v>601</v>
      </c>
      <c r="K179" s="157" t="s">
        <v>12</v>
      </c>
    </row>
    <row r="180" spans="1:26">
      <c r="A180" s="157" t="s">
        <v>1326</v>
      </c>
      <c r="B180" s="106">
        <v>31</v>
      </c>
      <c r="C180" s="106">
        <v>124</v>
      </c>
      <c r="D180" s="157" t="s">
        <v>601</v>
      </c>
      <c r="E180" s="157" t="s">
        <v>12</v>
      </c>
      <c r="F180" s="157">
        <v>76</v>
      </c>
      <c r="G180" s="157">
        <v>121</v>
      </c>
      <c r="H180" s="157"/>
      <c r="I180" s="157">
        <v>2</v>
      </c>
      <c r="J180" s="157" t="s">
        <v>601</v>
      </c>
      <c r="K180" s="157" t="s">
        <v>12</v>
      </c>
    </row>
    <row r="181" spans="1:26">
      <c r="A181" s="158" t="s">
        <v>1327</v>
      </c>
      <c r="B181" s="107">
        <v>31</v>
      </c>
      <c r="C181" s="107">
        <v>124</v>
      </c>
      <c r="D181" s="158" t="s">
        <v>601</v>
      </c>
      <c r="E181" s="158" t="s">
        <v>12</v>
      </c>
      <c r="F181" s="158">
        <v>77</v>
      </c>
      <c r="G181" s="158">
        <v>119</v>
      </c>
      <c r="H181" s="158"/>
      <c r="I181" s="158">
        <v>2</v>
      </c>
      <c r="J181" s="158" t="s">
        <v>601</v>
      </c>
      <c r="K181" s="158" t="s">
        <v>12</v>
      </c>
    </row>
    <row r="182" spans="1:26">
      <c r="A182" s="158" t="s">
        <v>1328</v>
      </c>
      <c r="B182" s="107">
        <v>31</v>
      </c>
      <c r="C182" s="107">
        <v>124</v>
      </c>
      <c r="D182" s="158" t="s">
        <v>601</v>
      </c>
      <c r="E182" s="158" t="s">
        <v>12</v>
      </c>
      <c r="F182" s="158">
        <v>77</v>
      </c>
      <c r="G182" s="158">
        <v>119</v>
      </c>
      <c r="H182" s="158"/>
      <c r="I182" s="158">
        <v>2</v>
      </c>
      <c r="J182" s="158" t="s">
        <v>601</v>
      </c>
      <c r="K182" s="158" t="s">
        <v>12</v>
      </c>
    </row>
    <row r="183" spans="1:26">
      <c r="A183" s="158" t="s">
        <v>1329</v>
      </c>
      <c r="B183" s="107">
        <v>31</v>
      </c>
      <c r="C183" s="107">
        <v>124</v>
      </c>
      <c r="D183" s="158" t="s">
        <v>601</v>
      </c>
      <c r="E183" s="158" t="s">
        <v>12</v>
      </c>
      <c r="F183" s="158">
        <v>77</v>
      </c>
      <c r="G183" s="158"/>
      <c r="H183" s="158"/>
      <c r="I183" s="158">
        <v>2</v>
      </c>
      <c r="J183" s="158" t="s">
        <v>601</v>
      </c>
      <c r="K183" s="158" t="s">
        <v>12</v>
      </c>
    </row>
    <row r="184" spans="1:26" s="1" customFormat="1">
      <c r="A184" s="159" t="s">
        <v>1330</v>
      </c>
      <c r="B184" s="20">
        <v>31</v>
      </c>
      <c r="C184" s="20">
        <v>124</v>
      </c>
      <c r="D184" s="165" t="s">
        <v>966</v>
      </c>
      <c r="E184" s="159" t="s">
        <v>716</v>
      </c>
      <c r="F184" s="159">
        <v>78</v>
      </c>
      <c r="G184" s="159"/>
      <c r="H184" s="159"/>
      <c r="I184" s="159">
        <v>2</v>
      </c>
      <c r="J184" s="159" t="s">
        <v>607</v>
      </c>
      <c r="K184" s="159" t="s">
        <v>716</v>
      </c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s="1" customFormat="1">
      <c r="A185" s="159" t="s">
        <v>1331</v>
      </c>
      <c r="B185" s="20">
        <v>31</v>
      </c>
      <c r="C185" s="20">
        <v>124</v>
      </c>
      <c r="D185" s="165" t="s">
        <v>966</v>
      </c>
      <c r="E185" s="159" t="s">
        <v>716</v>
      </c>
      <c r="F185" s="159">
        <v>78</v>
      </c>
      <c r="G185" s="159">
        <v>104</v>
      </c>
      <c r="H185" s="159"/>
      <c r="I185" s="159">
        <v>2</v>
      </c>
      <c r="J185" s="159" t="s">
        <v>607</v>
      </c>
      <c r="K185" s="159" t="s">
        <v>716</v>
      </c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s="1" customFormat="1">
      <c r="A186" s="159" t="s">
        <v>1332</v>
      </c>
      <c r="B186" s="20">
        <v>31</v>
      </c>
      <c r="C186" s="20">
        <v>124</v>
      </c>
      <c r="D186" s="165" t="s">
        <v>966</v>
      </c>
      <c r="E186" s="159" t="s">
        <v>716</v>
      </c>
      <c r="F186" s="159">
        <v>78</v>
      </c>
      <c r="G186" s="159">
        <v>104</v>
      </c>
      <c r="H186" s="159"/>
      <c r="I186" s="159">
        <v>2</v>
      </c>
      <c r="J186" s="159" t="s">
        <v>607</v>
      </c>
      <c r="K186" s="159" t="s">
        <v>716</v>
      </c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 s="1" customFormat="1">
      <c r="A187" s="160" t="s">
        <v>1333</v>
      </c>
      <c r="B187" s="72">
        <v>31</v>
      </c>
      <c r="C187" s="73" t="s">
        <v>1366</v>
      </c>
      <c r="D187" s="166" t="s">
        <v>966</v>
      </c>
      <c r="E187" s="160" t="s">
        <v>716</v>
      </c>
      <c r="F187" s="160"/>
      <c r="G187" s="160"/>
      <c r="H187" s="160"/>
      <c r="I187" s="160">
        <v>0</v>
      </c>
      <c r="J187" s="160" t="s">
        <v>607</v>
      </c>
      <c r="K187" s="160" t="s">
        <v>716</v>
      </c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s="1" customFormat="1">
      <c r="A188" s="159" t="s">
        <v>1334</v>
      </c>
      <c r="B188" s="20">
        <v>31</v>
      </c>
      <c r="C188" s="20">
        <v>124</v>
      </c>
      <c r="D188" s="165" t="s">
        <v>966</v>
      </c>
      <c r="E188" s="159" t="s">
        <v>716</v>
      </c>
      <c r="F188" s="159"/>
      <c r="G188" s="159"/>
      <c r="H188" s="159"/>
      <c r="I188" s="159">
        <v>0</v>
      </c>
      <c r="J188" s="159" t="s">
        <v>607</v>
      </c>
      <c r="K188" s="159" t="s">
        <v>716</v>
      </c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s="1" customFormat="1">
      <c r="A189" s="159" t="s">
        <v>1335</v>
      </c>
      <c r="B189" s="20">
        <v>31</v>
      </c>
      <c r="C189" s="21" t="s">
        <v>1367</v>
      </c>
      <c r="D189" s="165" t="s">
        <v>966</v>
      </c>
      <c r="E189" s="159" t="s">
        <v>716</v>
      </c>
      <c r="F189" s="159"/>
      <c r="G189" s="159"/>
      <c r="H189" s="159"/>
      <c r="I189" s="159">
        <v>0</v>
      </c>
      <c r="J189" s="159" t="s">
        <v>607</v>
      </c>
      <c r="K189" s="159" t="s">
        <v>716</v>
      </c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 s="1" customFormat="1">
      <c r="A190" s="160" t="s">
        <v>1336</v>
      </c>
      <c r="B190" s="72">
        <v>31</v>
      </c>
      <c r="C190" s="72">
        <v>124</v>
      </c>
      <c r="D190" s="166" t="s">
        <v>966</v>
      </c>
      <c r="E190" s="160" t="s">
        <v>716</v>
      </c>
      <c r="F190" s="160">
        <v>33</v>
      </c>
      <c r="G190" s="160">
        <v>81</v>
      </c>
      <c r="H190" s="160"/>
      <c r="I190" s="160">
        <v>2</v>
      </c>
      <c r="J190" s="160" t="s">
        <v>607</v>
      </c>
      <c r="K190" s="160" t="s">
        <v>716</v>
      </c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 s="1" customFormat="1">
      <c r="A191" s="160" t="s">
        <v>1337</v>
      </c>
      <c r="B191" s="72">
        <v>31</v>
      </c>
      <c r="C191" s="74" t="s">
        <v>1147</v>
      </c>
      <c r="D191" s="166" t="s">
        <v>966</v>
      </c>
      <c r="E191" s="160" t="s">
        <v>716</v>
      </c>
      <c r="F191" s="160">
        <v>33</v>
      </c>
      <c r="G191" s="160">
        <v>81</v>
      </c>
      <c r="H191" s="160"/>
      <c r="I191" s="160">
        <v>2</v>
      </c>
      <c r="J191" s="160" t="s">
        <v>607</v>
      </c>
      <c r="K191" s="160" t="s">
        <v>716</v>
      </c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 s="1" customFormat="1">
      <c r="A192" s="160" t="s">
        <v>1338</v>
      </c>
      <c r="B192" s="72">
        <v>31</v>
      </c>
      <c r="C192" s="72">
        <v>124</v>
      </c>
      <c r="D192" s="166" t="s">
        <v>966</v>
      </c>
      <c r="E192" s="160" t="s">
        <v>716</v>
      </c>
      <c r="F192" s="160">
        <v>33</v>
      </c>
      <c r="G192" s="160"/>
      <c r="H192" s="160"/>
      <c r="I192" s="160">
        <v>2</v>
      </c>
      <c r="J192" s="160" t="s">
        <v>607</v>
      </c>
      <c r="K192" s="160" t="s">
        <v>716</v>
      </c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 s="1" customFormat="1">
      <c r="A193" s="159" t="s">
        <v>1339</v>
      </c>
      <c r="B193" s="20">
        <v>31</v>
      </c>
      <c r="C193" s="20">
        <v>124</v>
      </c>
      <c r="D193" s="165" t="s">
        <v>966</v>
      </c>
      <c r="E193" s="159" t="s">
        <v>716</v>
      </c>
      <c r="F193" s="159">
        <v>67</v>
      </c>
      <c r="G193" s="159"/>
      <c r="H193" s="159"/>
      <c r="I193" s="159">
        <v>1</v>
      </c>
      <c r="J193" s="159" t="s">
        <v>607</v>
      </c>
      <c r="K193" s="159" t="s">
        <v>716</v>
      </c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s="1" customFormat="1">
      <c r="A194" s="159" t="s">
        <v>1340</v>
      </c>
      <c r="B194" s="20">
        <v>31</v>
      </c>
      <c r="C194" s="20">
        <v>124</v>
      </c>
      <c r="D194" s="165" t="s">
        <v>966</v>
      </c>
      <c r="E194" s="159" t="s">
        <v>716</v>
      </c>
      <c r="F194" s="159">
        <v>67</v>
      </c>
      <c r="G194" s="159"/>
      <c r="H194" s="159"/>
      <c r="I194" s="159">
        <v>1</v>
      </c>
      <c r="J194" s="159" t="s">
        <v>607</v>
      </c>
      <c r="K194" s="159" t="s">
        <v>716</v>
      </c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 s="1" customFormat="1">
      <c r="A195" s="160" t="s">
        <v>1341</v>
      </c>
      <c r="B195" s="72">
        <v>31</v>
      </c>
      <c r="C195" s="74" t="s">
        <v>1368</v>
      </c>
      <c r="D195" s="166" t="s">
        <v>966</v>
      </c>
      <c r="E195" s="160" t="s">
        <v>716</v>
      </c>
      <c r="F195" s="160">
        <v>42</v>
      </c>
      <c r="G195" s="160"/>
      <c r="H195" s="160"/>
      <c r="I195" s="160">
        <v>1</v>
      </c>
      <c r="J195" s="160" t="s">
        <v>607</v>
      </c>
      <c r="K195" s="160" t="s">
        <v>716</v>
      </c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s="1" customFormat="1">
      <c r="A196" s="160" t="s">
        <v>1342</v>
      </c>
      <c r="B196" s="72">
        <v>31</v>
      </c>
      <c r="C196" s="72">
        <v>124</v>
      </c>
      <c r="D196" s="166" t="s">
        <v>966</v>
      </c>
      <c r="E196" s="160" t="s">
        <v>716</v>
      </c>
      <c r="F196" s="160">
        <v>42</v>
      </c>
      <c r="G196" s="160"/>
      <c r="H196" s="160"/>
      <c r="I196" s="160">
        <v>1</v>
      </c>
      <c r="J196" s="160" t="s">
        <v>607</v>
      </c>
      <c r="K196" s="160" t="s">
        <v>716</v>
      </c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s="1" customFormat="1">
      <c r="A197" s="159" t="s">
        <v>1343</v>
      </c>
      <c r="B197" s="20">
        <v>31</v>
      </c>
      <c r="C197" s="20">
        <v>124</v>
      </c>
      <c r="D197" s="165" t="s">
        <v>966</v>
      </c>
      <c r="E197" s="159" t="s">
        <v>716</v>
      </c>
      <c r="F197" s="159">
        <v>71</v>
      </c>
      <c r="G197" s="159"/>
      <c r="H197" s="159"/>
      <c r="I197" s="159">
        <v>1</v>
      </c>
      <c r="J197" s="159" t="s">
        <v>607</v>
      </c>
      <c r="K197" s="159" t="s">
        <v>716</v>
      </c>
      <c r="P197"/>
      <c r="Q197"/>
      <c r="R197"/>
      <c r="S197"/>
      <c r="T197"/>
      <c r="U197"/>
      <c r="V197"/>
      <c r="W197"/>
      <c r="X197"/>
      <c r="Y197"/>
      <c r="Z197"/>
    </row>
    <row r="198" spans="1:26" s="1" customFormat="1">
      <c r="A198" s="159" t="s">
        <v>1344</v>
      </c>
      <c r="B198" s="20">
        <v>31</v>
      </c>
      <c r="C198" s="20">
        <v>124</v>
      </c>
      <c r="D198" s="165" t="s">
        <v>966</v>
      </c>
      <c r="E198" s="159" t="s">
        <v>716</v>
      </c>
      <c r="F198" s="159">
        <v>71</v>
      </c>
      <c r="G198" s="159"/>
      <c r="H198" s="159"/>
      <c r="I198" s="159">
        <v>1</v>
      </c>
      <c r="J198" s="159" t="s">
        <v>607</v>
      </c>
      <c r="K198" s="159" t="s">
        <v>716</v>
      </c>
      <c r="P198"/>
      <c r="Q198"/>
      <c r="R198"/>
      <c r="S198"/>
      <c r="T198"/>
      <c r="U198"/>
      <c r="V198"/>
      <c r="W198"/>
      <c r="X198"/>
      <c r="Y198"/>
      <c r="Z198"/>
    </row>
    <row r="199" spans="1:26" s="1" customFormat="1">
      <c r="A199" s="160" t="s">
        <v>1345</v>
      </c>
      <c r="B199" s="72">
        <v>31</v>
      </c>
      <c r="C199" s="72">
        <v>124</v>
      </c>
      <c r="D199" s="166" t="s">
        <v>966</v>
      </c>
      <c r="E199" s="160" t="s">
        <v>716</v>
      </c>
      <c r="F199" s="160">
        <v>69</v>
      </c>
      <c r="G199" s="160"/>
      <c r="H199" s="160"/>
      <c r="I199" s="160">
        <v>1</v>
      </c>
      <c r="J199" s="160" t="s">
        <v>607</v>
      </c>
      <c r="K199" s="160" t="s">
        <v>716</v>
      </c>
      <c r="P199"/>
      <c r="Q199"/>
      <c r="R199"/>
      <c r="S199"/>
      <c r="T199"/>
      <c r="U199"/>
      <c r="V199"/>
      <c r="W199"/>
      <c r="X199"/>
      <c r="Y199"/>
      <c r="Z199"/>
    </row>
    <row r="200" spans="1:26" s="1" customFormat="1">
      <c r="A200" s="160" t="s">
        <v>1346</v>
      </c>
      <c r="B200" s="72">
        <v>31</v>
      </c>
      <c r="C200" s="72">
        <v>124</v>
      </c>
      <c r="D200" s="166" t="s">
        <v>966</v>
      </c>
      <c r="E200" s="160" t="s">
        <v>716</v>
      </c>
      <c r="F200" s="160">
        <v>69</v>
      </c>
      <c r="G200" s="160"/>
      <c r="H200" s="160"/>
      <c r="I200" s="160">
        <v>1</v>
      </c>
      <c r="J200" s="160" t="s">
        <v>607</v>
      </c>
      <c r="K200" s="160" t="s">
        <v>716</v>
      </c>
      <c r="P200"/>
      <c r="Q200"/>
      <c r="R200"/>
      <c r="S200"/>
      <c r="T200"/>
      <c r="U200"/>
      <c r="V200"/>
      <c r="W200"/>
      <c r="X200"/>
      <c r="Y200"/>
      <c r="Z200"/>
    </row>
    <row r="201" spans="1:26" s="1" customFormat="1">
      <c r="A201" s="159" t="s">
        <v>1347</v>
      </c>
      <c r="B201" s="20">
        <v>31</v>
      </c>
      <c r="C201" s="20">
        <v>124</v>
      </c>
      <c r="D201" s="165" t="s">
        <v>966</v>
      </c>
      <c r="E201" s="159" t="s">
        <v>716</v>
      </c>
      <c r="F201" s="159">
        <v>63</v>
      </c>
      <c r="G201" s="159"/>
      <c r="H201" s="159"/>
      <c r="I201" s="159">
        <v>1</v>
      </c>
      <c r="J201" s="159" t="s">
        <v>607</v>
      </c>
      <c r="K201" s="159" t="s">
        <v>716</v>
      </c>
      <c r="P201"/>
      <c r="Q201"/>
      <c r="R201"/>
      <c r="S201"/>
      <c r="T201"/>
      <c r="U201"/>
      <c r="V201"/>
      <c r="W201"/>
      <c r="X201"/>
      <c r="Y201"/>
      <c r="Z201"/>
    </row>
    <row r="202" spans="1:26" s="1" customFormat="1">
      <c r="A202" s="159" t="s">
        <v>1348</v>
      </c>
      <c r="B202" s="20">
        <v>31</v>
      </c>
      <c r="C202" s="20">
        <v>124</v>
      </c>
      <c r="D202" s="165" t="s">
        <v>966</v>
      </c>
      <c r="E202" s="159" t="s">
        <v>716</v>
      </c>
      <c r="F202" s="159">
        <v>63</v>
      </c>
      <c r="G202" s="159"/>
      <c r="H202" s="159"/>
      <c r="I202" s="159">
        <v>1</v>
      </c>
      <c r="J202" s="159" t="s">
        <v>607</v>
      </c>
      <c r="K202" s="159" t="s">
        <v>716</v>
      </c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s="1" customFormat="1">
      <c r="A203" s="160" t="s">
        <v>1349</v>
      </c>
      <c r="B203" s="72">
        <v>31</v>
      </c>
      <c r="C203" s="72">
        <v>124</v>
      </c>
      <c r="D203" s="166" t="s">
        <v>966</v>
      </c>
      <c r="E203" s="160" t="s">
        <v>716</v>
      </c>
      <c r="F203" s="160"/>
      <c r="G203" s="160"/>
      <c r="H203" s="160"/>
      <c r="I203" s="160">
        <v>0</v>
      </c>
      <c r="J203" s="160" t="s">
        <v>607</v>
      </c>
      <c r="K203" s="160" t="s">
        <v>716</v>
      </c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1:26" s="1" customFormat="1">
      <c r="A204" s="159" t="s">
        <v>1350</v>
      </c>
      <c r="B204" s="20">
        <v>31</v>
      </c>
      <c r="C204" s="20">
        <v>124</v>
      </c>
      <c r="D204" s="165" t="s">
        <v>966</v>
      </c>
      <c r="E204" s="159" t="s">
        <v>716</v>
      </c>
      <c r="F204" s="159"/>
      <c r="G204" s="159"/>
      <c r="H204" s="159"/>
      <c r="I204" s="159">
        <v>0</v>
      </c>
      <c r="J204" s="159" t="s">
        <v>607</v>
      </c>
      <c r="K204" s="159" t="s">
        <v>716</v>
      </c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26" s="1" customFormat="1">
      <c r="A205" s="160" t="s">
        <v>1351</v>
      </c>
      <c r="B205" s="72">
        <v>31</v>
      </c>
      <c r="C205" s="72">
        <v>124</v>
      </c>
      <c r="D205" s="166" t="s">
        <v>966</v>
      </c>
      <c r="E205" s="160" t="s">
        <v>716</v>
      </c>
      <c r="F205" s="160"/>
      <c r="G205" s="160"/>
      <c r="H205" s="160"/>
      <c r="I205" s="160">
        <v>0</v>
      </c>
      <c r="J205" s="160" t="s">
        <v>607</v>
      </c>
      <c r="K205" s="160" t="s">
        <v>716</v>
      </c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 s="1" customFormat="1">
      <c r="A206" s="159" t="s">
        <v>1352</v>
      </c>
      <c r="B206" s="20">
        <v>31</v>
      </c>
      <c r="C206" s="20">
        <v>124</v>
      </c>
      <c r="D206" s="165" t="s">
        <v>966</v>
      </c>
      <c r="E206" s="159" t="s">
        <v>716</v>
      </c>
      <c r="F206" s="159">
        <v>62</v>
      </c>
      <c r="G206" s="159"/>
      <c r="H206" s="159"/>
      <c r="I206" s="159">
        <v>1</v>
      </c>
      <c r="J206" s="159" t="s">
        <v>607</v>
      </c>
      <c r="K206" s="159" t="s">
        <v>716</v>
      </c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1:26" s="1" customFormat="1">
      <c r="A207" s="159" t="s">
        <v>1353</v>
      </c>
      <c r="B207" s="20">
        <v>31</v>
      </c>
      <c r="C207" s="20">
        <v>124</v>
      </c>
      <c r="D207" s="165" t="s">
        <v>966</v>
      </c>
      <c r="E207" s="159" t="s">
        <v>716</v>
      </c>
      <c r="F207" s="159">
        <v>62</v>
      </c>
      <c r="G207" s="159"/>
      <c r="H207" s="159"/>
      <c r="I207" s="159">
        <v>1</v>
      </c>
      <c r="J207" s="159" t="s">
        <v>607</v>
      </c>
      <c r="K207" s="159" t="s">
        <v>716</v>
      </c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26" s="1" customFormat="1">
      <c r="A208" s="160" t="s">
        <v>1354</v>
      </c>
      <c r="B208" s="72">
        <v>31</v>
      </c>
      <c r="C208" s="72">
        <v>124</v>
      </c>
      <c r="D208" s="166" t="s">
        <v>966</v>
      </c>
      <c r="E208" s="160" t="s">
        <v>716</v>
      </c>
      <c r="F208" s="160"/>
      <c r="G208" s="160"/>
      <c r="H208" s="160"/>
      <c r="I208" s="160">
        <v>1</v>
      </c>
      <c r="J208" s="160" t="s">
        <v>607</v>
      </c>
      <c r="K208" s="160" t="s">
        <v>716</v>
      </c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s="1" customFormat="1">
      <c r="A209" s="159" t="s">
        <v>1355</v>
      </c>
      <c r="B209" s="20">
        <v>31</v>
      </c>
      <c r="C209" s="20">
        <v>124</v>
      </c>
      <c r="D209" s="165" t="s">
        <v>966</v>
      </c>
      <c r="E209" s="159" t="s">
        <v>716</v>
      </c>
      <c r="F209" s="159"/>
      <c r="G209" s="159"/>
      <c r="H209" s="159"/>
      <c r="I209" s="159">
        <v>0</v>
      </c>
      <c r="J209" s="159" t="s">
        <v>607</v>
      </c>
      <c r="K209" s="159" t="s">
        <v>716</v>
      </c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s="1" customFormat="1">
      <c r="A210" s="160" t="s">
        <v>1356</v>
      </c>
      <c r="B210" s="72">
        <v>31</v>
      </c>
      <c r="C210" s="72">
        <v>124</v>
      </c>
      <c r="D210" s="166" t="s">
        <v>966</v>
      </c>
      <c r="E210" s="160" t="s">
        <v>716</v>
      </c>
      <c r="F210" s="160"/>
      <c r="G210" s="160"/>
      <c r="H210" s="160"/>
      <c r="I210" s="160">
        <v>0</v>
      </c>
      <c r="J210" s="160" t="s">
        <v>607</v>
      </c>
      <c r="K210" s="160" t="s">
        <v>716</v>
      </c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s="1" customFormat="1">
      <c r="A211" s="159" t="s">
        <v>1357</v>
      </c>
      <c r="B211" s="20">
        <v>31</v>
      </c>
      <c r="C211" s="20">
        <v>124</v>
      </c>
      <c r="D211" s="165" t="s">
        <v>966</v>
      </c>
      <c r="E211" s="159" t="s">
        <v>716</v>
      </c>
      <c r="F211" s="159">
        <v>86</v>
      </c>
      <c r="G211" s="159"/>
      <c r="H211" s="159"/>
      <c r="I211" s="159">
        <v>2</v>
      </c>
      <c r="J211" s="159" t="s">
        <v>607</v>
      </c>
      <c r="K211" s="159" t="s">
        <v>716</v>
      </c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s="1" customFormat="1">
      <c r="A212" s="159" t="s">
        <v>1358</v>
      </c>
      <c r="B212" s="20">
        <v>31</v>
      </c>
      <c r="C212" s="20">
        <v>124</v>
      </c>
      <c r="D212" s="165" t="s">
        <v>966</v>
      </c>
      <c r="E212" s="159" t="s">
        <v>716</v>
      </c>
      <c r="F212" s="159">
        <v>86</v>
      </c>
      <c r="G212" s="159">
        <v>108</v>
      </c>
      <c r="H212" s="159"/>
      <c r="I212" s="159">
        <v>2</v>
      </c>
      <c r="J212" s="159" t="s">
        <v>607</v>
      </c>
      <c r="K212" s="159" t="s">
        <v>716</v>
      </c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1:26" s="1" customFormat="1">
      <c r="A213" s="159" t="s">
        <v>1359</v>
      </c>
      <c r="B213" s="20">
        <v>31</v>
      </c>
      <c r="C213" s="20">
        <v>124</v>
      </c>
      <c r="D213" s="165" t="s">
        <v>966</v>
      </c>
      <c r="E213" s="159" t="s">
        <v>716</v>
      </c>
      <c r="F213" s="159">
        <v>86</v>
      </c>
      <c r="G213" s="159">
        <v>108</v>
      </c>
      <c r="H213" s="159"/>
      <c r="I213" s="159">
        <v>2</v>
      </c>
      <c r="J213" s="159" t="s">
        <v>607</v>
      </c>
      <c r="K213" s="159" t="s">
        <v>716</v>
      </c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 s="1" customFormat="1">
      <c r="A214" s="160" t="s">
        <v>1360</v>
      </c>
      <c r="B214" s="72">
        <v>31</v>
      </c>
      <c r="C214" s="72">
        <v>124</v>
      </c>
      <c r="D214" s="166" t="s">
        <v>966</v>
      </c>
      <c r="E214" s="160" t="s">
        <v>716</v>
      </c>
      <c r="F214" s="160">
        <v>121</v>
      </c>
      <c r="G214" s="160"/>
      <c r="H214" s="160"/>
      <c r="I214" s="160">
        <v>1</v>
      </c>
      <c r="J214" s="160" t="s">
        <v>607</v>
      </c>
      <c r="K214" s="160" t="s">
        <v>716</v>
      </c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s="1" customFormat="1">
      <c r="A215" s="160" t="s">
        <v>1361</v>
      </c>
      <c r="B215" s="72">
        <v>31</v>
      </c>
      <c r="C215" s="72">
        <v>124</v>
      </c>
      <c r="D215" s="166" t="s">
        <v>966</v>
      </c>
      <c r="E215" s="160" t="s">
        <v>716</v>
      </c>
      <c r="F215" s="160">
        <v>121</v>
      </c>
      <c r="G215" s="160"/>
      <c r="H215" s="160"/>
      <c r="I215" s="160">
        <v>1</v>
      </c>
      <c r="J215" s="160" t="s">
        <v>607</v>
      </c>
      <c r="K215" s="160" t="s">
        <v>716</v>
      </c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1:26">
      <c r="A216" s="159" t="s">
        <v>1362</v>
      </c>
      <c r="B216" s="20">
        <v>31</v>
      </c>
      <c r="C216" s="20">
        <v>124</v>
      </c>
      <c r="D216" s="165" t="s">
        <v>966</v>
      </c>
      <c r="E216" s="159" t="s">
        <v>716</v>
      </c>
      <c r="F216" s="159">
        <v>37</v>
      </c>
      <c r="G216" s="159"/>
      <c r="H216" s="159"/>
      <c r="I216" s="159">
        <v>1</v>
      </c>
      <c r="J216" s="159" t="s">
        <v>607</v>
      </c>
      <c r="K216" s="159" t="s">
        <v>716</v>
      </c>
    </row>
    <row r="217" spans="1:26">
      <c r="A217" s="159" t="s">
        <v>1363</v>
      </c>
      <c r="B217" s="20">
        <v>31</v>
      </c>
      <c r="C217" s="21" t="s">
        <v>1369</v>
      </c>
      <c r="D217" s="165" t="s">
        <v>966</v>
      </c>
      <c r="E217" s="159" t="s">
        <v>716</v>
      </c>
      <c r="F217" s="159">
        <v>37</v>
      </c>
      <c r="G217" s="159"/>
      <c r="H217" s="159"/>
      <c r="I217" s="159">
        <v>1</v>
      </c>
      <c r="J217" s="159" t="s">
        <v>607</v>
      </c>
      <c r="K217" s="159" t="s">
        <v>716</v>
      </c>
    </row>
    <row r="218" spans="1:26">
      <c r="A218" s="160" t="s">
        <v>1364</v>
      </c>
      <c r="B218" s="72">
        <v>31</v>
      </c>
      <c r="C218" s="73" t="s">
        <v>245</v>
      </c>
      <c r="D218" s="166" t="s">
        <v>966</v>
      </c>
      <c r="E218" s="160" t="s">
        <v>716</v>
      </c>
      <c r="F218" s="160">
        <v>37</v>
      </c>
      <c r="G218" s="160"/>
      <c r="H218" s="160"/>
      <c r="I218" s="160">
        <v>1</v>
      </c>
      <c r="J218" s="160" t="s">
        <v>607</v>
      </c>
      <c r="K218" s="160" t="s">
        <v>716</v>
      </c>
    </row>
    <row r="219" spans="1:26">
      <c r="A219" s="160" t="s">
        <v>1365</v>
      </c>
      <c r="B219" s="72">
        <v>31</v>
      </c>
      <c r="C219" s="72">
        <v>124</v>
      </c>
      <c r="D219" s="166" t="s">
        <v>966</v>
      </c>
      <c r="E219" s="160" t="s">
        <v>716</v>
      </c>
      <c r="F219" s="160">
        <v>37</v>
      </c>
      <c r="G219" s="160"/>
      <c r="H219" s="160"/>
      <c r="I219" s="160">
        <v>1</v>
      </c>
      <c r="J219" s="160" t="s">
        <v>607</v>
      </c>
      <c r="K219" s="160" t="s">
        <v>716</v>
      </c>
    </row>
    <row r="221" spans="1:26">
      <c r="A221" s="15" t="s">
        <v>605</v>
      </c>
    </row>
    <row r="222" spans="1:26">
      <c r="A222" s="17" t="s">
        <v>606</v>
      </c>
    </row>
    <row r="262" spans="13:15">
      <c r="M262" s="1"/>
      <c r="N262" s="1"/>
      <c r="O262" s="1"/>
    </row>
    <row r="263" spans="13:15">
      <c r="M263" s="1"/>
      <c r="N263" s="1"/>
      <c r="O263" s="1"/>
    </row>
    <row r="264" spans="13:15">
      <c r="M264" s="1"/>
      <c r="N264" s="1"/>
      <c r="O264" s="1"/>
    </row>
    <row r="305" spans="16:26">
      <c r="S305" s="10"/>
      <c r="T305" s="10"/>
      <c r="U305" s="10"/>
      <c r="V305" s="10"/>
      <c r="W305" s="10"/>
      <c r="X305" s="10"/>
      <c r="Y305" s="10"/>
      <c r="Z305" s="10"/>
    </row>
    <row r="306" spans="16:26">
      <c r="P306" s="10"/>
      <c r="Q306" s="10"/>
      <c r="R306" s="10"/>
    </row>
    <row r="344" spans="13:26">
      <c r="S344" s="1"/>
      <c r="T344" s="1"/>
      <c r="U344" s="1"/>
      <c r="V344" s="1"/>
      <c r="W344" s="1"/>
      <c r="X344" s="1"/>
      <c r="Y344" s="1"/>
      <c r="Z344" s="1"/>
    </row>
    <row r="345" spans="13:26"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3:26"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3:26"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3:26"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3:26"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3:26"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3:26"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3:26"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6:26"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6:26"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6:26">
      <c r="P355" s="1"/>
      <c r="Q355" s="1"/>
      <c r="R355" s="1"/>
    </row>
  </sheetData>
  <mergeCells count="21">
    <mergeCell ref="M4:M8"/>
    <mergeCell ref="M9:M13"/>
    <mergeCell ref="M14:M18"/>
    <mergeCell ref="M19:M23"/>
    <mergeCell ref="M24:M28"/>
    <mergeCell ref="T2:T3"/>
    <mergeCell ref="U2:Y2"/>
    <mergeCell ref="M31:M32"/>
    <mergeCell ref="N31:N32"/>
    <mergeCell ref="O31:O32"/>
    <mergeCell ref="P31:P32"/>
    <mergeCell ref="Q31:Q32"/>
    <mergeCell ref="R31:R32"/>
    <mergeCell ref="T31:T32"/>
    <mergeCell ref="U31:V31"/>
    <mergeCell ref="M2:M3"/>
    <mergeCell ref="N2:N3"/>
    <mergeCell ref="O2:O3"/>
    <mergeCell ref="P2:P3"/>
    <mergeCell ref="Q2:Q3"/>
    <mergeCell ref="R2:R3"/>
  </mergeCells>
  <phoneticPr fontId="16"/>
  <conditionalFormatting sqref="H38:H39 H113:H114 H124:H125 G126:H126 G115:H123 H127:H183 G40:H112 G130:G183 G1:H37 G184:H1048576">
    <cfRule type="cellIs" dxfId="1" priority="255" operator="lessThan">
      <formula>50</formula>
    </cfRule>
  </conditionalFormatting>
  <conditionalFormatting sqref="G2:H183">
    <cfRule type="cellIs" dxfId="0" priority="150" operator="lessThan">
      <formula>51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Fig1b_EDFig3ef_replicate1</vt:lpstr>
      <vt:lpstr>Fig1b_EDFig3ef_replicate2</vt:lpstr>
      <vt:lpstr>Fig1b_EDFig3ef_replicate3</vt:lpstr>
      <vt:lpstr>Fig1d_EDFig3h_replicate1</vt:lpstr>
      <vt:lpstr>Fig1d_EDFig3h_replicate2</vt:lpstr>
      <vt:lpstr>Fig1d_EDFig3h_replicate3</vt:lpstr>
      <vt:lpstr>Fig1e_EDFig3i_replicate1</vt:lpstr>
      <vt:lpstr>Fig1e_EDFig3i_replicate2</vt:lpstr>
      <vt:lpstr>Fig1e_EDFig3i_replicate3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fujiwaralab</dc:creator>
  <cp:lastModifiedBy>森田 梨津子</cp:lastModifiedBy>
  <cp:lastPrinted>2019-10-15T10:21:52Z</cp:lastPrinted>
  <dcterms:created xsi:type="dcterms:W3CDTF">2019-04-30T04:58:05Z</dcterms:created>
  <dcterms:modified xsi:type="dcterms:W3CDTF">2021-04-21T09:51:34Z</dcterms:modified>
</cp:coreProperties>
</file>