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Rob\_Papers\_PUBLISHED\2021 Carcea et al. Nature\Nature 3\"/>
    </mc:Choice>
  </mc:AlternateContent>
  <bookViews>
    <workbookView xWindow="0" yWindow="0" windowWidth="17268" windowHeight="6990"/>
  </bookViews>
  <sheets>
    <sheet name="Fig 1c" sheetId="1" r:id="rId1"/>
    <sheet name="Fig 1d" sheetId="32" r:id="rId2"/>
    <sheet name="Fig 1e" sheetId="2" r:id="rId3"/>
    <sheet name="Fig 1f" sheetId="33" r:id="rId4"/>
    <sheet name="Fig 1i" sheetId="4" r:id="rId5"/>
    <sheet name="Fig 1j" sheetId="3" r:id="rId6"/>
    <sheet name="Fig. 1k" sheetId="34" r:id="rId7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4" i="32" l="1"/>
  <c r="B4" i="32"/>
  <c r="B3" i="32"/>
  <c r="N20" i="1"/>
  <c r="N21" i="1"/>
  <c r="B21" i="1"/>
  <c r="B20" i="1"/>
  <c r="B18" i="1"/>
  <c r="N17" i="1"/>
  <c r="N11" i="1"/>
  <c r="B14" i="1"/>
  <c r="B11" i="1"/>
  <c r="N18" i="1" l="1"/>
  <c r="N14" i="1"/>
  <c r="N15" i="1"/>
  <c r="N12" i="1"/>
  <c r="N3" i="32" l="1"/>
  <c r="B12" i="1" l="1"/>
  <c r="B15" i="1"/>
  <c r="B17" i="1"/>
</calcChain>
</file>

<file path=xl/sharedStrings.xml><?xml version="1.0" encoding="utf-8"?>
<sst xmlns="http://schemas.openxmlformats.org/spreadsheetml/2006/main" count="251" uniqueCount="145">
  <si>
    <t>Pups</t>
  </si>
  <si>
    <t>Mother and pups</t>
  </si>
  <si>
    <t>DAY 2</t>
  </si>
  <si>
    <t>DAY 3</t>
  </si>
  <si>
    <t>Virgin</t>
  </si>
  <si>
    <t>Day 1</t>
  </si>
  <si>
    <t>Day 2</t>
  </si>
  <si>
    <t>Day 4</t>
  </si>
  <si>
    <t>Day 3</t>
  </si>
  <si>
    <t>Dam</t>
  </si>
  <si>
    <t>Days</t>
  </si>
  <si>
    <t>Table Analyzed</t>
  </si>
  <si>
    <t>Probability of retrieval_per days_analysis</t>
  </si>
  <si>
    <t>Two-way ANOVA</t>
  </si>
  <si>
    <t>Ordinary</t>
  </si>
  <si>
    <t>Alpha</t>
  </si>
  <si>
    <t>Source of Variation</t>
  </si>
  <si>
    <t>% of total variation</t>
  </si>
  <si>
    <t>P value</t>
  </si>
  <si>
    <t>P value summary</t>
  </si>
  <si>
    <t>Significant?</t>
  </si>
  <si>
    <t>Interaction</t>
  </si>
  <si>
    <t>*</t>
  </si>
  <si>
    <t>Yes</t>
  </si>
  <si>
    <t>Day of cohousing</t>
  </si>
  <si>
    <t>&lt;0.0001</t>
  </si>
  <si>
    <t>****</t>
  </si>
  <si>
    <t>Cohousing type</t>
  </si>
  <si>
    <t>ANOVA table</t>
  </si>
  <si>
    <t>DF</t>
  </si>
  <si>
    <t>MS</t>
  </si>
  <si>
    <t>F (DFn, DFd)</t>
  </si>
  <si>
    <t>P&lt;0.0001</t>
  </si>
  <si>
    <t>Residual</t>
  </si>
  <si>
    <t>Compare each cell mean with the other cell mean in that row</t>
  </si>
  <si>
    <t>Number of families</t>
  </si>
  <si>
    <t>Number of comparisons per family</t>
  </si>
  <si>
    <t>Sidak's multiple comparisons test</t>
  </si>
  <si>
    <t>Mean Diff.</t>
  </si>
  <si>
    <t>95.00% CI of diff.</t>
  </si>
  <si>
    <t>Summary</t>
  </si>
  <si>
    <t>Adjusted P Value</t>
  </si>
  <si>
    <t>No</t>
  </si>
  <si>
    <t>ns</t>
  </si>
  <si>
    <t>&gt;0.9999</t>
  </si>
  <si>
    <t>2way ANOVA</t>
  </si>
  <si>
    <t>2way ANOVA Multiple Comparisons</t>
  </si>
  <si>
    <t>DAY 1</t>
  </si>
  <si>
    <t>F</t>
  </si>
  <si>
    <t>**</t>
  </si>
  <si>
    <t>R square</t>
  </si>
  <si>
    <t>SS</t>
  </si>
  <si>
    <t>Data summary</t>
  </si>
  <si>
    <t>Number of treatments (columns)</t>
  </si>
  <si>
    <t>Day 1 vs. Day 2</t>
  </si>
  <si>
    <t>Day 1 vs. Day 4</t>
  </si>
  <si>
    <t>***</t>
  </si>
  <si>
    <t>MEAN</t>
  </si>
  <si>
    <t>SEM</t>
  </si>
  <si>
    <t>t, df</t>
  </si>
  <si>
    <t>P value (two tailed)</t>
  </si>
  <si>
    <t>Significant (alpha=0.05)?</t>
  </si>
  <si>
    <t>vs.</t>
  </si>
  <si>
    <t>Significantly different (P &lt; 0.05)?</t>
  </si>
  <si>
    <t>One- or two-tailed P value?</t>
  </si>
  <si>
    <t>Two-tailed</t>
  </si>
  <si>
    <t>Column B</t>
  </si>
  <si>
    <t>Column A</t>
  </si>
  <si>
    <t>From start</t>
  </si>
  <si>
    <t>From end</t>
  </si>
  <si>
    <t>Exact or approximate P value?</t>
  </si>
  <si>
    <t>Exact</t>
  </si>
  <si>
    <t>Sum of signed ranks (W)</t>
  </si>
  <si>
    <t>Significant</t>
  </si>
  <si>
    <t>Approximate</t>
  </si>
  <si>
    <t>Number of groups</t>
  </si>
  <si>
    <t>Assume sphericity?</t>
  </si>
  <si>
    <t>Geisser-Greenhouse's epsilon</t>
  </si>
  <si>
    <t>Number of subjects (rows)</t>
  </si>
  <si>
    <t>Number of values</t>
  </si>
  <si>
    <t>Wilcoxon Signed Rank Test</t>
  </si>
  <si>
    <t>Theoretical median</t>
  </si>
  <si>
    <t>Actual median</t>
  </si>
  <si>
    <t>Sum of positive ranks</t>
  </si>
  <si>
    <t>Sum of negative ranks</t>
  </si>
  <si>
    <t>Exact or estimate?</t>
  </si>
  <si>
    <t>Column Factor</t>
  </si>
  <si>
    <t>Day 1 vs. Day 3</t>
  </si>
  <si>
    <t>Unpaired t test</t>
  </si>
  <si>
    <t>Predicted (LS) mean diff.</t>
  </si>
  <si>
    <t>Day</t>
  </si>
  <si>
    <t>average</t>
  </si>
  <si>
    <t>Matching: Stacked</t>
  </si>
  <si>
    <t>Time</t>
  </si>
  <si>
    <t>ONSET of retrieval</t>
  </si>
  <si>
    <t>Retrieval at Day 1</t>
  </si>
  <si>
    <t>Goodness of Fit</t>
  </si>
  <si>
    <t>Sy.x</t>
  </si>
  <si>
    <t>Is slope significantly non-zero?</t>
  </si>
  <si>
    <t>DFn, DFd</t>
  </si>
  <si>
    <t>1, 12</t>
  </si>
  <si>
    <t>Deviation from zero?</t>
  </si>
  <si>
    <t>Shepherding/hr</t>
  </si>
  <si>
    <t>Time x Column Factor</t>
  </si>
  <si>
    <t>Are means signif. different? (P &lt; 0.05)</t>
  </si>
  <si>
    <t>Friedman statistic</t>
  </si>
  <si>
    <t>Friedman test ANOVA to compare day-to-day differences</t>
  </si>
  <si>
    <t>Two-way RM ANOVA</t>
  </si>
  <si>
    <t>Subject</t>
  </si>
  <si>
    <t>Pups (D-)</t>
  </si>
  <si>
    <t>Mother and pups(D+)</t>
  </si>
  <si>
    <t>DAY 4</t>
  </si>
  <si>
    <t>-0.2495 to 0.2495</t>
  </si>
  <si>
    <t>-0.6180 to -0.1191</t>
  </si>
  <si>
    <t>-0.8766 to -0.3777</t>
  </si>
  <si>
    <t>-0.8009 to -0.3020</t>
  </si>
  <si>
    <t>-0.6695 to -0.1705</t>
  </si>
  <si>
    <t>-0.3180 to 0.1809</t>
  </si>
  <si>
    <t>-0.2952 to 0.2037</t>
  </si>
  <si>
    <t>Day 5</t>
  </si>
  <si>
    <t>Day 6</t>
  </si>
  <si>
    <t>Day 0</t>
  </si>
  <si>
    <t>Pups (D-) vs Mother and pups (D+)</t>
  </si>
  <si>
    <t>Onset of retrieval_w/ cohousing from Aug 2020</t>
  </si>
  <si>
    <t>t=4.067, df=22</t>
  </si>
  <si>
    <t>Time in nest over days_2way anova</t>
  </si>
  <si>
    <t>F (3, 78) = 4.578</t>
  </si>
  <si>
    <t>P=0.0053</t>
  </si>
  <si>
    <t>F (2.255, 58.63) = 12.18</t>
  </si>
  <si>
    <t>F (1, 26) = 1.338</t>
  </si>
  <si>
    <t>P=0.2579</t>
  </si>
  <si>
    <t>F (26, 78) = 1.360</t>
  </si>
  <si>
    <t>P=0.1511</t>
  </si>
  <si>
    <t>Row 1 vs. Row 2</t>
  </si>
  <si>
    <t>Row 1 vs. Row 3</t>
  </si>
  <si>
    <t>Row 1 vs. Row 4</t>
  </si>
  <si>
    <t>Mother</t>
  </si>
  <si>
    <t>-36.12 to -1.691</t>
  </si>
  <si>
    <t>-36.49 to -10.88</t>
  </si>
  <si>
    <t>-36.13 to -11.46</t>
  </si>
  <si>
    <t>-21.71 to 2.462</t>
  </si>
  <si>
    <t>-23.16 to 3.549</t>
  </si>
  <si>
    <t>-13.14 to 9.515</t>
  </si>
  <si>
    <t>One sample Wilcoxon test</t>
  </si>
  <si>
    <t xml:space="preserve"> Virgin nest entries/hr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</si>
</sst>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i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8">
    <xf numFmtId="0" fontId="0" fillId="0" borderId="0" xfId="0"/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left"/>
    </xf>
    <xf numFmtId="0" fontId="4" fillId="0" borderId="7" xfId="0" applyFont="1" applyBorder="1"/>
    <xf numFmtId="0" fontId="4" fillId="0" borderId="8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/>
    <xf numFmtId="0" fontId="4" fillId="0" borderId="0" xfId="0" applyFont="1" applyFill="1"/>
    <xf numFmtId="0" fontId="4" fillId="0" borderId="3" xfId="0" applyFont="1" applyBorder="1"/>
    <xf numFmtId="0" fontId="5" fillId="0" borderId="0" xfId="0" applyFont="1" applyAlignment="1">
      <alignment horizontal="left"/>
    </xf>
    <xf numFmtId="0" fontId="4" fillId="0" borderId="9" xfId="0" applyFont="1" applyBorder="1"/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9" xfId="0" applyFont="1" applyBorder="1"/>
    <xf numFmtId="0" fontId="5" fillId="0" borderId="0" xfId="0" applyFont="1" applyAlignment="1">
      <alignment horizontal="right"/>
    </xf>
    <xf numFmtId="0" fontId="1" fillId="0" borderId="0" xfId="0" applyFont="1"/>
    <xf numFmtId="0" fontId="7" fillId="0" borderId="0" xfId="0" applyFont="1"/>
    <xf numFmtId="0" fontId="6" fillId="0" borderId="0" xfId="0" applyFont="1"/>
    <xf numFmtId="0" fontId="8" fillId="0" borderId="0" xfId="0" applyFont="1"/>
    <xf numFmtId="0" fontId="9" fillId="0" borderId="1" xfId="0" applyFont="1" applyBorder="1"/>
    <xf numFmtId="0" fontId="8" fillId="0" borderId="2" xfId="0" applyFont="1" applyBorder="1"/>
    <xf numFmtId="0" fontId="8" fillId="0" borderId="4" xfId="0" applyFont="1" applyBorder="1"/>
    <xf numFmtId="0" fontId="8" fillId="0" borderId="0" xfId="0" applyFont="1" applyBorder="1"/>
    <xf numFmtId="0" fontId="8" fillId="0" borderId="5" xfId="0" applyFont="1" applyBorder="1"/>
    <xf numFmtId="0" fontId="9" fillId="0" borderId="4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0" xfId="0" applyFont="1" applyFill="1" applyBorder="1"/>
    <xf numFmtId="0" fontId="9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9" fillId="0" borderId="9" xfId="0" applyFont="1" applyBorder="1"/>
    <xf numFmtId="0" fontId="9" fillId="0" borderId="0" xfId="0" applyFont="1"/>
    <xf numFmtId="0" fontId="8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0" xfId="0" applyFont="1" applyFill="1"/>
    <xf numFmtId="0" fontId="9" fillId="0" borderId="6" xfId="0" applyFont="1" applyBorder="1"/>
    <xf numFmtId="0" fontId="9" fillId="0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</cellXfs>
  <cellStyles count="8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tabSelected="1" workbookViewId="0"/>
  </sheetViews>
  <sheetFormatPr defaultColWidth="8.83984375" defaultRowHeight="15.6" x14ac:dyDescent="0.6"/>
  <cols>
    <col min="1" max="1" width="57.15625" style="22" bestFit="1" customWidth="1"/>
    <col min="2" max="16384" width="8.83984375" style="22"/>
  </cols>
  <sheetData>
    <row r="1" spans="1:30" x14ac:dyDescent="0.6">
      <c r="A1" s="21" t="s">
        <v>10</v>
      </c>
      <c r="B1" s="66" t="s">
        <v>109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 t="s">
        <v>110</v>
      </c>
      <c r="O1" s="66"/>
      <c r="P1" s="66"/>
      <c r="Q1" s="66"/>
      <c r="R1" s="66"/>
      <c r="S1" s="66"/>
      <c r="T1" s="66"/>
      <c r="U1" s="66"/>
      <c r="V1" s="66"/>
      <c r="W1" s="66"/>
    </row>
    <row r="2" spans="1:30" x14ac:dyDescent="0.6">
      <c r="A2" s="21">
        <v>0</v>
      </c>
      <c r="B2" s="16">
        <v>0</v>
      </c>
      <c r="C2" s="16">
        <v>0</v>
      </c>
      <c r="D2" s="16">
        <v>0</v>
      </c>
      <c r="E2" s="16">
        <v>0</v>
      </c>
      <c r="F2" s="16">
        <v>0</v>
      </c>
      <c r="G2" s="16">
        <v>0</v>
      </c>
      <c r="H2" s="16">
        <v>0</v>
      </c>
      <c r="I2" s="16">
        <v>0</v>
      </c>
      <c r="J2" s="16">
        <v>0</v>
      </c>
      <c r="K2" s="16">
        <v>0</v>
      </c>
      <c r="L2" s="8"/>
      <c r="M2" s="23"/>
      <c r="N2" s="16">
        <v>0</v>
      </c>
      <c r="O2" s="16">
        <v>0</v>
      </c>
      <c r="P2" s="16">
        <v>0</v>
      </c>
      <c r="Q2" s="16">
        <v>0</v>
      </c>
      <c r="R2" s="16">
        <v>0</v>
      </c>
      <c r="S2" s="16">
        <v>0</v>
      </c>
      <c r="T2" s="16">
        <v>0</v>
      </c>
      <c r="U2" s="16">
        <v>0</v>
      </c>
      <c r="V2" s="16">
        <v>0</v>
      </c>
      <c r="W2" s="16">
        <v>0</v>
      </c>
      <c r="X2" s="16">
        <v>0</v>
      </c>
      <c r="Y2" s="16">
        <v>0</v>
      </c>
      <c r="Z2" s="16">
        <v>0</v>
      </c>
      <c r="AA2" s="16">
        <v>0</v>
      </c>
      <c r="AB2" s="8"/>
      <c r="AC2" s="8"/>
      <c r="AD2" s="8"/>
    </row>
    <row r="3" spans="1:30" x14ac:dyDescent="0.6">
      <c r="A3" s="21">
        <v>1</v>
      </c>
      <c r="B3" s="16">
        <v>0</v>
      </c>
      <c r="C3" s="16">
        <v>0</v>
      </c>
      <c r="D3" s="16">
        <v>0</v>
      </c>
      <c r="E3" s="16">
        <v>0</v>
      </c>
      <c r="F3" s="16">
        <v>0</v>
      </c>
      <c r="G3" s="16">
        <v>0</v>
      </c>
      <c r="H3" s="16">
        <v>0</v>
      </c>
      <c r="I3" s="16">
        <v>0</v>
      </c>
      <c r="J3" s="16">
        <v>0</v>
      </c>
      <c r="K3" s="16">
        <v>0.1</v>
      </c>
      <c r="L3" s="8"/>
      <c r="M3" s="23"/>
      <c r="N3" s="16">
        <v>0</v>
      </c>
      <c r="O3" s="16">
        <v>0</v>
      </c>
      <c r="P3" s="16">
        <v>0</v>
      </c>
      <c r="Q3" s="16">
        <v>0</v>
      </c>
      <c r="R3" s="16">
        <v>0.8</v>
      </c>
      <c r="S3" s="16">
        <v>0.3</v>
      </c>
      <c r="T3" s="16">
        <v>0.1</v>
      </c>
      <c r="U3" s="16">
        <v>0.6</v>
      </c>
      <c r="V3" s="16">
        <v>0.7</v>
      </c>
      <c r="W3" s="16">
        <v>0.8</v>
      </c>
      <c r="X3" s="16">
        <v>0</v>
      </c>
      <c r="Y3" s="16">
        <v>0.7</v>
      </c>
      <c r="Z3" s="16">
        <v>0.4</v>
      </c>
      <c r="AA3" s="16">
        <v>0.9</v>
      </c>
      <c r="AB3" s="8"/>
      <c r="AC3" s="8"/>
      <c r="AD3" s="8"/>
    </row>
    <row r="4" spans="1:30" x14ac:dyDescent="0.6">
      <c r="A4" s="21">
        <v>2</v>
      </c>
      <c r="B4" s="16">
        <v>0</v>
      </c>
      <c r="C4" s="16">
        <v>0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0.9</v>
      </c>
      <c r="J4" s="16">
        <v>0.4</v>
      </c>
      <c r="K4" s="16">
        <v>0</v>
      </c>
      <c r="L4" s="8"/>
      <c r="M4" s="23"/>
      <c r="N4" s="16">
        <v>0</v>
      </c>
      <c r="O4" s="16">
        <v>1</v>
      </c>
      <c r="P4" s="16">
        <v>0.8</v>
      </c>
      <c r="Q4" s="16">
        <v>0</v>
      </c>
      <c r="R4" s="16">
        <v>1</v>
      </c>
      <c r="S4" s="16">
        <v>0.7</v>
      </c>
      <c r="T4" s="16">
        <v>1</v>
      </c>
      <c r="U4" s="16">
        <v>1</v>
      </c>
      <c r="V4" s="16">
        <v>1</v>
      </c>
      <c r="W4" s="16">
        <v>1</v>
      </c>
      <c r="X4" s="16">
        <v>0.8</v>
      </c>
      <c r="Y4" s="16">
        <v>0.8</v>
      </c>
      <c r="Z4" s="16">
        <v>0.5</v>
      </c>
      <c r="AA4" s="16">
        <v>1</v>
      </c>
      <c r="AB4" s="8"/>
    </row>
    <row r="5" spans="1:30" x14ac:dyDescent="0.6">
      <c r="A5" s="21">
        <v>3</v>
      </c>
      <c r="B5" s="16">
        <v>0.5</v>
      </c>
      <c r="C5" s="16">
        <v>0</v>
      </c>
      <c r="D5" s="16">
        <v>0.7</v>
      </c>
      <c r="E5" s="16">
        <v>0.5</v>
      </c>
      <c r="F5" s="16">
        <v>0.3</v>
      </c>
      <c r="G5" s="16">
        <v>0</v>
      </c>
      <c r="H5" s="16">
        <v>0</v>
      </c>
      <c r="I5" s="16">
        <v>0.9</v>
      </c>
      <c r="J5" s="16">
        <v>0.6</v>
      </c>
      <c r="K5" s="16">
        <v>0.2</v>
      </c>
      <c r="L5" s="8"/>
      <c r="M5" s="23"/>
      <c r="N5" s="16">
        <v>1</v>
      </c>
      <c r="O5" s="16">
        <v>1</v>
      </c>
      <c r="P5" s="16">
        <v>1</v>
      </c>
      <c r="Q5" s="16">
        <v>0</v>
      </c>
      <c r="R5" s="16">
        <v>1</v>
      </c>
      <c r="S5" s="16">
        <v>0.9</v>
      </c>
      <c r="T5" s="16">
        <v>1</v>
      </c>
      <c r="U5" s="16">
        <v>1</v>
      </c>
      <c r="V5" s="16">
        <v>1</v>
      </c>
      <c r="W5" s="16">
        <v>1</v>
      </c>
      <c r="X5" s="16">
        <v>1</v>
      </c>
      <c r="Y5" s="16">
        <v>1</v>
      </c>
      <c r="Z5" s="16">
        <v>1</v>
      </c>
      <c r="AA5" s="16">
        <v>1</v>
      </c>
      <c r="AB5" s="8"/>
    </row>
    <row r="6" spans="1:30" x14ac:dyDescent="0.6">
      <c r="A6" s="21">
        <v>4</v>
      </c>
      <c r="B6" s="16">
        <v>0.3</v>
      </c>
      <c r="C6" s="16">
        <v>0.3</v>
      </c>
      <c r="D6" s="16">
        <v>1</v>
      </c>
      <c r="E6" s="16">
        <v>0.3</v>
      </c>
      <c r="F6" s="16">
        <v>1</v>
      </c>
      <c r="G6" s="16">
        <v>0</v>
      </c>
      <c r="H6" s="16">
        <v>1</v>
      </c>
      <c r="I6" s="16">
        <v>0.9</v>
      </c>
      <c r="J6" s="16">
        <v>0.6</v>
      </c>
      <c r="K6" s="16">
        <v>0.4</v>
      </c>
      <c r="L6" s="8"/>
      <c r="M6" s="23"/>
      <c r="N6" s="16">
        <v>1</v>
      </c>
      <c r="O6" s="16">
        <v>1</v>
      </c>
      <c r="P6" s="16">
        <v>1</v>
      </c>
      <c r="Q6" s="16">
        <v>1</v>
      </c>
      <c r="R6" s="16">
        <v>1</v>
      </c>
      <c r="S6" s="16">
        <v>1</v>
      </c>
      <c r="T6" s="16">
        <v>1</v>
      </c>
      <c r="U6" s="16">
        <v>1</v>
      </c>
      <c r="V6" s="16">
        <v>1</v>
      </c>
      <c r="W6" s="16">
        <v>1</v>
      </c>
      <c r="X6" s="16">
        <v>1</v>
      </c>
      <c r="Y6" s="16">
        <v>1</v>
      </c>
      <c r="Z6" s="16">
        <v>1</v>
      </c>
      <c r="AA6" s="16">
        <v>1</v>
      </c>
      <c r="AB6" s="8"/>
    </row>
    <row r="7" spans="1:30" x14ac:dyDescent="0.6">
      <c r="A7" s="21">
        <v>5</v>
      </c>
      <c r="B7" s="16">
        <v>0.7</v>
      </c>
      <c r="C7" s="16">
        <v>1</v>
      </c>
      <c r="D7" s="16">
        <v>1</v>
      </c>
      <c r="E7" s="16">
        <v>0.7</v>
      </c>
      <c r="F7" s="16">
        <v>1</v>
      </c>
      <c r="G7" s="16">
        <v>0.9</v>
      </c>
      <c r="H7" s="16">
        <v>1</v>
      </c>
      <c r="I7" s="16">
        <v>1</v>
      </c>
      <c r="J7" s="16">
        <v>0.8</v>
      </c>
      <c r="K7" s="16">
        <v>1</v>
      </c>
      <c r="L7" s="8"/>
      <c r="M7" s="23"/>
      <c r="N7" s="16">
        <v>1</v>
      </c>
      <c r="O7" s="16">
        <v>0.7</v>
      </c>
      <c r="P7" s="16">
        <v>1</v>
      </c>
      <c r="Q7" s="16">
        <v>1</v>
      </c>
      <c r="R7" s="16">
        <v>1</v>
      </c>
      <c r="S7" s="16">
        <v>1</v>
      </c>
      <c r="T7" s="16">
        <v>1</v>
      </c>
      <c r="U7" s="16">
        <v>1</v>
      </c>
      <c r="V7" s="16">
        <v>1</v>
      </c>
      <c r="W7" s="16">
        <v>1</v>
      </c>
      <c r="X7" s="16">
        <v>1</v>
      </c>
      <c r="Y7" s="16">
        <v>1</v>
      </c>
      <c r="Z7" s="16">
        <v>1</v>
      </c>
      <c r="AA7" s="16">
        <v>1</v>
      </c>
      <c r="AB7" s="8"/>
    </row>
    <row r="8" spans="1:30" x14ac:dyDescent="0.6">
      <c r="A8" s="21">
        <v>6</v>
      </c>
      <c r="B8" s="16">
        <v>0.9</v>
      </c>
      <c r="C8" s="16">
        <v>1</v>
      </c>
      <c r="D8" s="16">
        <v>1</v>
      </c>
      <c r="E8" s="16">
        <v>0.9</v>
      </c>
      <c r="F8" s="16">
        <v>1</v>
      </c>
      <c r="G8" s="16">
        <v>1</v>
      </c>
      <c r="H8" s="16">
        <v>1</v>
      </c>
      <c r="I8" s="16">
        <v>0.9</v>
      </c>
      <c r="J8" s="16">
        <v>0.7</v>
      </c>
      <c r="K8" s="16">
        <v>1</v>
      </c>
      <c r="L8" s="8"/>
      <c r="M8" s="23"/>
      <c r="N8" s="16">
        <v>1</v>
      </c>
      <c r="O8" s="16">
        <v>0.8</v>
      </c>
      <c r="P8" s="16">
        <v>1</v>
      </c>
      <c r="Q8" s="16">
        <v>1</v>
      </c>
      <c r="R8" s="16">
        <v>1</v>
      </c>
      <c r="S8" s="16">
        <v>1</v>
      </c>
      <c r="T8" s="16">
        <v>1</v>
      </c>
      <c r="U8" s="16">
        <v>1</v>
      </c>
      <c r="V8" s="16">
        <v>1</v>
      </c>
      <c r="W8" s="16">
        <v>1</v>
      </c>
      <c r="X8" s="16">
        <v>1</v>
      </c>
      <c r="Y8" s="16">
        <v>1</v>
      </c>
      <c r="Z8" s="16">
        <v>1</v>
      </c>
      <c r="AA8" s="16">
        <v>1</v>
      </c>
      <c r="AB8" s="8"/>
    </row>
    <row r="11" spans="1:30" x14ac:dyDescent="0.6">
      <c r="A11" s="24" t="s">
        <v>47</v>
      </c>
      <c r="B11" s="22">
        <f>AVERAGE(B3:K3)*100</f>
        <v>1</v>
      </c>
      <c r="N11" s="22">
        <f>AVERAGE(N3:AA3)*100</f>
        <v>37.857142857142861</v>
      </c>
    </row>
    <row r="12" spans="1:30" x14ac:dyDescent="0.6">
      <c r="B12" s="22">
        <f>STDEV(B3:K3)/SQRT(10)*100</f>
        <v>0.99999999999999989</v>
      </c>
      <c r="N12" s="22">
        <f>STDEV(N3:AA3)/SQRT(COUNT(N3:AA3))*100</f>
        <v>9.6178960613421989</v>
      </c>
    </row>
    <row r="14" spans="1:30" x14ac:dyDescent="0.6">
      <c r="A14" s="24" t="s">
        <v>2</v>
      </c>
      <c r="B14" s="22">
        <f>AVERAGE(B4:K4)*100</f>
        <v>13</v>
      </c>
      <c r="N14" s="22">
        <f>AVERAGE(N4:AA4)*100</f>
        <v>75.714285714285722</v>
      </c>
    </row>
    <row r="15" spans="1:30" x14ac:dyDescent="0.6">
      <c r="B15" s="22">
        <f>STDEV(B4:K4)/SQRT(10)*100</f>
        <v>9.4339811320566032</v>
      </c>
      <c r="N15" s="22">
        <f>STDEV(N4:AA4)/SQRT(COUNT(N4:AA4))*100</f>
        <v>9.476070829586849</v>
      </c>
    </row>
    <row r="17" spans="1:17" x14ac:dyDescent="0.6">
      <c r="A17" s="24" t="s">
        <v>3</v>
      </c>
      <c r="B17" s="22">
        <f>AVERAGE(B5:K5)*100</f>
        <v>37</v>
      </c>
      <c r="N17" s="22">
        <f>AVERAGE(N5:AA5)*100</f>
        <v>92.142857142857153</v>
      </c>
    </row>
    <row r="18" spans="1:17" x14ac:dyDescent="0.6">
      <c r="B18" s="22">
        <f>STDEV(B5:K5)*100/SQRT(10)</f>
        <v>10.115993936995677</v>
      </c>
      <c r="N18" s="22">
        <f>STDEV(N5:AA5)/SQRT(COUNT(N5:AA5))*100</f>
        <v>7.1236004161196531</v>
      </c>
    </row>
    <row r="20" spans="1:17" x14ac:dyDescent="0.6">
      <c r="A20" s="24" t="s">
        <v>111</v>
      </c>
      <c r="B20" s="22">
        <f>AVERAGE(B6:K6)*100</f>
        <v>58.000000000000007</v>
      </c>
      <c r="N20" s="22">
        <f>AVERAGE(N6:AA6)*100</f>
        <v>100</v>
      </c>
    </row>
    <row r="21" spans="1:17" x14ac:dyDescent="0.6">
      <c r="B21" s="22">
        <f>STDEV(B6:K6)*100/SQRT(10)</f>
        <v>11.718930554164627</v>
      </c>
      <c r="N21" s="22">
        <f>STDEV(N6:W6)*100/SQRT(10)</f>
        <v>0</v>
      </c>
    </row>
    <row r="26" spans="1:17" x14ac:dyDescent="0.6">
      <c r="A26" s="24" t="s">
        <v>45</v>
      </c>
    </row>
    <row r="27" spans="1:17" x14ac:dyDescent="0.6">
      <c r="A27" s="10" t="s">
        <v>11</v>
      </c>
      <c r="B27" s="8" t="s">
        <v>12</v>
      </c>
      <c r="C27" s="8"/>
      <c r="D27" s="8"/>
      <c r="E27" s="8"/>
      <c r="F27" s="8"/>
    </row>
    <row r="28" spans="1:17" x14ac:dyDescent="0.6">
      <c r="A28" s="10"/>
      <c r="B28" s="8"/>
      <c r="C28" s="8"/>
      <c r="D28" s="8"/>
      <c r="E28" s="8"/>
      <c r="F28" s="8"/>
    </row>
    <row r="29" spans="1:17" x14ac:dyDescent="0.6">
      <c r="A29" s="18" t="s">
        <v>13</v>
      </c>
      <c r="B29" s="16" t="s">
        <v>14</v>
      </c>
      <c r="C29" s="16"/>
      <c r="D29" s="16"/>
      <c r="E29" s="16"/>
      <c r="F29" s="8"/>
    </row>
    <row r="30" spans="1:17" x14ac:dyDescent="0.6">
      <c r="A30" s="18" t="s">
        <v>15</v>
      </c>
      <c r="B30" s="16">
        <v>0.05</v>
      </c>
      <c r="C30" s="16"/>
      <c r="D30" s="16"/>
      <c r="E30" s="16"/>
      <c r="F30" s="8"/>
    </row>
    <row r="31" spans="1:17" x14ac:dyDescent="0.6">
      <c r="A31" s="18"/>
      <c r="B31" s="16"/>
      <c r="C31" s="16"/>
      <c r="D31" s="16"/>
      <c r="E31" s="16"/>
      <c r="F31" s="8"/>
    </row>
    <row r="32" spans="1:17" x14ac:dyDescent="0.6">
      <c r="A32" s="18" t="s">
        <v>16</v>
      </c>
      <c r="B32" s="16" t="s">
        <v>17</v>
      </c>
      <c r="C32" s="16" t="s">
        <v>18</v>
      </c>
      <c r="D32" s="16" t="s">
        <v>19</v>
      </c>
      <c r="E32" s="16" t="s">
        <v>20</v>
      </c>
      <c r="F32" s="8"/>
      <c r="P32" s="9"/>
      <c r="Q32" s="9"/>
    </row>
    <row r="33" spans="1:17" x14ac:dyDescent="0.6">
      <c r="A33" s="18" t="s">
        <v>21</v>
      </c>
      <c r="B33" s="16">
        <v>6.9539999999999997</v>
      </c>
      <c r="C33" s="16" t="s">
        <v>25</v>
      </c>
      <c r="D33" s="16" t="s">
        <v>26</v>
      </c>
      <c r="E33" s="16" t="s">
        <v>23</v>
      </c>
      <c r="F33" s="8"/>
      <c r="P33" s="8"/>
      <c r="Q33" s="8"/>
    </row>
    <row r="34" spans="1:17" x14ac:dyDescent="0.6">
      <c r="A34" s="18" t="s">
        <v>24</v>
      </c>
      <c r="B34" s="16">
        <v>58.12</v>
      </c>
      <c r="C34" s="16" t="s">
        <v>25</v>
      </c>
      <c r="D34" s="16" t="s">
        <v>26</v>
      </c>
      <c r="E34" s="16" t="s">
        <v>23</v>
      </c>
      <c r="F34" s="8"/>
      <c r="P34" s="8"/>
      <c r="Q34" s="8"/>
    </row>
    <row r="35" spans="1:17" x14ac:dyDescent="0.6">
      <c r="A35" s="18" t="s">
        <v>27</v>
      </c>
      <c r="B35" s="16">
        <v>10.83</v>
      </c>
      <c r="C35" s="16" t="s">
        <v>25</v>
      </c>
      <c r="D35" s="16" t="s">
        <v>26</v>
      </c>
      <c r="E35" s="16" t="s">
        <v>23</v>
      </c>
      <c r="F35" s="8"/>
      <c r="P35" s="8"/>
      <c r="Q35" s="8"/>
    </row>
    <row r="36" spans="1:17" x14ac:dyDescent="0.6">
      <c r="A36" s="10"/>
      <c r="B36" s="8"/>
      <c r="C36" s="8"/>
      <c r="D36" s="8"/>
      <c r="E36" s="8"/>
      <c r="F36" s="8"/>
      <c r="P36" s="8"/>
      <c r="Q36" s="8"/>
    </row>
    <row r="37" spans="1:17" x14ac:dyDescent="0.6">
      <c r="A37" s="15" t="s">
        <v>46</v>
      </c>
      <c r="P37" s="8"/>
      <c r="Q37" s="8"/>
    </row>
    <row r="38" spans="1:17" x14ac:dyDescent="0.6">
      <c r="A38" s="9"/>
      <c r="B38" s="9"/>
      <c r="C38" s="9"/>
      <c r="D38" s="9"/>
      <c r="E38" s="9"/>
      <c r="F38" s="9"/>
      <c r="P38" s="8"/>
      <c r="Q38" s="8"/>
    </row>
    <row r="39" spans="1:17" x14ac:dyDescent="0.6">
      <c r="A39" s="10" t="s">
        <v>34</v>
      </c>
      <c r="B39" s="8"/>
      <c r="C39" s="8"/>
      <c r="D39" s="8"/>
      <c r="E39" s="8"/>
      <c r="F39" s="8"/>
      <c r="P39" s="8"/>
      <c r="Q39" s="8"/>
    </row>
    <row r="40" spans="1:17" x14ac:dyDescent="0.6">
      <c r="A40" s="10"/>
      <c r="B40" s="8"/>
      <c r="C40" s="8"/>
      <c r="D40" s="8"/>
      <c r="E40" s="8"/>
      <c r="F40" s="8"/>
      <c r="P40" s="8"/>
      <c r="Q40" s="8"/>
    </row>
    <row r="41" spans="1:17" x14ac:dyDescent="0.6">
      <c r="A41" s="10" t="s">
        <v>35</v>
      </c>
      <c r="B41" s="8">
        <v>1</v>
      </c>
      <c r="C41" s="8"/>
      <c r="D41" s="8"/>
      <c r="E41" s="8"/>
      <c r="F41" s="8"/>
      <c r="P41" s="8"/>
      <c r="Q41" s="8"/>
    </row>
    <row r="42" spans="1:17" x14ac:dyDescent="0.6">
      <c r="A42" s="10" t="s">
        <v>36</v>
      </c>
      <c r="B42" s="8">
        <v>7</v>
      </c>
      <c r="C42" s="8"/>
      <c r="D42" s="8"/>
      <c r="E42" s="8"/>
      <c r="F42" s="8"/>
      <c r="P42" s="8"/>
      <c r="Q42" s="8"/>
    </row>
    <row r="43" spans="1:17" x14ac:dyDescent="0.6">
      <c r="A43" s="10" t="s">
        <v>15</v>
      </c>
      <c r="B43" s="8">
        <v>0.05</v>
      </c>
      <c r="C43" s="8"/>
      <c r="D43" s="8"/>
      <c r="E43" s="8"/>
      <c r="F43" s="8"/>
      <c r="P43" s="8"/>
      <c r="Q43" s="8"/>
    </row>
    <row r="44" spans="1:17" x14ac:dyDescent="0.6">
      <c r="A44" s="10"/>
      <c r="B44" s="8"/>
      <c r="C44" s="8"/>
      <c r="D44" s="8"/>
      <c r="E44" s="8"/>
      <c r="F44" s="8"/>
      <c r="G44" s="9"/>
      <c r="H44" s="9"/>
      <c r="I44" s="9"/>
      <c r="P44" s="8"/>
      <c r="Q44" s="8"/>
    </row>
    <row r="45" spans="1:17" x14ac:dyDescent="0.6">
      <c r="A45" s="10" t="s">
        <v>37</v>
      </c>
      <c r="B45" s="8" t="s">
        <v>89</v>
      </c>
      <c r="C45" s="8" t="s">
        <v>39</v>
      </c>
      <c r="D45" s="8" t="s">
        <v>20</v>
      </c>
      <c r="E45" s="8" t="s">
        <v>40</v>
      </c>
      <c r="F45" s="8" t="s">
        <v>41</v>
      </c>
      <c r="G45" s="8"/>
      <c r="H45" s="8"/>
      <c r="I45" s="8"/>
      <c r="P45" s="8"/>
      <c r="Q45" s="8"/>
    </row>
    <row r="46" spans="1:17" x14ac:dyDescent="0.6">
      <c r="A46" s="10"/>
      <c r="B46" s="8"/>
      <c r="C46" s="8"/>
      <c r="D46" s="8"/>
      <c r="E46" s="8"/>
      <c r="F46" s="8"/>
      <c r="G46" s="8"/>
      <c r="H46" s="8"/>
      <c r="I46" s="8"/>
      <c r="P46" s="8"/>
      <c r="Q46" s="8"/>
    </row>
    <row r="47" spans="1:17" x14ac:dyDescent="0.6">
      <c r="A47" s="10" t="s">
        <v>122</v>
      </c>
      <c r="B47" s="8"/>
      <c r="C47" s="8"/>
      <c r="D47" s="8"/>
      <c r="E47" s="8"/>
      <c r="F47" s="8"/>
      <c r="G47" s="8"/>
      <c r="H47" s="8"/>
      <c r="I47" s="8"/>
      <c r="P47" s="8"/>
      <c r="Q47" s="8"/>
    </row>
    <row r="48" spans="1:17" x14ac:dyDescent="0.6">
      <c r="A48" s="18" t="s">
        <v>121</v>
      </c>
      <c r="B48" s="16">
        <v>0</v>
      </c>
      <c r="C48" s="16" t="s">
        <v>112</v>
      </c>
      <c r="D48" s="16" t="s">
        <v>42</v>
      </c>
      <c r="E48" s="16" t="s">
        <v>43</v>
      </c>
      <c r="F48" s="16" t="s">
        <v>44</v>
      </c>
      <c r="G48" s="8"/>
      <c r="H48" s="8"/>
      <c r="I48" s="8"/>
      <c r="P48" s="8"/>
      <c r="Q48" s="8"/>
    </row>
    <row r="49" spans="1:17" x14ac:dyDescent="0.6">
      <c r="A49" s="18" t="s">
        <v>5</v>
      </c>
      <c r="B49" s="16">
        <v>-0.36859999999999998</v>
      </c>
      <c r="C49" s="16" t="s">
        <v>113</v>
      </c>
      <c r="D49" s="16" t="s">
        <v>23</v>
      </c>
      <c r="E49" s="16" t="s">
        <v>56</v>
      </c>
      <c r="F49" s="16">
        <v>5.9999999999999995E-4</v>
      </c>
      <c r="G49" s="8"/>
      <c r="H49" s="8"/>
      <c r="I49" s="8"/>
      <c r="P49" s="8"/>
      <c r="Q49" s="8"/>
    </row>
    <row r="50" spans="1:17" x14ac:dyDescent="0.6">
      <c r="A50" s="18" t="s">
        <v>6</v>
      </c>
      <c r="B50" s="16">
        <v>-0.62709999999999999</v>
      </c>
      <c r="C50" s="16" t="s">
        <v>114</v>
      </c>
      <c r="D50" s="16" t="s">
        <v>23</v>
      </c>
      <c r="E50" s="16" t="s">
        <v>26</v>
      </c>
      <c r="F50" s="16" t="s">
        <v>25</v>
      </c>
      <c r="G50" s="8"/>
      <c r="H50" s="8"/>
      <c r="I50" s="8"/>
    </row>
    <row r="51" spans="1:17" x14ac:dyDescent="0.6">
      <c r="A51" s="18" t="s">
        <v>8</v>
      </c>
      <c r="B51" s="16">
        <v>-0.5514</v>
      </c>
      <c r="C51" s="16" t="s">
        <v>115</v>
      </c>
      <c r="D51" s="16" t="s">
        <v>23</v>
      </c>
      <c r="E51" s="16" t="s">
        <v>26</v>
      </c>
      <c r="F51" s="16" t="s">
        <v>25</v>
      </c>
      <c r="G51" s="8"/>
      <c r="H51" s="8"/>
      <c r="I51" s="8"/>
    </row>
    <row r="52" spans="1:17" x14ac:dyDescent="0.6">
      <c r="A52" s="18" t="s">
        <v>7</v>
      </c>
      <c r="B52" s="16">
        <v>-0.42</v>
      </c>
      <c r="C52" s="16" t="s">
        <v>116</v>
      </c>
      <c r="D52" s="16" t="s">
        <v>23</v>
      </c>
      <c r="E52" s="16" t="s">
        <v>26</v>
      </c>
      <c r="F52" s="16" t="s">
        <v>25</v>
      </c>
      <c r="G52" s="8"/>
      <c r="H52" s="8"/>
      <c r="I52" s="8"/>
    </row>
    <row r="53" spans="1:17" x14ac:dyDescent="0.6">
      <c r="A53" s="18" t="s">
        <v>119</v>
      </c>
      <c r="B53" s="16">
        <v>-6.8570000000000006E-2</v>
      </c>
      <c r="C53" s="16" t="s">
        <v>117</v>
      </c>
      <c r="D53" s="16" t="s">
        <v>42</v>
      </c>
      <c r="E53" s="16" t="s">
        <v>43</v>
      </c>
      <c r="F53" s="16">
        <v>0.9859</v>
      </c>
      <c r="G53" s="8"/>
      <c r="H53" s="8"/>
      <c r="I53" s="8"/>
    </row>
    <row r="54" spans="1:17" x14ac:dyDescent="0.6">
      <c r="A54" s="18" t="s">
        <v>120</v>
      </c>
      <c r="B54" s="16">
        <v>-4.5710000000000001E-2</v>
      </c>
      <c r="C54" s="16" t="s">
        <v>118</v>
      </c>
      <c r="D54" s="16" t="s">
        <v>42</v>
      </c>
      <c r="E54" s="16" t="s">
        <v>43</v>
      </c>
      <c r="F54" s="16">
        <v>0.99880000000000002</v>
      </c>
      <c r="G54" s="8"/>
      <c r="H54" s="8"/>
      <c r="I54" s="8"/>
    </row>
    <row r="55" spans="1:17" x14ac:dyDescent="0.6">
      <c r="G55" s="8"/>
      <c r="H55" s="8"/>
      <c r="I55" s="8"/>
    </row>
    <row r="56" spans="1:17" x14ac:dyDescent="0.6">
      <c r="A56" s="10"/>
      <c r="B56" s="8"/>
      <c r="C56" s="8"/>
      <c r="D56" s="8"/>
      <c r="E56" s="8"/>
      <c r="F56" s="8"/>
      <c r="G56" s="8"/>
      <c r="H56" s="8"/>
      <c r="I56" s="8"/>
    </row>
    <row r="57" spans="1:17" x14ac:dyDescent="0.6">
      <c r="A57" s="10"/>
      <c r="B57" s="8"/>
      <c r="C57" s="8"/>
      <c r="D57" s="8"/>
      <c r="E57" s="8"/>
      <c r="F57" s="8"/>
      <c r="G57" s="8"/>
      <c r="H57" s="8"/>
      <c r="I57" s="8"/>
    </row>
    <row r="58" spans="1:17" x14ac:dyDescent="0.6">
      <c r="A58" s="10"/>
      <c r="B58" s="8"/>
      <c r="C58" s="8"/>
      <c r="D58" s="8"/>
      <c r="E58" s="8"/>
      <c r="F58" s="8"/>
      <c r="G58" s="8"/>
      <c r="H58" s="8"/>
      <c r="I58" s="8"/>
    </row>
    <row r="59" spans="1:17" x14ac:dyDescent="0.6">
      <c r="A59" s="10"/>
      <c r="B59" s="8"/>
      <c r="C59" s="8"/>
      <c r="D59" s="8"/>
      <c r="E59" s="8"/>
      <c r="F59" s="8"/>
      <c r="G59" s="8"/>
      <c r="H59" s="8"/>
      <c r="I59" s="8"/>
    </row>
    <row r="60" spans="1:17" x14ac:dyDescent="0.6">
      <c r="A60" s="10"/>
      <c r="B60" s="8"/>
      <c r="C60" s="8"/>
      <c r="D60" s="8"/>
      <c r="E60" s="8"/>
      <c r="F60" s="8"/>
      <c r="G60" s="8"/>
      <c r="H60" s="8"/>
      <c r="I60" s="8"/>
    </row>
    <row r="61" spans="1:17" x14ac:dyDescent="0.6">
      <c r="A61" s="10"/>
      <c r="B61" s="8"/>
      <c r="C61" s="8"/>
      <c r="D61" s="8"/>
      <c r="E61" s="8"/>
      <c r="F61" s="8"/>
      <c r="G61" s="8"/>
      <c r="H61" s="8"/>
      <c r="I61" s="8"/>
    </row>
    <row r="62" spans="1:17" x14ac:dyDescent="0.6">
      <c r="A62" s="10"/>
      <c r="B62" s="8"/>
      <c r="C62" s="8"/>
      <c r="D62" s="8"/>
      <c r="E62" s="8"/>
      <c r="F62" s="8"/>
      <c r="G62" s="8"/>
      <c r="H62" s="8"/>
      <c r="I62" s="8"/>
    </row>
    <row r="63" spans="1:17" x14ac:dyDescent="0.6">
      <c r="A63" s="10"/>
      <c r="B63" s="8"/>
      <c r="C63" s="8"/>
      <c r="D63" s="8"/>
      <c r="E63" s="8"/>
      <c r="F63" s="8"/>
      <c r="G63" s="8"/>
      <c r="H63" s="8"/>
      <c r="I63" s="8"/>
    </row>
    <row r="64" spans="1:17" x14ac:dyDescent="0.6">
      <c r="A64" s="10"/>
      <c r="B64" s="8"/>
      <c r="C64" s="8"/>
      <c r="D64" s="8"/>
      <c r="E64" s="8"/>
      <c r="F64" s="8"/>
      <c r="G64" s="8"/>
      <c r="H64" s="8"/>
      <c r="I64" s="8"/>
    </row>
    <row r="65" spans="1:9" x14ac:dyDescent="0.6">
      <c r="A65" s="10"/>
      <c r="B65" s="8"/>
      <c r="C65" s="8"/>
      <c r="D65" s="8"/>
      <c r="E65" s="8"/>
      <c r="F65" s="8"/>
      <c r="G65" s="8"/>
      <c r="H65" s="8"/>
      <c r="I65" s="8"/>
    </row>
    <row r="66" spans="1:9" x14ac:dyDescent="0.6">
      <c r="A66" s="10"/>
      <c r="B66" s="8"/>
      <c r="C66" s="8"/>
      <c r="D66" s="8"/>
      <c r="E66" s="8"/>
      <c r="F66" s="8"/>
      <c r="G66" s="8"/>
      <c r="H66" s="8"/>
      <c r="I66" s="8"/>
    </row>
    <row r="90" spans="1:2" x14ac:dyDescent="0.6">
      <c r="A90" s="10"/>
      <c r="B90" s="8"/>
    </row>
    <row r="91" spans="1:2" x14ac:dyDescent="0.6">
      <c r="A91" s="10"/>
      <c r="B91" s="8"/>
    </row>
    <row r="92" spans="1:2" x14ac:dyDescent="0.6">
      <c r="A92" s="10"/>
      <c r="B92" s="8"/>
    </row>
    <row r="93" spans="1:2" x14ac:dyDescent="0.6">
      <c r="A93" s="10"/>
      <c r="B93" s="8"/>
    </row>
    <row r="94" spans="1:2" x14ac:dyDescent="0.6">
      <c r="A94" s="10"/>
      <c r="B94" s="8"/>
    </row>
    <row r="95" spans="1:2" x14ac:dyDescent="0.6">
      <c r="A95" s="10"/>
      <c r="B95" s="8"/>
    </row>
    <row r="96" spans="1:2" x14ac:dyDescent="0.6">
      <c r="A96" s="10"/>
      <c r="B96" s="8"/>
    </row>
    <row r="97" spans="1:2" x14ac:dyDescent="0.6">
      <c r="A97" s="10"/>
      <c r="B97" s="8"/>
    </row>
    <row r="98" spans="1:2" x14ac:dyDescent="0.6">
      <c r="A98" s="10"/>
      <c r="B98" s="8"/>
    </row>
    <row r="99" spans="1:2" x14ac:dyDescent="0.6">
      <c r="A99" s="10"/>
      <c r="B99" s="8"/>
    </row>
    <row r="100" spans="1:2" x14ac:dyDescent="0.6">
      <c r="A100" s="10"/>
      <c r="B100" s="8"/>
    </row>
    <row r="101" spans="1:2" x14ac:dyDescent="0.6">
      <c r="A101" s="10"/>
      <c r="B101" s="8"/>
    </row>
    <row r="102" spans="1:2" x14ac:dyDescent="0.6">
      <c r="A102" s="10"/>
      <c r="B102" s="8"/>
    </row>
    <row r="103" spans="1:2" x14ac:dyDescent="0.6">
      <c r="A103" s="10"/>
      <c r="B103" s="8"/>
    </row>
  </sheetData>
  <mergeCells count="2">
    <mergeCell ref="B1:M1"/>
    <mergeCell ref="N1:W1"/>
  </mergeCells>
  <pageMargins left="0.7" right="0.7" top="0.75" bottom="0.75" header="0.3" footer="0.3"/>
  <pageSetup paperSize="0" orientation="portrait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workbookViewId="0"/>
  </sheetViews>
  <sheetFormatPr defaultColWidth="11" defaultRowHeight="15" x14ac:dyDescent="0.5"/>
  <cols>
    <col min="1" max="1" width="31" style="25" bestFit="1" customWidth="1"/>
    <col min="2" max="16384" width="11" style="25"/>
  </cols>
  <sheetData>
    <row r="1" spans="1:30" ht="15.3" thickBot="1" x14ac:dyDescent="0.55000000000000004"/>
    <row r="2" spans="1:30" x14ac:dyDescent="0.5">
      <c r="A2" s="26" t="s">
        <v>94</v>
      </c>
      <c r="B2" s="12">
        <v>3</v>
      </c>
      <c r="C2" s="12">
        <v>4</v>
      </c>
      <c r="D2" s="12">
        <v>3</v>
      </c>
      <c r="E2" s="12">
        <v>3</v>
      </c>
      <c r="F2" s="12">
        <v>3</v>
      </c>
      <c r="G2" s="12">
        <v>5</v>
      </c>
      <c r="H2" s="12">
        <v>4</v>
      </c>
      <c r="I2" s="12">
        <v>2</v>
      </c>
      <c r="J2" s="12">
        <v>2</v>
      </c>
      <c r="K2" s="12">
        <v>3</v>
      </c>
      <c r="L2" s="27"/>
      <c r="M2" s="27"/>
      <c r="N2" s="27">
        <v>3</v>
      </c>
      <c r="O2" s="27">
        <v>2</v>
      </c>
      <c r="P2" s="27">
        <v>2</v>
      </c>
      <c r="Q2" s="27">
        <v>4</v>
      </c>
      <c r="R2" s="27">
        <v>1</v>
      </c>
      <c r="S2" s="27">
        <v>1</v>
      </c>
      <c r="T2" s="27">
        <v>2</v>
      </c>
      <c r="U2" s="27">
        <v>1</v>
      </c>
      <c r="V2" s="27">
        <v>1</v>
      </c>
      <c r="W2" s="27">
        <v>1</v>
      </c>
      <c r="X2" s="27">
        <v>2</v>
      </c>
      <c r="Y2" s="27">
        <v>1</v>
      </c>
      <c r="Z2" s="27">
        <v>1</v>
      </c>
      <c r="AA2" s="27">
        <v>1</v>
      </c>
      <c r="AB2" s="27"/>
      <c r="AC2" s="27"/>
      <c r="AD2" s="14"/>
    </row>
    <row r="3" spans="1:30" x14ac:dyDescent="0.5">
      <c r="A3" s="28" t="s">
        <v>91</v>
      </c>
      <c r="B3" s="29">
        <f>AVERAGE(B2:K2)</f>
        <v>3.2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>
        <f>AVERAGE(N2:AD2)</f>
        <v>1.6428571428571428</v>
      </c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30"/>
    </row>
    <row r="4" spans="1:30" x14ac:dyDescent="0.5">
      <c r="A4" s="28" t="s">
        <v>58</v>
      </c>
      <c r="B4" s="29">
        <f>STDEV(B2:K2)/SQRT(10)</f>
        <v>0.29059326290271142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>
        <f>STDEV(N2:AD2)/SQRT(COUNT(N2:AD2))</f>
        <v>0.24822762633135206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30"/>
    </row>
    <row r="5" spans="1:30" x14ac:dyDescent="0.5">
      <c r="A5" s="31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30"/>
    </row>
    <row r="6" spans="1:30" ht="15.3" thickBot="1" x14ac:dyDescent="0.55000000000000004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4"/>
    </row>
    <row r="8" spans="1:30" x14ac:dyDescent="0.5">
      <c r="A8" s="18" t="s">
        <v>11</v>
      </c>
      <c r="B8" s="16" t="s">
        <v>123</v>
      </c>
      <c r="C8" s="35"/>
      <c r="D8" s="35"/>
    </row>
    <row r="9" spans="1:30" x14ac:dyDescent="0.5">
      <c r="A9" s="18"/>
      <c r="B9" s="16"/>
      <c r="C9" s="35"/>
      <c r="D9" s="35"/>
    </row>
    <row r="10" spans="1:30" x14ac:dyDescent="0.5">
      <c r="A10" s="18" t="s">
        <v>66</v>
      </c>
      <c r="B10" s="16" t="s">
        <v>1</v>
      </c>
      <c r="C10" s="35"/>
      <c r="D10" s="35"/>
    </row>
    <row r="11" spans="1:30" x14ac:dyDescent="0.5">
      <c r="A11" s="18" t="s">
        <v>62</v>
      </c>
      <c r="B11" s="16" t="s">
        <v>62</v>
      </c>
      <c r="C11" s="35"/>
      <c r="D11" s="35"/>
    </row>
    <row r="12" spans="1:30" x14ac:dyDescent="0.5">
      <c r="A12" s="18" t="s">
        <v>67</v>
      </c>
      <c r="B12" s="16" t="s">
        <v>0</v>
      </c>
      <c r="C12" s="35"/>
      <c r="D12" s="35"/>
    </row>
    <row r="13" spans="1:30" x14ac:dyDescent="0.5">
      <c r="A13" s="18"/>
      <c r="B13" s="16"/>
      <c r="C13" s="35"/>
      <c r="D13" s="35"/>
    </row>
    <row r="14" spans="1:30" x14ac:dyDescent="0.5">
      <c r="A14" s="18" t="s">
        <v>88</v>
      </c>
      <c r="B14" s="16"/>
      <c r="C14" s="35"/>
      <c r="D14" s="35"/>
    </row>
    <row r="15" spans="1:30" x14ac:dyDescent="0.5">
      <c r="A15" s="18" t="s">
        <v>18</v>
      </c>
      <c r="B15" s="16">
        <v>5.0000000000000001E-4</v>
      </c>
      <c r="C15" s="35"/>
      <c r="D15" s="35"/>
    </row>
    <row r="16" spans="1:30" x14ac:dyDescent="0.5">
      <c r="A16" s="18" t="s">
        <v>19</v>
      </c>
      <c r="B16" s="16" t="s">
        <v>56</v>
      </c>
      <c r="C16" s="35"/>
      <c r="D16" s="35"/>
    </row>
    <row r="17" spans="1:4" x14ac:dyDescent="0.5">
      <c r="A17" s="18" t="s">
        <v>63</v>
      </c>
      <c r="B17" s="16" t="s">
        <v>23</v>
      </c>
      <c r="C17" s="35"/>
      <c r="D17" s="35"/>
    </row>
    <row r="18" spans="1:4" x14ac:dyDescent="0.5">
      <c r="A18" s="18" t="s">
        <v>64</v>
      </c>
      <c r="B18" s="16" t="s">
        <v>65</v>
      </c>
      <c r="C18" s="35"/>
      <c r="D18" s="35"/>
    </row>
    <row r="19" spans="1:4" x14ac:dyDescent="0.5">
      <c r="A19" s="18" t="s">
        <v>59</v>
      </c>
      <c r="B19" s="16" t="s">
        <v>124</v>
      </c>
      <c r="C19" s="35"/>
      <c r="D19" s="35"/>
    </row>
    <row r="20" spans="1:4" x14ac:dyDescent="0.5">
      <c r="A20" s="10"/>
      <c r="B20" s="8"/>
    </row>
    <row r="21" spans="1:4" x14ac:dyDescent="0.5">
      <c r="A21" s="10"/>
      <c r="B21" s="8"/>
    </row>
    <row r="22" spans="1:4" x14ac:dyDescent="0.5">
      <c r="A22" s="10"/>
      <c r="B22" s="8"/>
    </row>
    <row r="23" spans="1:4" x14ac:dyDescent="0.5">
      <c r="A23" s="10"/>
      <c r="B23" s="8"/>
    </row>
    <row r="24" spans="1:4" x14ac:dyDescent="0.5">
      <c r="A24" s="10"/>
      <c r="B24" s="8"/>
    </row>
    <row r="25" spans="1:4" x14ac:dyDescent="0.5">
      <c r="A25" s="10"/>
      <c r="B25" s="8"/>
    </row>
    <row r="26" spans="1:4" x14ac:dyDescent="0.5">
      <c r="A26" s="10"/>
      <c r="B26" s="8"/>
    </row>
    <row r="27" spans="1:4" x14ac:dyDescent="0.5">
      <c r="A27" s="10"/>
      <c r="B27" s="8"/>
    </row>
    <row r="28" spans="1:4" x14ac:dyDescent="0.5">
      <c r="A28" s="10"/>
      <c r="B28" s="8"/>
    </row>
    <row r="29" spans="1:4" x14ac:dyDescent="0.5">
      <c r="A29" s="10"/>
      <c r="B29" s="8"/>
    </row>
    <row r="30" spans="1:4" x14ac:dyDescent="0.5">
      <c r="A30" s="10"/>
      <c r="B30" s="8"/>
    </row>
    <row r="31" spans="1:4" x14ac:dyDescent="0.5">
      <c r="A31" s="10"/>
      <c r="B31" s="8"/>
    </row>
    <row r="32" spans="1:4" x14ac:dyDescent="0.5">
      <c r="A32" s="10"/>
      <c r="B32" s="8"/>
    </row>
    <row r="33" spans="1:2" x14ac:dyDescent="0.5">
      <c r="A33" s="10"/>
      <c r="B33" s="8"/>
    </row>
    <row r="34" spans="1:2" x14ac:dyDescent="0.5">
      <c r="A34" s="10"/>
      <c r="B34" s="8"/>
    </row>
    <row r="35" spans="1:2" x14ac:dyDescent="0.5">
      <c r="A35" s="10"/>
      <c r="B35" s="8"/>
    </row>
    <row r="36" spans="1:2" x14ac:dyDescent="0.5">
      <c r="A36" s="10"/>
      <c r="B36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zoomScaleNormal="100" workbookViewId="0"/>
  </sheetViews>
  <sheetFormatPr defaultColWidth="8.83984375" defaultRowHeight="15" x14ac:dyDescent="0.5"/>
  <cols>
    <col min="1" max="1" width="62.47265625" style="25" bestFit="1" customWidth="1"/>
    <col min="2" max="16384" width="8.83984375" style="25"/>
  </cols>
  <sheetData>
    <row r="1" spans="1:29" x14ac:dyDescent="0.5">
      <c r="M1" s="29"/>
      <c r="N1" s="29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</row>
    <row r="2" spans="1:29" s="36" customFormat="1" ht="15.3" thickBot="1" x14ac:dyDescent="0.55000000000000004">
      <c r="M2" s="1"/>
      <c r="N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7"/>
    </row>
    <row r="3" spans="1:29" x14ac:dyDescent="0.5">
      <c r="A3" s="38" t="s">
        <v>90</v>
      </c>
      <c r="B3" s="39" t="s">
        <v>4</v>
      </c>
      <c r="C3" s="40"/>
      <c r="D3" s="40"/>
      <c r="E3" s="40" t="s">
        <v>9</v>
      </c>
      <c r="F3" s="41"/>
      <c r="G3" s="42"/>
      <c r="H3" s="42"/>
      <c r="I3" s="42"/>
      <c r="J3" s="42"/>
      <c r="K3" s="42"/>
      <c r="L3" s="42"/>
      <c r="M3" s="3"/>
      <c r="N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29"/>
    </row>
    <row r="4" spans="1:29" x14ac:dyDescent="0.5">
      <c r="A4" s="43"/>
      <c r="B4" s="44" t="s">
        <v>91</v>
      </c>
      <c r="C4" s="44" t="s">
        <v>58</v>
      </c>
      <c r="D4" s="44"/>
      <c r="E4" s="44" t="s">
        <v>91</v>
      </c>
      <c r="F4" s="45" t="s">
        <v>58</v>
      </c>
      <c r="G4" s="1"/>
      <c r="H4" s="1"/>
      <c r="I4" s="1"/>
      <c r="J4" s="1"/>
      <c r="K4" s="1"/>
      <c r="L4" s="1"/>
      <c r="M4" s="3"/>
      <c r="N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29"/>
    </row>
    <row r="5" spans="1:29" x14ac:dyDescent="0.5">
      <c r="A5" s="43">
        <v>1</v>
      </c>
      <c r="B5" s="46">
        <v>53.266929203571443</v>
      </c>
      <c r="C5" s="46">
        <v>4.6300040977770109</v>
      </c>
      <c r="D5" s="46"/>
      <c r="E5" s="46">
        <v>61.662021217857145</v>
      </c>
      <c r="F5" s="47">
        <v>3.4348008459645349</v>
      </c>
      <c r="G5" s="3"/>
      <c r="H5" s="3"/>
      <c r="I5" s="3"/>
      <c r="J5" s="3"/>
      <c r="K5" s="3"/>
      <c r="L5" s="3"/>
      <c r="M5" s="3"/>
      <c r="N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29"/>
    </row>
    <row r="6" spans="1:29" x14ac:dyDescent="0.5">
      <c r="A6" s="43">
        <v>2</v>
      </c>
      <c r="B6" s="46">
        <v>72.173761921428579</v>
      </c>
      <c r="C6" s="46">
        <v>3.3133490399049061</v>
      </c>
      <c r="D6" s="46"/>
      <c r="E6" s="46">
        <v>71.28437114285714</v>
      </c>
      <c r="F6" s="47">
        <v>2.7309092403031539</v>
      </c>
      <c r="G6" s="3"/>
      <c r="H6" s="3"/>
      <c r="I6" s="3"/>
      <c r="J6" s="3"/>
      <c r="K6" s="3"/>
      <c r="L6" s="3"/>
    </row>
    <row r="7" spans="1:29" x14ac:dyDescent="0.5">
      <c r="A7" s="43">
        <v>3</v>
      </c>
      <c r="B7" s="46">
        <v>76.954084176923075</v>
      </c>
      <c r="C7" s="46">
        <v>2.9434132601613632</v>
      </c>
      <c r="D7" s="46"/>
      <c r="E7" s="46">
        <v>71.466805730769252</v>
      </c>
      <c r="F7" s="47">
        <v>3.3556777613313855</v>
      </c>
      <c r="G7" s="3"/>
      <c r="H7" s="3"/>
      <c r="I7" s="3"/>
      <c r="J7" s="3"/>
      <c r="K7" s="3"/>
      <c r="L7" s="3"/>
    </row>
    <row r="8" spans="1:29" ht="15.3" thickBot="1" x14ac:dyDescent="0.55000000000000004">
      <c r="A8" s="48">
        <v>4</v>
      </c>
      <c r="B8" s="49">
        <v>77.063786875000005</v>
      </c>
      <c r="C8" s="49">
        <v>3.448028258661759</v>
      </c>
      <c r="D8" s="49"/>
      <c r="E8" s="49">
        <v>63.475768555555561</v>
      </c>
      <c r="F8" s="50">
        <v>2.4529221979865166</v>
      </c>
    </row>
    <row r="12" spans="1:29" x14ac:dyDescent="0.5">
      <c r="A12" s="18" t="s">
        <v>11</v>
      </c>
      <c r="B12" s="16" t="s">
        <v>125</v>
      </c>
      <c r="C12" s="16"/>
      <c r="D12" s="16"/>
      <c r="E12" s="16"/>
      <c r="F12" s="16"/>
    </row>
    <row r="13" spans="1:29" x14ac:dyDescent="0.5">
      <c r="A13" s="18"/>
      <c r="B13" s="16"/>
      <c r="C13" s="16"/>
      <c r="D13" s="16"/>
      <c r="E13" s="16"/>
      <c r="F13" s="16"/>
    </row>
    <row r="14" spans="1:29" x14ac:dyDescent="0.5">
      <c r="A14" s="19" t="s">
        <v>107</v>
      </c>
      <c r="B14" s="16" t="s">
        <v>92</v>
      </c>
      <c r="C14" s="16"/>
      <c r="D14" s="16"/>
      <c r="E14" s="16"/>
      <c r="F14" s="16"/>
    </row>
    <row r="15" spans="1:29" x14ac:dyDescent="0.5">
      <c r="A15" s="18" t="s">
        <v>76</v>
      </c>
      <c r="B15" s="16" t="s">
        <v>42</v>
      </c>
      <c r="C15" s="16"/>
      <c r="D15" s="16"/>
      <c r="E15" s="16"/>
      <c r="F15" s="16"/>
    </row>
    <row r="16" spans="1:29" x14ac:dyDescent="0.5">
      <c r="A16" s="18" t="s">
        <v>15</v>
      </c>
      <c r="B16" s="16">
        <v>0.05</v>
      </c>
      <c r="C16" s="16"/>
      <c r="D16" s="16"/>
      <c r="E16" s="16"/>
      <c r="F16" s="16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</row>
    <row r="17" spans="1:24" x14ac:dyDescent="0.5">
      <c r="A17" s="18"/>
      <c r="B17" s="16"/>
      <c r="C17" s="16"/>
      <c r="D17" s="16"/>
      <c r="E17" s="16"/>
      <c r="F17" s="16"/>
      <c r="G17" s="51"/>
      <c r="H17" s="51"/>
      <c r="I17" s="51"/>
      <c r="J17" s="51"/>
      <c r="K17" s="51"/>
      <c r="L17" s="51"/>
      <c r="M17" s="52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</row>
    <row r="18" spans="1:24" x14ac:dyDescent="0.5">
      <c r="A18" s="18" t="s">
        <v>16</v>
      </c>
      <c r="B18" s="16" t="s">
        <v>17</v>
      </c>
      <c r="C18" s="16" t="s">
        <v>18</v>
      </c>
      <c r="D18" s="16" t="s">
        <v>19</v>
      </c>
      <c r="E18" s="16" t="s">
        <v>20</v>
      </c>
      <c r="F18" s="16" t="s">
        <v>77</v>
      </c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</row>
    <row r="19" spans="1:24" x14ac:dyDescent="0.5">
      <c r="A19" s="18" t="s">
        <v>103</v>
      </c>
      <c r="B19" s="16">
        <v>8.3019999999999996</v>
      </c>
      <c r="C19" s="16">
        <v>5.3E-3</v>
      </c>
      <c r="D19" s="16" t="s">
        <v>49</v>
      </c>
      <c r="E19" s="16" t="s">
        <v>23</v>
      </c>
      <c r="F19" s="16"/>
      <c r="G19" s="51"/>
      <c r="H19" s="51"/>
      <c r="I19" s="51"/>
      <c r="J19" s="51"/>
      <c r="K19" s="51"/>
      <c r="L19" s="51"/>
      <c r="M19" s="53"/>
      <c r="N19" s="54"/>
      <c r="O19" s="54"/>
      <c r="P19" s="54"/>
      <c r="Q19" s="54"/>
      <c r="R19" s="54"/>
      <c r="S19" s="51"/>
      <c r="T19" s="51"/>
      <c r="U19" s="51"/>
      <c r="V19" s="51"/>
      <c r="W19" s="51"/>
      <c r="X19" s="51"/>
    </row>
    <row r="20" spans="1:24" x14ac:dyDescent="0.5">
      <c r="A20" s="18" t="s">
        <v>93</v>
      </c>
      <c r="B20" s="16">
        <v>22.08</v>
      </c>
      <c r="C20" s="16" t="s">
        <v>25</v>
      </c>
      <c r="D20" s="16" t="s">
        <v>26</v>
      </c>
      <c r="E20" s="16" t="s">
        <v>23</v>
      </c>
      <c r="F20" s="16">
        <v>0.75170000000000003</v>
      </c>
      <c r="G20" s="51"/>
      <c r="H20" s="51"/>
      <c r="I20" s="51"/>
      <c r="J20" s="51"/>
      <c r="K20" s="51"/>
      <c r="L20" s="51"/>
      <c r="M20" s="53"/>
      <c r="N20" s="54"/>
      <c r="O20" s="54"/>
      <c r="P20" s="54"/>
      <c r="Q20" s="54"/>
      <c r="R20" s="54"/>
      <c r="S20" s="51"/>
      <c r="T20" s="51"/>
      <c r="U20" s="51"/>
      <c r="V20" s="51"/>
      <c r="W20" s="51"/>
      <c r="X20" s="51"/>
    </row>
    <row r="21" spans="1:24" x14ac:dyDescent="0.5">
      <c r="A21" s="18" t="s">
        <v>86</v>
      </c>
      <c r="B21" s="16">
        <v>1.1000000000000001</v>
      </c>
      <c r="C21" s="16">
        <v>0.25790000000000002</v>
      </c>
      <c r="D21" s="16" t="s">
        <v>43</v>
      </c>
      <c r="E21" s="16" t="s">
        <v>42</v>
      </c>
      <c r="F21" s="16"/>
      <c r="G21" s="51"/>
      <c r="H21" s="51"/>
      <c r="I21" s="51"/>
      <c r="J21" s="51"/>
      <c r="K21" s="51"/>
      <c r="L21" s="51"/>
      <c r="M21" s="53"/>
      <c r="N21" s="54"/>
      <c r="O21" s="54"/>
      <c r="P21" s="54"/>
      <c r="Q21" s="54"/>
      <c r="R21" s="54"/>
      <c r="S21" s="51"/>
      <c r="T21" s="51"/>
      <c r="U21" s="51"/>
      <c r="V21" s="51"/>
      <c r="W21" s="51"/>
      <c r="X21" s="51"/>
    </row>
    <row r="22" spans="1:24" x14ac:dyDescent="0.5">
      <c r="A22" s="18" t="s">
        <v>108</v>
      </c>
      <c r="B22" s="16">
        <v>21.37</v>
      </c>
      <c r="C22" s="16">
        <v>0.15110000000000001</v>
      </c>
      <c r="D22" s="16" t="s">
        <v>43</v>
      </c>
      <c r="E22" s="16" t="s">
        <v>42</v>
      </c>
      <c r="F22" s="16"/>
      <c r="G22" s="51"/>
      <c r="H22" s="51"/>
      <c r="I22" s="51"/>
      <c r="J22" s="51"/>
      <c r="K22" s="51"/>
      <c r="L22" s="51"/>
      <c r="M22" s="53"/>
      <c r="N22" s="54"/>
      <c r="O22" s="54"/>
      <c r="P22" s="54"/>
      <c r="Q22" s="54"/>
      <c r="R22" s="54"/>
      <c r="S22" s="51"/>
      <c r="T22" s="51"/>
      <c r="U22" s="51"/>
      <c r="V22" s="51"/>
      <c r="W22" s="51"/>
      <c r="X22" s="51"/>
    </row>
    <row r="23" spans="1:24" x14ac:dyDescent="0.5">
      <c r="A23" s="10"/>
      <c r="B23" s="8"/>
      <c r="C23" s="8"/>
      <c r="D23" s="8"/>
      <c r="E23" s="8"/>
      <c r="F23" s="8"/>
      <c r="G23" s="51"/>
      <c r="H23" s="51"/>
      <c r="I23" s="51"/>
      <c r="J23" s="51"/>
      <c r="K23" s="51"/>
      <c r="L23" s="51"/>
      <c r="M23" s="53"/>
      <c r="N23" s="54"/>
      <c r="O23" s="54"/>
      <c r="P23" s="54"/>
      <c r="Q23" s="54"/>
      <c r="R23" s="54"/>
      <c r="S23" s="51"/>
      <c r="T23" s="51"/>
      <c r="U23" s="51"/>
      <c r="V23" s="51"/>
      <c r="W23" s="51"/>
      <c r="X23" s="51"/>
    </row>
    <row r="24" spans="1:24" x14ac:dyDescent="0.5">
      <c r="A24" s="10"/>
      <c r="B24" s="8"/>
      <c r="C24" s="8"/>
      <c r="D24" s="8"/>
      <c r="E24" s="8"/>
      <c r="F24" s="8"/>
      <c r="G24" s="51"/>
      <c r="H24" s="51"/>
      <c r="I24" s="51"/>
      <c r="J24" s="51"/>
      <c r="K24" s="51"/>
      <c r="L24" s="51"/>
      <c r="M24" s="53"/>
      <c r="N24" s="54"/>
      <c r="O24" s="54"/>
      <c r="P24" s="54"/>
      <c r="Q24" s="54"/>
      <c r="R24" s="54"/>
      <c r="S24" s="51"/>
      <c r="T24" s="51"/>
      <c r="U24" s="51"/>
      <c r="V24" s="51"/>
      <c r="W24" s="51"/>
      <c r="X24" s="51"/>
    </row>
    <row r="25" spans="1:24" x14ac:dyDescent="0.5">
      <c r="A25" s="18" t="s">
        <v>28</v>
      </c>
      <c r="B25" s="16" t="s">
        <v>51</v>
      </c>
      <c r="C25" s="16" t="s">
        <v>29</v>
      </c>
      <c r="D25" s="16" t="s">
        <v>30</v>
      </c>
      <c r="E25" s="16" t="s">
        <v>31</v>
      </c>
      <c r="F25" s="16" t="s">
        <v>18</v>
      </c>
      <c r="G25" s="51"/>
      <c r="H25" s="51"/>
      <c r="I25" s="51"/>
      <c r="J25" s="51"/>
      <c r="K25" s="51"/>
      <c r="L25" s="51"/>
      <c r="M25" s="53"/>
      <c r="N25" s="54"/>
      <c r="O25" s="54"/>
      <c r="P25" s="54"/>
      <c r="Q25" s="54"/>
      <c r="R25" s="54"/>
      <c r="S25" s="51"/>
      <c r="T25" s="51"/>
      <c r="U25" s="51"/>
      <c r="V25" s="51"/>
      <c r="W25" s="51"/>
      <c r="X25" s="51"/>
    </row>
    <row r="26" spans="1:24" x14ac:dyDescent="0.5">
      <c r="A26" s="18" t="s">
        <v>103</v>
      </c>
      <c r="B26" s="16">
        <v>1768</v>
      </c>
      <c r="C26" s="16">
        <v>3</v>
      </c>
      <c r="D26" s="16">
        <v>589.29999999999995</v>
      </c>
      <c r="E26" s="16" t="s">
        <v>126</v>
      </c>
      <c r="F26" s="16" t="s">
        <v>127</v>
      </c>
      <c r="G26" s="51"/>
      <c r="H26" s="51"/>
      <c r="I26" s="51"/>
      <c r="J26" s="51"/>
      <c r="K26" s="51"/>
      <c r="L26" s="51"/>
      <c r="M26" s="53"/>
      <c r="N26" s="54"/>
      <c r="O26" s="54"/>
      <c r="P26" s="54"/>
      <c r="Q26" s="54"/>
      <c r="R26" s="54"/>
      <c r="S26" s="51"/>
      <c r="T26" s="51"/>
      <c r="U26" s="51"/>
      <c r="V26" s="51"/>
      <c r="W26" s="51"/>
      <c r="X26" s="51"/>
    </row>
    <row r="27" spans="1:24" x14ac:dyDescent="0.5">
      <c r="A27" s="18" t="s">
        <v>93</v>
      </c>
      <c r="B27" s="16">
        <v>4702</v>
      </c>
      <c r="C27" s="16">
        <v>3</v>
      </c>
      <c r="D27" s="16">
        <v>1567</v>
      </c>
      <c r="E27" s="16" t="s">
        <v>128</v>
      </c>
      <c r="F27" s="16" t="s">
        <v>32</v>
      </c>
      <c r="G27" s="51"/>
      <c r="H27" s="51"/>
      <c r="I27" s="51"/>
      <c r="J27" s="51"/>
      <c r="K27" s="51"/>
      <c r="L27" s="51"/>
      <c r="M27" s="53"/>
      <c r="N27" s="54"/>
      <c r="O27" s="54"/>
      <c r="P27" s="54"/>
      <c r="Q27" s="54"/>
      <c r="R27" s="54"/>
      <c r="S27" s="51"/>
      <c r="T27" s="51"/>
      <c r="U27" s="51"/>
      <c r="V27" s="51"/>
      <c r="W27" s="51"/>
      <c r="X27" s="51"/>
    </row>
    <row r="28" spans="1:24" x14ac:dyDescent="0.5">
      <c r="A28" s="18" t="s">
        <v>86</v>
      </c>
      <c r="B28" s="16">
        <v>234.2</v>
      </c>
      <c r="C28" s="16">
        <v>1</v>
      </c>
      <c r="D28" s="16">
        <v>234.2</v>
      </c>
      <c r="E28" s="16" t="s">
        <v>129</v>
      </c>
      <c r="F28" s="16" t="s">
        <v>130</v>
      </c>
      <c r="G28" s="51"/>
      <c r="H28" s="51"/>
      <c r="I28" s="51"/>
      <c r="J28" s="51"/>
      <c r="K28" s="51"/>
      <c r="L28" s="51"/>
      <c r="M28" s="53"/>
      <c r="N28" s="54"/>
      <c r="O28" s="54"/>
      <c r="P28" s="54"/>
      <c r="Q28" s="54"/>
      <c r="R28" s="54"/>
      <c r="S28" s="51"/>
      <c r="T28" s="51"/>
      <c r="U28" s="51"/>
      <c r="V28" s="51"/>
      <c r="W28" s="51"/>
      <c r="X28" s="51"/>
    </row>
    <row r="29" spans="1:24" x14ac:dyDescent="0.5">
      <c r="A29" s="18" t="s">
        <v>108</v>
      </c>
      <c r="B29" s="16">
        <v>4551</v>
      </c>
      <c r="C29" s="16">
        <v>26</v>
      </c>
      <c r="D29" s="16">
        <v>175</v>
      </c>
      <c r="E29" s="16" t="s">
        <v>131</v>
      </c>
      <c r="F29" s="16" t="s">
        <v>132</v>
      </c>
      <c r="G29" s="51"/>
      <c r="H29" s="51"/>
      <c r="I29" s="51"/>
      <c r="J29" s="51"/>
      <c r="K29" s="51"/>
      <c r="L29" s="51"/>
      <c r="M29" s="53"/>
      <c r="N29" s="54"/>
      <c r="O29" s="54"/>
      <c r="P29" s="54"/>
      <c r="Q29" s="54"/>
      <c r="R29" s="54"/>
      <c r="S29" s="51"/>
      <c r="T29" s="51"/>
      <c r="U29" s="51"/>
      <c r="V29" s="51"/>
      <c r="W29" s="51"/>
      <c r="X29" s="51"/>
    </row>
    <row r="30" spans="1:24" x14ac:dyDescent="0.5">
      <c r="A30" s="18" t="s">
        <v>33</v>
      </c>
      <c r="B30" s="16">
        <v>10039</v>
      </c>
      <c r="C30" s="16">
        <v>78</v>
      </c>
      <c r="D30" s="16">
        <v>128.69999999999999</v>
      </c>
      <c r="E30" s="16"/>
      <c r="F30" s="16"/>
      <c r="G30" s="51"/>
      <c r="H30" s="51"/>
      <c r="I30" s="51"/>
      <c r="J30" s="51"/>
      <c r="K30" s="51"/>
      <c r="L30" s="51"/>
      <c r="M30" s="53"/>
      <c r="N30" s="54"/>
      <c r="O30" s="54"/>
      <c r="P30" s="54"/>
      <c r="Q30" s="54"/>
      <c r="R30" s="54"/>
      <c r="S30" s="51"/>
      <c r="T30" s="51"/>
      <c r="U30" s="51"/>
      <c r="V30" s="51"/>
      <c r="W30" s="51"/>
      <c r="X30" s="51"/>
    </row>
    <row r="31" spans="1:24" x14ac:dyDescent="0.5">
      <c r="A31" s="10"/>
      <c r="B31" s="8"/>
      <c r="C31" s="8"/>
      <c r="D31" s="8"/>
      <c r="E31" s="8"/>
      <c r="F31" s="8"/>
      <c r="G31" s="51"/>
      <c r="H31" s="51"/>
      <c r="I31" s="51"/>
      <c r="J31" s="51"/>
      <c r="K31" s="51"/>
      <c r="L31" s="51"/>
      <c r="M31" s="53"/>
      <c r="N31" s="54"/>
      <c r="O31" s="54"/>
      <c r="P31" s="54"/>
      <c r="Q31" s="54"/>
      <c r="R31" s="54"/>
      <c r="S31" s="51"/>
      <c r="T31" s="51"/>
      <c r="U31" s="51"/>
      <c r="V31" s="51"/>
      <c r="W31" s="51"/>
      <c r="X31" s="51"/>
    </row>
    <row r="32" spans="1:24" x14ac:dyDescent="0.5">
      <c r="A32" s="10"/>
      <c r="B32" s="8"/>
      <c r="C32" s="8"/>
      <c r="D32" s="8"/>
      <c r="E32" s="8"/>
      <c r="F32" s="8"/>
      <c r="G32" s="51"/>
      <c r="H32" s="51"/>
      <c r="I32" s="51"/>
      <c r="J32" s="51"/>
      <c r="K32" s="51"/>
      <c r="L32" s="51"/>
      <c r="M32" s="53"/>
      <c r="N32" s="54"/>
      <c r="O32" s="54"/>
      <c r="P32" s="54"/>
      <c r="Q32" s="54"/>
      <c r="R32" s="54"/>
      <c r="S32" s="51"/>
      <c r="T32" s="51"/>
      <c r="U32" s="51"/>
      <c r="V32" s="51"/>
      <c r="W32" s="51"/>
      <c r="X32" s="51"/>
    </row>
    <row r="33" spans="1:24" x14ac:dyDescent="0.5">
      <c r="A33" s="18" t="s">
        <v>35</v>
      </c>
      <c r="B33" s="16">
        <v>2</v>
      </c>
      <c r="C33" s="16"/>
      <c r="D33" s="16"/>
      <c r="E33" s="16"/>
      <c r="F33" s="16"/>
      <c r="G33" s="8"/>
      <c r="H33" s="8"/>
      <c r="I33" s="8"/>
      <c r="J33" s="51"/>
      <c r="K33" s="51"/>
      <c r="L33" s="51"/>
      <c r="M33" s="53"/>
      <c r="N33" s="54"/>
      <c r="O33" s="54"/>
      <c r="P33" s="54"/>
      <c r="Q33" s="54"/>
      <c r="R33" s="54"/>
      <c r="S33" s="51"/>
      <c r="T33" s="51"/>
      <c r="U33" s="51"/>
      <c r="V33" s="51"/>
      <c r="W33" s="51"/>
      <c r="X33" s="51"/>
    </row>
    <row r="34" spans="1:24" x14ac:dyDescent="0.5">
      <c r="A34" s="18" t="s">
        <v>36</v>
      </c>
      <c r="B34" s="16">
        <v>3</v>
      </c>
      <c r="C34" s="16"/>
      <c r="D34" s="16"/>
      <c r="E34" s="16"/>
      <c r="F34" s="16"/>
      <c r="G34" s="8"/>
      <c r="H34" s="8"/>
      <c r="I34" s="8"/>
      <c r="J34" s="51"/>
      <c r="K34" s="51"/>
      <c r="L34" s="51"/>
      <c r="M34" s="53"/>
      <c r="N34" s="54"/>
      <c r="O34" s="54"/>
      <c r="P34" s="54"/>
      <c r="Q34" s="54"/>
      <c r="R34" s="54"/>
      <c r="S34" s="51"/>
      <c r="T34" s="51"/>
      <c r="U34" s="51"/>
      <c r="V34" s="51"/>
      <c r="W34" s="51"/>
      <c r="X34" s="51"/>
    </row>
    <row r="35" spans="1:24" x14ac:dyDescent="0.5">
      <c r="A35" s="18" t="s">
        <v>15</v>
      </c>
      <c r="B35" s="16">
        <v>0.05</v>
      </c>
      <c r="C35" s="16"/>
      <c r="D35" s="16"/>
      <c r="E35" s="16"/>
      <c r="F35" s="16"/>
      <c r="G35" s="8"/>
      <c r="H35" s="8"/>
      <c r="I35" s="8"/>
      <c r="J35" s="51"/>
      <c r="K35" s="51"/>
      <c r="L35" s="51"/>
      <c r="M35" s="53"/>
      <c r="N35" s="54"/>
      <c r="O35" s="54"/>
      <c r="P35" s="54"/>
      <c r="Q35" s="54"/>
      <c r="R35" s="54"/>
      <c r="S35" s="51"/>
      <c r="T35" s="51"/>
      <c r="U35" s="51"/>
      <c r="V35" s="51"/>
      <c r="W35" s="51"/>
      <c r="X35" s="51"/>
    </row>
    <row r="36" spans="1:24" x14ac:dyDescent="0.5">
      <c r="A36" s="18"/>
      <c r="B36" s="16"/>
      <c r="C36" s="16"/>
      <c r="D36" s="16"/>
      <c r="E36" s="16"/>
      <c r="F36" s="16"/>
      <c r="G36" s="8"/>
      <c r="H36" s="8"/>
      <c r="I36" s="8"/>
      <c r="J36" s="51"/>
      <c r="K36" s="51"/>
      <c r="L36" s="51"/>
      <c r="M36" s="53"/>
      <c r="N36" s="54"/>
      <c r="O36" s="54"/>
      <c r="P36" s="54"/>
      <c r="Q36" s="54"/>
      <c r="R36" s="54"/>
      <c r="S36" s="51"/>
      <c r="T36" s="51"/>
      <c r="U36" s="51"/>
      <c r="V36" s="51"/>
      <c r="W36" s="51"/>
      <c r="X36" s="51"/>
    </row>
    <row r="37" spans="1:24" x14ac:dyDescent="0.5">
      <c r="A37" s="18" t="s">
        <v>37</v>
      </c>
      <c r="B37" s="16" t="s">
        <v>38</v>
      </c>
      <c r="C37" s="16" t="s">
        <v>39</v>
      </c>
      <c r="D37" s="16" t="s">
        <v>20</v>
      </c>
      <c r="E37" s="16" t="s">
        <v>40</v>
      </c>
      <c r="F37" s="16" t="s">
        <v>41</v>
      </c>
      <c r="G37" s="8"/>
      <c r="H37" s="8"/>
      <c r="I37" s="8"/>
      <c r="J37" s="51"/>
      <c r="K37" s="51"/>
      <c r="L37" s="51"/>
      <c r="M37" s="53"/>
      <c r="N37" s="54"/>
      <c r="O37" s="54"/>
      <c r="P37" s="54"/>
      <c r="Q37" s="54"/>
      <c r="R37" s="54"/>
      <c r="S37" s="51"/>
      <c r="T37" s="51"/>
      <c r="U37" s="51"/>
      <c r="V37" s="51"/>
      <c r="W37" s="51"/>
      <c r="X37" s="51"/>
    </row>
    <row r="38" spans="1:24" x14ac:dyDescent="0.5">
      <c r="A38" s="18"/>
      <c r="B38" s="16"/>
      <c r="C38" s="16"/>
      <c r="D38" s="16"/>
      <c r="E38" s="16"/>
      <c r="F38" s="16"/>
      <c r="G38" s="8"/>
      <c r="H38" s="8"/>
      <c r="I38" s="8"/>
      <c r="J38" s="51"/>
      <c r="K38" s="51"/>
      <c r="L38" s="51"/>
      <c r="M38" s="53"/>
      <c r="N38" s="54"/>
      <c r="O38" s="54"/>
      <c r="P38" s="54"/>
      <c r="Q38" s="54"/>
      <c r="R38" s="54"/>
      <c r="S38" s="51"/>
      <c r="T38" s="51"/>
      <c r="U38" s="51"/>
      <c r="V38" s="51"/>
      <c r="W38" s="51"/>
      <c r="X38" s="51"/>
    </row>
    <row r="39" spans="1:24" x14ac:dyDescent="0.5">
      <c r="A39" s="18" t="s">
        <v>4</v>
      </c>
      <c r="B39" s="16"/>
      <c r="C39" s="16"/>
      <c r="D39" s="16"/>
      <c r="E39" s="16"/>
      <c r="F39" s="16"/>
      <c r="G39" s="8"/>
      <c r="H39" s="8"/>
      <c r="I39" s="8"/>
      <c r="J39" s="51"/>
      <c r="K39" s="51"/>
      <c r="L39" s="51"/>
      <c r="M39" s="53"/>
      <c r="N39" s="54"/>
      <c r="O39" s="54"/>
      <c r="P39" s="54"/>
      <c r="Q39" s="54"/>
      <c r="R39" s="54"/>
      <c r="S39" s="51"/>
      <c r="T39" s="51"/>
      <c r="U39" s="51"/>
      <c r="V39" s="51"/>
      <c r="W39" s="51"/>
      <c r="X39" s="51"/>
    </row>
    <row r="40" spans="1:24" x14ac:dyDescent="0.5">
      <c r="A40" s="18" t="s">
        <v>54</v>
      </c>
      <c r="B40" s="16">
        <v>-18.91</v>
      </c>
      <c r="C40" s="16" t="s">
        <v>137</v>
      </c>
      <c r="D40" s="16" t="s">
        <v>23</v>
      </c>
      <c r="E40" s="16" t="s">
        <v>22</v>
      </c>
      <c r="F40" s="16">
        <v>3.0099999999999998E-2</v>
      </c>
      <c r="G40" s="8"/>
      <c r="H40" s="8"/>
      <c r="I40" s="8"/>
      <c r="J40" s="51"/>
      <c r="K40" s="51"/>
      <c r="L40" s="51"/>
      <c r="M40" s="53"/>
      <c r="N40" s="54"/>
      <c r="O40" s="54"/>
      <c r="P40" s="54"/>
      <c r="Q40" s="54"/>
      <c r="R40" s="54"/>
      <c r="S40" s="51"/>
      <c r="T40" s="51"/>
      <c r="U40" s="51"/>
      <c r="V40" s="51"/>
      <c r="W40" s="51"/>
      <c r="X40" s="51"/>
    </row>
    <row r="41" spans="1:24" x14ac:dyDescent="0.5">
      <c r="A41" s="18" t="s">
        <v>87</v>
      </c>
      <c r="B41" s="16">
        <v>-23.69</v>
      </c>
      <c r="C41" s="16" t="s">
        <v>138</v>
      </c>
      <c r="D41" s="16" t="s">
        <v>23</v>
      </c>
      <c r="E41" s="16" t="s">
        <v>56</v>
      </c>
      <c r="F41" s="16">
        <v>6.9999999999999999E-4</v>
      </c>
      <c r="G41" s="8"/>
      <c r="H41" s="8"/>
      <c r="I41" s="8"/>
      <c r="J41" s="51"/>
      <c r="K41" s="51"/>
      <c r="L41" s="51"/>
      <c r="M41" s="53"/>
      <c r="N41" s="54"/>
      <c r="O41" s="54"/>
      <c r="P41" s="54"/>
      <c r="Q41" s="54"/>
      <c r="R41" s="54"/>
      <c r="S41" s="51"/>
      <c r="T41" s="51"/>
      <c r="U41" s="51"/>
      <c r="V41" s="51"/>
      <c r="W41" s="51"/>
      <c r="X41" s="51"/>
    </row>
    <row r="42" spans="1:24" x14ac:dyDescent="0.5">
      <c r="A42" s="18" t="s">
        <v>55</v>
      </c>
      <c r="B42" s="16">
        <v>-23.8</v>
      </c>
      <c r="C42" s="16" t="s">
        <v>139</v>
      </c>
      <c r="D42" s="16" t="s">
        <v>23</v>
      </c>
      <c r="E42" s="16" t="s">
        <v>56</v>
      </c>
      <c r="F42" s="16">
        <v>4.0000000000000002E-4</v>
      </c>
      <c r="G42" s="8"/>
      <c r="H42" s="8"/>
      <c r="I42" s="8"/>
      <c r="J42" s="51"/>
      <c r="K42" s="51"/>
      <c r="L42" s="51"/>
      <c r="M42" s="53"/>
      <c r="N42" s="54"/>
      <c r="O42" s="54"/>
      <c r="P42" s="54"/>
      <c r="Q42" s="54"/>
      <c r="R42" s="54"/>
      <c r="S42" s="51"/>
      <c r="T42" s="51"/>
      <c r="U42" s="51"/>
      <c r="V42" s="51"/>
      <c r="W42" s="51"/>
      <c r="X42" s="51"/>
    </row>
    <row r="43" spans="1:24" x14ac:dyDescent="0.5">
      <c r="A43" s="18"/>
      <c r="B43" s="16"/>
      <c r="C43" s="16"/>
      <c r="D43" s="16"/>
      <c r="E43" s="16"/>
      <c r="F43" s="16"/>
      <c r="G43" s="8"/>
      <c r="H43" s="8"/>
      <c r="I43" s="8"/>
      <c r="J43" s="51"/>
      <c r="K43" s="51"/>
      <c r="L43" s="51"/>
      <c r="M43" s="53"/>
      <c r="N43" s="54"/>
      <c r="O43" s="54"/>
      <c r="P43" s="54"/>
      <c r="Q43" s="54"/>
      <c r="R43" s="54"/>
      <c r="S43" s="51"/>
      <c r="T43" s="51"/>
      <c r="U43" s="51"/>
      <c r="V43" s="51"/>
      <c r="W43" s="51"/>
      <c r="X43" s="51"/>
    </row>
    <row r="44" spans="1:24" x14ac:dyDescent="0.5">
      <c r="A44" s="18" t="s">
        <v>136</v>
      </c>
      <c r="B44" s="16"/>
      <c r="C44" s="16"/>
      <c r="D44" s="16"/>
      <c r="E44" s="16"/>
      <c r="F44" s="16"/>
      <c r="G44" s="51"/>
      <c r="H44" s="51"/>
      <c r="I44" s="51"/>
      <c r="J44" s="51"/>
      <c r="K44" s="51"/>
      <c r="L44" s="51"/>
      <c r="M44" s="53"/>
      <c r="N44" s="54"/>
      <c r="O44" s="54"/>
      <c r="P44" s="54"/>
      <c r="Q44" s="54"/>
      <c r="R44" s="54"/>
      <c r="S44" s="51"/>
      <c r="T44" s="51"/>
      <c r="U44" s="51"/>
      <c r="V44" s="51"/>
      <c r="W44" s="51"/>
      <c r="X44" s="51"/>
    </row>
    <row r="45" spans="1:24" x14ac:dyDescent="0.5">
      <c r="A45" s="18" t="s">
        <v>133</v>
      </c>
      <c r="B45" s="16">
        <v>-9.6219999999999999</v>
      </c>
      <c r="C45" s="16" t="s">
        <v>140</v>
      </c>
      <c r="D45" s="16" t="s">
        <v>42</v>
      </c>
      <c r="E45" s="16" t="s">
        <v>43</v>
      </c>
      <c r="F45" s="16">
        <v>0.13800000000000001</v>
      </c>
      <c r="G45" s="51"/>
      <c r="H45" s="51"/>
      <c r="I45" s="51"/>
      <c r="J45" s="51"/>
      <c r="K45" s="51"/>
      <c r="L45" s="51"/>
      <c r="M45" s="53"/>
      <c r="N45" s="54"/>
      <c r="O45" s="54"/>
      <c r="P45" s="54"/>
      <c r="Q45" s="54"/>
      <c r="R45" s="54"/>
      <c r="S45" s="51"/>
      <c r="T45" s="51"/>
      <c r="U45" s="51"/>
      <c r="V45" s="51"/>
      <c r="W45" s="51"/>
      <c r="X45" s="51"/>
    </row>
    <row r="46" spans="1:24" x14ac:dyDescent="0.5">
      <c r="A46" s="18" t="s">
        <v>134</v>
      </c>
      <c r="B46" s="16">
        <v>-9.8049999999999997</v>
      </c>
      <c r="C46" s="16" t="s">
        <v>141</v>
      </c>
      <c r="D46" s="16" t="s">
        <v>42</v>
      </c>
      <c r="E46" s="16" t="s">
        <v>43</v>
      </c>
      <c r="F46" s="16">
        <v>0.18440000000000001</v>
      </c>
      <c r="G46" s="51"/>
      <c r="H46" s="51"/>
      <c r="I46" s="51"/>
      <c r="J46" s="51"/>
      <c r="K46" s="51"/>
      <c r="L46" s="51"/>
      <c r="M46" s="53"/>
      <c r="N46" s="54"/>
      <c r="O46" s="54"/>
      <c r="P46" s="54"/>
      <c r="Q46" s="54"/>
      <c r="R46" s="54"/>
      <c r="S46" s="51"/>
      <c r="T46" s="51"/>
      <c r="U46" s="51"/>
      <c r="V46" s="51"/>
      <c r="W46" s="51"/>
      <c r="X46" s="51"/>
    </row>
    <row r="47" spans="1:24" x14ac:dyDescent="0.5">
      <c r="A47" s="18" t="s">
        <v>135</v>
      </c>
      <c r="B47" s="16">
        <v>-1.8140000000000001</v>
      </c>
      <c r="C47" s="16" t="s">
        <v>142</v>
      </c>
      <c r="D47" s="16" t="s">
        <v>42</v>
      </c>
      <c r="E47" s="16" t="s">
        <v>43</v>
      </c>
      <c r="F47" s="16">
        <v>0.96350000000000002</v>
      </c>
      <c r="G47" s="51"/>
      <c r="H47" s="51"/>
      <c r="I47" s="51"/>
      <c r="J47" s="51"/>
      <c r="K47" s="51"/>
      <c r="L47" s="51"/>
      <c r="M47" s="53"/>
      <c r="N47" s="54"/>
      <c r="O47" s="54"/>
      <c r="P47" s="54"/>
      <c r="Q47" s="54"/>
      <c r="R47" s="54"/>
      <c r="S47" s="51"/>
      <c r="T47" s="51"/>
      <c r="U47" s="51"/>
      <c r="V47" s="51"/>
      <c r="W47" s="51"/>
      <c r="X47" s="51"/>
    </row>
    <row r="48" spans="1:24" x14ac:dyDescent="0.5">
      <c r="A48" s="53"/>
      <c r="B48" s="54"/>
      <c r="C48" s="54"/>
      <c r="D48" s="54"/>
      <c r="E48" s="54"/>
      <c r="F48" s="54"/>
      <c r="G48" s="51"/>
      <c r="H48" s="51"/>
      <c r="I48" s="51"/>
      <c r="J48" s="51"/>
      <c r="K48" s="51"/>
      <c r="L48" s="51"/>
      <c r="M48" s="53"/>
      <c r="N48" s="54"/>
      <c r="O48" s="54"/>
      <c r="P48" s="54"/>
      <c r="Q48" s="54"/>
      <c r="R48" s="54"/>
      <c r="S48" s="51"/>
      <c r="T48" s="51"/>
      <c r="U48" s="51"/>
      <c r="V48" s="51"/>
      <c r="W48" s="51"/>
      <c r="X48" s="51"/>
    </row>
    <row r="49" spans="1:24" x14ac:dyDescent="0.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</row>
    <row r="50" spans="1:24" x14ac:dyDescent="0.5">
      <c r="A50" s="55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5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</row>
    <row r="51" spans="1:24" x14ac:dyDescent="0.5">
      <c r="A51" s="53"/>
      <c r="B51" s="54"/>
      <c r="C51" s="54"/>
      <c r="D51" s="54"/>
      <c r="E51" s="54"/>
      <c r="F51" s="54"/>
      <c r="G51" s="54"/>
      <c r="H51" s="54"/>
      <c r="I51" s="54"/>
      <c r="J51" s="51"/>
      <c r="K51" s="51"/>
      <c r="L51" s="51"/>
      <c r="M51" s="53"/>
      <c r="N51" s="54"/>
      <c r="O51" s="54"/>
      <c r="P51" s="54"/>
      <c r="Q51" s="54"/>
      <c r="R51" s="54"/>
      <c r="S51" s="54"/>
      <c r="T51" s="54"/>
      <c r="U51" s="54"/>
      <c r="V51" s="51"/>
      <c r="W51" s="51"/>
      <c r="X51" s="51"/>
    </row>
    <row r="52" spans="1:24" x14ac:dyDescent="0.5">
      <c r="A52" s="53"/>
      <c r="B52" s="54"/>
      <c r="C52" s="54"/>
      <c r="D52" s="54"/>
      <c r="E52" s="54"/>
      <c r="F52" s="54"/>
      <c r="G52" s="54"/>
      <c r="H52" s="54"/>
      <c r="I52" s="54"/>
      <c r="J52" s="51"/>
      <c r="K52" s="51"/>
      <c r="L52" s="51"/>
      <c r="M52" s="53"/>
      <c r="N52" s="54"/>
      <c r="O52" s="54"/>
      <c r="P52" s="54"/>
      <c r="Q52" s="54"/>
      <c r="R52" s="54"/>
      <c r="S52" s="54"/>
      <c r="T52" s="54"/>
      <c r="U52" s="54"/>
      <c r="V52" s="51"/>
      <c r="W52" s="51"/>
      <c r="X52" s="51"/>
    </row>
    <row r="53" spans="1:24" x14ac:dyDescent="0.5">
      <c r="A53" s="53"/>
      <c r="B53" s="54"/>
      <c r="C53" s="54"/>
      <c r="D53" s="54"/>
      <c r="E53" s="54"/>
      <c r="F53" s="54"/>
      <c r="G53" s="54"/>
      <c r="H53" s="54"/>
      <c r="I53" s="54"/>
      <c r="J53" s="51"/>
      <c r="K53" s="51"/>
      <c r="L53" s="51"/>
      <c r="M53" s="53"/>
      <c r="N53" s="54"/>
      <c r="O53" s="54"/>
      <c r="P53" s="54"/>
      <c r="Q53" s="54"/>
      <c r="R53" s="54"/>
      <c r="S53" s="54"/>
      <c r="T53" s="54"/>
      <c r="U53" s="54"/>
      <c r="V53" s="51"/>
      <c r="W53" s="51"/>
      <c r="X53" s="51"/>
    </row>
    <row r="54" spans="1:24" x14ac:dyDescent="0.5">
      <c r="A54" s="53"/>
      <c r="B54" s="54"/>
      <c r="C54" s="54"/>
      <c r="D54" s="54"/>
      <c r="E54" s="54"/>
      <c r="F54" s="54"/>
      <c r="G54" s="54"/>
      <c r="H54" s="54"/>
      <c r="I54" s="54"/>
      <c r="J54" s="51"/>
      <c r="K54" s="51"/>
      <c r="L54" s="51"/>
      <c r="M54" s="53"/>
      <c r="N54" s="54"/>
      <c r="O54" s="54"/>
      <c r="P54" s="54"/>
      <c r="Q54" s="54"/>
      <c r="R54" s="54"/>
      <c r="S54" s="54"/>
      <c r="T54" s="54"/>
      <c r="U54" s="54"/>
      <c r="V54" s="51"/>
      <c r="W54" s="51"/>
      <c r="X54" s="51"/>
    </row>
    <row r="55" spans="1:24" x14ac:dyDescent="0.5">
      <c r="A55" s="53"/>
      <c r="B55" s="54"/>
      <c r="C55" s="54"/>
      <c r="D55" s="54"/>
      <c r="E55" s="54"/>
      <c r="F55" s="54"/>
      <c r="G55" s="54"/>
      <c r="H55" s="54"/>
      <c r="I55" s="54"/>
      <c r="J55" s="51"/>
      <c r="K55" s="51"/>
      <c r="L55" s="51"/>
      <c r="M55" s="53"/>
      <c r="N55" s="54"/>
      <c r="O55" s="54"/>
      <c r="P55" s="54"/>
      <c r="Q55" s="54"/>
      <c r="R55" s="54"/>
      <c r="S55" s="54"/>
      <c r="T55" s="54"/>
      <c r="U55" s="54"/>
      <c r="V55" s="51"/>
      <c r="W55" s="51"/>
      <c r="X55" s="51"/>
    </row>
    <row r="56" spans="1:24" x14ac:dyDescent="0.5">
      <c r="A56" s="53"/>
      <c r="B56" s="54"/>
      <c r="C56" s="54"/>
      <c r="D56" s="54"/>
      <c r="E56" s="54"/>
      <c r="F56" s="54"/>
      <c r="G56" s="54"/>
      <c r="H56" s="54"/>
      <c r="I56" s="54"/>
      <c r="J56" s="51"/>
      <c r="K56" s="51"/>
      <c r="L56" s="51"/>
      <c r="M56" s="53"/>
      <c r="N56" s="54"/>
      <c r="O56" s="54"/>
      <c r="P56" s="54"/>
      <c r="Q56" s="54"/>
      <c r="R56" s="54"/>
      <c r="S56" s="54"/>
      <c r="T56" s="54"/>
      <c r="U56" s="54"/>
      <c r="V56" s="51"/>
      <c r="W56" s="51"/>
      <c r="X56" s="51"/>
    </row>
    <row r="57" spans="1:24" x14ac:dyDescent="0.5">
      <c r="A57" s="53"/>
      <c r="B57" s="54"/>
      <c r="C57" s="54"/>
      <c r="D57" s="54"/>
      <c r="E57" s="54"/>
      <c r="F57" s="54"/>
      <c r="G57" s="54"/>
      <c r="H57" s="54"/>
      <c r="I57" s="54"/>
      <c r="J57" s="51"/>
      <c r="K57" s="51"/>
      <c r="L57" s="51"/>
      <c r="M57" s="53"/>
      <c r="N57" s="54"/>
      <c r="O57" s="54"/>
      <c r="P57" s="54"/>
      <c r="Q57" s="54"/>
      <c r="R57" s="54"/>
      <c r="S57" s="54"/>
      <c r="T57" s="54"/>
      <c r="U57" s="54"/>
      <c r="V57" s="51"/>
      <c r="W57" s="51"/>
      <c r="X57" s="51"/>
    </row>
    <row r="58" spans="1:24" x14ac:dyDescent="0.5">
      <c r="A58" s="53"/>
      <c r="B58" s="54"/>
      <c r="C58" s="54"/>
      <c r="D58" s="54"/>
      <c r="E58" s="54"/>
      <c r="F58" s="54"/>
      <c r="G58" s="54"/>
      <c r="H58" s="54"/>
      <c r="I58" s="54"/>
      <c r="J58" s="51"/>
      <c r="K58" s="51"/>
      <c r="L58" s="51"/>
      <c r="M58" s="53"/>
      <c r="N58" s="54"/>
      <c r="O58" s="54"/>
      <c r="P58" s="54"/>
      <c r="Q58" s="54"/>
      <c r="R58" s="54"/>
      <c r="S58" s="54"/>
      <c r="T58" s="56"/>
      <c r="U58" s="54"/>
      <c r="V58" s="51"/>
      <c r="W58" s="51"/>
      <c r="X58" s="51"/>
    </row>
    <row r="59" spans="1:24" x14ac:dyDescent="0.5">
      <c r="A59" s="53"/>
      <c r="B59" s="54"/>
      <c r="C59" s="54"/>
      <c r="D59" s="54"/>
      <c r="E59" s="54"/>
      <c r="F59" s="54"/>
      <c r="G59" s="54"/>
      <c r="H59" s="54"/>
      <c r="I59" s="54"/>
      <c r="J59" s="51"/>
      <c r="K59" s="51"/>
      <c r="L59" s="51"/>
      <c r="M59" s="53"/>
      <c r="N59" s="54"/>
      <c r="O59" s="54"/>
      <c r="P59" s="54"/>
      <c r="Q59" s="54"/>
      <c r="R59" s="54"/>
      <c r="S59" s="54"/>
      <c r="T59" s="54"/>
      <c r="U59" s="54"/>
      <c r="V59" s="51"/>
      <c r="W59" s="51"/>
      <c r="X59" s="51"/>
    </row>
    <row r="60" spans="1:24" x14ac:dyDescent="0.5">
      <c r="A60" s="53"/>
      <c r="B60" s="54"/>
      <c r="C60" s="54"/>
      <c r="D60" s="54"/>
      <c r="E60" s="54"/>
      <c r="F60" s="54"/>
      <c r="G60" s="54"/>
      <c r="H60" s="54"/>
      <c r="I60" s="54"/>
      <c r="J60" s="51"/>
      <c r="K60" s="51"/>
      <c r="L60" s="51"/>
      <c r="M60" s="53"/>
      <c r="N60" s="54"/>
      <c r="O60" s="54"/>
      <c r="P60" s="54"/>
      <c r="Q60" s="54"/>
      <c r="R60" s="54"/>
      <c r="S60" s="54"/>
      <c r="T60" s="54"/>
      <c r="U60" s="54"/>
      <c r="V60" s="51"/>
      <c r="W60" s="51"/>
      <c r="X60" s="51"/>
    </row>
    <row r="61" spans="1:24" x14ac:dyDescent="0.5">
      <c r="A61" s="53"/>
      <c r="B61" s="54"/>
      <c r="C61" s="54"/>
      <c r="D61" s="54"/>
      <c r="E61" s="54"/>
      <c r="F61" s="54"/>
      <c r="G61" s="54"/>
      <c r="H61" s="54"/>
      <c r="I61" s="54"/>
      <c r="J61" s="51"/>
      <c r="K61" s="51"/>
      <c r="L61" s="51"/>
      <c r="M61" s="53"/>
      <c r="N61" s="54"/>
      <c r="O61" s="54"/>
      <c r="P61" s="54"/>
      <c r="Q61" s="54"/>
      <c r="R61" s="54"/>
      <c r="S61" s="54"/>
      <c r="T61" s="54"/>
      <c r="U61" s="54"/>
      <c r="V61" s="51"/>
      <c r="W61" s="51"/>
      <c r="X61" s="51"/>
    </row>
    <row r="62" spans="1:24" x14ac:dyDescent="0.5">
      <c r="A62" s="57"/>
      <c r="B62" s="54"/>
      <c r="C62" s="54"/>
      <c r="D62" s="54"/>
      <c r="E62" s="54"/>
      <c r="F62" s="54"/>
      <c r="G62" s="54"/>
      <c r="H62" s="54"/>
      <c r="I62" s="54"/>
      <c r="J62" s="51"/>
      <c r="K62" s="51"/>
      <c r="L62" s="51"/>
      <c r="M62" s="53"/>
      <c r="N62" s="54"/>
      <c r="O62" s="54"/>
      <c r="P62" s="54"/>
      <c r="Q62" s="54"/>
      <c r="R62" s="54"/>
      <c r="S62" s="54"/>
      <c r="T62" s="54"/>
      <c r="U62" s="54"/>
      <c r="V62" s="51"/>
      <c r="W62" s="51"/>
      <c r="X62" s="51"/>
    </row>
    <row r="63" spans="1:24" x14ac:dyDescent="0.5">
      <c r="A63" s="53"/>
      <c r="B63" s="54"/>
      <c r="C63" s="54"/>
      <c r="D63" s="54"/>
      <c r="E63" s="54"/>
      <c r="F63" s="54"/>
      <c r="G63" s="54"/>
      <c r="H63" s="54"/>
      <c r="I63" s="54"/>
      <c r="J63" s="51"/>
      <c r="K63" s="51"/>
      <c r="L63" s="51"/>
      <c r="M63" s="53"/>
      <c r="N63" s="54"/>
      <c r="O63" s="54"/>
      <c r="P63" s="54"/>
      <c r="Q63" s="54"/>
      <c r="R63" s="54"/>
      <c r="S63" s="54"/>
      <c r="T63" s="54"/>
      <c r="U63" s="54"/>
      <c r="V63" s="51"/>
      <c r="W63" s="51"/>
      <c r="X63" s="51"/>
    </row>
    <row r="64" spans="1:24" x14ac:dyDescent="0.5">
      <c r="A64" s="53"/>
      <c r="B64" s="54"/>
      <c r="C64" s="54"/>
      <c r="D64" s="54"/>
      <c r="E64" s="54"/>
      <c r="F64" s="54"/>
      <c r="G64" s="54"/>
      <c r="H64" s="54"/>
      <c r="I64" s="54"/>
      <c r="J64" s="51"/>
      <c r="K64" s="51"/>
      <c r="L64" s="51"/>
      <c r="M64" s="53"/>
      <c r="N64" s="54"/>
      <c r="O64" s="54"/>
      <c r="P64" s="54"/>
      <c r="Q64" s="54"/>
      <c r="R64" s="54"/>
      <c r="S64" s="54"/>
      <c r="T64" s="54"/>
      <c r="U64" s="54"/>
      <c r="V64" s="51"/>
      <c r="W64" s="51"/>
      <c r="X64" s="51"/>
    </row>
    <row r="65" spans="1:24" x14ac:dyDescent="0.5">
      <c r="A65" s="53"/>
      <c r="B65" s="54"/>
      <c r="C65" s="54"/>
      <c r="D65" s="54"/>
      <c r="E65" s="54"/>
      <c r="F65" s="54"/>
      <c r="G65" s="54"/>
      <c r="H65" s="54"/>
      <c r="I65" s="54"/>
      <c r="J65" s="51"/>
      <c r="K65" s="51"/>
      <c r="L65" s="51"/>
      <c r="M65" s="53"/>
      <c r="N65" s="54"/>
      <c r="O65" s="54"/>
      <c r="P65" s="54"/>
      <c r="Q65" s="54"/>
      <c r="R65" s="54"/>
      <c r="S65" s="54"/>
      <c r="T65" s="54"/>
      <c r="U65" s="54"/>
      <c r="V65" s="51"/>
      <c r="W65" s="51"/>
      <c r="X65" s="51"/>
    </row>
    <row r="66" spans="1:24" x14ac:dyDescent="0.5">
      <c r="A66" s="53"/>
      <c r="B66" s="54"/>
      <c r="C66" s="54"/>
      <c r="D66" s="54"/>
      <c r="E66" s="54"/>
      <c r="F66" s="54"/>
      <c r="G66" s="54"/>
      <c r="H66" s="54"/>
      <c r="I66" s="54"/>
      <c r="J66" s="51"/>
      <c r="K66" s="51"/>
      <c r="L66" s="51"/>
      <c r="M66" s="53"/>
      <c r="N66" s="54"/>
      <c r="O66" s="54"/>
      <c r="P66" s="54"/>
      <c r="Q66" s="54"/>
      <c r="R66" s="54"/>
      <c r="S66" s="54"/>
      <c r="T66" s="54"/>
      <c r="U66" s="54"/>
      <c r="V66" s="51"/>
      <c r="W66" s="51"/>
      <c r="X66" s="51"/>
    </row>
    <row r="67" spans="1:24" x14ac:dyDescent="0.5">
      <c r="A67" s="53"/>
      <c r="B67" s="54"/>
      <c r="C67" s="54"/>
      <c r="D67" s="54"/>
      <c r="E67" s="54"/>
      <c r="F67" s="54"/>
      <c r="G67" s="54"/>
      <c r="H67" s="54"/>
      <c r="I67" s="54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</row>
    <row r="68" spans="1:24" x14ac:dyDescent="0.5">
      <c r="A68" s="53"/>
      <c r="B68" s="54"/>
      <c r="C68" s="54"/>
      <c r="D68" s="54"/>
      <c r="E68" s="54"/>
      <c r="F68" s="54"/>
      <c r="G68" s="54"/>
      <c r="H68" s="54"/>
      <c r="I68" s="54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</row>
    <row r="69" spans="1:24" x14ac:dyDescent="0.5">
      <c r="A69" s="53"/>
      <c r="B69" s="54"/>
      <c r="C69" s="54"/>
      <c r="D69" s="54"/>
      <c r="E69" s="54"/>
      <c r="F69" s="54"/>
      <c r="G69" s="54"/>
      <c r="H69" s="54"/>
      <c r="I69" s="54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</row>
    <row r="70" spans="1:24" x14ac:dyDescent="0.5">
      <c r="A70" s="53"/>
      <c r="B70" s="54"/>
      <c r="C70" s="54"/>
      <c r="D70" s="54"/>
      <c r="E70" s="54"/>
      <c r="F70" s="54"/>
      <c r="G70" s="54"/>
      <c r="H70" s="54"/>
      <c r="I70" s="54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</row>
    <row r="71" spans="1:24" x14ac:dyDescent="0.5">
      <c r="A71" s="53"/>
      <c r="B71" s="54"/>
      <c r="C71" s="54"/>
      <c r="D71" s="54"/>
      <c r="E71" s="54"/>
      <c r="F71" s="54"/>
      <c r="G71" s="54"/>
      <c r="H71" s="54"/>
      <c r="I71" s="54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</row>
    <row r="72" spans="1:24" x14ac:dyDescent="0.5">
      <c r="A72" s="57"/>
      <c r="B72" s="54"/>
      <c r="C72" s="54"/>
      <c r="D72" s="54"/>
      <c r="E72" s="54"/>
      <c r="F72" s="54"/>
      <c r="G72" s="54"/>
      <c r="H72" s="54"/>
      <c r="I72" s="54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</row>
    <row r="73" spans="1:24" x14ac:dyDescent="0.5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</row>
    <row r="74" spans="1:24" x14ac:dyDescent="0.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</row>
    <row r="75" spans="1:24" x14ac:dyDescent="0.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</row>
    <row r="76" spans="1:24" x14ac:dyDescent="0.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</row>
    <row r="77" spans="1:24" x14ac:dyDescent="0.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</row>
    <row r="78" spans="1:24" x14ac:dyDescent="0.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</row>
    <row r="79" spans="1:24" x14ac:dyDescent="0.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</row>
    <row r="80" spans="1:24" x14ac:dyDescent="0.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</row>
    <row r="81" spans="1:24" x14ac:dyDescent="0.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</row>
    <row r="82" spans="1:24" x14ac:dyDescent="0.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</row>
    <row r="83" spans="1:24" x14ac:dyDescent="0.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</row>
    <row r="84" spans="1:24" x14ac:dyDescent="0.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</row>
    <row r="85" spans="1:24" x14ac:dyDescent="0.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</row>
    <row r="86" spans="1:24" x14ac:dyDescent="0.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</row>
    <row r="87" spans="1:24" x14ac:dyDescent="0.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</row>
    <row r="88" spans="1:24" x14ac:dyDescent="0.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</row>
    <row r="89" spans="1:24" x14ac:dyDescent="0.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</row>
    <row r="90" spans="1:24" x14ac:dyDescent="0.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</row>
    <row r="91" spans="1:24" x14ac:dyDescent="0.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</row>
    <row r="92" spans="1:24" x14ac:dyDescent="0.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</row>
    <row r="93" spans="1:24" x14ac:dyDescent="0.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</row>
    <row r="94" spans="1:24" x14ac:dyDescent="0.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</row>
    <row r="95" spans="1:24" x14ac:dyDescent="0.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</row>
    <row r="96" spans="1:24" x14ac:dyDescent="0.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</row>
    <row r="97" spans="1:24" x14ac:dyDescent="0.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</row>
    <row r="98" spans="1:24" x14ac:dyDescent="0.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</row>
    <row r="99" spans="1:24" x14ac:dyDescent="0.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</row>
    <row r="100" spans="1:24" x14ac:dyDescent="0.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</row>
    <row r="101" spans="1:24" x14ac:dyDescent="0.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</row>
    <row r="102" spans="1:24" x14ac:dyDescent="0.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</row>
    <row r="103" spans="1:24" x14ac:dyDescent="0.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</row>
  </sheetData>
  <mergeCells count="1">
    <mergeCell ref="P1:AC1"/>
  </mergeCells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1"/>
  <sheetViews>
    <sheetView workbookViewId="0"/>
  </sheetViews>
  <sheetFormatPr defaultColWidth="11" defaultRowHeight="15" x14ac:dyDescent="0.5"/>
  <cols>
    <col min="1" max="1" width="11" style="25"/>
    <col min="2" max="2" width="18.68359375" style="25" bestFit="1" customWidth="1"/>
    <col min="3" max="3" width="14.47265625" style="25" bestFit="1" customWidth="1"/>
    <col min="4" max="5" width="11" style="25"/>
    <col min="6" max="6" width="29.68359375" style="25" bestFit="1" customWidth="1"/>
    <col min="7" max="7" width="10.68359375" style="25" bestFit="1" customWidth="1"/>
    <col min="8" max="16384" width="11" style="25"/>
  </cols>
  <sheetData>
    <row r="1" spans="2:7" x14ac:dyDescent="0.5">
      <c r="B1" s="58" t="s">
        <v>144</v>
      </c>
      <c r="C1" s="58" t="s">
        <v>95</v>
      </c>
    </row>
    <row r="2" spans="2:7" x14ac:dyDescent="0.5">
      <c r="B2" s="16">
        <v>8.4285714299999999</v>
      </c>
      <c r="C2" s="16">
        <v>0</v>
      </c>
      <c r="F2" s="15" t="s">
        <v>96</v>
      </c>
      <c r="G2" s="8"/>
    </row>
    <row r="3" spans="2:7" x14ac:dyDescent="0.5">
      <c r="B3" s="16">
        <v>11.578950000000001</v>
      </c>
      <c r="C3" s="16">
        <v>0</v>
      </c>
      <c r="F3" s="10" t="s">
        <v>50</v>
      </c>
      <c r="G3" s="8">
        <v>0.44090000000000001</v>
      </c>
    </row>
    <row r="4" spans="2:7" x14ac:dyDescent="0.5">
      <c r="B4" s="16">
        <v>7.02</v>
      </c>
      <c r="C4" s="16">
        <v>0</v>
      </c>
      <c r="F4" s="10" t="s">
        <v>97</v>
      </c>
      <c r="G4" s="8">
        <v>0.28010000000000002</v>
      </c>
    </row>
    <row r="5" spans="2:7" x14ac:dyDescent="0.5">
      <c r="B5" s="16">
        <v>4.8223349999999998</v>
      </c>
      <c r="C5" s="16">
        <v>0</v>
      </c>
      <c r="F5" s="10"/>
      <c r="G5" s="8"/>
    </row>
    <row r="6" spans="2:7" x14ac:dyDescent="0.5">
      <c r="B6" s="16">
        <v>15.56522</v>
      </c>
      <c r="C6" s="16">
        <v>0.8</v>
      </c>
      <c r="F6" s="10" t="s">
        <v>98</v>
      </c>
      <c r="G6" s="8"/>
    </row>
    <row r="7" spans="2:7" x14ac:dyDescent="0.5">
      <c r="B7" s="16">
        <v>7.4347830000000004</v>
      </c>
      <c r="C7" s="16">
        <v>0.3</v>
      </c>
      <c r="F7" s="10" t="s">
        <v>48</v>
      </c>
      <c r="G7" s="8">
        <v>9.4610000000000003</v>
      </c>
    </row>
    <row r="8" spans="2:7" x14ac:dyDescent="0.5">
      <c r="B8" s="16">
        <v>7.9</v>
      </c>
      <c r="C8" s="16">
        <v>0.1</v>
      </c>
      <c r="F8" s="10" t="s">
        <v>99</v>
      </c>
      <c r="G8" s="8" t="s">
        <v>100</v>
      </c>
    </row>
    <row r="9" spans="2:7" x14ac:dyDescent="0.5">
      <c r="B9" s="16">
        <v>11.254020000000001</v>
      </c>
      <c r="C9" s="16">
        <v>0.6</v>
      </c>
      <c r="F9" s="10" t="s">
        <v>18</v>
      </c>
      <c r="G9" s="8">
        <v>9.5999999999999992E-3</v>
      </c>
    </row>
    <row r="10" spans="2:7" x14ac:dyDescent="0.5">
      <c r="B10" s="16">
        <v>14.63</v>
      </c>
      <c r="C10" s="16">
        <v>0.7</v>
      </c>
      <c r="F10" s="10" t="s">
        <v>101</v>
      </c>
      <c r="G10" s="8" t="s">
        <v>73</v>
      </c>
    </row>
    <row r="11" spans="2:7" x14ac:dyDescent="0.5">
      <c r="B11" s="16">
        <v>40.11</v>
      </c>
      <c r="C11" s="16">
        <v>0.8</v>
      </c>
    </row>
    <row r="12" spans="2:7" x14ac:dyDescent="0.5">
      <c r="B12" s="16">
        <v>6.4</v>
      </c>
      <c r="C12" s="16">
        <v>0</v>
      </c>
    </row>
    <row r="13" spans="2:7" x14ac:dyDescent="0.5">
      <c r="B13" s="16">
        <v>9.3571430000000007</v>
      </c>
      <c r="C13" s="16">
        <v>0.7</v>
      </c>
    </row>
    <row r="14" spans="2:7" x14ac:dyDescent="0.5">
      <c r="B14" s="16">
        <v>15.4761905</v>
      </c>
      <c r="C14" s="16">
        <v>0.4</v>
      </c>
    </row>
    <row r="15" spans="2:7" x14ac:dyDescent="0.5">
      <c r="B15" s="16">
        <v>22.0952381</v>
      </c>
      <c r="C15" s="16">
        <v>0.9</v>
      </c>
    </row>
    <row r="19" spans="2:15" x14ac:dyDescent="0.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1" spans="2:15" x14ac:dyDescent="0.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workbookViewId="0"/>
  </sheetViews>
  <sheetFormatPr defaultColWidth="8.83984375" defaultRowHeight="15" x14ac:dyDescent="0.5"/>
  <cols>
    <col min="1" max="1" width="12" style="25" bestFit="1" customWidth="1"/>
    <col min="2" max="2" width="8.83984375" style="25"/>
    <col min="3" max="4" width="12" style="25" bestFit="1" customWidth="1"/>
    <col min="5" max="16384" width="8.83984375" style="25"/>
  </cols>
  <sheetData>
    <row r="1" spans="2:4" x14ac:dyDescent="0.5">
      <c r="C1" s="59" t="s">
        <v>68</v>
      </c>
      <c r="D1" s="59" t="s">
        <v>69</v>
      </c>
    </row>
    <row r="2" spans="2:4" x14ac:dyDescent="0.5">
      <c r="B2" s="25">
        <v>5</v>
      </c>
      <c r="C2" s="25">
        <v>0.71005917159763299</v>
      </c>
      <c r="D2" s="25">
        <v>7.9289940828402399</v>
      </c>
    </row>
    <row r="3" spans="2:4" x14ac:dyDescent="0.5">
      <c r="B3" s="25">
        <v>10</v>
      </c>
      <c r="C3" s="25">
        <v>1.1834319526627199</v>
      </c>
      <c r="D3" s="25">
        <v>28.9940828402367</v>
      </c>
    </row>
    <row r="4" spans="2:4" x14ac:dyDescent="0.5">
      <c r="B4" s="25">
        <v>15</v>
      </c>
      <c r="C4" s="25">
        <v>1.5384615384615401</v>
      </c>
      <c r="D4" s="25">
        <v>20.710059171597599</v>
      </c>
    </row>
    <row r="5" spans="2:4" x14ac:dyDescent="0.5">
      <c r="B5" s="25">
        <v>20</v>
      </c>
      <c r="C5" s="25">
        <v>3.90532544378698</v>
      </c>
      <c r="D5" s="25">
        <v>12.5443786982249</v>
      </c>
    </row>
    <row r="6" spans="2:4" x14ac:dyDescent="0.5">
      <c r="B6" s="25">
        <v>25</v>
      </c>
      <c r="C6" s="25">
        <v>4.2603550295858001</v>
      </c>
      <c r="D6" s="25">
        <v>5.32544378698225</v>
      </c>
    </row>
    <row r="7" spans="2:4" x14ac:dyDescent="0.5">
      <c r="B7" s="25">
        <v>30</v>
      </c>
      <c r="C7" s="25">
        <v>6.9822485207100602</v>
      </c>
      <c r="D7" s="25">
        <v>4.0236686390532501</v>
      </c>
    </row>
    <row r="8" spans="2:4" x14ac:dyDescent="0.5">
      <c r="B8" s="25">
        <v>35</v>
      </c>
      <c r="C8" s="25">
        <v>8.4023668639053195</v>
      </c>
      <c r="D8" s="25">
        <v>7.3372781065088803</v>
      </c>
    </row>
    <row r="9" spans="2:4" x14ac:dyDescent="0.5">
      <c r="B9" s="25">
        <v>40</v>
      </c>
      <c r="C9" s="25">
        <v>13.846153846153801</v>
      </c>
      <c r="D9" s="25">
        <v>3.6686390532544402</v>
      </c>
    </row>
    <row r="10" spans="2:4" x14ac:dyDescent="0.5">
      <c r="B10" s="25">
        <v>45</v>
      </c>
      <c r="C10" s="25">
        <v>12.7810650887574</v>
      </c>
      <c r="D10" s="25">
        <v>2.1301775147929001</v>
      </c>
    </row>
    <row r="11" spans="2:4" x14ac:dyDescent="0.5">
      <c r="B11" s="25">
        <v>50</v>
      </c>
      <c r="C11" s="25">
        <v>10.7692307692308</v>
      </c>
      <c r="D11" s="25">
        <v>2.4852071005917198</v>
      </c>
    </row>
    <row r="12" spans="2:4" x14ac:dyDescent="0.5">
      <c r="B12" s="25">
        <v>55</v>
      </c>
      <c r="C12" s="25">
        <v>13.491124260355001</v>
      </c>
      <c r="D12" s="25">
        <v>1.5384615384615401</v>
      </c>
    </row>
    <row r="13" spans="2:4" x14ac:dyDescent="0.5">
      <c r="B13" s="25">
        <v>60</v>
      </c>
      <c r="C13" s="25">
        <v>11.4792899408284</v>
      </c>
      <c r="D13" s="25">
        <v>0.71005917159763299</v>
      </c>
    </row>
    <row r="14" spans="2:4" x14ac:dyDescent="0.5">
      <c r="B14" s="25">
        <v>65</v>
      </c>
      <c r="C14" s="25">
        <v>4.6153846153846203</v>
      </c>
      <c r="D14" s="25">
        <v>0.94674556213017802</v>
      </c>
    </row>
    <row r="15" spans="2:4" x14ac:dyDescent="0.5">
      <c r="B15" s="25">
        <v>70</v>
      </c>
      <c r="C15" s="25">
        <v>6.0355029585798796</v>
      </c>
      <c r="D15" s="25">
        <v>1.65680473372781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"/>
  <sheetViews>
    <sheetView workbookViewId="0"/>
  </sheetViews>
  <sheetFormatPr defaultColWidth="8.83984375" defaultRowHeight="15" x14ac:dyDescent="0.5"/>
  <cols>
    <col min="1" max="1" width="52.47265625" style="25" bestFit="1" customWidth="1"/>
    <col min="2" max="2" width="12.68359375" style="25" bestFit="1" customWidth="1"/>
    <col min="3" max="16384" width="8.83984375" style="25"/>
  </cols>
  <sheetData>
    <row r="1" spans="1:29" x14ac:dyDescent="0.5">
      <c r="A1" s="60"/>
      <c r="B1" s="61" t="s">
        <v>5</v>
      </c>
      <c r="C1" s="61" t="s">
        <v>6</v>
      </c>
      <c r="D1" s="61" t="s">
        <v>8</v>
      </c>
      <c r="E1" s="62" t="s">
        <v>7</v>
      </c>
    </row>
    <row r="2" spans="1:29" x14ac:dyDescent="0.5">
      <c r="A2" s="31" t="s">
        <v>57</v>
      </c>
      <c r="B2" s="3">
        <v>1.6080000000000001</v>
      </c>
      <c r="C2" s="3">
        <v>1.5409999999999999</v>
      </c>
      <c r="D2" s="3">
        <v>2.67</v>
      </c>
      <c r="E2" s="4">
        <v>2.4870000000000001</v>
      </c>
      <c r="L2" s="63"/>
      <c r="M2" s="13"/>
      <c r="N2" s="13"/>
      <c r="O2" s="63"/>
      <c r="P2" s="8"/>
      <c r="Q2" s="8"/>
      <c r="R2" s="8"/>
      <c r="S2" s="8"/>
      <c r="T2" s="8"/>
      <c r="U2" s="8"/>
      <c r="X2" s="8"/>
      <c r="Z2" s="8"/>
      <c r="AB2" s="8"/>
      <c r="AC2" s="8"/>
    </row>
    <row r="3" spans="1:29" ht="15.3" thickBot="1" x14ac:dyDescent="0.55000000000000004">
      <c r="A3" s="64" t="s">
        <v>58</v>
      </c>
      <c r="B3" s="6">
        <v>0.33779999999999999</v>
      </c>
      <c r="C3" s="6">
        <v>0.45079999999999998</v>
      </c>
      <c r="D3" s="6">
        <v>1.262</v>
      </c>
      <c r="E3" s="7">
        <v>0.81399999999999995</v>
      </c>
      <c r="H3" s="59"/>
      <c r="M3" s="13"/>
      <c r="N3" s="13"/>
      <c r="O3" s="63"/>
    </row>
    <row r="4" spans="1:29" x14ac:dyDescent="0.5">
      <c r="A4" s="63"/>
      <c r="B4" s="13"/>
      <c r="C4" s="13"/>
      <c r="D4" s="13"/>
      <c r="E4" s="13"/>
      <c r="F4" s="63"/>
      <c r="H4" s="59"/>
      <c r="M4" s="13"/>
      <c r="N4" s="13"/>
      <c r="O4" s="63"/>
    </row>
    <row r="5" spans="1:29" x14ac:dyDescent="0.5">
      <c r="A5" s="65" t="s">
        <v>143</v>
      </c>
      <c r="B5" s="13"/>
      <c r="C5" s="13"/>
      <c r="D5" s="13"/>
      <c r="E5" s="13"/>
      <c r="F5" s="63"/>
      <c r="L5" s="63"/>
      <c r="M5" s="13"/>
      <c r="N5" s="13"/>
      <c r="O5" s="63"/>
    </row>
    <row r="6" spans="1:29" x14ac:dyDescent="0.5">
      <c r="A6" s="18" t="s">
        <v>81</v>
      </c>
      <c r="B6" s="16">
        <v>0.2</v>
      </c>
      <c r="C6" s="16">
        <v>0.2</v>
      </c>
      <c r="D6" s="16">
        <v>0.2</v>
      </c>
      <c r="E6" s="16">
        <v>0.2</v>
      </c>
      <c r="F6" s="63"/>
      <c r="L6" s="63"/>
      <c r="M6" s="13"/>
      <c r="N6" s="13"/>
      <c r="O6" s="63"/>
    </row>
    <row r="7" spans="1:29" x14ac:dyDescent="0.5">
      <c r="A7" s="18" t="s">
        <v>82</v>
      </c>
      <c r="B7" s="16">
        <v>1.4870000000000001</v>
      </c>
      <c r="C7" s="16">
        <v>0.76970000000000005</v>
      </c>
      <c r="D7" s="16">
        <v>0.69830000000000003</v>
      </c>
      <c r="E7" s="16">
        <v>1.417</v>
      </c>
      <c r="F7" s="63"/>
      <c r="M7" s="13"/>
      <c r="N7" s="13"/>
      <c r="O7" s="63"/>
    </row>
    <row r="8" spans="1:29" x14ac:dyDescent="0.5">
      <c r="A8" s="18" t="s">
        <v>79</v>
      </c>
      <c r="B8" s="16">
        <v>14</v>
      </c>
      <c r="C8" s="16">
        <v>14</v>
      </c>
      <c r="D8" s="16">
        <v>14</v>
      </c>
      <c r="E8" s="16">
        <v>14</v>
      </c>
      <c r="F8" s="63"/>
      <c r="M8" s="13"/>
      <c r="N8" s="13"/>
      <c r="O8" s="63"/>
    </row>
    <row r="9" spans="1:29" x14ac:dyDescent="0.5">
      <c r="A9" s="18"/>
      <c r="B9" s="16"/>
      <c r="C9" s="16"/>
      <c r="D9" s="16"/>
      <c r="E9" s="16"/>
      <c r="F9" s="63"/>
      <c r="L9" s="63"/>
      <c r="M9" s="13"/>
      <c r="N9" s="13"/>
      <c r="O9" s="63"/>
    </row>
    <row r="10" spans="1:29" x14ac:dyDescent="0.5">
      <c r="A10" s="18" t="s">
        <v>80</v>
      </c>
      <c r="B10" s="16"/>
      <c r="C10" s="16"/>
      <c r="D10" s="16"/>
      <c r="E10" s="16"/>
      <c r="F10" s="63"/>
      <c r="L10" s="63"/>
      <c r="M10" s="13"/>
      <c r="N10" s="13"/>
      <c r="O10" s="63"/>
    </row>
    <row r="11" spans="1:29" x14ac:dyDescent="0.5">
      <c r="A11" s="18" t="s">
        <v>72</v>
      </c>
      <c r="B11" s="16">
        <v>101</v>
      </c>
      <c r="C11" s="16">
        <v>105</v>
      </c>
      <c r="D11" s="16">
        <v>81</v>
      </c>
      <c r="E11" s="16">
        <v>103</v>
      </c>
      <c r="F11" s="63"/>
      <c r="L11" s="63"/>
      <c r="M11" s="13"/>
      <c r="N11" s="13"/>
      <c r="O11" s="63"/>
    </row>
    <row r="12" spans="1:29" x14ac:dyDescent="0.5">
      <c r="A12" s="18" t="s">
        <v>83</v>
      </c>
      <c r="B12" s="16">
        <v>103</v>
      </c>
      <c r="C12" s="16">
        <v>105</v>
      </c>
      <c r="D12" s="16">
        <v>93</v>
      </c>
      <c r="E12" s="16">
        <v>104</v>
      </c>
      <c r="F12" s="63"/>
      <c r="L12" s="63"/>
      <c r="M12" s="13"/>
      <c r="N12" s="13"/>
      <c r="O12" s="63"/>
    </row>
    <row r="13" spans="1:29" x14ac:dyDescent="0.5">
      <c r="A13" s="18" t="s">
        <v>84</v>
      </c>
      <c r="B13" s="16">
        <v>-2</v>
      </c>
      <c r="C13" s="16">
        <v>0</v>
      </c>
      <c r="D13" s="16">
        <v>-12</v>
      </c>
      <c r="E13" s="16">
        <v>-1</v>
      </c>
      <c r="F13" s="63"/>
      <c r="L13" s="63"/>
      <c r="M13" s="13"/>
      <c r="N13" s="13"/>
      <c r="O13" s="63"/>
    </row>
    <row r="14" spans="1:29" x14ac:dyDescent="0.5">
      <c r="A14" s="18" t="s">
        <v>60</v>
      </c>
      <c r="B14" s="16">
        <v>4.0000000000000002E-4</v>
      </c>
      <c r="C14" s="16">
        <v>1E-4</v>
      </c>
      <c r="D14" s="16">
        <v>8.2000000000000007E-3</v>
      </c>
      <c r="E14" s="16">
        <v>2.0000000000000001E-4</v>
      </c>
      <c r="F14" s="63"/>
      <c r="L14" s="63"/>
      <c r="M14" s="63"/>
      <c r="N14" s="13"/>
      <c r="O14" s="63"/>
    </row>
    <row r="15" spans="1:29" x14ac:dyDescent="0.5">
      <c r="A15" s="18" t="s">
        <v>85</v>
      </c>
      <c r="B15" s="16" t="s">
        <v>71</v>
      </c>
      <c r="C15" s="16" t="s">
        <v>71</v>
      </c>
      <c r="D15" s="16" t="s">
        <v>71</v>
      </c>
      <c r="E15" s="16" t="s">
        <v>71</v>
      </c>
      <c r="F15" s="63"/>
      <c r="L15" s="63"/>
      <c r="M15" s="63"/>
      <c r="N15" s="13"/>
      <c r="O15" s="63"/>
    </row>
    <row r="16" spans="1:29" x14ac:dyDescent="0.5">
      <c r="A16" s="18" t="s">
        <v>19</v>
      </c>
      <c r="B16" s="16" t="s">
        <v>56</v>
      </c>
      <c r="C16" s="16" t="s">
        <v>56</v>
      </c>
      <c r="D16" s="16" t="s">
        <v>49</v>
      </c>
      <c r="E16" s="16" t="s">
        <v>56</v>
      </c>
      <c r="F16" s="63"/>
      <c r="L16" s="63"/>
      <c r="M16" s="63"/>
      <c r="N16" s="63"/>
      <c r="O16" s="63"/>
    </row>
    <row r="17" spans="1:15" x14ac:dyDescent="0.5">
      <c r="A17" s="18" t="s">
        <v>61</v>
      </c>
      <c r="B17" s="16" t="s">
        <v>23</v>
      </c>
      <c r="C17" s="16" t="s">
        <v>23</v>
      </c>
      <c r="D17" s="16" t="s">
        <v>23</v>
      </c>
      <c r="E17" s="16" t="s">
        <v>23</v>
      </c>
      <c r="F17" s="63"/>
      <c r="L17" s="63"/>
      <c r="M17" s="63"/>
      <c r="N17" s="63"/>
      <c r="O17" s="63"/>
    </row>
    <row r="18" spans="1:15" x14ac:dyDescent="0.5">
      <c r="A18" s="17"/>
      <c r="B18" s="3"/>
      <c r="C18" s="3"/>
      <c r="D18" s="3"/>
      <c r="E18" s="3"/>
    </row>
    <row r="19" spans="1:15" ht="15.3" thickBot="1" x14ac:dyDescent="0.55000000000000004">
      <c r="A19" s="17"/>
      <c r="B19" s="3"/>
      <c r="C19" s="3"/>
      <c r="D19" s="3"/>
      <c r="E19" s="3"/>
    </row>
    <row r="20" spans="1:15" x14ac:dyDescent="0.5">
      <c r="A20" s="11" t="s">
        <v>106</v>
      </c>
      <c r="B20" s="14"/>
      <c r="C20" s="3"/>
      <c r="D20" s="3"/>
      <c r="E20" s="3"/>
    </row>
    <row r="21" spans="1:15" x14ac:dyDescent="0.5">
      <c r="A21" s="2" t="s">
        <v>18</v>
      </c>
      <c r="B21" s="4">
        <v>0.12479999999999999</v>
      </c>
      <c r="C21" s="3"/>
      <c r="D21" s="3"/>
      <c r="E21" s="3"/>
    </row>
    <row r="22" spans="1:15" x14ac:dyDescent="0.5">
      <c r="A22" s="2" t="s">
        <v>70</v>
      </c>
      <c r="B22" s="4" t="s">
        <v>74</v>
      </c>
      <c r="C22" s="3"/>
      <c r="D22" s="3"/>
      <c r="E22" s="3"/>
    </row>
    <row r="23" spans="1:15" x14ac:dyDescent="0.5">
      <c r="A23" s="2" t="s">
        <v>19</v>
      </c>
      <c r="B23" s="4" t="s">
        <v>43</v>
      </c>
      <c r="C23" s="3"/>
      <c r="D23" s="3"/>
      <c r="E23" s="3"/>
    </row>
    <row r="24" spans="1:15" x14ac:dyDescent="0.5">
      <c r="A24" s="2" t="s">
        <v>104</v>
      </c>
      <c r="B24" s="4" t="s">
        <v>42</v>
      </c>
      <c r="C24" s="3"/>
      <c r="D24" s="3"/>
      <c r="E24" s="3"/>
    </row>
    <row r="25" spans="1:15" x14ac:dyDescent="0.5">
      <c r="A25" s="2" t="s">
        <v>75</v>
      </c>
      <c r="B25" s="4">
        <v>4</v>
      </c>
      <c r="C25" s="3"/>
      <c r="D25" s="3"/>
      <c r="E25" s="3"/>
    </row>
    <row r="26" spans="1:15" x14ac:dyDescent="0.5">
      <c r="A26" s="2" t="s">
        <v>105</v>
      </c>
      <c r="B26" s="4">
        <v>5.7430000000000003</v>
      </c>
      <c r="C26" s="3"/>
      <c r="D26" s="3"/>
      <c r="E26" s="3"/>
      <c r="F26" s="29"/>
    </row>
    <row r="27" spans="1:15" x14ac:dyDescent="0.5">
      <c r="A27" s="2"/>
      <c r="B27" s="4"/>
      <c r="C27" s="3"/>
      <c r="D27" s="3"/>
      <c r="E27" s="3"/>
      <c r="F27" s="29"/>
    </row>
    <row r="28" spans="1:15" x14ac:dyDescent="0.5">
      <c r="A28" s="2" t="s">
        <v>52</v>
      </c>
      <c r="B28" s="4"/>
      <c r="C28" s="3"/>
      <c r="D28" s="3"/>
      <c r="E28" s="3"/>
      <c r="F28" s="29"/>
    </row>
    <row r="29" spans="1:15" x14ac:dyDescent="0.5">
      <c r="A29" s="2" t="s">
        <v>53</v>
      </c>
      <c r="B29" s="4">
        <v>4</v>
      </c>
      <c r="C29" s="3"/>
      <c r="D29" s="3"/>
      <c r="E29" s="3"/>
      <c r="F29" s="29"/>
    </row>
    <row r="30" spans="1:15" ht="15.3" thickBot="1" x14ac:dyDescent="0.55000000000000004">
      <c r="A30" s="5" t="s">
        <v>78</v>
      </c>
      <c r="B30" s="7">
        <v>14</v>
      </c>
      <c r="C30" s="3"/>
      <c r="D30" s="3"/>
      <c r="E30" s="3"/>
      <c r="F30" s="29"/>
    </row>
    <row r="31" spans="1:15" x14ac:dyDescent="0.5">
      <c r="A31" s="17"/>
      <c r="B31" s="3"/>
      <c r="C31" s="3"/>
      <c r="D31" s="3"/>
      <c r="E31" s="3"/>
      <c r="F31" s="29"/>
    </row>
    <row r="32" spans="1:15" x14ac:dyDescent="0.5">
      <c r="F32" s="29"/>
    </row>
    <row r="33" spans="6:6" x14ac:dyDescent="0.5">
      <c r="F33" s="29"/>
    </row>
  </sheetData>
  <pageMargins left="0.7" right="0.7" top="0.75" bottom="0.75" header="0.3" footer="0.3"/>
  <pageSetup paperSize="0" orientation="portrait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/>
  </sheetViews>
  <sheetFormatPr defaultColWidth="11" defaultRowHeight="15" x14ac:dyDescent="0.5"/>
  <cols>
    <col min="1" max="1" width="11" style="25"/>
    <col min="2" max="2" width="31.3125" style="25" bestFit="1" customWidth="1"/>
    <col min="3" max="3" width="23.15625" style="25" bestFit="1" customWidth="1"/>
    <col min="4" max="4" width="11" style="25"/>
    <col min="5" max="5" width="29.68359375" style="25" bestFit="1" customWidth="1"/>
    <col min="6" max="6" width="10.68359375" style="29" bestFit="1" customWidth="1"/>
    <col min="7" max="16384" width="11" style="25"/>
  </cols>
  <sheetData>
    <row r="1" spans="1:6" x14ac:dyDescent="0.5">
      <c r="B1" s="58" t="s">
        <v>102</v>
      </c>
      <c r="C1" s="58" t="s">
        <v>95</v>
      </c>
    </row>
    <row r="2" spans="1:6" x14ac:dyDescent="0.5">
      <c r="A2" s="8"/>
      <c r="B2" s="16">
        <v>0.52</v>
      </c>
      <c r="C2" s="16">
        <v>0</v>
      </c>
      <c r="E2" s="19" t="s">
        <v>96</v>
      </c>
      <c r="F2" s="20"/>
    </row>
    <row r="3" spans="1:6" x14ac:dyDescent="0.5">
      <c r="A3" s="8"/>
      <c r="B3" s="16">
        <v>0.49148999999999998</v>
      </c>
      <c r="C3" s="16">
        <v>0</v>
      </c>
      <c r="E3" s="18" t="s">
        <v>50</v>
      </c>
      <c r="F3" s="16">
        <v>0.56699999999999995</v>
      </c>
    </row>
    <row r="4" spans="1:6" x14ac:dyDescent="0.5">
      <c r="A4" s="8"/>
      <c r="B4" s="16">
        <v>0.96450000000000002</v>
      </c>
      <c r="C4" s="16">
        <v>0</v>
      </c>
      <c r="E4" s="18" t="s">
        <v>97</v>
      </c>
      <c r="F4" s="16">
        <v>0.23760000000000001</v>
      </c>
    </row>
    <row r="5" spans="1:6" x14ac:dyDescent="0.5">
      <c r="A5" s="8"/>
      <c r="B5" s="16">
        <v>1.366743</v>
      </c>
      <c r="C5" s="16">
        <v>0.6</v>
      </c>
      <c r="E5" s="18"/>
      <c r="F5" s="16"/>
    </row>
    <row r="6" spans="1:6" x14ac:dyDescent="0.5">
      <c r="A6" s="8"/>
      <c r="B6" s="16">
        <v>1.6072</v>
      </c>
      <c r="C6" s="16">
        <v>0.8</v>
      </c>
      <c r="E6" s="18" t="s">
        <v>98</v>
      </c>
      <c r="F6" s="16"/>
    </row>
    <row r="7" spans="1:6" x14ac:dyDescent="0.5">
      <c r="A7" s="8"/>
      <c r="B7" s="16">
        <v>1.8261000000000001</v>
      </c>
      <c r="C7" s="16">
        <v>0.3</v>
      </c>
      <c r="E7" s="18" t="s">
        <v>48</v>
      </c>
      <c r="F7" s="16">
        <v>15.69</v>
      </c>
    </row>
    <row r="8" spans="1:6" x14ac:dyDescent="0.5">
      <c r="A8" s="8"/>
      <c r="B8" s="16">
        <v>0.3755</v>
      </c>
      <c r="C8" s="16">
        <v>0.1</v>
      </c>
      <c r="E8" s="18" t="s">
        <v>99</v>
      </c>
      <c r="F8" s="16" t="s">
        <v>100</v>
      </c>
    </row>
    <row r="9" spans="1:6" x14ac:dyDescent="0.5">
      <c r="A9" s="8"/>
      <c r="B9" s="16">
        <v>1.08</v>
      </c>
      <c r="C9" s="16">
        <v>0.6</v>
      </c>
      <c r="E9" s="18" t="s">
        <v>18</v>
      </c>
      <c r="F9" s="16">
        <v>1.9E-3</v>
      </c>
    </row>
    <row r="10" spans="1:6" x14ac:dyDescent="0.5">
      <c r="A10" s="8"/>
      <c r="B10" s="16">
        <v>3.2856999999999998</v>
      </c>
      <c r="C10" s="16">
        <v>0.7</v>
      </c>
      <c r="E10" s="18" t="s">
        <v>101</v>
      </c>
      <c r="F10" s="16" t="s">
        <v>73</v>
      </c>
    </row>
    <row r="11" spans="1:6" x14ac:dyDescent="0.5">
      <c r="A11" s="8"/>
      <c r="B11" s="16">
        <v>4.6759919999999999</v>
      </c>
      <c r="C11" s="16">
        <v>0.8</v>
      </c>
      <c r="F11" s="3"/>
    </row>
    <row r="12" spans="1:6" x14ac:dyDescent="0.5">
      <c r="A12" s="8"/>
      <c r="B12" s="16">
        <v>0</v>
      </c>
      <c r="C12" s="16">
        <v>0</v>
      </c>
      <c r="F12" s="3"/>
    </row>
    <row r="13" spans="1:6" x14ac:dyDescent="0.5">
      <c r="A13" s="8"/>
      <c r="B13" s="16">
        <v>1.7895000000000001</v>
      </c>
      <c r="C13" s="16">
        <v>0.7</v>
      </c>
      <c r="F13" s="3"/>
    </row>
    <row r="14" spans="1:6" x14ac:dyDescent="0.5">
      <c r="A14" s="8"/>
      <c r="B14" s="16">
        <v>1.8571</v>
      </c>
      <c r="C14" s="16">
        <v>0.4</v>
      </c>
      <c r="F14" s="3"/>
    </row>
    <row r="15" spans="1:6" x14ac:dyDescent="0.5">
      <c r="A15" s="8"/>
      <c r="B15" s="16">
        <v>2.6649850000000002</v>
      </c>
      <c r="C15" s="16">
        <v>0.9</v>
      </c>
      <c r="F15" s="3"/>
    </row>
    <row r="18" spans="2:3" x14ac:dyDescent="0.5">
      <c r="B18" s="29"/>
      <c r="C18" s="29"/>
    </row>
    <row r="19" spans="2:3" x14ac:dyDescent="0.5">
      <c r="B19" s="17"/>
      <c r="C19" s="3"/>
    </row>
    <row r="20" spans="2:3" x14ac:dyDescent="0.5">
      <c r="B20" s="17"/>
      <c r="C20" s="3"/>
    </row>
    <row r="21" spans="2:3" x14ac:dyDescent="0.5">
      <c r="B21" s="17"/>
      <c r="C21" s="3"/>
    </row>
    <row r="22" spans="2:3" x14ac:dyDescent="0.5">
      <c r="B22" s="17"/>
      <c r="C22" s="3"/>
    </row>
    <row r="23" spans="2:3" x14ac:dyDescent="0.5">
      <c r="B23" s="17"/>
      <c r="C23" s="3"/>
    </row>
    <row r="24" spans="2:3" x14ac:dyDescent="0.5">
      <c r="B24" s="17"/>
      <c r="C24" s="3"/>
    </row>
    <row r="25" spans="2:3" x14ac:dyDescent="0.5">
      <c r="B25" s="17"/>
      <c r="C25" s="3"/>
    </row>
    <row r="26" spans="2:3" x14ac:dyDescent="0.5">
      <c r="B26" s="17"/>
      <c r="C26" s="3"/>
    </row>
    <row r="27" spans="2:3" x14ac:dyDescent="0.5">
      <c r="B27" s="17"/>
      <c r="C27" s="3"/>
    </row>
    <row r="28" spans="2:3" x14ac:dyDescent="0.5">
      <c r="B28" s="17"/>
      <c r="C28" s="3"/>
    </row>
    <row r="29" spans="2:3" x14ac:dyDescent="0.5">
      <c r="B29" s="17"/>
      <c r="C29" s="3"/>
    </row>
    <row r="30" spans="2:3" x14ac:dyDescent="0.5">
      <c r="B30" s="17"/>
      <c r="C30" s="3"/>
    </row>
    <row r="31" spans="2:3" x14ac:dyDescent="0.5">
      <c r="B31" s="17"/>
      <c r="C31" s="3"/>
    </row>
    <row r="32" spans="2:3" x14ac:dyDescent="0.5">
      <c r="B32" s="17"/>
      <c r="C32" s="3"/>
    </row>
    <row r="33" spans="2:3" x14ac:dyDescent="0.5">
      <c r="B33" s="17"/>
      <c r="C33" s="3"/>
    </row>
    <row r="34" spans="2:3" x14ac:dyDescent="0.5">
      <c r="B34" s="29"/>
      <c r="C34" s="29"/>
    </row>
    <row r="35" spans="2:3" x14ac:dyDescent="0.5">
      <c r="B35" s="29"/>
      <c r="C35" s="29"/>
    </row>
    <row r="36" spans="2:3" x14ac:dyDescent="0.5">
      <c r="B36" s="29"/>
      <c r="C36" s="29"/>
    </row>
    <row r="37" spans="2:3" x14ac:dyDescent="0.5">
      <c r="B37" s="29"/>
      <c r="C37" s="29"/>
    </row>
    <row r="38" spans="2:3" x14ac:dyDescent="0.5">
      <c r="B38" s="29"/>
      <c r="C38" s="29"/>
    </row>
    <row r="39" spans="2:3" x14ac:dyDescent="0.5">
      <c r="B39" s="29"/>
      <c r="C39" s="29"/>
    </row>
    <row r="40" spans="2:3" x14ac:dyDescent="0.5">
      <c r="B40" s="29"/>
      <c r="C40" s="29"/>
    </row>
    <row r="41" spans="2:3" x14ac:dyDescent="0.5">
      <c r="B41" s="29"/>
      <c r="C41" s="29"/>
    </row>
    <row r="42" spans="2:3" x14ac:dyDescent="0.5">
      <c r="B42" s="29"/>
      <c r="C42" s="29"/>
    </row>
    <row r="43" spans="2:3" x14ac:dyDescent="0.5">
      <c r="B43" s="17"/>
      <c r="C43" s="3"/>
    </row>
    <row r="44" spans="2:3" x14ac:dyDescent="0.5">
      <c r="B44" s="17"/>
      <c r="C44" s="3"/>
    </row>
    <row r="45" spans="2:3" x14ac:dyDescent="0.5">
      <c r="B45" s="17"/>
      <c r="C45" s="3"/>
    </row>
    <row r="46" spans="2:3" x14ac:dyDescent="0.5">
      <c r="B46" s="17"/>
      <c r="C46" s="3"/>
    </row>
    <row r="47" spans="2:3" x14ac:dyDescent="0.5">
      <c r="B47" s="17"/>
      <c r="C47" s="3"/>
    </row>
    <row r="48" spans="2:3" x14ac:dyDescent="0.5">
      <c r="B48" s="17"/>
      <c r="C48" s="3"/>
    </row>
    <row r="49" spans="2:3" x14ac:dyDescent="0.5">
      <c r="B49" s="17"/>
      <c r="C49" s="3"/>
    </row>
    <row r="50" spans="2:3" x14ac:dyDescent="0.5">
      <c r="B50" s="17"/>
      <c r="C50" s="3"/>
    </row>
    <row r="51" spans="2:3" x14ac:dyDescent="0.5">
      <c r="B51" s="29"/>
      <c r="C51" s="29"/>
    </row>
    <row r="52" spans="2:3" x14ac:dyDescent="0.5">
      <c r="B52" s="29"/>
      <c r="C52" s="29"/>
    </row>
    <row r="53" spans="2:3" x14ac:dyDescent="0.5">
      <c r="B53" s="29"/>
      <c r="C53" s="29"/>
    </row>
    <row r="54" spans="2:3" x14ac:dyDescent="0.5">
      <c r="B54" s="29"/>
      <c r="C54" s="29"/>
    </row>
    <row r="55" spans="2:3" x14ac:dyDescent="0.5">
      <c r="B55" s="29"/>
      <c r="C55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 1c</vt:lpstr>
      <vt:lpstr>Fig 1d</vt:lpstr>
      <vt:lpstr>Fig 1e</vt:lpstr>
      <vt:lpstr>Fig 1f</vt:lpstr>
      <vt:lpstr>Fig 1i</vt:lpstr>
      <vt:lpstr>Fig 1j</vt:lpstr>
      <vt:lpstr>Fig. 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Froemke</dc:creator>
  <cp:lastModifiedBy>Robert Froemke</cp:lastModifiedBy>
  <dcterms:created xsi:type="dcterms:W3CDTF">2018-04-04T23:10:01Z</dcterms:created>
  <dcterms:modified xsi:type="dcterms:W3CDTF">2021-06-30T04:12:59Z</dcterms:modified>
</cp:coreProperties>
</file>