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rasgerya/Documents/taras/papers/Bercovici_2D/rerevised/"/>
    </mc:Choice>
  </mc:AlternateContent>
  <xr:revisionPtr revIDLastSave="0" documentId="13_ncr:1_{1BDE568C-0E32-9249-A461-757D678F29E1}" xr6:coauthVersionLast="45" xr6:coauthVersionMax="45" xr10:uidLastSave="{00000000-0000-0000-0000-000000000000}"/>
  <bookViews>
    <workbookView xWindow="60" yWindow="460" windowWidth="26820" windowHeight="16340" firstSheet="1" activeTab="1" xr2:uid="{9D18AE49-18D7-D54F-AD79-DF3495D6CEDA}"/>
  </bookViews>
  <sheets>
    <sheet name="Radius" sheetId="1" r:id="rId1"/>
    <sheet name="ExtendedDataFig.6e_xbeq158" sheetId="11" r:id="rId2"/>
    <sheet name="ExtendedDataFig.6f_xbeq161" sheetId="12" r:id="rId3"/>
    <sheet name="ExtendedDataFig.6g_xbeq164" sheetId="13" r:id="rId4"/>
    <sheet name="ExtendedDataFig.6h_xbeq169" sheetId="14" r:id="rId5"/>
  </sheets>
  <definedNames>
    <definedName name="solver_adj" localSheetId="0" hidden="1">Radius!$O$10:$Q$10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itr" localSheetId="0" hidden="1">2147483647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opt" localSheetId="0" hidden="1">Radius!$R$10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" i="14" l="1"/>
  <c r="C29" i="14"/>
  <c r="C28" i="14"/>
  <c r="C27" i="14"/>
  <c r="C26" i="14"/>
  <c r="C25" i="14"/>
  <c r="C24" i="14"/>
  <c r="C23" i="14"/>
  <c r="I22" i="14"/>
  <c r="I23" i="14" s="1"/>
  <c r="I24" i="14" s="1"/>
  <c r="I25" i="14" s="1"/>
  <c r="I26" i="14" s="1"/>
  <c r="I27" i="14" s="1"/>
  <c r="I28" i="14" s="1"/>
  <c r="I29" i="14" s="1"/>
  <c r="I30" i="14" s="1"/>
  <c r="I31" i="14" s="1"/>
  <c r="I32" i="14" s="1"/>
  <c r="I33" i="14" s="1"/>
  <c r="I34" i="14" s="1"/>
  <c r="I35" i="14" s="1"/>
  <c r="I36" i="14" s="1"/>
  <c r="C22" i="14"/>
  <c r="C21" i="14"/>
  <c r="C20" i="14"/>
  <c r="C19" i="14"/>
  <c r="C18" i="14"/>
  <c r="C17" i="14"/>
  <c r="C16" i="14"/>
  <c r="C15" i="14"/>
  <c r="C14" i="14"/>
  <c r="C13" i="14"/>
  <c r="C12" i="14"/>
  <c r="C11" i="14"/>
  <c r="C10" i="14"/>
  <c r="C9" i="14"/>
  <c r="C8" i="14"/>
  <c r="C7" i="14"/>
  <c r="C6" i="14"/>
  <c r="C5" i="14"/>
  <c r="I4" i="14"/>
  <c r="I5" i="14" s="1"/>
  <c r="I6" i="14" s="1"/>
  <c r="I7" i="14" s="1"/>
  <c r="I8" i="14" s="1"/>
  <c r="I9" i="14" s="1"/>
  <c r="I10" i="14" s="1"/>
  <c r="I11" i="14" s="1"/>
  <c r="I12" i="14" s="1"/>
  <c r="I13" i="14" s="1"/>
  <c r="I14" i="14" s="1"/>
  <c r="I15" i="14" s="1"/>
  <c r="I16" i="14" s="1"/>
  <c r="I17" i="14" s="1"/>
  <c r="I18" i="14" s="1"/>
  <c r="C4" i="14"/>
  <c r="C3" i="14"/>
  <c r="C29" i="13"/>
  <c r="C28" i="13"/>
  <c r="C27" i="13"/>
  <c r="C26" i="13"/>
  <c r="C25" i="13"/>
  <c r="C24" i="13"/>
  <c r="C23" i="13"/>
  <c r="I22" i="13"/>
  <c r="I23" i="13" s="1"/>
  <c r="I24" i="13" s="1"/>
  <c r="I25" i="13" s="1"/>
  <c r="I26" i="13" s="1"/>
  <c r="I27" i="13" s="1"/>
  <c r="I28" i="13" s="1"/>
  <c r="I29" i="13" s="1"/>
  <c r="I30" i="13" s="1"/>
  <c r="I31" i="13" s="1"/>
  <c r="I32" i="13" s="1"/>
  <c r="I33" i="13" s="1"/>
  <c r="I34" i="13" s="1"/>
  <c r="I35" i="13" s="1"/>
  <c r="I36" i="13" s="1"/>
  <c r="C22" i="13"/>
  <c r="C21" i="13"/>
  <c r="C20" i="13"/>
  <c r="C19" i="13"/>
  <c r="C18" i="13"/>
  <c r="C17" i="13"/>
  <c r="C16" i="13"/>
  <c r="C15" i="13"/>
  <c r="C14" i="13"/>
  <c r="C13" i="13"/>
  <c r="C12" i="13"/>
  <c r="C11" i="13"/>
  <c r="C10" i="13"/>
  <c r="C9" i="13"/>
  <c r="C8" i="13"/>
  <c r="C7" i="13"/>
  <c r="C6" i="13"/>
  <c r="C5" i="13"/>
  <c r="I4" i="13"/>
  <c r="I5" i="13" s="1"/>
  <c r="I6" i="13" s="1"/>
  <c r="I7" i="13" s="1"/>
  <c r="I8" i="13" s="1"/>
  <c r="I9" i="13" s="1"/>
  <c r="I10" i="13" s="1"/>
  <c r="I11" i="13" s="1"/>
  <c r="I12" i="13" s="1"/>
  <c r="I13" i="13" s="1"/>
  <c r="I14" i="13" s="1"/>
  <c r="I15" i="13" s="1"/>
  <c r="I16" i="13" s="1"/>
  <c r="I17" i="13" s="1"/>
  <c r="I18" i="13" s="1"/>
  <c r="C4" i="13"/>
  <c r="C3" i="13"/>
  <c r="C2" i="13"/>
  <c r="C29" i="12"/>
  <c r="C28" i="12"/>
  <c r="C27" i="12"/>
  <c r="C26" i="12"/>
  <c r="C25" i="12"/>
  <c r="C24" i="12"/>
  <c r="C23" i="12"/>
  <c r="I22" i="12"/>
  <c r="I23" i="12" s="1"/>
  <c r="I24" i="12" s="1"/>
  <c r="I25" i="12" s="1"/>
  <c r="I26" i="12" s="1"/>
  <c r="I27" i="12" s="1"/>
  <c r="I28" i="12" s="1"/>
  <c r="I29" i="12" s="1"/>
  <c r="I30" i="12" s="1"/>
  <c r="I31" i="12" s="1"/>
  <c r="I32" i="12" s="1"/>
  <c r="I33" i="12" s="1"/>
  <c r="I34" i="12" s="1"/>
  <c r="I35" i="12" s="1"/>
  <c r="I36" i="12" s="1"/>
  <c r="C22" i="12"/>
  <c r="C21" i="12"/>
  <c r="C20" i="12"/>
  <c r="C19" i="12"/>
  <c r="C18" i="12"/>
  <c r="C17" i="12"/>
  <c r="C16" i="12"/>
  <c r="C15" i="12"/>
  <c r="C14" i="12"/>
  <c r="C13" i="12"/>
  <c r="C12" i="12"/>
  <c r="C11" i="12"/>
  <c r="C10" i="12"/>
  <c r="C9" i="12"/>
  <c r="C8" i="12"/>
  <c r="C7" i="12"/>
  <c r="C6" i="12"/>
  <c r="C5" i="12"/>
  <c r="I4" i="12"/>
  <c r="I5" i="12" s="1"/>
  <c r="I6" i="12" s="1"/>
  <c r="I7" i="12" s="1"/>
  <c r="I8" i="12" s="1"/>
  <c r="I9" i="12" s="1"/>
  <c r="I10" i="12" s="1"/>
  <c r="I11" i="12" s="1"/>
  <c r="I12" i="12" s="1"/>
  <c r="I13" i="12" s="1"/>
  <c r="I14" i="12" s="1"/>
  <c r="I15" i="12" s="1"/>
  <c r="I16" i="12" s="1"/>
  <c r="I17" i="12" s="1"/>
  <c r="I18" i="12" s="1"/>
  <c r="C4" i="12"/>
  <c r="C3" i="12"/>
  <c r="C2" i="12"/>
  <c r="C2" i="11" l="1"/>
  <c r="C29" i="11"/>
  <c r="C28" i="11"/>
  <c r="C27" i="11"/>
  <c r="C26" i="11"/>
  <c r="C25" i="11"/>
  <c r="C24" i="11"/>
  <c r="C23" i="11"/>
  <c r="C22" i="11"/>
  <c r="C3" i="11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I22" i="11"/>
  <c r="I23" i="11" s="1"/>
  <c r="I24" i="11" s="1"/>
  <c r="I25" i="11" s="1"/>
  <c r="I26" i="11" s="1"/>
  <c r="I27" i="11" s="1"/>
  <c r="I28" i="11" s="1"/>
  <c r="I29" i="11" s="1"/>
  <c r="I30" i="11" s="1"/>
  <c r="I31" i="11" s="1"/>
  <c r="I32" i="11" s="1"/>
  <c r="I33" i="11" s="1"/>
  <c r="I34" i="11" s="1"/>
  <c r="I35" i="11" s="1"/>
  <c r="I36" i="11" s="1"/>
  <c r="I4" i="11"/>
  <c r="I5" i="11" s="1"/>
  <c r="I6" i="11" s="1"/>
  <c r="I7" i="11" s="1"/>
  <c r="I8" i="11" s="1"/>
  <c r="I9" i="11" s="1"/>
  <c r="I10" i="11" s="1"/>
  <c r="I11" i="11" s="1"/>
  <c r="I12" i="11" s="1"/>
  <c r="I13" i="11" s="1"/>
  <c r="I14" i="11" s="1"/>
  <c r="I15" i="11" s="1"/>
  <c r="I16" i="11" s="1"/>
  <c r="I17" i="11" s="1"/>
  <c r="I18" i="11" s="1"/>
  <c r="N9" i="1"/>
  <c r="W9" i="1" s="1"/>
  <c r="L9" i="1"/>
  <c r="V9" i="1" s="1"/>
  <c r="J9" i="1"/>
  <c r="U9" i="1" s="1"/>
  <c r="H9" i="1"/>
  <c r="T9" i="1" s="1"/>
  <c r="F9" i="1"/>
  <c r="S9" i="1" s="1"/>
  <c r="R9" i="1" s="1"/>
  <c r="N10" i="1"/>
  <c r="L10" i="1"/>
  <c r="J10" i="1"/>
  <c r="U10" i="1" s="1"/>
  <c r="W10" i="1"/>
  <c r="V10" i="1"/>
  <c r="H10" i="1"/>
  <c r="T10" i="1" s="1"/>
  <c r="F10" i="1"/>
  <c r="S10" i="1" s="1"/>
  <c r="N8" i="1"/>
  <c r="W8" i="1" s="1"/>
  <c r="L8" i="1"/>
  <c r="V8" i="1" s="1"/>
  <c r="J8" i="1"/>
  <c r="H8" i="1"/>
  <c r="T8" i="1" s="1"/>
  <c r="F8" i="1"/>
  <c r="S8" i="1" s="1"/>
  <c r="U8" i="1"/>
  <c r="N7" i="1"/>
  <c r="L7" i="1"/>
  <c r="V7" i="1" s="1"/>
  <c r="J7" i="1"/>
  <c r="U7" i="1" s="1"/>
  <c r="H7" i="1"/>
  <c r="F7" i="1"/>
  <c r="W7" i="1"/>
  <c r="T7" i="1"/>
  <c r="S7" i="1"/>
  <c r="N6" i="1"/>
  <c r="W6" i="1" s="1"/>
  <c r="L6" i="1"/>
  <c r="V6" i="1" s="1"/>
  <c r="J6" i="1"/>
  <c r="H6" i="1"/>
  <c r="F6" i="1"/>
  <c r="S6" i="1" s="1"/>
  <c r="U6" i="1"/>
  <c r="T6" i="1"/>
  <c r="N3" i="1"/>
  <c r="W3" i="1" s="1"/>
  <c r="L3" i="1"/>
  <c r="J3" i="1"/>
  <c r="U3" i="1" s="1"/>
  <c r="F3" i="1"/>
  <c r="S3" i="1" s="1"/>
  <c r="H3" i="1"/>
  <c r="T3" i="1"/>
  <c r="V3" i="1"/>
  <c r="N5" i="1"/>
  <c r="W5" i="1" s="1"/>
  <c r="L5" i="1"/>
  <c r="V5" i="1" s="1"/>
  <c r="J5" i="1"/>
  <c r="U5" i="1" s="1"/>
  <c r="H5" i="1"/>
  <c r="T5" i="1" s="1"/>
  <c r="F5" i="1"/>
  <c r="S5" i="1" s="1"/>
  <c r="N4" i="1"/>
  <c r="W4" i="1" s="1"/>
  <c r="L4" i="1"/>
  <c r="V4" i="1" s="1"/>
  <c r="J4" i="1"/>
  <c r="U4" i="1" s="1"/>
  <c r="H4" i="1"/>
  <c r="T4" i="1" s="1"/>
  <c r="F4" i="1"/>
  <c r="S4" i="1" s="1"/>
  <c r="R10" i="1" l="1"/>
  <c r="R8" i="1"/>
  <c r="R7" i="1"/>
  <c r="R6" i="1"/>
  <c r="R3" i="1"/>
  <c r="R5" i="1"/>
  <c r="R4" i="1"/>
</calcChain>
</file>

<file path=xl/sharedStrings.xml><?xml version="1.0" encoding="utf-8"?>
<sst xmlns="http://schemas.openxmlformats.org/spreadsheetml/2006/main" count="69" uniqueCount="38">
  <si>
    <t>Run</t>
  </si>
  <si>
    <t>step</t>
  </si>
  <si>
    <t>xbeq</t>
  </si>
  <si>
    <t>time,  Myr</t>
  </si>
  <si>
    <t>xA, km</t>
  </si>
  <si>
    <t>yA, km</t>
  </si>
  <si>
    <t>rROT,km</t>
  </si>
  <si>
    <t>yROT,km</t>
  </si>
  <si>
    <t>xROT,km</t>
  </si>
  <si>
    <t>xB, km</t>
  </si>
  <si>
    <t>yB, km</t>
  </si>
  <si>
    <t>xC, km</t>
  </si>
  <si>
    <t>yC, km</t>
  </si>
  <si>
    <t>xD, km</t>
  </si>
  <si>
    <t>yD, km</t>
  </si>
  <si>
    <t>xE, km</t>
  </si>
  <si>
    <t>yE, km</t>
  </si>
  <si>
    <t>measured</t>
  </si>
  <si>
    <t>ERROR</t>
  </si>
  <si>
    <t>A</t>
  </si>
  <si>
    <t>B</t>
  </si>
  <si>
    <t>C</t>
  </si>
  <si>
    <t>D</t>
  </si>
  <si>
    <t>E</t>
  </si>
  <si>
    <t>SUM</t>
  </si>
  <si>
    <t>segmentation</t>
  </si>
  <si>
    <t>no</t>
  </si>
  <si>
    <t>yes</t>
  </si>
  <si>
    <t>throw, m</t>
  </si>
  <si>
    <t>Model</t>
  </si>
  <si>
    <t>x, m</t>
  </si>
  <si>
    <t>Xfirst, km</t>
  </si>
  <si>
    <t>throws, m</t>
  </si>
  <si>
    <t>positions, m</t>
  </si>
  <si>
    <t>xbeq164</t>
  </si>
  <si>
    <t>xbeq158</t>
  </si>
  <si>
    <t>xbeq161</t>
  </si>
  <si>
    <t>xbeq169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</si>
</sst>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ExtendedDataFig.6e_xbeq158!$A$2</c:f>
              <c:strCache>
                <c:ptCount val="1"/>
                <c:pt idx="0">
                  <c:v>xbeq158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FF000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ExtendedDataFig.6e_xbeq158!$C$2:$C$50</c:f>
              <c:numCache>
                <c:formatCode>General</c:formatCode>
                <c:ptCount val="49"/>
                <c:pt idx="0">
                  <c:v>1500</c:v>
                </c:pt>
                <c:pt idx="1">
                  <c:v>1506</c:v>
                </c:pt>
                <c:pt idx="2">
                  <c:v>1509</c:v>
                </c:pt>
                <c:pt idx="3">
                  <c:v>1513</c:v>
                </c:pt>
                <c:pt idx="4">
                  <c:v>1520</c:v>
                </c:pt>
                <c:pt idx="5">
                  <c:v>1525</c:v>
                </c:pt>
                <c:pt idx="6">
                  <c:v>1531</c:v>
                </c:pt>
                <c:pt idx="7">
                  <c:v>1537</c:v>
                </c:pt>
                <c:pt idx="8">
                  <c:v>1543</c:v>
                </c:pt>
                <c:pt idx="9">
                  <c:v>1550</c:v>
                </c:pt>
                <c:pt idx="10">
                  <c:v>1556</c:v>
                </c:pt>
                <c:pt idx="11">
                  <c:v>1560</c:v>
                </c:pt>
                <c:pt idx="12">
                  <c:v>1565</c:v>
                </c:pt>
                <c:pt idx="13">
                  <c:v>1617</c:v>
                </c:pt>
                <c:pt idx="14">
                  <c:v>1626</c:v>
                </c:pt>
                <c:pt idx="15">
                  <c:v>1632</c:v>
                </c:pt>
                <c:pt idx="16">
                  <c:v>1638</c:v>
                </c:pt>
                <c:pt idx="17">
                  <c:v>1644</c:v>
                </c:pt>
                <c:pt idx="18">
                  <c:v>1649</c:v>
                </c:pt>
                <c:pt idx="19">
                  <c:v>1655</c:v>
                </c:pt>
                <c:pt idx="20">
                  <c:v>1661</c:v>
                </c:pt>
                <c:pt idx="21">
                  <c:v>1667</c:v>
                </c:pt>
                <c:pt idx="22">
                  <c:v>1674</c:v>
                </c:pt>
                <c:pt idx="23">
                  <c:v>1682</c:v>
                </c:pt>
                <c:pt idx="24">
                  <c:v>1690</c:v>
                </c:pt>
                <c:pt idx="25">
                  <c:v>1698</c:v>
                </c:pt>
                <c:pt idx="26">
                  <c:v>1708</c:v>
                </c:pt>
                <c:pt idx="27">
                  <c:v>1714</c:v>
                </c:pt>
              </c:numCache>
            </c:numRef>
          </c:xVal>
          <c:yVal>
            <c:numRef>
              <c:f>ExtendedDataFig.6e_xbeq158!$D$2:$D$50</c:f>
              <c:numCache>
                <c:formatCode>General</c:formatCode>
                <c:ptCount val="49"/>
                <c:pt idx="0">
                  <c:v>28.584361486879502</c:v>
                </c:pt>
                <c:pt idx="1">
                  <c:v>1743.3133614687999</c:v>
                </c:pt>
                <c:pt idx="2">
                  <c:v>1258.9599919043201</c:v>
                </c:pt>
                <c:pt idx="3">
                  <c:v>341.60282481086603</c:v>
                </c:pt>
                <c:pt idx="4">
                  <c:v>1486.6226114998501</c:v>
                </c:pt>
                <c:pt idx="5">
                  <c:v>316.31763380950002</c:v>
                </c:pt>
                <c:pt idx="6">
                  <c:v>1073.4811470668401</c:v>
                </c:pt>
                <c:pt idx="7">
                  <c:v>1496.4644131191701</c:v>
                </c:pt>
                <c:pt idx="8">
                  <c:v>79.4363591683599</c:v>
                </c:pt>
                <c:pt idx="9">
                  <c:v>42.6022979875329</c:v>
                </c:pt>
                <c:pt idx="10">
                  <c:v>29.7596954266334</c:v>
                </c:pt>
                <c:pt idx="11">
                  <c:v>28.2603259685891</c:v>
                </c:pt>
                <c:pt idx="12">
                  <c:v>22.457158136099999</c:v>
                </c:pt>
                <c:pt idx="13">
                  <c:v>22.847350622937501</c:v>
                </c:pt>
                <c:pt idx="14">
                  <c:v>49.277591290875797</c:v>
                </c:pt>
                <c:pt idx="15">
                  <c:v>56.820281844742603</c:v>
                </c:pt>
                <c:pt idx="16">
                  <c:v>65.301430774184297</c:v>
                </c:pt>
                <c:pt idx="17">
                  <c:v>65.478000071171095</c:v>
                </c:pt>
                <c:pt idx="18">
                  <c:v>78.897389148926706</c:v>
                </c:pt>
                <c:pt idx="19">
                  <c:v>72.711831531994207</c:v>
                </c:pt>
                <c:pt idx="20">
                  <c:v>75.489253859660494</c:v>
                </c:pt>
                <c:pt idx="21">
                  <c:v>74.385598108401595</c:v>
                </c:pt>
                <c:pt idx="22">
                  <c:v>63.816745784107098</c:v>
                </c:pt>
                <c:pt idx="23">
                  <c:v>71.753466323222099</c:v>
                </c:pt>
                <c:pt idx="24">
                  <c:v>33.334563286547002</c:v>
                </c:pt>
                <c:pt idx="25">
                  <c:v>32.308784102401297</c:v>
                </c:pt>
                <c:pt idx="26">
                  <c:v>24.976385043605799</c:v>
                </c:pt>
                <c:pt idx="27">
                  <c:v>24.1574640254704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5E7-884E-B472-4F67D63EEB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1631135"/>
        <c:axId val="1373088608"/>
      </c:scatterChart>
      <c:valAx>
        <c:axId val="1651631135"/>
        <c:scaling>
          <c:orientation val="minMax"/>
          <c:max val="1700"/>
          <c:min val="155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373088608"/>
        <c:crosses val="autoZero"/>
        <c:crossBetween val="midCat"/>
      </c:valAx>
      <c:valAx>
        <c:axId val="1373088608"/>
        <c:scaling>
          <c:orientation val="minMax"/>
          <c:max val="16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General" sourceLinked="1"/>
        <c:majorTickMark val="out"/>
        <c:minorTickMark val="out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651631135"/>
        <c:crossesAt val="-100"/>
        <c:crossBetween val="midCat"/>
        <c:minorUnit val="50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5" l="0.3" r="0.3" t="0.75" header="0.3" footer="0.3"/>
    <c:pageSetup paperSize="9" orientation="portrait" horizontalDpi="0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ExtendedDataFig.6f_xbeq161!$A$2</c:f>
              <c:strCache>
                <c:ptCount val="1"/>
                <c:pt idx="0">
                  <c:v>xbeq161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FF000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ExtendedDataFig.6f_xbeq161!$C$2:$C$50</c:f>
              <c:numCache>
                <c:formatCode>General</c:formatCode>
                <c:ptCount val="49"/>
                <c:pt idx="0">
                  <c:v>1500</c:v>
                </c:pt>
                <c:pt idx="1">
                  <c:v>1505</c:v>
                </c:pt>
                <c:pt idx="2">
                  <c:v>1510</c:v>
                </c:pt>
                <c:pt idx="3">
                  <c:v>1516</c:v>
                </c:pt>
                <c:pt idx="4">
                  <c:v>1522</c:v>
                </c:pt>
                <c:pt idx="5">
                  <c:v>1526</c:v>
                </c:pt>
                <c:pt idx="6">
                  <c:v>1529</c:v>
                </c:pt>
                <c:pt idx="7">
                  <c:v>1536</c:v>
                </c:pt>
                <c:pt idx="8">
                  <c:v>1540</c:v>
                </c:pt>
                <c:pt idx="9">
                  <c:v>1544</c:v>
                </c:pt>
                <c:pt idx="10">
                  <c:v>1549</c:v>
                </c:pt>
                <c:pt idx="11">
                  <c:v>1589</c:v>
                </c:pt>
                <c:pt idx="12">
                  <c:v>1596</c:v>
                </c:pt>
                <c:pt idx="13">
                  <c:v>1605</c:v>
                </c:pt>
                <c:pt idx="14">
                  <c:v>1611</c:v>
                </c:pt>
                <c:pt idx="15">
                  <c:v>1616</c:v>
                </c:pt>
                <c:pt idx="16">
                  <c:v>1624</c:v>
                </c:pt>
                <c:pt idx="17">
                  <c:v>1629</c:v>
                </c:pt>
                <c:pt idx="18">
                  <c:v>1635</c:v>
                </c:pt>
                <c:pt idx="19">
                  <c:v>1641</c:v>
                </c:pt>
                <c:pt idx="20">
                  <c:v>1648</c:v>
                </c:pt>
                <c:pt idx="21">
                  <c:v>1656</c:v>
                </c:pt>
                <c:pt idx="22">
                  <c:v>1663</c:v>
                </c:pt>
                <c:pt idx="23">
                  <c:v>1671</c:v>
                </c:pt>
                <c:pt idx="24">
                  <c:v>1679</c:v>
                </c:pt>
                <c:pt idx="25">
                  <c:v>1689</c:v>
                </c:pt>
                <c:pt idx="26">
                  <c:v>1694</c:v>
                </c:pt>
                <c:pt idx="27">
                  <c:v>0</c:v>
                </c:pt>
              </c:numCache>
            </c:numRef>
          </c:xVal>
          <c:yVal>
            <c:numRef>
              <c:f>ExtendedDataFig.6f_xbeq161!$D$2:$D$50</c:f>
              <c:numCache>
                <c:formatCode>General</c:formatCode>
                <c:ptCount val="49"/>
                <c:pt idx="0">
                  <c:v>1786.6666701408301</c:v>
                </c:pt>
                <c:pt idx="1">
                  <c:v>328.68666951691</c:v>
                </c:pt>
                <c:pt idx="2">
                  <c:v>711.28119098730303</c:v>
                </c:pt>
                <c:pt idx="3">
                  <c:v>2169.77394989091</c:v>
                </c:pt>
                <c:pt idx="4">
                  <c:v>81.116497272640899</c:v>
                </c:pt>
                <c:pt idx="5">
                  <c:v>41.0752270752252</c:v>
                </c:pt>
                <c:pt idx="6">
                  <c:v>42.476768196657197</c:v>
                </c:pt>
                <c:pt idx="7">
                  <c:v>30.141156170867799</c:v>
                </c:pt>
                <c:pt idx="8">
                  <c:v>27.094231714893699</c:v>
                </c:pt>
                <c:pt idx="9">
                  <c:v>22.837919043942801</c:v>
                </c:pt>
                <c:pt idx="10">
                  <c:v>20.010874376560199</c:v>
                </c:pt>
                <c:pt idx="11">
                  <c:v>21.431386441337899</c:v>
                </c:pt>
                <c:pt idx="12">
                  <c:v>30.938568164500602</c:v>
                </c:pt>
                <c:pt idx="13">
                  <c:v>85.4169003899773</c:v>
                </c:pt>
                <c:pt idx="14">
                  <c:v>162.35884513326201</c:v>
                </c:pt>
                <c:pt idx="15">
                  <c:v>248.472913208779</c:v>
                </c:pt>
                <c:pt idx="16">
                  <c:v>206.17303410615699</c:v>
                </c:pt>
                <c:pt idx="17">
                  <c:v>223.00737849637599</c:v>
                </c:pt>
                <c:pt idx="18">
                  <c:v>207.32938876387001</c:v>
                </c:pt>
                <c:pt idx="19">
                  <c:v>200.93772742694901</c:v>
                </c:pt>
                <c:pt idx="20">
                  <c:v>253.013307150342</c:v>
                </c:pt>
                <c:pt idx="21">
                  <c:v>178.126816181365</c:v>
                </c:pt>
                <c:pt idx="22">
                  <c:v>130.77243560661199</c:v>
                </c:pt>
                <c:pt idx="23">
                  <c:v>43.360632053878</c:v>
                </c:pt>
                <c:pt idx="24">
                  <c:v>34.920165404913398</c:v>
                </c:pt>
                <c:pt idx="25">
                  <c:v>27.662190847842499</c:v>
                </c:pt>
                <c:pt idx="26">
                  <c:v>24.269721393167799</c:v>
                </c:pt>
                <c:pt idx="2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EBE-0E43-A058-AF1F94CCB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1631135"/>
        <c:axId val="1373088608"/>
      </c:scatterChart>
      <c:valAx>
        <c:axId val="1651631135"/>
        <c:scaling>
          <c:orientation val="minMax"/>
          <c:max val="1700"/>
          <c:min val="155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373088608"/>
        <c:crosses val="autoZero"/>
        <c:crossBetween val="midCat"/>
      </c:valAx>
      <c:valAx>
        <c:axId val="1373088608"/>
        <c:scaling>
          <c:orientation val="minMax"/>
          <c:max val="16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General" sourceLinked="1"/>
        <c:majorTickMark val="out"/>
        <c:minorTickMark val="out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651631135"/>
        <c:crossesAt val="-100"/>
        <c:crossBetween val="midCat"/>
        <c:minorUnit val="50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5" l="0.3" r="0.3" t="0.75" header="0.3" footer="0.3"/>
    <c:pageSetup paperSize="9" orientation="portrait" horizontalDpi="0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ExtendedDataFig.6g_xbeq164!$A$2</c:f>
              <c:strCache>
                <c:ptCount val="1"/>
                <c:pt idx="0">
                  <c:v>xbeq164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FF000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ExtendedDataFig.6g_xbeq164!$C$2:$C$50</c:f>
              <c:numCache>
                <c:formatCode>General</c:formatCode>
                <c:ptCount val="49"/>
                <c:pt idx="0">
                  <c:v>1500</c:v>
                </c:pt>
                <c:pt idx="1">
                  <c:v>1504</c:v>
                </c:pt>
                <c:pt idx="2">
                  <c:v>1508</c:v>
                </c:pt>
                <c:pt idx="3">
                  <c:v>1511</c:v>
                </c:pt>
                <c:pt idx="4">
                  <c:v>1517</c:v>
                </c:pt>
                <c:pt idx="5">
                  <c:v>1521</c:v>
                </c:pt>
                <c:pt idx="6">
                  <c:v>1525</c:v>
                </c:pt>
                <c:pt idx="7">
                  <c:v>1530</c:v>
                </c:pt>
                <c:pt idx="8">
                  <c:v>1570</c:v>
                </c:pt>
                <c:pt idx="9">
                  <c:v>1577</c:v>
                </c:pt>
                <c:pt idx="10">
                  <c:v>1586</c:v>
                </c:pt>
                <c:pt idx="11">
                  <c:v>1591</c:v>
                </c:pt>
                <c:pt idx="12">
                  <c:v>1597</c:v>
                </c:pt>
                <c:pt idx="13">
                  <c:v>1602</c:v>
                </c:pt>
                <c:pt idx="14">
                  <c:v>1605</c:v>
                </c:pt>
                <c:pt idx="15">
                  <c:v>1611</c:v>
                </c:pt>
                <c:pt idx="16">
                  <c:v>1617</c:v>
                </c:pt>
                <c:pt idx="17">
                  <c:v>1623</c:v>
                </c:pt>
                <c:pt idx="18">
                  <c:v>1630</c:v>
                </c:pt>
                <c:pt idx="19">
                  <c:v>1639</c:v>
                </c:pt>
                <c:pt idx="20">
                  <c:v>1646</c:v>
                </c:pt>
                <c:pt idx="21">
                  <c:v>1653</c:v>
                </c:pt>
                <c:pt idx="22">
                  <c:v>1662</c:v>
                </c:pt>
                <c:pt idx="23">
                  <c:v>1672</c:v>
                </c:pt>
                <c:pt idx="24">
                  <c:v>1677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xVal>
          <c:yVal>
            <c:numRef>
              <c:f>ExtendedDataFig.6g_xbeq164!$D$2:$D$50</c:f>
              <c:numCache>
                <c:formatCode>General</c:formatCode>
                <c:ptCount val="49"/>
                <c:pt idx="0">
                  <c:v>59.004248912707602</c:v>
                </c:pt>
                <c:pt idx="1">
                  <c:v>81.007525821462707</c:v>
                </c:pt>
                <c:pt idx="2">
                  <c:v>39.992556628408302</c:v>
                </c:pt>
                <c:pt idx="3">
                  <c:v>42.047516875496903</c:v>
                </c:pt>
                <c:pt idx="4">
                  <c:v>30.399507809202898</c:v>
                </c:pt>
                <c:pt idx="5">
                  <c:v>27.083676162144801</c:v>
                </c:pt>
                <c:pt idx="6">
                  <c:v>22.456430430524399</c:v>
                </c:pt>
                <c:pt idx="7">
                  <c:v>20.073448151163198</c:v>
                </c:pt>
                <c:pt idx="8">
                  <c:v>21.4322398450226</c:v>
                </c:pt>
                <c:pt idx="9">
                  <c:v>30.958826561205001</c:v>
                </c:pt>
                <c:pt idx="10">
                  <c:v>81.355991657724104</c:v>
                </c:pt>
                <c:pt idx="11">
                  <c:v>156.58095227194599</c:v>
                </c:pt>
                <c:pt idx="12">
                  <c:v>735.33472200124004</c:v>
                </c:pt>
                <c:pt idx="13">
                  <c:v>112.32957956246</c:v>
                </c:pt>
                <c:pt idx="14">
                  <c:v>337.13220624697101</c:v>
                </c:pt>
                <c:pt idx="15">
                  <c:v>392.94154977754403</c:v>
                </c:pt>
                <c:pt idx="16">
                  <c:v>322.94376072474398</c:v>
                </c:pt>
                <c:pt idx="17">
                  <c:v>353.43144483087701</c:v>
                </c:pt>
                <c:pt idx="18">
                  <c:v>470.95818843948803</c:v>
                </c:pt>
                <c:pt idx="19">
                  <c:v>382.12844047094001</c:v>
                </c:pt>
                <c:pt idx="20">
                  <c:v>160.866459178019</c:v>
                </c:pt>
                <c:pt idx="21">
                  <c:v>43.356599677072303</c:v>
                </c:pt>
                <c:pt idx="22">
                  <c:v>34.166344491889703</c:v>
                </c:pt>
                <c:pt idx="23">
                  <c:v>28.297716523402901</c:v>
                </c:pt>
                <c:pt idx="24">
                  <c:v>24.749224677004701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7F2-0E4D-80A6-872A91828A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1631135"/>
        <c:axId val="1373088608"/>
      </c:scatterChart>
      <c:valAx>
        <c:axId val="1651631135"/>
        <c:scaling>
          <c:orientation val="minMax"/>
          <c:max val="1700"/>
          <c:min val="155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373088608"/>
        <c:crosses val="autoZero"/>
        <c:crossBetween val="midCat"/>
      </c:valAx>
      <c:valAx>
        <c:axId val="1373088608"/>
        <c:scaling>
          <c:orientation val="minMax"/>
          <c:max val="16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General" sourceLinked="1"/>
        <c:majorTickMark val="out"/>
        <c:minorTickMark val="out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651631135"/>
        <c:crossesAt val="-100"/>
        <c:crossBetween val="midCat"/>
        <c:minorUnit val="50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5" l="0.3" r="0.3" t="0.75" header="0.3" footer="0.3"/>
    <c:pageSetup paperSize="9" orientation="portrait" horizontalDpi="0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ExtendedDataFig.6h_xbeq169!$A$2</c:f>
              <c:strCache>
                <c:ptCount val="1"/>
                <c:pt idx="0">
                  <c:v>xbeq169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FF000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ExtendedDataFig.6h_xbeq169!$C$2:$C$50</c:f>
              <c:numCache>
                <c:formatCode>General</c:formatCode>
                <c:ptCount val="49"/>
                <c:pt idx="0">
                  <c:v>1538</c:v>
                </c:pt>
                <c:pt idx="1">
                  <c:v>1545</c:v>
                </c:pt>
                <c:pt idx="2">
                  <c:v>1553</c:v>
                </c:pt>
                <c:pt idx="3">
                  <c:v>1559</c:v>
                </c:pt>
                <c:pt idx="4">
                  <c:v>1566</c:v>
                </c:pt>
                <c:pt idx="5">
                  <c:v>1569</c:v>
                </c:pt>
                <c:pt idx="6">
                  <c:v>1574</c:v>
                </c:pt>
                <c:pt idx="7">
                  <c:v>1580</c:v>
                </c:pt>
                <c:pt idx="8">
                  <c:v>1586</c:v>
                </c:pt>
                <c:pt idx="9">
                  <c:v>1593</c:v>
                </c:pt>
                <c:pt idx="10">
                  <c:v>1600</c:v>
                </c:pt>
                <c:pt idx="11">
                  <c:v>1607</c:v>
                </c:pt>
                <c:pt idx="12">
                  <c:v>1609</c:v>
                </c:pt>
                <c:pt idx="13">
                  <c:v>1617</c:v>
                </c:pt>
                <c:pt idx="14">
                  <c:v>1624</c:v>
                </c:pt>
                <c:pt idx="15">
                  <c:v>1632</c:v>
                </c:pt>
                <c:pt idx="16">
                  <c:v>1643</c:v>
                </c:pt>
                <c:pt idx="17">
                  <c:v>1648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xVal>
          <c:yVal>
            <c:numRef>
              <c:f>ExtendedDataFig.6h_xbeq169!$D$2:$D$50</c:f>
              <c:numCache>
                <c:formatCode>General</c:formatCode>
                <c:ptCount val="49"/>
                <c:pt idx="0">
                  <c:v>20.7959055219224</c:v>
                </c:pt>
                <c:pt idx="1">
                  <c:v>31.015013924760598</c:v>
                </c:pt>
                <c:pt idx="2">
                  <c:v>77.506540602506604</c:v>
                </c:pt>
                <c:pt idx="3">
                  <c:v>199.35304591082601</c:v>
                </c:pt>
                <c:pt idx="4">
                  <c:v>1597.8854055209899</c:v>
                </c:pt>
                <c:pt idx="5">
                  <c:v>762.14521447908999</c:v>
                </c:pt>
                <c:pt idx="6">
                  <c:v>641.46254034377102</c:v>
                </c:pt>
                <c:pt idx="7">
                  <c:v>688.74052076372004</c:v>
                </c:pt>
                <c:pt idx="8">
                  <c:v>719.44527654768797</c:v>
                </c:pt>
                <c:pt idx="9">
                  <c:v>834.96434648775198</c:v>
                </c:pt>
                <c:pt idx="10">
                  <c:v>1342.4506648235599</c:v>
                </c:pt>
                <c:pt idx="11">
                  <c:v>764.31117264206205</c:v>
                </c:pt>
                <c:pt idx="12">
                  <c:v>1102.8290056621699</c:v>
                </c:pt>
                <c:pt idx="13">
                  <c:v>157.14623988255499</c:v>
                </c:pt>
                <c:pt idx="14">
                  <c:v>43.911796385558702</c:v>
                </c:pt>
                <c:pt idx="15">
                  <c:v>35.179528165190398</c:v>
                </c:pt>
                <c:pt idx="16">
                  <c:v>28.336055527584499</c:v>
                </c:pt>
                <c:pt idx="17">
                  <c:v>24.923226479447699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FFD-9145-A6BC-6897146D3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1631135"/>
        <c:axId val="1373088608"/>
      </c:scatterChart>
      <c:valAx>
        <c:axId val="1651631135"/>
        <c:scaling>
          <c:orientation val="minMax"/>
          <c:max val="1700"/>
          <c:min val="155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373088608"/>
        <c:crosses val="autoZero"/>
        <c:crossBetween val="midCat"/>
      </c:valAx>
      <c:valAx>
        <c:axId val="1373088608"/>
        <c:scaling>
          <c:orientation val="minMax"/>
          <c:max val="16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General" sourceLinked="1"/>
        <c:majorTickMark val="out"/>
        <c:minorTickMark val="out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Arial" panose="020B0604020202020204" pitchFamily="34" charset="0"/>
              </a:defRPr>
            </a:pPr>
            <a:endParaRPr lang="en-CH"/>
          </a:p>
        </c:txPr>
        <c:crossAx val="1651631135"/>
        <c:crossesAt val="-100"/>
        <c:crossBetween val="midCat"/>
        <c:minorUnit val="50"/>
      </c:valAx>
      <c:spPr>
        <a:noFill/>
        <a:ln w="254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CH"/>
    </a:p>
  </c:txPr>
  <c:printSettings>
    <c:headerFooter/>
    <c:pageMargins b="0.75" l="0.3" r="0.3" t="0.75" header="0.3" footer="0.3"/>
    <c:pageSetup paperSize="9" orientation="portrait" horizontalDpi="0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2</xdr:row>
      <xdr:rowOff>190500</xdr:rowOff>
    </xdr:from>
    <xdr:to>
      <xdr:col>6</xdr:col>
      <xdr:colOff>660400</xdr:colOff>
      <xdr:row>25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CB5404-22EC-C24A-AC03-B8604AF442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22</xdr:row>
      <xdr:rowOff>165100</xdr:rowOff>
    </xdr:from>
    <xdr:to>
      <xdr:col>6</xdr:col>
      <xdr:colOff>673100</xdr:colOff>
      <xdr:row>45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D84BD4-0CB3-6F40-BDA1-3984938A0E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22</xdr:row>
      <xdr:rowOff>165100</xdr:rowOff>
    </xdr:from>
    <xdr:to>
      <xdr:col>6</xdr:col>
      <xdr:colOff>673100</xdr:colOff>
      <xdr:row>45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61C83DE-AAB4-9C4C-8B2D-D55AD3C278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22</xdr:row>
      <xdr:rowOff>165100</xdr:rowOff>
    </xdr:from>
    <xdr:to>
      <xdr:col>6</xdr:col>
      <xdr:colOff>673100</xdr:colOff>
      <xdr:row>45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1A749D3-6A00-7744-9114-F459FC76D4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EC2C0-E466-5D4B-9716-21E05BF64389}">
  <dimension ref="A1:W10"/>
  <sheetViews>
    <sheetView workbookViewId="0">
      <selection activeCell="A2" sqref="A2:F10"/>
    </sheetView>
  </sheetViews>
  <sheetFormatPr baseColWidth="10" defaultRowHeight="16" x14ac:dyDescent="0.2"/>
  <sheetData>
    <row r="1" spans="1:23" x14ac:dyDescent="0.2">
      <c r="E1" t="s">
        <v>17</v>
      </c>
      <c r="R1" t="s">
        <v>18</v>
      </c>
    </row>
    <row r="2" spans="1:23" x14ac:dyDescent="0.2">
      <c r="A2" t="s">
        <v>0</v>
      </c>
      <c r="B2" t="s">
        <v>1</v>
      </c>
      <c r="C2" t="s">
        <v>25</v>
      </c>
      <c r="D2" t="s">
        <v>3</v>
      </c>
      <c r="E2" t="s">
        <v>4</v>
      </c>
      <c r="F2" t="s">
        <v>5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8</v>
      </c>
      <c r="P2" t="s">
        <v>7</v>
      </c>
      <c r="Q2" t="s">
        <v>6</v>
      </c>
      <c r="R2" t="s">
        <v>24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</row>
    <row r="3" spans="1:23" x14ac:dyDescent="0.2">
      <c r="A3" t="s">
        <v>2</v>
      </c>
      <c r="B3">
        <v>90</v>
      </c>
      <c r="C3" t="s">
        <v>26</v>
      </c>
      <c r="D3">
        <v>7.5037000000000003</v>
      </c>
      <c r="E3">
        <v>1400</v>
      </c>
      <c r="F3">
        <f>85/1700*300</f>
        <v>15</v>
      </c>
      <c r="G3">
        <v>1350</v>
      </c>
      <c r="H3">
        <f>92/1700*300</f>
        <v>16.235294117647058</v>
      </c>
      <c r="I3">
        <v>1300</v>
      </c>
      <c r="J3">
        <f>115/1700*300</f>
        <v>20.294117647058822</v>
      </c>
      <c r="K3">
        <v>1250</v>
      </c>
      <c r="L3">
        <f>150/1700*300</f>
        <v>26.47058823529412</v>
      </c>
      <c r="M3">
        <v>1200</v>
      </c>
      <c r="N3">
        <f>196/1700*300</f>
        <v>34.588235294117645</v>
      </c>
      <c r="O3">
        <v>1401.4694547315553</v>
      </c>
      <c r="P3">
        <v>1050.8491490585136</v>
      </c>
      <c r="Q3">
        <v>1035.7672066937262</v>
      </c>
      <c r="R3">
        <f t="shared" ref="R3:R8" si="0">SUM(S3:W3)</f>
        <v>0.21171075869242939</v>
      </c>
      <c r="S3">
        <f t="shared" ref="S3:S8" si="1">(((E3-$O3)^2+(F3-$P3)^2)^0.5-$Q3)^2</f>
        <v>6.8864517847929815E-3</v>
      </c>
      <c r="T3">
        <f t="shared" ref="T3:T8" si="2">(((G3-$O3)^2+(H3-$P3)^2)^0.5-$Q3)^2</f>
        <v>1.5900084388664897E-2</v>
      </c>
      <c r="U3">
        <f t="shared" ref="U3:U8" si="3">(((I3-$O3)^2+(J3-$P3)^2)^0.5-$Q3)^2</f>
        <v>5.2364626140575951E-2</v>
      </c>
      <c r="V3">
        <f t="shared" ref="V3:V8" si="4">(((K3-$O3)^2+(L3-$P3)^2)^0.5-$Q3)^2</f>
        <v>6.2851469123140685E-2</v>
      </c>
      <c r="W3">
        <f t="shared" ref="W3:W8" si="5">(((M3-$O3)^2+(N3-$P3)^2)^0.5-$Q3)^2</f>
        <v>7.3708127255254885E-2</v>
      </c>
    </row>
    <row r="4" spans="1:23" x14ac:dyDescent="0.2">
      <c r="A4" t="s">
        <v>2</v>
      </c>
      <c r="B4">
        <v>100</v>
      </c>
      <c r="C4" t="s">
        <v>26</v>
      </c>
      <c r="D4">
        <v>8.5037000000000003</v>
      </c>
      <c r="E4">
        <v>1400</v>
      </c>
      <c r="F4">
        <f>49/974*300</f>
        <v>15.09240246406571</v>
      </c>
      <c r="G4">
        <v>1350</v>
      </c>
      <c r="H4">
        <f>52/974*300</f>
        <v>16.016427104722794</v>
      </c>
      <c r="I4">
        <v>1300</v>
      </c>
      <c r="J4">
        <f>65/974*300</f>
        <v>20.020533880903493</v>
      </c>
      <c r="K4">
        <v>1250</v>
      </c>
      <c r="L4">
        <f>88/974*300</f>
        <v>27.104722792607806</v>
      </c>
      <c r="M4">
        <v>1200</v>
      </c>
      <c r="N4">
        <f>120/974*300</f>
        <v>36.960985626283367</v>
      </c>
      <c r="O4">
        <v>1389.8278440286592</v>
      </c>
      <c r="P4">
        <v>844.37101027874189</v>
      </c>
      <c r="Q4">
        <v>829.28965453491423</v>
      </c>
      <c r="R4">
        <f t="shared" si="0"/>
        <v>4.6801367628456068E-2</v>
      </c>
      <c r="S4">
        <f t="shared" si="1"/>
        <v>2.6356049368740659E-3</v>
      </c>
      <c r="T4">
        <f t="shared" si="2"/>
        <v>4.7745072905560682E-4</v>
      </c>
      <c r="U4">
        <f t="shared" si="3"/>
        <v>3.5330560719501569E-3</v>
      </c>
      <c r="V4">
        <f t="shared" si="4"/>
        <v>2.1881275593747404E-2</v>
      </c>
      <c r="W4">
        <f t="shared" si="5"/>
        <v>1.8273980296828835E-2</v>
      </c>
    </row>
    <row r="5" spans="1:23" x14ac:dyDescent="0.2">
      <c r="A5" t="s">
        <v>2</v>
      </c>
      <c r="B5">
        <v>110</v>
      </c>
      <c r="C5" t="s">
        <v>26</v>
      </c>
      <c r="D5">
        <v>9.5037000000000003</v>
      </c>
      <c r="E5">
        <v>1400</v>
      </c>
      <c r="F5">
        <f>83/1700*300</f>
        <v>14.647058823529411</v>
      </c>
      <c r="G5">
        <v>1350</v>
      </c>
      <c r="H5">
        <f>92/1700*300</f>
        <v>16.235294117647058</v>
      </c>
      <c r="I5">
        <v>1300</v>
      </c>
      <c r="J5">
        <f>117/1700*300</f>
        <v>20.647058823529409</v>
      </c>
      <c r="K5">
        <v>1250</v>
      </c>
      <c r="L5">
        <f>169/1700*300</f>
        <v>29.823529411764707</v>
      </c>
      <c r="M5">
        <v>1200</v>
      </c>
      <c r="N5">
        <f>242/1700*300</f>
        <v>42.705882352941181</v>
      </c>
      <c r="O5">
        <v>1386.6375846532333</v>
      </c>
      <c r="P5">
        <v>649.05503347853266</v>
      </c>
      <c r="Q5">
        <v>634.26567484806583</v>
      </c>
      <c r="R5">
        <f t="shared" si="0"/>
        <v>0.28072693908265123</v>
      </c>
      <c r="S5">
        <f t="shared" si="1"/>
        <v>8.0094217377970581E-2</v>
      </c>
      <c r="T5">
        <f t="shared" si="2"/>
        <v>0.14918303720212106</v>
      </c>
      <c r="U5">
        <f t="shared" si="3"/>
        <v>7.4784256130424167E-3</v>
      </c>
      <c r="V5">
        <f t="shared" si="4"/>
        <v>1.9136130282154697E-2</v>
      </c>
      <c r="W5">
        <f t="shared" si="5"/>
        <v>2.4835128607362474E-2</v>
      </c>
    </row>
    <row r="6" spans="1:23" x14ac:dyDescent="0.2">
      <c r="A6" t="s">
        <v>2</v>
      </c>
      <c r="B6">
        <v>120</v>
      </c>
      <c r="C6" t="s">
        <v>27</v>
      </c>
      <c r="D6">
        <v>10.414099999999999</v>
      </c>
      <c r="E6">
        <v>1400</v>
      </c>
      <c r="F6">
        <f>79/1700*300</f>
        <v>13.941176470588236</v>
      </c>
      <c r="G6">
        <v>1350</v>
      </c>
      <c r="H6">
        <f>85/1700*300</f>
        <v>15</v>
      </c>
      <c r="I6">
        <v>1300</v>
      </c>
      <c r="J6">
        <f>120/1700*300</f>
        <v>21.176470588235293</v>
      </c>
      <c r="K6">
        <v>1250</v>
      </c>
      <c r="L6">
        <f>197/1700*300</f>
        <v>34.764705882352942</v>
      </c>
      <c r="M6">
        <v>1200</v>
      </c>
      <c r="N6">
        <f>315/1700*300</f>
        <v>55.588235294117652</v>
      </c>
      <c r="O6">
        <v>1378.4220700874841</v>
      </c>
      <c r="P6">
        <v>413.35576263521648</v>
      </c>
      <c r="Q6">
        <v>399.77514348551625</v>
      </c>
      <c r="R6">
        <f t="shared" si="0"/>
        <v>0.24316514732259731</v>
      </c>
      <c r="S6">
        <f t="shared" si="1"/>
        <v>4.9230680648109336E-2</v>
      </c>
      <c r="T6">
        <f t="shared" si="2"/>
        <v>0.16543132691620951</v>
      </c>
      <c r="U6">
        <f t="shared" si="3"/>
        <v>2.8266091460121968E-2</v>
      </c>
      <c r="V6">
        <f t="shared" si="4"/>
        <v>1.6532375734599013E-5</v>
      </c>
      <c r="W6">
        <f t="shared" si="5"/>
        <v>2.2051592242189842E-4</v>
      </c>
    </row>
    <row r="7" spans="1:23" x14ac:dyDescent="0.2">
      <c r="A7" t="s">
        <v>2</v>
      </c>
      <c r="B7">
        <v>130</v>
      </c>
      <c r="C7" t="s">
        <v>27</v>
      </c>
      <c r="D7">
        <v>10.905200000000001</v>
      </c>
      <c r="E7">
        <v>1400</v>
      </c>
      <c r="F7">
        <f>98/1700*300</f>
        <v>17.294117647058822</v>
      </c>
      <c r="G7">
        <v>1350</v>
      </c>
      <c r="H7">
        <f>107/1700*300</f>
        <v>18.882352941176471</v>
      </c>
      <c r="I7">
        <v>1300</v>
      </c>
      <c r="J7">
        <f>150/1700*300</f>
        <v>26.47058823529412</v>
      </c>
      <c r="K7">
        <v>1250</v>
      </c>
      <c r="L7">
        <f>282/1700*300</f>
        <v>49.764705882352942</v>
      </c>
      <c r="M7">
        <v>1200</v>
      </c>
      <c r="N7">
        <f>480/1700*300</f>
        <v>84.705882352941174</v>
      </c>
      <c r="O7">
        <v>1376.057755053195</v>
      </c>
      <c r="P7">
        <v>277.31145794277029</v>
      </c>
      <c r="Q7">
        <v>260.80620669763806</v>
      </c>
      <c r="R7">
        <f t="shared" si="0"/>
        <v>3.431653526143994</v>
      </c>
      <c r="S7">
        <f t="shared" si="1"/>
        <v>9.6783794415793739E-2</v>
      </c>
      <c r="T7">
        <f t="shared" si="2"/>
        <v>1.1378588662577582</v>
      </c>
      <c r="U7">
        <f t="shared" si="3"/>
        <v>1.7211925253882325</v>
      </c>
      <c r="V7">
        <f t="shared" si="4"/>
        <v>0.4560473199204515</v>
      </c>
      <c r="W7">
        <f t="shared" si="5"/>
        <v>1.9771020161758284E-2</v>
      </c>
    </row>
    <row r="8" spans="1:23" x14ac:dyDescent="0.2">
      <c r="A8" t="s">
        <v>2</v>
      </c>
      <c r="B8">
        <v>140</v>
      </c>
      <c r="C8" t="s">
        <v>26</v>
      </c>
      <c r="D8">
        <v>11.1518</v>
      </c>
      <c r="E8">
        <v>1400</v>
      </c>
      <c r="F8">
        <f>92/1700*300</f>
        <v>16.235294117647058</v>
      </c>
      <c r="G8">
        <v>1350</v>
      </c>
      <c r="H8">
        <f>101/1700*300</f>
        <v>17.823529411764707</v>
      </c>
      <c r="I8">
        <v>1300</v>
      </c>
      <c r="J8">
        <f>125/1700*300</f>
        <v>22.058823529411764</v>
      </c>
      <c r="K8">
        <v>1250</v>
      </c>
      <c r="L8">
        <f>151/1700*300</f>
        <v>26.647058823529409</v>
      </c>
      <c r="M8">
        <v>1200</v>
      </c>
      <c r="N8">
        <f>207/1700*300</f>
        <v>36.529411764705884</v>
      </c>
      <c r="O8">
        <v>1386.524761705439</v>
      </c>
      <c r="P8">
        <v>901.30132849324593</v>
      </c>
      <c r="Q8">
        <v>884.55960257188292</v>
      </c>
      <c r="R8">
        <f t="shared" si="0"/>
        <v>2.1027498989803544</v>
      </c>
      <c r="S8">
        <f t="shared" si="1"/>
        <v>0.37088944419162645</v>
      </c>
      <c r="T8">
        <f t="shared" si="2"/>
        <v>0.10700880688248306</v>
      </c>
      <c r="U8">
        <f t="shared" si="3"/>
        <v>1.1448526817865434</v>
      </c>
      <c r="V8">
        <f t="shared" si="4"/>
        <v>0.47007317642851737</v>
      </c>
      <c r="W8">
        <f t="shared" si="5"/>
        <v>9.9257896911839529E-3</v>
      </c>
    </row>
    <row r="9" spans="1:23" x14ac:dyDescent="0.2">
      <c r="A9" t="s">
        <v>2</v>
      </c>
      <c r="B9">
        <v>150</v>
      </c>
      <c r="C9" t="s">
        <v>27</v>
      </c>
      <c r="D9">
        <v>11.459899999999999</v>
      </c>
      <c r="E9">
        <v>1550</v>
      </c>
      <c r="F9">
        <f>49/975*300</f>
        <v>15.076923076923077</v>
      </c>
      <c r="G9">
        <v>1500</v>
      </c>
      <c r="H9">
        <f>53/975*300</f>
        <v>16.30769230769231</v>
      </c>
      <c r="I9">
        <v>1400</v>
      </c>
      <c r="J9">
        <f>97/975*300</f>
        <v>29.846153846153847</v>
      </c>
      <c r="K9">
        <v>1300</v>
      </c>
      <c r="L9">
        <f>173/975*300</f>
        <v>53.230769230769234</v>
      </c>
      <c r="M9">
        <v>1200</v>
      </c>
      <c r="N9">
        <f>450/975*300</f>
        <v>138.46153846153848</v>
      </c>
      <c r="O9">
        <v>1491.033766397713</v>
      </c>
      <c r="P9">
        <v>423.4768244211146</v>
      </c>
      <c r="Q9">
        <v>409.57926132706223</v>
      </c>
      <c r="R9">
        <f t="shared" ref="R9" si="6">SUM(S9:W9)</f>
        <v>100.18749051239863</v>
      </c>
      <c r="S9">
        <f t="shared" ref="S9" si="7">(((E9-$O9)^2+(F9-$P9)^2)^0.5-$Q9)^2</f>
        <v>9.3364495169623094</v>
      </c>
      <c r="T9">
        <f t="shared" ref="T9" si="8">(((G9-$O9)^2+(H9-$P9)^2)^0.5-$Q9)^2</f>
        <v>5.3426572415263678</v>
      </c>
      <c r="U9">
        <f t="shared" ref="U9" si="9">(((I9-$O9)^2+(J9-$P9)^2)^0.5-$Q9)^2</f>
        <v>30.90413379176924</v>
      </c>
      <c r="V9">
        <f t="shared" ref="V9" si="10">(((K9-$O9)^2+(L9-$P9)^2)^0.5-$Q9)^2</f>
        <v>49.636525821869839</v>
      </c>
      <c r="W9">
        <f t="shared" ref="W9" si="11">(((M9-$O9)^2+(N9-$P9)^2)^0.5-$Q9)^2</f>
        <v>4.9677241402708576</v>
      </c>
    </row>
    <row r="10" spans="1:23" x14ac:dyDescent="0.2">
      <c r="A10" t="s">
        <v>2</v>
      </c>
      <c r="B10">
        <v>160</v>
      </c>
      <c r="C10" t="s">
        <v>27</v>
      </c>
      <c r="D10">
        <v>11.8286</v>
      </c>
      <c r="E10">
        <v>1550</v>
      </c>
      <c r="F10">
        <f>49/975*300</f>
        <v>15.076923076923077</v>
      </c>
      <c r="G10">
        <v>1500</v>
      </c>
      <c r="H10">
        <f>53/975*300</f>
        <v>16.30769230769231</v>
      </c>
      <c r="I10">
        <v>1400</v>
      </c>
      <c r="J10">
        <f>97/975*300</f>
        <v>29.846153846153847</v>
      </c>
      <c r="K10">
        <v>1300</v>
      </c>
      <c r="L10">
        <f>173/975*300</f>
        <v>53.230769230769234</v>
      </c>
      <c r="M10">
        <v>1200</v>
      </c>
      <c r="N10">
        <f>450/975*300</f>
        <v>138.46153846153848</v>
      </c>
      <c r="O10">
        <v>1491.033766397713</v>
      </c>
      <c r="P10">
        <v>423.4768244211146</v>
      </c>
      <c r="Q10">
        <v>409.57926132706223</v>
      </c>
      <c r="R10">
        <f t="shared" ref="R10" si="12">SUM(S10:W10)</f>
        <v>100.18749051239863</v>
      </c>
      <c r="S10">
        <f t="shared" ref="S10" si="13">(((E10-$O10)^2+(F10-$P10)^2)^0.5-$Q10)^2</f>
        <v>9.3364495169623094</v>
      </c>
      <c r="T10">
        <f t="shared" ref="T10" si="14">(((G10-$O10)^2+(H10-$P10)^2)^0.5-$Q10)^2</f>
        <v>5.3426572415263678</v>
      </c>
      <c r="U10">
        <f t="shared" ref="U10" si="15">(((I10-$O10)^2+(J10-$P10)^2)^0.5-$Q10)^2</f>
        <v>30.90413379176924</v>
      </c>
      <c r="V10">
        <f t="shared" ref="V10" si="16">(((K10-$O10)^2+(L10-$P10)^2)^0.5-$Q10)^2</f>
        <v>49.636525821869839</v>
      </c>
      <c r="W10">
        <f t="shared" ref="W10" si="17">(((M10-$O10)^2+(N10-$P10)^2)^0.5-$Q10)^2</f>
        <v>4.9677241402708576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938BA-81D7-2140-92DF-20546ACCDB41}">
  <dimension ref="A1:AK36"/>
  <sheetViews>
    <sheetView tabSelected="1" topLeftCell="A9" workbookViewId="0">
      <selection activeCell="B2" sqref="B2:B29"/>
    </sheetView>
  </sheetViews>
  <sheetFormatPr baseColWidth="10" defaultRowHeight="16" x14ac:dyDescent="0.2"/>
  <sheetData>
    <row r="1" spans="1:37" x14ac:dyDescent="0.2">
      <c r="A1" t="s">
        <v>29</v>
      </c>
      <c r="B1" t="s">
        <v>30</v>
      </c>
      <c r="C1" t="s">
        <v>31</v>
      </c>
      <c r="D1" t="s">
        <v>28</v>
      </c>
    </row>
    <row r="2" spans="1:37" x14ac:dyDescent="0.2">
      <c r="A2" t="s">
        <v>35</v>
      </c>
      <c r="B2">
        <v>1500000</v>
      </c>
      <c r="C2">
        <f>B2/1000</f>
        <v>1500</v>
      </c>
      <c r="D2">
        <v>28.584361486879502</v>
      </c>
      <c r="I2" t="s">
        <v>32</v>
      </c>
    </row>
    <row r="3" spans="1:37" x14ac:dyDescent="0.2">
      <c r="B3">
        <v>1506000</v>
      </c>
      <c r="C3">
        <f t="shared" ref="C3:C29" si="0">B3/1000</f>
        <v>1506</v>
      </c>
      <c r="D3">
        <v>1743.3133614687999</v>
      </c>
      <c r="I3">
        <v>156</v>
      </c>
      <c r="J3">
        <v>113.796703183255</v>
      </c>
      <c r="K3">
        <v>673.45446535308804</v>
      </c>
      <c r="L3">
        <v>677.32655596574796</v>
      </c>
      <c r="M3">
        <v>1437.3604828264699</v>
      </c>
      <c r="N3">
        <v>1097.4434933458699</v>
      </c>
      <c r="O3">
        <v>331.95727872132801</v>
      </c>
      <c r="P3">
        <v>1348.4540312157901</v>
      </c>
      <c r="Q3">
        <v>313.546520682741</v>
      </c>
      <c r="R3">
        <v>1318.55292799023</v>
      </c>
      <c r="S3">
        <v>1563.3216086676</v>
      </c>
      <c r="T3">
        <v>80.937013609038402</v>
      </c>
      <c r="U3">
        <v>41.617662543138003</v>
      </c>
      <c r="V3">
        <v>42.719303264146198</v>
      </c>
      <c r="W3">
        <v>30.134230641851602</v>
      </c>
      <c r="X3">
        <v>28.0064154023943</v>
      </c>
      <c r="Y3">
        <v>22.736965755571099</v>
      </c>
      <c r="Z3">
        <v>21.025284496178401</v>
      </c>
      <c r="AA3">
        <v>23.1768254412166</v>
      </c>
      <c r="AB3">
        <v>23.436733227876498</v>
      </c>
      <c r="AC3">
        <v>22.190712760937298</v>
      </c>
      <c r="AD3">
        <v>24.999109892516699</v>
      </c>
      <c r="AE3">
        <v>23.793703889814299</v>
      </c>
      <c r="AF3">
        <v>24.6264667301785</v>
      </c>
      <c r="AG3">
        <v>0</v>
      </c>
      <c r="AH3">
        <v>0</v>
      </c>
      <c r="AI3">
        <v>0</v>
      </c>
      <c r="AJ3">
        <v>0</v>
      </c>
      <c r="AK3">
        <v>0</v>
      </c>
    </row>
    <row r="4" spans="1:37" x14ac:dyDescent="0.2">
      <c r="B4">
        <v>1509000</v>
      </c>
      <c r="C4">
        <f t="shared" si="0"/>
        <v>1509</v>
      </c>
      <c r="D4">
        <v>1258.9599919043201</v>
      </c>
      <c r="I4">
        <f>I3+1</f>
        <v>157</v>
      </c>
      <c r="J4">
        <v>617.89973492377999</v>
      </c>
      <c r="K4">
        <v>529.77838073050202</v>
      </c>
      <c r="L4">
        <v>1712.1460613510201</v>
      </c>
      <c r="M4">
        <v>1587.57697463668</v>
      </c>
      <c r="N4">
        <v>364.69131960105199</v>
      </c>
      <c r="O4">
        <v>1412.00090066346</v>
      </c>
      <c r="P4">
        <v>327.89153684016298</v>
      </c>
      <c r="Q4">
        <v>1022.80201671347</v>
      </c>
      <c r="R4">
        <v>1446.3053455659899</v>
      </c>
      <c r="S4">
        <v>78.444434314586104</v>
      </c>
      <c r="T4">
        <v>42.590851326813997</v>
      </c>
      <c r="U4">
        <v>30.0433263635861</v>
      </c>
      <c r="V4">
        <v>28.213470002032299</v>
      </c>
      <c r="W4">
        <v>22.811748409401499</v>
      </c>
      <c r="X4">
        <v>27.511167400938799</v>
      </c>
      <c r="Y4">
        <v>32.043192542710699</v>
      </c>
      <c r="Z4">
        <v>36.316254460946702</v>
      </c>
      <c r="AA4">
        <v>34.091130167193</v>
      </c>
      <c r="AB4">
        <v>42.683999699434203</v>
      </c>
      <c r="AC4">
        <v>38.783262837756901</v>
      </c>
      <c r="AD4">
        <v>40.980729069346403</v>
      </c>
      <c r="AE4">
        <v>42.1771057137668</v>
      </c>
      <c r="AF4">
        <v>41.703454590923997</v>
      </c>
      <c r="AG4">
        <v>44.765632961712697</v>
      </c>
      <c r="AH4">
        <v>27.182703263400899</v>
      </c>
      <c r="AI4">
        <v>25.441072576499799</v>
      </c>
      <c r="AJ4">
        <v>22.968459258212501</v>
      </c>
      <c r="AK4">
        <v>0</v>
      </c>
    </row>
    <row r="5" spans="1:37" x14ac:dyDescent="0.2">
      <c r="B5">
        <v>1513000</v>
      </c>
      <c r="C5">
        <f t="shared" si="0"/>
        <v>1513</v>
      </c>
      <c r="D5">
        <v>341.60282481086603</v>
      </c>
      <c r="I5">
        <f t="shared" ref="I5:I18" si="1">I4+1</f>
        <v>158</v>
      </c>
      <c r="J5">
        <v>28.584361486879502</v>
      </c>
      <c r="K5">
        <v>1743.3133614687999</v>
      </c>
      <c r="L5">
        <v>1258.9599919043201</v>
      </c>
      <c r="M5">
        <v>341.60282481086603</v>
      </c>
      <c r="N5">
        <v>1486.6226114998501</v>
      </c>
      <c r="O5">
        <v>316.31763380950002</v>
      </c>
      <c r="P5">
        <v>1073.4811470668401</v>
      </c>
      <c r="Q5">
        <v>1496.4644131191701</v>
      </c>
      <c r="R5">
        <v>79.4363591683599</v>
      </c>
      <c r="S5">
        <v>42.6022979875329</v>
      </c>
      <c r="T5">
        <v>29.7596954266334</v>
      </c>
      <c r="U5">
        <v>28.2603259685891</v>
      </c>
      <c r="V5">
        <v>22.457158136099999</v>
      </c>
      <c r="W5">
        <v>22.847350622937501</v>
      </c>
      <c r="X5">
        <v>49.277591290875797</v>
      </c>
      <c r="Y5">
        <v>56.820281844742603</v>
      </c>
      <c r="Z5">
        <v>65.301430774184297</v>
      </c>
      <c r="AA5">
        <v>65.478000071171095</v>
      </c>
      <c r="AB5">
        <v>78.897389148926706</v>
      </c>
      <c r="AC5">
        <v>72.711831531994207</v>
      </c>
      <c r="AD5">
        <v>75.489253859660494</v>
      </c>
      <c r="AE5">
        <v>74.385598108401595</v>
      </c>
      <c r="AF5">
        <v>63.816745784107098</v>
      </c>
      <c r="AG5">
        <v>71.753466323222099</v>
      </c>
      <c r="AH5">
        <v>33.334563286547002</v>
      </c>
      <c r="AI5">
        <v>32.308784102401297</v>
      </c>
      <c r="AJ5">
        <v>24.976385043605799</v>
      </c>
      <c r="AK5">
        <v>24.1574640254704</v>
      </c>
    </row>
    <row r="6" spans="1:37" x14ac:dyDescent="0.2">
      <c r="B6">
        <v>1520000</v>
      </c>
      <c r="C6">
        <f t="shared" si="0"/>
        <v>1520</v>
      </c>
      <c r="D6">
        <v>1486.6226114998501</v>
      </c>
      <c r="I6">
        <f t="shared" si="1"/>
        <v>159</v>
      </c>
      <c r="J6">
        <v>1304.1134539761999</v>
      </c>
      <c r="K6">
        <v>333.116522891344</v>
      </c>
      <c r="L6">
        <v>1717.55002997934</v>
      </c>
      <c r="M6">
        <v>313.65943279243101</v>
      </c>
      <c r="N6">
        <v>1527.9055189261301</v>
      </c>
      <c r="O6">
        <v>2176.51635939585</v>
      </c>
      <c r="P6">
        <v>77.545993646070897</v>
      </c>
      <c r="Q6">
        <v>42.012275078897403</v>
      </c>
      <c r="R6">
        <v>30.386432580723898</v>
      </c>
      <c r="S6">
        <v>27.580366371817501</v>
      </c>
      <c r="T6">
        <v>22.8216811079457</v>
      </c>
      <c r="U6">
        <v>20.894361190927501</v>
      </c>
      <c r="V6">
        <v>28.3840637121002</v>
      </c>
      <c r="W6">
        <v>63.782631332771302</v>
      </c>
      <c r="X6">
        <v>84.661783096632107</v>
      </c>
      <c r="Y6">
        <v>103.303243447166</v>
      </c>
      <c r="Z6">
        <v>104.482068726533</v>
      </c>
      <c r="AA6">
        <v>125.534806446373</v>
      </c>
      <c r="AB6">
        <v>112.488483899893</v>
      </c>
      <c r="AC6">
        <v>117.05052628541399</v>
      </c>
      <c r="AD6">
        <v>112.384840610221</v>
      </c>
      <c r="AE6">
        <v>95.227432725908997</v>
      </c>
      <c r="AF6">
        <v>95.326293619468998</v>
      </c>
      <c r="AG6">
        <v>38.547262321838502</v>
      </c>
      <c r="AH6">
        <v>34.4629048183956</v>
      </c>
      <c r="AI6">
        <v>26.848233824069801</v>
      </c>
      <c r="AJ6">
        <v>24.605165996575298</v>
      </c>
      <c r="AK6">
        <v>0</v>
      </c>
    </row>
    <row r="7" spans="1:37" x14ac:dyDescent="0.2">
      <c r="B7">
        <v>1525000</v>
      </c>
      <c r="C7">
        <f t="shared" si="0"/>
        <v>1525</v>
      </c>
      <c r="D7">
        <v>316.31763380950002</v>
      </c>
      <c r="I7">
        <f t="shared" si="1"/>
        <v>160</v>
      </c>
      <c r="J7">
        <v>26.128628621643099</v>
      </c>
      <c r="K7">
        <v>1735.8656095333399</v>
      </c>
      <c r="L7">
        <v>293.26332161043803</v>
      </c>
      <c r="M7">
        <v>1058.20842121489</v>
      </c>
      <c r="N7">
        <v>1598.6050040318701</v>
      </c>
      <c r="O7">
        <v>80.758522088389796</v>
      </c>
      <c r="P7">
        <v>40.951874404422298</v>
      </c>
      <c r="Q7">
        <v>42.467687512015097</v>
      </c>
      <c r="R7">
        <v>30.151862717238402</v>
      </c>
      <c r="S7">
        <v>26.9884865592994</v>
      </c>
      <c r="T7">
        <v>22.196761918090299</v>
      </c>
      <c r="U7">
        <v>21.397331724914299</v>
      </c>
      <c r="V7">
        <v>30.870918183463701</v>
      </c>
      <c r="W7">
        <v>82.458104647425898</v>
      </c>
      <c r="X7">
        <v>132.43234285982601</v>
      </c>
      <c r="Y7">
        <v>167.20069675966599</v>
      </c>
      <c r="Z7">
        <v>143.67261119572501</v>
      </c>
      <c r="AA7">
        <v>182.97732893250799</v>
      </c>
      <c r="AB7">
        <v>150.322275879714</v>
      </c>
      <c r="AC7">
        <v>160.054464630128</v>
      </c>
      <c r="AD7">
        <v>161.334409251143</v>
      </c>
      <c r="AE7">
        <v>135.021318706042</v>
      </c>
      <c r="AF7">
        <v>124.421979777554</v>
      </c>
      <c r="AG7">
        <v>43.092949128844303</v>
      </c>
      <c r="AH7">
        <v>34.882652085975899</v>
      </c>
      <c r="AI7">
        <v>27.6801790090446</v>
      </c>
      <c r="AJ7">
        <v>24.6593227334318</v>
      </c>
      <c r="AK7">
        <v>0</v>
      </c>
    </row>
    <row r="8" spans="1:37" x14ac:dyDescent="0.2">
      <c r="B8">
        <v>1531000</v>
      </c>
      <c r="C8">
        <f t="shared" si="0"/>
        <v>1531</v>
      </c>
      <c r="D8">
        <v>1073.4811470668401</v>
      </c>
      <c r="I8">
        <f t="shared" si="1"/>
        <v>161</v>
      </c>
      <c r="J8">
        <v>1786.6666701408301</v>
      </c>
      <c r="K8">
        <v>328.68666951691</v>
      </c>
      <c r="L8">
        <v>711.28119098730303</v>
      </c>
      <c r="M8">
        <v>2169.77394989091</v>
      </c>
      <c r="N8">
        <v>81.116497272640899</v>
      </c>
      <c r="O8">
        <v>41.0752270752252</v>
      </c>
      <c r="P8">
        <v>42.476768196657197</v>
      </c>
      <c r="Q8">
        <v>30.141156170867799</v>
      </c>
      <c r="R8">
        <v>27.094231714893699</v>
      </c>
      <c r="S8">
        <v>22.837919043942801</v>
      </c>
      <c r="T8">
        <v>20.010874376560199</v>
      </c>
      <c r="U8">
        <v>21.431386441337899</v>
      </c>
      <c r="V8">
        <v>30.938568164500602</v>
      </c>
      <c r="W8">
        <v>85.4169003899773</v>
      </c>
      <c r="X8">
        <v>162.35884513326201</v>
      </c>
      <c r="Y8">
        <v>248.472913208779</v>
      </c>
      <c r="Z8">
        <v>206.17303410615699</v>
      </c>
      <c r="AA8">
        <v>223.00737849637599</v>
      </c>
      <c r="AB8">
        <v>207.32938876387001</v>
      </c>
      <c r="AC8">
        <v>200.93772742694901</v>
      </c>
      <c r="AD8">
        <v>253.013307150342</v>
      </c>
      <c r="AE8">
        <v>178.126816181365</v>
      </c>
      <c r="AF8">
        <v>130.77243560661199</v>
      </c>
      <c r="AG8">
        <v>43.360632053878</v>
      </c>
      <c r="AH8">
        <v>34.920165404913398</v>
      </c>
      <c r="AI8">
        <v>27.662190847842499</v>
      </c>
      <c r="AJ8">
        <v>24.269721393167799</v>
      </c>
      <c r="AK8">
        <v>0</v>
      </c>
    </row>
    <row r="9" spans="1:37" x14ac:dyDescent="0.2">
      <c r="B9">
        <v>1537000</v>
      </c>
      <c r="C9">
        <f t="shared" si="0"/>
        <v>1537</v>
      </c>
      <c r="D9">
        <v>1496.4644131191701</v>
      </c>
      <c r="I9">
        <f t="shared" si="1"/>
        <v>162</v>
      </c>
      <c r="J9">
        <v>84.644171831216596</v>
      </c>
      <c r="K9">
        <v>1147.6627312763901</v>
      </c>
      <c r="L9">
        <v>2418.0043791379599</v>
      </c>
      <c r="M9">
        <v>80.967671594007498</v>
      </c>
      <c r="N9">
        <v>41.353719831737799</v>
      </c>
      <c r="O9">
        <v>41.641093504521798</v>
      </c>
      <c r="P9">
        <v>30.430539336832499</v>
      </c>
      <c r="Q9">
        <v>27.1067212272456</v>
      </c>
      <c r="R9">
        <v>22.852438153525402</v>
      </c>
      <c r="S9">
        <v>20.028457441891</v>
      </c>
      <c r="T9">
        <v>21.451081512856099</v>
      </c>
      <c r="U9">
        <v>30.407049438374699</v>
      </c>
      <c r="V9">
        <v>77.863103723585297</v>
      </c>
      <c r="W9">
        <v>164.78255986498499</v>
      </c>
      <c r="X9">
        <v>391.903097798879</v>
      </c>
      <c r="Y9">
        <v>89.635085252218005</v>
      </c>
      <c r="Z9">
        <v>226.258770405626</v>
      </c>
      <c r="AA9">
        <v>261.813759131187</v>
      </c>
      <c r="AB9">
        <v>252.28035437353401</v>
      </c>
      <c r="AC9">
        <v>304.56336789027301</v>
      </c>
      <c r="AD9">
        <v>297.888141502385</v>
      </c>
      <c r="AE9">
        <v>248.143015014208</v>
      </c>
      <c r="AF9">
        <v>151.74157368634599</v>
      </c>
      <c r="AG9">
        <v>44.1040220974999</v>
      </c>
      <c r="AH9">
        <v>34.933982159583103</v>
      </c>
      <c r="AI9">
        <v>27.524202428671199</v>
      </c>
      <c r="AJ9">
        <v>24.678330325857601</v>
      </c>
      <c r="AK9">
        <v>0</v>
      </c>
    </row>
    <row r="10" spans="1:37" x14ac:dyDescent="0.2">
      <c r="B10">
        <v>1543000</v>
      </c>
      <c r="C10">
        <f t="shared" si="0"/>
        <v>1543</v>
      </c>
      <c r="D10">
        <v>79.4363591683599</v>
      </c>
      <c r="I10">
        <f t="shared" si="1"/>
        <v>163</v>
      </c>
      <c r="J10">
        <v>2105.3218728721099</v>
      </c>
      <c r="K10">
        <v>80.771872236442903</v>
      </c>
      <c r="L10">
        <v>40.970440663684201</v>
      </c>
      <c r="M10">
        <v>42.645032256181203</v>
      </c>
      <c r="N10">
        <v>30.255966591136101</v>
      </c>
      <c r="O10">
        <v>26.765289801005402</v>
      </c>
      <c r="P10">
        <v>21.851355662335902</v>
      </c>
      <c r="Q10">
        <v>20.373142297564598</v>
      </c>
      <c r="R10">
        <v>30.6427529526187</v>
      </c>
      <c r="S10">
        <v>85.171638054426793</v>
      </c>
      <c r="T10">
        <v>198.72299551518</v>
      </c>
      <c r="U10">
        <v>535.69613298917795</v>
      </c>
      <c r="V10">
        <v>96.969218347825702</v>
      </c>
      <c r="W10">
        <v>268.96776971913499</v>
      </c>
      <c r="X10">
        <v>286.88839778485999</v>
      </c>
      <c r="Y10">
        <v>286.98188588209899</v>
      </c>
      <c r="Z10">
        <v>293.74646190368702</v>
      </c>
      <c r="AA10">
        <v>396.96397985820801</v>
      </c>
      <c r="AB10">
        <v>332.64542490931302</v>
      </c>
      <c r="AC10">
        <v>160.35825585543299</v>
      </c>
      <c r="AD10">
        <v>43.872191083597002</v>
      </c>
      <c r="AE10">
        <v>33.7272807766143</v>
      </c>
      <c r="AF10">
        <v>27.7575497467896</v>
      </c>
      <c r="AG10">
        <v>24.702190832990599</v>
      </c>
      <c r="AH10">
        <v>0</v>
      </c>
      <c r="AI10">
        <v>0</v>
      </c>
      <c r="AJ10">
        <v>0</v>
      </c>
      <c r="AK10">
        <v>0</v>
      </c>
    </row>
    <row r="11" spans="1:37" x14ac:dyDescent="0.2">
      <c r="B11">
        <v>1550000</v>
      </c>
      <c r="C11">
        <f t="shared" si="0"/>
        <v>1550</v>
      </c>
      <c r="D11">
        <v>42.6022979875329</v>
      </c>
      <c r="I11">
        <f t="shared" si="1"/>
        <v>164</v>
      </c>
      <c r="J11">
        <v>59.004248912707602</v>
      </c>
      <c r="K11">
        <v>81.007525821462707</v>
      </c>
      <c r="L11">
        <v>39.992556628408302</v>
      </c>
      <c r="M11">
        <v>42.047516875496903</v>
      </c>
      <c r="N11">
        <v>30.399507809202898</v>
      </c>
      <c r="O11">
        <v>27.083676162144801</v>
      </c>
      <c r="P11">
        <v>22.456430430524399</v>
      </c>
      <c r="Q11">
        <v>20.073448151163198</v>
      </c>
      <c r="R11">
        <v>21.4322398450226</v>
      </c>
      <c r="S11">
        <v>30.958826561205001</v>
      </c>
      <c r="T11">
        <v>81.355991657724104</v>
      </c>
      <c r="U11">
        <v>156.58095227194599</v>
      </c>
      <c r="V11">
        <v>735.33472200124004</v>
      </c>
      <c r="W11">
        <v>112.32957956246</v>
      </c>
      <c r="X11">
        <v>337.13220624697101</v>
      </c>
      <c r="Y11">
        <v>392.94154977754403</v>
      </c>
      <c r="Z11">
        <v>322.94376072474398</v>
      </c>
      <c r="AA11">
        <v>353.43144483087701</v>
      </c>
      <c r="AB11">
        <v>470.95818843948803</v>
      </c>
      <c r="AC11">
        <v>382.12844047094001</v>
      </c>
      <c r="AD11">
        <v>160.866459178019</v>
      </c>
      <c r="AE11">
        <v>43.356599677072303</v>
      </c>
      <c r="AF11">
        <v>34.166344491889703</v>
      </c>
      <c r="AG11">
        <v>28.297716523402901</v>
      </c>
      <c r="AH11">
        <v>24.749224677004701</v>
      </c>
      <c r="AI11">
        <v>0</v>
      </c>
      <c r="AJ11">
        <v>0</v>
      </c>
      <c r="AK11">
        <v>0</v>
      </c>
    </row>
    <row r="12" spans="1:37" x14ac:dyDescent="0.2">
      <c r="B12">
        <v>1556000</v>
      </c>
      <c r="C12">
        <f t="shared" si="0"/>
        <v>1556</v>
      </c>
      <c r="D12">
        <v>29.7596954266334</v>
      </c>
      <c r="I12">
        <f t="shared" si="1"/>
        <v>165</v>
      </c>
      <c r="J12">
        <v>40.753616470085603</v>
      </c>
      <c r="K12">
        <v>42.050171360132502</v>
      </c>
      <c r="L12">
        <v>30.4356500304626</v>
      </c>
      <c r="M12">
        <v>27.590167272651598</v>
      </c>
      <c r="N12">
        <v>22.289356179267799</v>
      </c>
      <c r="O12">
        <v>20.409068948111599</v>
      </c>
      <c r="P12">
        <v>20.719028543026798</v>
      </c>
      <c r="Q12">
        <v>30.165967465732798</v>
      </c>
      <c r="R12">
        <v>84.350582109722097</v>
      </c>
      <c r="S12">
        <v>199.33792919475499</v>
      </c>
      <c r="T12">
        <v>884.00078477265697</v>
      </c>
      <c r="U12">
        <v>686.42387064271497</v>
      </c>
      <c r="V12">
        <v>392.05032474228</v>
      </c>
      <c r="W12">
        <v>446.62065029137898</v>
      </c>
      <c r="X12">
        <v>368.67872304404199</v>
      </c>
      <c r="Y12">
        <v>506.61864930558602</v>
      </c>
      <c r="Z12">
        <v>604.50097618971301</v>
      </c>
      <c r="AA12">
        <v>460.645378196004</v>
      </c>
      <c r="AB12">
        <v>154.211577147459</v>
      </c>
      <c r="AC12">
        <v>43.0239499778096</v>
      </c>
      <c r="AD12">
        <v>35.163927856271599</v>
      </c>
      <c r="AE12">
        <v>28.583427244177599</v>
      </c>
      <c r="AF12">
        <v>24.163769005556102</v>
      </c>
      <c r="AG12">
        <v>0</v>
      </c>
      <c r="AH12">
        <v>0</v>
      </c>
      <c r="AI12">
        <v>0</v>
      </c>
      <c r="AJ12">
        <v>0</v>
      </c>
      <c r="AK12">
        <v>0</v>
      </c>
    </row>
    <row r="13" spans="1:37" x14ac:dyDescent="0.2">
      <c r="B13">
        <v>1560000</v>
      </c>
      <c r="C13">
        <f t="shared" si="0"/>
        <v>1560</v>
      </c>
      <c r="D13">
        <v>28.2603259685891</v>
      </c>
      <c r="I13">
        <f t="shared" si="1"/>
        <v>166</v>
      </c>
      <c r="J13">
        <v>39.320593171169698</v>
      </c>
      <c r="K13">
        <v>30.135784992283199</v>
      </c>
      <c r="L13">
        <v>26.636325445706401</v>
      </c>
      <c r="M13">
        <v>22.604606727754799</v>
      </c>
      <c r="N13">
        <v>20.0432107555669</v>
      </c>
      <c r="O13">
        <v>20.502966222329501</v>
      </c>
      <c r="P13">
        <v>30.553404605754199</v>
      </c>
      <c r="Q13">
        <v>85.4970397510059</v>
      </c>
      <c r="R13">
        <v>192.46147053201901</v>
      </c>
      <c r="S13">
        <v>1468.8304466956099</v>
      </c>
      <c r="T13">
        <v>439.06816022646098</v>
      </c>
      <c r="U13">
        <v>520.73190944588896</v>
      </c>
      <c r="V13">
        <v>409.56479217210801</v>
      </c>
      <c r="W13">
        <v>505.682351784481</v>
      </c>
      <c r="X13">
        <v>698.24474729448605</v>
      </c>
      <c r="Y13">
        <v>644.03390980719405</v>
      </c>
      <c r="Z13">
        <v>155.08405873721799</v>
      </c>
      <c r="AA13">
        <v>43.554055037733598</v>
      </c>
      <c r="AB13">
        <v>34.753136089958701</v>
      </c>
      <c r="AC13">
        <v>28.358527230180801</v>
      </c>
      <c r="AD13">
        <v>25.050260323863299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</row>
    <row r="14" spans="1:37" x14ac:dyDescent="0.2">
      <c r="B14">
        <v>1565000</v>
      </c>
      <c r="C14">
        <f t="shared" si="0"/>
        <v>1565</v>
      </c>
      <c r="D14">
        <v>22.457158136099999</v>
      </c>
      <c r="I14">
        <f t="shared" si="1"/>
        <v>167</v>
      </c>
      <c r="J14">
        <v>30.977180183739499</v>
      </c>
      <c r="K14">
        <v>27.411568481381</v>
      </c>
      <c r="L14">
        <v>22.121914716582399</v>
      </c>
      <c r="M14">
        <v>21.464679299566999</v>
      </c>
      <c r="N14">
        <v>30.645432659233599</v>
      </c>
      <c r="O14">
        <v>83.598034546338098</v>
      </c>
      <c r="P14">
        <v>199.344900755721</v>
      </c>
      <c r="Q14">
        <v>1410.74208300175</v>
      </c>
      <c r="R14">
        <v>954.94513967758701</v>
      </c>
      <c r="S14">
        <v>481.93020651024</v>
      </c>
      <c r="T14">
        <v>431.75875445049797</v>
      </c>
      <c r="U14">
        <v>524.00465994487297</v>
      </c>
      <c r="V14">
        <v>634.82198645637902</v>
      </c>
      <c r="W14">
        <v>880.359461887316</v>
      </c>
      <c r="X14">
        <v>654.11609644895395</v>
      </c>
      <c r="Y14">
        <v>155.108002528356</v>
      </c>
      <c r="Z14">
        <v>43.078045255394102</v>
      </c>
      <c r="AA14">
        <v>35.123585557780601</v>
      </c>
      <c r="AB14">
        <v>28.254514103935101</v>
      </c>
      <c r="AC14">
        <v>24.251519488559701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</row>
    <row r="15" spans="1:37" x14ac:dyDescent="0.2">
      <c r="B15">
        <v>1617000</v>
      </c>
      <c r="C15">
        <f t="shared" si="0"/>
        <v>1617</v>
      </c>
      <c r="D15">
        <v>22.847350622937501</v>
      </c>
      <c r="I15">
        <f t="shared" si="1"/>
        <v>168</v>
      </c>
      <c r="J15">
        <v>21.663173754301202</v>
      </c>
      <c r="K15">
        <v>20.3698101652612</v>
      </c>
      <c r="L15">
        <v>21.287252326601099</v>
      </c>
      <c r="M15">
        <v>30.5014466592833</v>
      </c>
      <c r="N15">
        <v>84.845949724392199</v>
      </c>
      <c r="O15">
        <v>199.34912569461801</v>
      </c>
      <c r="P15">
        <v>1487.9851089973499</v>
      </c>
      <c r="Q15">
        <v>1512.8633528488599</v>
      </c>
      <c r="R15">
        <v>523.22503106436898</v>
      </c>
      <c r="S15">
        <v>627.05688231241095</v>
      </c>
      <c r="T15">
        <v>550.759657891497</v>
      </c>
      <c r="U15">
        <v>683.25201629659796</v>
      </c>
      <c r="V15">
        <v>1132.6943245612099</v>
      </c>
      <c r="W15">
        <v>728.99003119601696</v>
      </c>
      <c r="X15">
        <v>154.30796834598701</v>
      </c>
      <c r="Y15">
        <v>42.817466589822097</v>
      </c>
      <c r="Z15">
        <v>35.422685546413</v>
      </c>
      <c r="AA15">
        <v>28.422223279914899</v>
      </c>
      <c r="AB15">
        <v>24.892430442747099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</row>
    <row r="16" spans="1:37" x14ac:dyDescent="0.2">
      <c r="B16">
        <v>1626000</v>
      </c>
      <c r="C16">
        <f t="shared" si="0"/>
        <v>1626</v>
      </c>
      <c r="D16">
        <v>49.277591290875797</v>
      </c>
      <c r="I16">
        <f t="shared" si="1"/>
        <v>169</v>
      </c>
      <c r="J16">
        <v>20.7959055219224</v>
      </c>
      <c r="K16">
        <v>31.015013924760598</v>
      </c>
      <c r="L16">
        <v>77.506540602506604</v>
      </c>
      <c r="M16">
        <v>199.35304591082601</v>
      </c>
      <c r="N16">
        <v>1597.8854055209899</v>
      </c>
      <c r="O16">
        <v>762.14521447908999</v>
      </c>
      <c r="P16">
        <v>641.46254034377102</v>
      </c>
      <c r="Q16">
        <v>688.74052076372004</v>
      </c>
      <c r="R16">
        <v>719.44527654768797</v>
      </c>
      <c r="S16">
        <v>834.96434648775198</v>
      </c>
      <c r="T16">
        <v>1342.4506648235599</v>
      </c>
      <c r="U16">
        <v>764.31117264206205</v>
      </c>
      <c r="V16">
        <v>1102.8290056621699</v>
      </c>
      <c r="W16">
        <v>157.14623988255499</v>
      </c>
      <c r="X16">
        <v>43.911796385558702</v>
      </c>
      <c r="Y16">
        <v>35.179528165190398</v>
      </c>
      <c r="Z16">
        <v>28.336055527584499</v>
      </c>
      <c r="AA16">
        <v>24.923226479447699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</row>
    <row r="17" spans="2:37" x14ac:dyDescent="0.2">
      <c r="B17">
        <v>1632000</v>
      </c>
      <c r="C17">
        <f t="shared" si="0"/>
        <v>1632</v>
      </c>
      <c r="D17">
        <v>56.820281844742603</v>
      </c>
      <c r="I17">
        <f t="shared" si="1"/>
        <v>170</v>
      </c>
      <c r="J17">
        <v>21.6060397944212</v>
      </c>
      <c r="K17">
        <v>30.435013407116202</v>
      </c>
      <c r="L17">
        <v>89.391487258459406</v>
      </c>
      <c r="M17">
        <v>160.02814441380801</v>
      </c>
      <c r="N17">
        <v>2016.4827896828201</v>
      </c>
      <c r="O17">
        <v>609.74615670760204</v>
      </c>
      <c r="P17">
        <v>661.52242668814802</v>
      </c>
      <c r="Q17">
        <v>614.94114116295702</v>
      </c>
      <c r="R17">
        <v>774.98118417417299</v>
      </c>
      <c r="S17">
        <v>1044.8116258832199</v>
      </c>
      <c r="T17">
        <v>1457.0456838002899</v>
      </c>
      <c r="U17">
        <v>1248.6841004616899</v>
      </c>
      <c r="V17">
        <v>161.62153214539001</v>
      </c>
      <c r="W17">
        <v>43.952300825344999</v>
      </c>
      <c r="X17">
        <v>34.890657233358802</v>
      </c>
      <c r="Y17">
        <v>28.537000014501899</v>
      </c>
      <c r="Z17">
        <v>25.252720239948001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</row>
    <row r="18" spans="2:37" x14ac:dyDescent="0.2">
      <c r="B18">
        <v>1638000</v>
      </c>
      <c r="C18">
        <f t="shared" si="0"/>
        <v>1638</v>
      </c>
      <c r="D18">
        <v>65.301430774184297</v>
      </c>
      <c r="I18">
        <f t="shared" si="1"/>
        <v>171</v>
      </c>
      <c r="J18">
        <v>21.567531700031601</v>
      </c>
      <c r="K18">
        <v>30.225598916295802</v>
      </c>
      <c r="L18">
        <v>83.683250452054594</v>
      </c>
      <c r="M18">
        <v>192.500319586389</v>
      </c>
      <c r="N18">
        <v>2006.40470444374</v>
      </c>
      <c r="O18">
        <v>1192.0203071005501</v>
      </c>
      <c r="P18">
        <v>729.52515306203998</v>
      </c>
      <c r="Q18">
        <v>775.16476888748696</v>
      </c>
      <c r="R18">
        <v>850.01990389182299</v>
      </c>
      <c r="S18">
        <v>1073.4617448202901</v>
      </c>
      <c r="T18">
        <v>1923.5119962681999</v>
      </c>
      <c r="U18">
        <v>1634.20186844931</v>
      </c>
      <c r="V18">
        <v>146.858421017398</v>
      </c>
      <c r="W18">
        <v>43.771908854294502</v>
      </c>
      <c r="X18">
        <v>35.234849539808501</v>
      </c>
      <c r="Y18">
        <v>28.456317954424598</v>
      </c>
      <c r="Z18">
        <v>24.719175133680601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</row>
    <row r="19" spans="2:37" x14ac:dyDescent="0.2">
      <c r="B19">
        <v>1644000</v>
      </c>
      <c r="C19">
        <f t="shared" si="0"/>
        <v>1644</v>
      </c>
      <c r="D19">
        <v>65.478000071171095</v>
      </c>
    </row>
    <row r="20" spans="2:37" x14ac:dyDescent="0.2">
      <c r="B20">
        <v>1649000</v>
      </c>
      <c r="C20">
        <f t="shared" si="0"/>
        <v>1649</v>
      </c>
      <c r="D20">
        <v>78.897389148926706</v>
      </c>
      <c r="I20" t="s">
        <v>33</v>
      </c>
    </row>
    <row r="21" spans="2:37" x14ac:dyDescent="0.2">
      <c r="B21">
        <v>1655000</v>
      </c>
      <c r="C21">
        <f t="shared" si="0"/>
        <v>1655</v>
      </c>
      <c r="D21">
        <v>72.711831531994207</v>
      </c>
      <c r="I21">
        <v>156</v>
      </c>
      <c r="J21">
        <v>1500000</v>
      </c>
      <c r="K21">
        <v>1507000</v>
      </c>
      <c r="L21">
        <v>1514000</v>
      </c>
      <c r="M21">
        <v>1521000</v>
      </c>
      <c r="N21">
        <v>1525000</v>
      </c>
      <c r="O21">
        <v>1528000</v>
      </c>
      <c r="P21">
        <v>1536000</v>
      </c>
      <c r="Q21">
        <v>1541000</v>
      </c>
      <c r="R21">
        <v>1547000</v>
      </c>
      <c r="S21">
        <v>1552000</v>
      </c>
      <c r="T21">
        <v>1558000</v>
      </c>
      <c r="U21">
        <v>1562000</v>
      </c>
      <c r="V21">
        <v>1565000</v>
      </c>
      <c r="W21">
        <v>1572000</v>
      </c>
      <c r="X21">
        <v>1576000</v>
      </c>
      <c r="Y21">
        <v>1580000</v>
      </c>
      <c r="Z21">
        <v>1653000</v>
      </c>
      <c r="AA21">
        <v>1664000</v>
      </c>
      <c r="AB21">
        <v>1669000</v>
      </c>
      <c r="AC21">
        <v>1675000</v>
      </c>
      <c r="AD21">
        <v>1682000</v>
      </c>
      <c r="AE21">
        <v>1689000</v>
      </c>
      <c r="AF21">
        <v>1697000</v>
      </c>
      <c r="AG21">
        <v>0</v>
      </c>
      <c r="AH21">
        <v>0</v>
      </c>
      <c r="AI21">
        <v>0</v>
      </c>
      <c r="AJ21">
        <v>0</v>
      </c>
      <c r="AK21">
        <v>0</v>
      </c>
    </row>
    <row r="22" spans="2:37" x14ac:dyDescent="0.2">
      <c r="B22">
        <v>1661000</v>
      </c>
      <c r="C22">
        <f t="shared" si="0"/>
        <v>1661</v>
      </c>
      <c r="D22">
        <v>75.489253859660494</v>
      </c>
      <c r="I22">
        <f>I21+1</f>
        <v>157</v>
      </c>
      <c r="J22">
        <v>1500000</v>
      </c>
      <c r="K22">
        <v>1506000</v>
      </c>
      <c r="L22">
        <v>1514000</v>
      </c>
      <c r="M22">
        <v>1517000</v>
      </c>
      <c r="N22">
        <v>1521000</v>
      </c>
      <c r="O22">
        <v>1528000</v>
      </c>
      <c r="P22">
        <v>1533000</v>
      </c>
      <c r="Q22">
        <v>1539000</v>
      </c>
      <c r="R22">
        <v>1545000</v>
      </c>
      <c r="S22">
        <v>1551000</v>
      </c>
      <c r="T22">
        <v>1558000</v>
      </c>
      <c r="U22">
        <v>1564000</v>
      </c>
      <c r="V22">
        <v>1568000</v>
      </c>
      <c r="W22">
        <v>1573000</v>
      </c>
      <c r="X22">
        <v>1634000</v>
      </c>
      <c r="Y22">
        <v>1640000</v>
      </c>
      <c r="Z22">
        <v>1646000</v>
      </c>
      <c r="AA22">
        <v>1651000</v>
      </c>
      <c r="AB22">
        <v>1657000</v>
      </c>
      <c r="AC22">
        <v>1662000</v>
      </c>
      <c r="AD22">
        <v>1668000</v>
      </c>
      <c r="AE22">
        <v>1675000</v>
      </c>
      <c r="AF22">
        <v>1682000</v>
      </c>
      <c r="AG22">
        <v>1690000</v>
      </c>
      <c r="AH22">
        <v>1697000</v>
      </c>
      <c r="AI22">
        <v>1705000</v>
      </c>
      <c r="AJ22">
        <v>1721000</v>
      </c>
      <c r="AK22">
        <v>0</v>
      </c>
    </row>
    <row r="23" spans="2:37" x14ac:dyDescent="0.2">
      <c r="B23">
        <v>1667000</v>
      </c>
      <c r="C23">
        <f t="shared" si="0"/>
        <v>1667</v>
      </c>
      <c r="D23">
        <v>74.385598108401595</v>
      </c>
      <c r="I23">
        <f t="shared" ref="I23:I36" si="2">I22+1</f>
        <v>158</v>
      </c>
      <c r="J23">
        <v>1500000</v>
      </c>
      <c r="K23">
        <v>1506000</v>
      </c>
      <c r="L23">
        <v>1509000</v>
      </c>
      <c r="M23">
        <v>1513000</v>
      </c>
      <c r="N23">
        <v>1520000</v>
      </c>
      <c r="O23">
        <v>1525000</v>
      </c>
      <c r="P23">
        <v>1531000</v>
      </c>
      <c r="Q23">
        <v>1537000</v>
      </c>
      <c r="R23">
        <v>1543000</v>
      </c>
      <c r="S23">
        <v>1550000</v>
      </c>
      <c r="T23">
        <v>1556000</v>
      </c>
      <c r="U23">
        <v>1560000</v>
      </c>
      <c r="V23">
        <v>1565000</v>
      </c>
      <c r="W23">
        <v>1617000</v>
      </c>
      <c r="X23">
        <v>1626000</v>
      </c>
      <c r="Y23">
        <v>1632000</v>
      </c>
      <c r="Z23">
        <v>1638000</v>
      </c>
      <c r="AA23">
        <v>1644000</v>
      </c>
      <c r="AB23">
        <v>1649000</v>
      </c>
      <c r="AC23">
        <v>1655000</v>
      </c>
      <c r="AD23">
        <v>1661000</v>
      </c>
      <c r="AE23">
        <v>1667000</v>
      </c>
      <c r="AF23">
        <v>1674000</v>
      </c>
      <c r="AG23">
        <v>1682000</v>
      </c>
      <c r="AH23">
        <v>1690000</v>
      </c>
      <c r="AI23">
        <v>1698000</v>
      </c>
      <c r="AJ23">
        <v>1708000</v>
      </c>
      <c r="AK23">
        <v>1714000</v>
      </c>
    </row>
    <row r="24" spans="2:37" x14ac:dyDescent="0.2">
      <c r="B24">
        <v>1674000</v>
      </c>
      <c r="C24">
        <f t="shared" si="0"/>
        <v>1674</v>
      </c>
      <c r="D24">
        <v>63.816745784107098</v>
      </c>
      <c r="I24">
        <f t="shared" si="2"/>
        <v>159</v>
      </c>
      <c r="J24">
        <v>1502000</v>
      </c>
      <c r="K24">
        <v>1505000</v>
      </c>
      <c r="L24">
        <v>1514000</v>
      </c>
      <c r="M24">
        <v>1518000</v>
      </c>
      <c r="N24">
        <v>1524000</v>
      </c>
      <c r="O24">
        <v>1529000</v>
      </c>
      <c r="P24">
        <v>1535000</v>
      </c>
      <c r="Q24">
        <v>1543000</v>
      </c>
      <c r="R24">
        <v>1549000</v>
      </c>
      <c r="S24">
        <v>1553000</v>
      </c>
      <c r="T24">
        <v>1557000</v>
      </c>
      <c r="U24">
        <v>1603000</v>
      </c>
      <c r="V24">
        <v>1610000</v>
      </c>
      <c r="W24">
        <v>1619000</v>
      </c>
      <c r="X24">
        <v>1624000</v>
      </c>
      <c r="Y24">
        <v>1630000</v>
      </c>
      <c r="Z24">
        <v>1637000</v>
      </c>
      <c r="AA24">
        <v>1642000</v>
      </c>
      <c r="AB24">
        <v>1648000</v>
      </c>
      <c r="AC24">
        <v>1654000</v>
      </c>
      <c r="AD24">
        <v>1661000</v>
      </c>
      <c r="AE24">
        <v>1668000</v>
      </c>
      <c r="AF24">
        <v>1676000</v>
      </c>
      <c r="AG24">
        <v>1683000</v>
      </c>
      <c r="AH24">
        <v>1691000</v>
      </c>
      <c r="AI24">
        <v>1702000</v>
      </c>
      <c r="AJ24">
        <v>1707000</v>
      </c>
      <c r="AK24">
        <v>0</v>
      </c>
    </row>
    <row r="25" spans="2:37" x14ac:dyDescent="0.2">
      <c r="B25">
        <v>1682000</v>
      </c>
      <c r="C25">
        <f t="shared" si="0"/>
        <v>1682</v>
      </c>
      <c r="D25">
        <v>71.753466323222099</v>
      </c>
      <c r="I25">
        <f t="shared" si="2"/>
        <v>160</v>
      </c>
      <c r="J25">
        <v>1500000</v>
      </c>
      <c r="K25">
        <v>1506000</v>
      </c>
      <c r="L25">
        <v>1510000</v>
      </c>
      <c r="M25">
        <v>1516000</v>
      </c>
      <c r="N25">
        <v>1522000</v>
      </c>
      <c r="O25">
        <v>1528000</v>
      </c>
      <c r="P25">
        <v>1532000</v>
      </c>
      <c r="Q25">
        <v>1535000</v>
      </c>
      <c r="R25">
        <v>1542000</v>
      </c>
      <c r="S25">
        <v>1546000</v>
      </c>
      <c r="T25">
        <v>1550000</v>
      </c>
      <c r="U25">
        <v>1595000</v>
      </c>
      <c r="V25">
        <v>1602000</v>
      </c>
      <c r="W25">
        <v>1611000</v>
      </c>
      <c r="X25">
        <v>1617000</v>
      </c>
      <c r="Y25">
        <v>1623000</v>
      </c>
      <c r="Z25">
        <v>1630000</v>
      </c>
      <c r="AA25">
        <v>1635000</v>
      </c>
      <c r="AB25">
        <v>1641000</v>
      </c>
      <c r="AC25">
        <v>1647000</v>
      </c>
      <c r="AD25">
        <v>1653000</v>
      </c>
      <c r="AE25">
        <v>1661000</v>
      </c>
      <c r="AF25">
        <v>1669000</v>
      </c>
      <c r="AG25">
        <v>1676000</v>
      </c>
      <c r="AH25">
        <v>1684000</v>
      </c>
      <c r="AI25">
        <v>1695000</v>
      </c>
      <c r="AJ25">
        <v>1700000</v>
      </c>
      <c r="AK25">
        <v>0</v>
      </c>
    </row>
    <row r="26" spans="2:37" x14ac:dyDescent="0.2">
      <c r="B26">
        <v>1690000</v>
      </c>
      <c r="C26">
        <f t="shared" si="0"/>
        <v>1690</v>
      </c>
      <c r="D26">
        <v>33.334563286547002</v>
      </c>
      <c r="I26">
        <f t="shared" si="2"/>
        <v>161</v>
      </c>
      <c r="J26">
        <v>1500000</v>
      </c>
      <c r="K26">
        <v>1505000</v>
      </c>
      <c r="L26">
        <v>1510000</v>
      </c>
      <c r="M26">
        <v>1516000</v>
      </c>
      <c r="N26">
        <v>1522000</v>
      </c>
      <c r="O26">
        <v>1526000</v>
      </c>
      <c r="P26">
        <v>1529000</v>
      </c>
      <c r="Q26">
        <v>1536000</v>
      </c>
      <c r="R26">
        <v>1540000</v>
      </c>
      <c r="S26">
        <v>1544000</v>
      </c>
      <c r="T26">
        <v>1549000</v>
      </c>
      <c r="U26">
        <v>1589000</v>
      </c>
      <c r="V26">
        <v>1596000</v>
      </c>
      <c r="W26">
        <v>1605000</v>
      </c>
      <c r="X26">
        <v>1611000</v>
      </c>
      <c r="Y26">
        <v>1616000</v>
      </c>
      <c r="Z26">
        <v>1624000</v>
      </c>
      <c r="AA26">
        <v>1629000</v>
      </c>
      <c r="AB26">
        <v>1635000</v>
      </c>
      <c r="AC26">
        <v>1641000</v>
      </c>
      <c r="AD26">
        <v>1648000</v>
      </c>
      <c r="AE26">
        <v>1656000</v>
      </c>
      <c r="AF26">
        <v>1663000</v>
      </c>
      <c r="AG26">
        <v>1671000</v>
      </c>
      <c r="AH26">
        <v>1679000</v>
      </c>
      <c r="AI26">
        <v>1689000</v>
      </c>
      <c r="AJ26">
        <v>1694000</v>
      </c>
      <c r="AK26">
        <v>0</v>
      </c>
    </row>
    <row r="27" spans="2:37" x14ac:dyDescent="0.2">
      <c r="B27">
        <v>1698000</v>
      </c>
      <c r="C27">
        <f t="shared" si="0"/>
        <v>1698</v>
      </c>
      <c r="D27">
        <v>32.308784102401297</v>
      </c>
      <c r="I27">
        <f t="shared" si="2"/>
        <v>162</v>
      </c>
      <c r="J27">
        <v>1501000</v>
      </c>
      <c r="K27">
        <v>1505000</v>
      </c>
      <c r="L27">
        <v>1510000</v>
      </c>
      <c r="M27">
        <v>1516000</v>
      </c>
      <c r="N27">
        <v>1520000</v>
      </c>
      <c r="O27">
        <v>1523000</v>
      </c>
      <c r="P27">
        <v>1530000</v>
      </c>
      <c r="Q27">
        <v>1534000</v>
      </c>
      <c r="R27">
        <v>1538000</v>
      </c>
      <c r="S27">
        <v>1543000</v>
      </c>
      <c r="T27">
        <v>1583000</v>
      </c>
      <c r="U27">
        <v>1590000</v>
      </c>
      <c r="V27">
        <v>1599000</v>
      </c>
      <c r="W27">
        <v>1604000</v>
      </c>
      <c r="X27">
        <v>1610000</v>
      </c>
      <c r="Y27">
        <v>1614000</v>
      </c>
      <c r="Z27">
        <v>1618000</v>
      </c>
      <c r="AA27">
        <v>1623000</v>
      </c>
      <c r="AB27">
        <v>1629000</v>
      </c>
      <c r="AC27">
        <v>1635000</v>
      </c>
      <c r="AD27">
        <v>1642000</v>
      </c>
      <c r="AE27">
        <v>1650000</v>
      </c>
      <c r="AF27">
        <v>1658000</v>
      </c>
      <c r="AG27">
        <v>1665000</v>
      </c>
      <c r="AH27">
        <v>1673000</v>
      </c>
      <c r="AI27">
        <v>1684000</v>
      </c>
      <c r="AJ27">
        <v>1689000</v>
      </c>
      <c r="AK27">
        <v>0</v>
      </c>
    </row>
    <row r="28" spans="2:37" x14ac:dyDescent="0.2">
      <c r="B28">
        <v>1708000</v>
      </c>
      <c r="C28">
        <f t="shared" si="0"/>
        <v>1708</v>
      </c>
      <c r="D28">
        <v>24.976385043605799</v>
      </c>
      <c r="I28">
        <f t="shared" si="2"/>
        <v>163</v>
      </c>
      <c r="J28">
        <v>1504000</v>
      </c>
      <c r="K28">
        <v>1510000</v>
      </c>
      <c r="L28">
        <v>1514000</v>
      </c>
      <c r="M28">
        <v>1517000</v>
      </c>
      <c r="N28">
        <v>1524000</v>
      </c>
      <c r="O28">
        <v>1527000</v>
      </c>
      <c r="P28">
        <v>1531000</v>
      </c>
      <c r="Q28">
        <v>1576000</v>
      </c>
      <c r="R28">
        <v>1584000</v>
      </c>
      <c r="S28">
        <v>1592000</v>
      </c>
      <c r="T28">
        <v>1598000</v>
      </c>
      <c r="U28">
        <v>1604000</v>
      </c>
      <c r="V28">
        <v>1608000</v>
      </c>
      <c r="W28">
        <v>1612000</v>
      </c>
      <c r="X28">
        <v>1617000</v>
      </c>
      <c r="Y28">
        <v>1623000</v>
      </c>
      <c r="Z28">
        <v>1629000</v>
      </c>
      <c r="AA28">
        <v>1636000</v>
      </c>
      <c r="AB28">
        <v>1644000</v>
      </c>
      <c r="AC28">
        <v>1652000</v>
      </c>
      <c r="AD28">
        <v>1659000</v>
      </c>
      <c r="AE28">
        <v>1668000</v>
      </c>
      <c r="AF28">
        <v>1678000</v>
      </c>
      <c r="AG28">
        <v>1683000</v>
      </c>
      <c r="AH28">
        <v>0</v>
      </c>
      <c r="AI28">
        <v>0</v>
      </c>
      <c r="AJ28">
        <v>0</v>
      </c>
      <c r="AK28">
        <v>0</v>
      </c>
    </row>
    <row r="29" spans="2:37" x14ac:dyDescent="0.2">
      <c r="B29">
        <v>1714000</v>
      </c>
      <c r="C29">
        <f t="shared" si="0"/>
        <v>1714</v>
      </c>
      <c r="D29">
        <v>24.1574640254704</v>
      </c>
      <c r="I29">
        <f t="shared" si="2"/>
        <v>164</v>
      </c>
      <c r="J29">
        <v>1500000</v>
      </c>
      <c r="K29">
        <v>1504000</v>
      </c>
      <c r="L29">
        <v>1508000</v>
      </c>
      <c r="M29">
        <v>1511000</v>
      </c>
      <c r="N29">
        <v>1517000</v>
      </c>
      <c r="O29">
        <v>1521000</v>
      </c>
      <c r="P29">
        <v>1525000</v>
      </c>
      <c r="Q29">
        <v>1530000</v>
      </c>
      <c r="R29">
        <v>1570000</v>
      </c>
      <c r="S29">
        <v>1577000</v>
      </c>
      <c r="T29">
        <v>1586000</v>
      </c>
      <c r="U29">
        <v>1591000</v>
      </c>
      <c r="V29">
        <v>1597000</v>
      </c>
      <c r="W29">
        <v>1602000</v>
      </c>
      <c r="X29">
        <v>1605000</v>
      </c>
      <c r="Y29">
        <v>1611000</v>
      </c>
      <c r="Z29">
        <v>1617000</v>
      </c>
      <c r="AA29">
        <v>1623000</v>
      </c>
      <c r="AB29">
        <v>1630000</v>
      </c>
      <c r="AC29">
        <v>1639000</v>
      </c>
      <c r="AD29">
        <v>1646000</v>
      </c>
      <c r="AE29">
        <v>1653000</v>
      </c>
      <c r="AF29">
        <v>1662000</v>
      </c>
      <c r="AG29">
        <v>1672000</v>
      </c>
      <c r="AH29">
        <v>1677000</v>
      </c>
      <c r="AI29">
        <v>0</v>
      </c>
      <c r="AJ29">
        <v>0</v>
      </c>
      <c r="AK29">
        <v>0</v>
      </c>
    </row>
    <row r="30" spans="2:37" x14ac:dyDescent="0.2">
      <c r="I30">
        <f t="shared" si="2"/>
        <v>165</v>
      </c>
      <c r="J30">
        <v>1500000</v>
      </c>
      <c r="K30">
        <v>1505000</v>
      </c>
      <c r="L30">
        <v>1511000</v>
      </c>
      <c r="M30">
        <v>1515000</v>
      </c>
      <c r="N30">
        <v>1519000</v>
      </c>
      <c r="O30">
        <v>1524000</v>
      </c>
      <c r="P30">
        <v>1564000</v>
      </c>
      <c r="Q30">
        <v>1571000</v>
      </c>
      <c r="R30">
        <v>1579000</v>
      </c>
      <c r="S30">
        <v>1585000</v>
      </c>
      <c r="T30">
        <v>1591000</v>
      </c>
      <c r="U30">
        <v>1593000</v>
      </c>
      <c r="V30">
        <v>1599000</v>
      </c>
      <c r="W30">
        <v>1605000</v>
      </c>
      <c r="X30">
        <v>1611000</v>
      </c>
      <c r="Y30">
        <v>1617000</v>
      </c>
      <c r="Z30">
        <v>1624000</v>
      </c>
      <c r="AA30">
        <v>1633000</v>
      </c>
      <c r="AB30">
        <v>1640000</v>
      </c>
      <c r="AC30">
        <v>1648000</v>
      </c>
      <c r="AD30">
        <v>1656000</v>
      </c>
      <c r="AE30">
        <v>1666000</v>
      </c>
      <c r="AF30">
        <v>1671000</v>
      </c>
      <c r="AG30">
        <v>0</v>
      </c>
      <c r="AH30">
        <v>0</v>
      </c>
      <c r="AI30">
        <v>0</v>
      </c>
      <c r="AJ30">
        <v>0</v>
      </c>
      <c r="AK30">
        <v>0</v>
      </c>
    </row>
    <row r="31" spans="2:37" x14ac:dyDescent="0.2">
      <c r="I31">
        <f t="shared" si="2"/>
        <v>166</v>
      </c>
      <c r="J31">
        <v>1500000</v>
      </c>
      <c r="K31">
        <v>1505000</v>
      </c>
      <c r="L31">
        <v>1509000</v>
      </c>
      <c r="M31">
        <v>1513000</v>
      </c>
      <c r="N31">
        <v>1518000</v>
      </c>
      <c r="O31">
        <v>1557000</v>
      </c>
      <c r="P31">
        <v>1565000</v>
      </c>
      <c r="Q31">
        <v>1573000</v>
      </c>
      <c r="R31">
        <v>1579000</v>
      </c>
      <c r="S31">
        <v>1586000</v>
      </c>
      <c r="T31">
        <v>1593000</v>
      </c>
      <c r="U31">
        <v>1599000</v>
      </c>
      <c r="V31">
        <v>1605000</v>
      </c>
      <c r="W31">
        <v>1611000</v>
      </c>
      <c r="X31">
        <v>1618000</v>
      </c>
      <c r="Y31">
        <v>1627000</v>
      </c>
      <c r="Z31">
        <v>1635000</v>
      </c>
      <c r="AA31">
        <v>1642000</v>
      </c>
      <c r="AB31">
        <v>1650000</v>
      </c>
      <c r="AC31">
        <v>1660000</v>
      </c>
      <c r="AD31">
        <v>1666000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</row>
    <row r="32" spans="2:37" x14ac:dyDescent="0.2">
      <c r="I32">
        <f t="shared" si="2"/>
        <v>167</v>
      </c>
      <c r="J32">
        <v>1500000</v>
      </c>
      <c r="K32">
        <v>1504000</v>
      </c>
      <c r="L32">
        <v>1508000</v>
      </c>
      <c r="M32">
        <v>1552000</v>
      </c>
      <c r="N32">
        <v>1559000</v>
      </c>
      <c r="O32">
        <v>1567000</v>
      </c>
      <c r="P32">
        <v>1573000</v>
      </c>
      <c r="Q32">
        <v>1580000</v>
      </c>
      <c r="R32">
        <v>1582000</v>
      </c>
      <c r="S32">
        <v>1587000</v>
      </c>
      <c r="T32">
        <v>1593000</v>
      </c>
      <c r="U32">
        <v>1599000</v>
      </c>
      <c r="V32">
        <v>1606000</v>
      </c>
      <c r="W32">
        <v>1613000</v>
      </c>
      <c r="X32">
        <v>1622000</v>
      </c>
      <c r="Y32">
        <v>1630000</v>
      </c>
      <c r="Z32">
        <v>1637000</v>
      </c>
      <c r="AA32">
        <v>1645000</v>
      </c>
      <c r="AB32">
        <v>1655000</v>
      </c>
      <c r="AC32">
        <v>1661000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</row>
    <row r="33" spans="9:37" x14ac:dyDescent="0.2">
      <c r="I33">
        <f t="shared" si="2"/>
        <v>168</v>
      </c>
      <c r="J33">
        <v>1502000</v>
      </c>
      <c r="K33">
        <v>1506000</v>
      </c>
      <c r="L33">
        <v>1545000</v>
      </c>
      <c r="M33">
        <v>1552000</v>
      </c>
      <c r="N33">
        <v>1560000</v>
      </c>
      <c r="O33">
        <v>1566000</v>
      </c>
      <c r="P33">
        <v>1573000</v>
      </c>
      <c r="Q33">
        <v>1575000</v>
      </c>
      <c r="R33">
        <v>1581000</v>
      </c>
      <c r="S33">
        <v>1587000</v>
      </c>
      <c r="T33">
        <v>1593000</v>
      </c>
      <c r="U33">
        <v>1599000</v>
      </c>
      <c r="V33">
        <v>1607000</v>
      </c>
      <c r="W33">
        <v>1615000</v>
      </c>
      <c r="X33">
        <v>1623000</v>
      </c>
      <c r="Y33">
        <v>1630000</v>
      </c>
      <c r="Z33">
        <v>1639000</v>
      </c>
      <c r="AA33">
        <v>1649000</v>
      </c>
      <c r="AB33">
        <v>1654000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</row>
    <row r="34" spans="9:37" x14ac:dyDescent="0.2">
      <c r="I34">
        <f t="shared" si="2"/>
        <v>169</v>
      </c>
      <c r="J34">
        <v>1538000</v>
      </c>
      <c r="K34">
        <v>1545000</v>
      </c>
      <c r="L34">
        <v>1553000</v>
      </c>
      <c r="M34">
        <v>1559000</v>
      </c>
      <c r="N34">
        <v>1566000</v>
      </c>
      <c r="O34">
        <v>1569000</v>
      </c>
      <c r="P34">
        <v>1574000</v>
      </c>
      <c r="Q34">
        <v>1580000</v>
      </c>
      <c r="R34">
        <v>1586000</v>
      </c>
      <c r="S34">
        <v>1593000</v>
      </c>
      <c r="T34">
        <v>1600000</v>
      </c>
      <c r="U34">
        <v>1607000</v>
      </c>
      <c r="V34">
        <v>1609000</v>
      </c>
      <c r="W34">
        <v>1617000</v>
      </c>
      <c r="X34">
        <v>1624000</v>
      </c>
      <c r="Y34">
        <v>1632000</v>
      </c>
      <c r="Z34">
        <v>1643000</v>
      </c>
      <c r="AA34">
        <v>1648000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</row>
    <row r="35" spans="9:37" x14ac:dyDescent="0.2">
      <c r="I35">
        <f t="shared" si="2"/>
        <v>170</v>
      </c>
      <c r="J35">
        <v>1532000</v>
      </c>
      <c r="K35">
        <v>1539000</v>
      </c>
      <c r="L35">
        <v>1547000</v>
      </c>
      <c r="M35">
        <v>1553000</v>
      </c>
      <c r="N35">
        <v>1560000</v>
      </c>
      <c r="O35">
        <v>1563000</v>
      </c>
      <c r="P35">
        <v>1567000</v>
      </c>
      <c r="Q35">
        <v>1574000</v>
      </c>
      <c r="R35">
        <v>1579000</v>
      </c>
      <c r="S35">
        <v>1586000</v>
      </c>
      <c r="T35">
        <v>1593000</v>
      </c>
      <c r="U35">
        <v>1603000</v>
      </c>
      <c r="V35">
        <v>1611000</v>
      </c>
      <c r="W35">
        <v>1618000</v>
      </c>
      <c r="X35">
        <v>1626000</v>
      </c>
      <c r="Y35">
        <v>1636000</v>
      </c>
      <c r="Z35">
        <v>1642000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</row>
    <row r="36" spans="9:37" x14ac:dyDescent="0.2">
      <c r="I36">
        <f t="shared" si="2"/>
        <v>171</v>
      </c>
      <c r="J36">
        <v>1526000</v>
      </c>
      <c r="K36">
        <v>1532000</v>
      </c>
      <c r="L36">
        <v>1541000</v>
      </c>
      <c r="M36">
        <v>1546000</v>
      </c>
      <c r="N36">
        <v>1553000</v>
      </c>
      <c r="O36">
        <v>1556000</v>
      </c>
      <c r="P36">
        <v>1561000</v>
      </c>
      <c r="Q36">
        <v>1567000</v>
      </c>
      <c r="R36">
        <v>1573000</v>
      </c>
      <c r="S36">
        <v>1580000</v>
      </c>
      <c r="T36">
        <v>1587000</v>
      </c>
      <c r="U36">
        <v>1596000</v>
      </c>
      <c r="V36">
        <v>1605000</v>
      </c>
      <c r="W36">
        <v>1612000</v>
      </c>
      <c r="X36">
        <v>1620000</v>
      </c>
      <c r="Y36">
        <v>1630000</v>
      </c>
      <c r="Z36">
        <v>1636000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</row>
  </sheetData>
  <pageMargins left="0.1" right="0.1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6431E-9C2B-5647-AB5E-8D017C435ACB}">
  <dimension ref="A1:AK36"/>
  <sheetViews>
    <sheetView topLeftCell="A53" workbookViewId="0">
      <selection activeCell="D2" sqref="D2:D29"/>
    </sheetView>
  </sheetViews>
  <sheetFormatPr baseColWidth="10" defaultRowHeight="16" x14ac:dyDescent="0.2"/>
  <sheetData>
    <row r="1" spans="1:37" x14ac:dyDescent="0.2">
      <c r="A1" t="s">
        <v>29</v>
      </c>
      <c r="B1" t="s">
        <v>30</v>
      </c>
      <c r="C1" t="s">
        <v>31</v>
      </c>
      <c r="D1" t="s">
        <v>28</v>
      </c>
    </row>
    <row r="2" spans="1:37" x14ac:dyDescent="0.2">
      <c r="A2" t="s">
        <v>36</v>
      </c>
      <c r="B2">
        <v>1500000</v>
      </c>
      <c r="C2">
        <f>B2/1000</f>
        <v>1500</v>
      </c>
      <c r="D2">
        <v>1786.6666701408301</v>
      </c>
      <c r="I2" t="s">
        <v>32</v>
      </c>
    </row>
    <row r="3" spans="1:37" x14ac:dyDescent="0.2">
      <c r="B3">
        <v>1505000</v>
      </c>
      <c r="C3">
        <f t="shared" ref="C3:C29" si="0">B3/1000</f>
        <v>1505</v>
      </c>
      <c r="D3">
        <v>328.68666951691</v>
      </c>
      <c r="I3">
        <v>156</v>
      </c>
      <c r="J3">
        <v>113.796703183255</v>
      </c>
      <c r="K3">
        <v>673.45446535308804</v>
      </c>
      <c r="L3">
        <v>677.32655596574796</v>
      </c>
      <c r="M3">
        <v>1437.3604828264699</v>
      </c>
      <c r="N3">
        <v>1097.4434933458699</v>
      </c>
      <c r="O3">
        <v>331.95727872132801</v>
      </c>
      <c r="P3">
        <v>1348.4540312157901</v>
      </c>
      <c r="Q3">
        <v>313.546520682741</v>
      </c>
      <c r="R3">
        <v>1318.55292799023</v>
      </c>
      <c r="S3">
        <v>1563.3216086676</v>
      </c>
      <c r="T3">
        <v>80.937013609038402</v>
      </c>
      <c r="U3">
        <v>41.617662543138003</v>
      </c>
      <c r="V3">
        <v>42.719303264146198</v>
      </c>
      <c r="W3">
        <v>30.134230641851602</v>
      </c>
      <c r="X3">
        <v>28.0064154023943</v>
      </c>
      <c r="Y3">
        <v>22.736965755571099</v>
      </c>
      <c r="Z3">
        <v>21.025284496178401</v>
      </c>
      <c r="AA3">
        <v>23.1768254412166</v>
      </c>
      <c r="AB3">
        <v>23.436733227876498</v>
      </c>
      <c r="AC3">
        <v>22.190712760937298</v>
      </c>
      <c r="AD3">
        <v>24.999109892516699</v>
      </c>
      <c r="AE3">
        <v>23.793703889814299</v>
      </c>
      <c r="AF3">
        <v>24.6264667301785</v>
      </c>
      <c r="AG3">
        <v>0</v>
      </c>
      <c r="AH3">
        <v>0</v>
      </c>
      <c r="AI3">
        <v>0</v>
      </c>
      <c r="AJ3">
        <v>0</v>
      </c>
      <c r="AK3">
        <v>0</v>
      </c>
    </row>
    <row r="4" spans="1:37" x14ac:dyDescent="0.2">
      <c r="B4">
        <v>1510000</v>
      </c>
      <c r="C4">
        <f t="shared" si="0"/>
        <v>1510</v>
      </c>
      <c r="D4">
        <v>711.28119098730303</v>
      </c>
      <c r="I4">
        <f>I3+1</f>
        <v>157</v>
      </c>
      <c r="J4">
        <v>617.89973492377999</v>
      </c>
      <c r="K4">
        <v>529.77838073050202</v>
      </c>
      <c r="L4">
        <v>1712.1460613510201</v>
      </c>
      <c r="M4">
        <v>1587.57697463668</v>
      </c>
      <c r="N4">
        <v>364.69131960105199</v>
      </c>
      <c r="O4">
        <v>1412.00090066346</v>
      </c>
      <c r="P4">
        <v>327.89153684016298</v>
      </c>
      <c r="Q4">
        <v>1022.80201671347</v>
      </c>
      <c r="R4">
        <v>1446.3053455659899</v>
      </c>
      <c r="S4">
        <v>78.444434314586104</v>
      </c>
      <c r="T4">
        <v>42.590851326813997</v>
      </c>
      <c r="U4">
        <v>30.0433263635861</v>
      </c>
      <c r="V4">
        <v>28.213470002032299</v>
      </c>
      <c r="W4">
        <v>22.811748409401499</v>
      </c>
      <c r="X4">
        <v>27.511167400938799</v>
      </c>
      <c r="Y4">
        <v>32.043192542710699</v>
      </c>
      <c r="Z4">
        <v>36.316254460946702</v>
      </c>
      <c r="AA4">
        <v>34.091130167193</v>
      </c>
      <c r="AB4">
        <v>42.683999699434203</v>
      </c>
      <c r="AC4">
        <v>38.783262837756901</v>
      </c>
      <c r="AD4">
        <v>40.980729069346403</v>
      </c>
      <c r="AE4">
        <v>42.1771057137668</v>
      </c>
      <c r="AF4">
        <v>41.703454590923997</v>
      </c>
      <c r="AG4">
        <v>44.765632961712697</v>
      </c>
      <c r="AH4">
        <v>27.182703263400899</v>
      </c>
      <c r="AI4">
        <v>25.441072576499799</v>
      </c>
      <c r="AJ4">
        <v>22.968459258212501</v>
      </c>
      <c r="AK4">
        <v>0</v>
      </c>
    </row>
    <row r="5" spans="1:37" x14ac:dyDescent="0.2">
      <c r="B5">
        <v>1516000</v>
      </c>
      <c r="C5">
        <f t="shared" si="0"/>
        <v>1516</v>
      </c>
      <c r="D5">
        <v>2169.77394989091</v>
      </c>
      <c r="I5">
        <f t="shared" ref="I5:I18" si="1">I4+1</f>
        <v>158</v>
      </c>
      <c r="J5">
        <v>28.584361486879502</v>
      </c>
      <c r="K5">
        <v>1743.3133614687999</v>
      </c>
      <c r="L5">
        <v>1258.9599919043201</v>
      </c>
      <c r="M5">
        <v>341.60282481086603</v>
      </c>
      <c r="N5">
        <v>1486.6226114998501</v>
      </c>
      <c r="O5">
        <v>316.31763380950002</v>
      </c>
      <c r="P5">
        <v>1073.4811470668401</v>
      </c>
      <c r="Q5">
        <v>1496.4644131191701</v>
      </c>
      <c r="R5">
        <v>79.4363591683599</v>
      </c>
      <c r="S5">
        <v>42.6022979875329</v>
      </c>
      <c r="T5">
        <v>29.7596954266334</v>
      </c>
      <c r="U5">
        <v>28.2603259685891</v>
      </c>
      <c r="V5">
        <v>22.457158136099999</v>
      </c>
      <c r="W5">
        <v>22.847350622937501</v>
      </c>
      <c r="X5">
        <v>49.277591290875797</v>
      </c>
      <c r="Y5">
        <v>56.820281844742603</v>
      </c>
      <c r="Z5">
        <v>65.301430774184297</v>
      </c>
      <c r="AA5">
        <v>65.478000071171095</v>
      </c>
      <c r="AB5">
        <v>78.897389148926706</v>
      </c>
      <c r="AC5">
        <v>72.711831531994207</v>
      </c>
      <c r="AD5">
        <v>75.489253859660494</v>
      </c>
      <c r="AE5">
        <v>74.385598108401595</v>
      </c>
      <c r="AF5">
        <v>63.816745784107098</v>
      </c>
      <c r="AG5">
        <v>71.753466323222099</v>
      </c>
      <c r="AH5">
        <v>33.334563286547002</v>
      </c>
      <c r="AI5">
        <v>32.308784102401297</v>
      </c>
      <c r="AJ5">
        <v>24.976385043605799</v>
      </c>
      <c r="AK5">
        <v>24.1574640254704</v>
      </c>
    </row>
    <row r="6" spans="1:37" x14ac:dyDescent="0.2">
      <c r="B6">
        <v>1522000</v>
      </c>
      <c r="C6">
        <f t="shared" si="0"/>
        <v>1522</v>
      </c>
      <c r="D6">
        <v>81.116497272640899</v>
      </c>
      <c r="I6">
        <f t="shared" si="1"/>
        <v>159</v>
      </c>
      <c r="J6">
        <v>1304.1134539761999</v>
      </c>
      <c r="K6">
        <v>333.116522891344</v>
      </c>
      <c r="L6">
        <v>1717.55002997934</v>
      </c>
      <c r="M6">
        <v>313.65943279243101</v>
      </c>
      <c r="N6">
        <v>1527.9055189261301</v>
      </c>
      <c r="O6">
        <v>2176.51635939585</v>
      </c>
      <c r="P6">
        <v>77.545993646070897</v>
      </c>
      <c r="Q6">
        <v>42.012275078897403</v>
      </c>
      <c r="R6">
        <v>30.386432580723898</v>
      </c>
      <c r="S6">
        <v>27.580366371817501</v>
      </c>
      <c r="T6">
        <v>22.8216811079457</v>
      </c>
      <c r="U6">
        <v>20.894361190927501</v>
      </c>
      <c r="V6">
        <v>28.3840637121002</v>
      </c>
      <c r="W6">
        <v>63.782631332771302</v>
      </c>
      <c r="X6">
        <v>84.661783096632107</v>
      </c>
      <c r="Y6">
        <v>103.303243447166</v>
      </c>
      <c r="Z6">
        <v>104.482068726533</v>
      </c>
      <c r="AA6">
        <v>125.534806446373</v>
      </c>
      <c r="AB6">
        <v>112.488483899893</v>
      </c>
      <c r="AC6">
        <v>117.05052628541399</v>
      </c>
      <c r="AD6">
        <v>112.384840610221</v>
      </c>
      <c r="AE6">
        <v>95.227432725908997</v>
      </c>
      <c r="AF6">
        <v>95.326293619468998</v>
      </c>
      <c r="AG6">
        <v>38.547262321838502</v>
      </c>
      <c r="AH6">
        <v>34.4629048183956</v>
      </c>
      <c r="AI6">
        <v>26.848233824069801</v>
      </c>
      <c r="AJ6">
        <v>24.605165996575298</v>
      </c>
      <c r="AK6">
        <v>0</v>
      </c>
    </row>
    <row r="7" spans="1:37" x14ac:dyDescent="0.2">
      <c r="B7">
        <v>1526000</v>
      </c>
      <c r="C7">
        <f t="shared" si="0"/>
        <v>1526</v>
      </c>
      <c r="D7">
        <v>41.0752270752252</v>
      </c>
      <c r="I7">
        <f t="shared" si="1"/>
        <v>160</v>
      </c>
      <c r="J7">
        <v>26.128628621643099</v>
      </c>
      <c r="K7">
        <v>1735.8656095333399</v>
      </c>
      <c r="L7">
        <v>293.26332161043803</v>
      </c>
      <c r="M7">
        <v>1058.20842121489</v>
      </c>
      <c r="N7">
        <v>1598.6050040318701</v>
      </c>
      <c r="O7">
        <v>80.758522088389796</v>
      </c>
      <c r="P7">
        <v>40.951874404422298</v>
      </c>
      <c r="Q7">
        <v>42.467687512015097</v>
      </c>
      <c r="R7">
        <v>30.151862717238402</v>
      </c>
      <c r="S7">
        <v>26.9884865592994</v>
      </c>
      <c r="T7">
        <v>22.196761918090299</v>
      </c>
      <c r="U7">
        <v>21.397331724914299</v>
      </c>
      <c r="V7">
        <v>30.870918183463701</v>
      </c>
      <c r="W7">
        <v>82.458104647425898</v>
      </c>
      <c r="X7">
        <v>132.43234285982601</v>
      </c>
      <c r="Y7">
        <v>167.20069675966599</v>
      </c>
      <c r="Z7">
        <v>143.67261119572501</v>
      </c>
      <c r="AA7">
        <v>182.97732893250799</v>
      </c>
      <c r="AB7">
        <v>150.322275879714</v>
      </c>
      <c r="AC7">
        <v>160.054464630128</v>
      </c>
      <c r="AD7">
        <v>161.334409251143</v>
      </c>
      <c r="AE7">
        <v>135.021318706042</v>
      </c>
      <c r="AF7">
        <v>124.421979777554</v>
      </c>
      <c r="AG7">
        <v>43.092949128844303</v>
      </c>
      <c r="AH7">
        <v>34.882652085975899</v>
      </c>
      <c r="AI7">
        <v>27.6801790090446</v>
      </c>
      <c r="AJ7">
        <v>24.6593227334318</v>
      </c>
      <c r="AK7">
        <v>0</v>
      </c>
    </row>
    <row r="8" spans="1:37" x14ac:dyDescent="0.2">
      <c r="B8">
        <v>1529000</v>
      </c>
      <c r="C8">
        <f t="shared" si="0"/>
        <v>1529</v>
      </c>
      <c r="D8">
        <v>42.476768196657197</v>
      </c>
      <c r="I8">
        <f t="shared" si="1"/>
        <v>161</v>
      </c>
      <c r="J8">
        <v>1786.6666701408301</v>
      </c>
      <c r="K8">
        <v>328.68666951691</v>
      </c>
      <c r="L8">
        <v>711.28119098730303</v>
      </c>
      <c r="M8">
        <v>2169.77394989091</v>
      </c>
      <c r="N8">
        <v>81.116497272640899</v>
      </c>
      <c r="O8">
        <v>41.0752270752252</v>
      </c>
      <c r="P8">
        <v>42.476768196657197</v>
      </c>
      <c r="Q8">
        <v>30.141156170867799</v>
      </c>
      <c r="R8">
        <v>27.094231714893699</v>
      </c>
      <c r="S8">
        <v>22.837919043942801</v>
      </c>
      <c r="T8">
        <v>20.010874376560199</v>
      </c>
      <c r="U8">
        <v>21.431386441337899</v>
      </c>
      <c r="V8">
        <v>30.938568164500602</v>
      </c>
      <c r="W8">
        <v>85.4169003899773</v>
      </c>
      <c r="X8">
        <v>162.35884513326201</v>
      </c>
      <c r="Y8">
        <v>248.472913208779</v>
      </c>
      <c r="Z8">
        <v>206.17303410615699</v>
      </c>
      <c r="AA8">
        <v>223.00737849637599</v>
      </c>
      <c r="AB8">
        <v>207.32938876387001</v>
      </c>
      <c r="AC8">
        <v>200.93772742694901</v>
      </c>
      <c r="AD8">
        <v>253.013307150342</v>
      </c>
      <c r="AE8">
        <v>178.126816181365</v>
      </c>
      <c r="AF8">
        <v>130.77243560661199</v>
      </c>
      <c r="AG8">
        <v>43.360632053878</v>
      </c>
      <c r="AH8">
        <v>34.920165404913398</v>
      </c>
      <c r="AI8">
        <v>27.662190847842499</v>
      </c>
      <c r="AJ8">
        <v>24.269721393167799</v>
      </c>
      <c r="AK8">
        <v>0</v>
      </c>
    </row>
    <row r="9" spans="1:37" x14ac:dyDescent="0.2">
      <c r="B9">
        <v>1536000</v>
      </c>
      <c r="C9">
        <f t="shared" si="0"/>
        <v>1536</v>
      </c>
      <c r="D9">
        <v>30.141156170867799</v>
      </c>
      <c r="I9">
        <f t="shared" si="1"/>
        <v>162</v>
      </c>
      <c r="J9">
        <v>84.644171831216596</v>
      </c>
      <c r="K9">
        <v>1147.6627312763901</v>
      </c>
      <c r="L9">
        <v>2418.0043791379599</v>
      </c>
      <c r="M9">
        <v>80.967671594007498</v>
      </c>
      <c r="N9">
        <v>41.353719831737799</v>
      </c>
      <c r="O9">
        <v>41.641093504521798</v>
      </c>
      <c r="P9">
        <v>30.430539336832499</v>
      </c>
      <c r="Q9">
        <v>27.1067212272456</v>
      </c>
      <c r="R9">
        <v>22.852438153525402</v>
      </c>
      <c r="S9">
        <v>20.028457441891</v>
      </c>
      <c r="T9">
        <v>21.451081512856099</v>
      </c>
      <c r="U9">
        <v>30.407049438374699</v>
      </c>
      <c r="V9">
        <v>77.863103723585297</v>
      </c>
      <c r="W9">
        <v>164.78255986498499</v>
      </c>
      <c r="X9">
        <v>391.903097798879</v>
      </c>
      <c r="Y9">
        <v>89.635085252218005</v>
      </c>
      <c r="Z9">
        <v>226.258770405626</v>
      </c>
      <c r="AA9">
        <v>261.813759131187</v>
      </c>
      <c r="AB9">
        <v>252.28035437353401</v>
      </c>
      <c r="AC9">
        <v>304.56336789027301</v>
      </c>
      <c r="AD9">
        <v>297.888141502385</v>
      </c>
      <c r="AE9">
        <v>248.143015014208</v>
      </c>
      <c r="AF9">
        <v>151.74157368634599</v>
      </c>
      <c r="AG9">
        <v>44.1040220974999</v>
      </c>
      <c r="AH9">
        <v>34.933982159583103</v>
      </c>
      <c r="AI9">
        <v>27.524202428671199</v>
      </c>
      <c r="AJ9">
        <v>24.678330325857601</v>
      </c>
      <c r="AK9">
        <v>0</v>
      </c>
    </row>
    <row r="10" spans="1:37" x14ac:dyDescent="0.2">
      <c r="B10">
        <v>1540000</v>
      </c>
      <c r="C10">
        <f t="shared" si="0"/>
        <v>1540</v>
      </c>
      <c r="D10">
        <v>27.094231714893699</v>
      </c>
      <c r="I10">
        <f t="shared" si="1"/>
        <v>163</v>
      </c>
      <c r="J10">
        <v>2105.3218728721099</v>
      </c>
      <c r="K10">
        <v>80.771872236442903</v>
      </c>
      <c r="L10">
        <v>40.970440663684201</v>
      </c>
      <c r="M10">
        <v>42.645032256181203</v>
      </c>
      <c r="N10">
        <v>30.255966591136101</v>
      </c>
      <c r="O10">
        <v>26.765289801005402</v>
      </c>
      <c r="P10">
        <v>21.851355662335902</v>
      </c>
      <c r="Q10">
        <v>20.373142297564598</v>
      </c>
      <c r="R10">
        <v>30.6427529526187</v>
      </c>
      <c r="S10">
        <v>85.171638054426793</v>
      </c>
      <c r="T10">
        <v>198.72299551518</v>
      </c>
      <c r="U10">
        <v>535.69613298917795</v>
      </c>
      <c r="V10">
        <v>96.969218347825702</v>
      </c>
      <c r="W10">
        <v>268.96776971913499</v>
      </c>
      <c r="X10">
        <v>286.88839778485999</v>
      </c>
      <c r="Y10">
        <v>286.98188588209899</v>
      </c>
      <c r="Z10">
        <v>293.74646190368702</v>
      </c>
      <c r="AA10">
        <v>396.96397985820801</v>
      </c>
      <c r="AB10">
        <v>332.64542490931302</v>
      </c>
      <c r="AC10">
        <v>160.35825585543299</v>
      </c>
      <c r="AD10">
        <v>43.872191083597002</v>
      </c>
      <c r="AE10">
        <v>33.7272807766143</v>
      </c>
      <c r="AF10">
        <v>27.7575497467896</v>
      </c>
      <c r="AG10">
        <v>24.702190832990599</v>
      </c>
      <c r="AH10">
        <v>0</v>
      </c>
      <c r="AI10">
        <v>0</v>
      </c>
      <c r="AJ10">
        <v>0</v>
      </c>
      <c r="AK10">
        <v>0</v>
      </c>
    </row>
    <row r="11" spans="1:37" x14ac:dyDescent="0.2">
      <c r="B11">
        <v>1544000</v>
      </c>
      <c r="C11">
        <f t="shared" si="0"/>
        <v>1544</v>
      </c>
      <c r="D11">
        <v>22.837919043942801</v>
      </c>
      <c r="I11">
        <f t="shared" si="1"/>
        <v>164</v>
      </c>
      <c r="J11">
        <v>59.004248912707602</v>
      </c>
      <c r="K11">
        <v>81.007525821462707</v>
      </c>
      <c r="L11">
        <v>39.992556628408302</v>
      </c>
      <c r="M11">
        <v>42.047516875496903</v>
      </c>
      <c r="N11">
        <v>30.399507809202898</v>
      </c>
      <c r="O11">
        <v>27.083676162144801</v>
      </c>
      <c r="P11">
        <v>22.456430430524399</v>
      </c>
      <c r="Q11">
        <v>20.073448151163198</v>
      </c>
      <c r="R11">
        <v>21.4322398450226</v>
      </c>
      <c r="S11">
        <v>30.958826561205001</v>
      </c>
      <c r="T11">
        <v>81.355991657724104</v>
      </c>
      <c r="U11">
        <v>156.58095227194599</v>
      </c>
      <c r="V11">
        <v>735.33472200124004</v>
      </c>
      <c r="W11">
        <v>112.32957956246</v>
      </c>
      <c r="X11">
        <v>337.13220624697101</v>
      </c>
      <c r="Y11">
        <v>392.94154977754403</v>
      </c>
      <c r="Z11">
        <v>322.94376072474398</v>
      </c>
      <c r="AA11">
        <v>353.43144483087701</v>
      </c>
      <c r="AB11">
        <v>470.95818843948803</v>
      </c>
      <c r="AC11">
        <v>382.12844047094001</v>
      </c>
      <c r="AD11">
        <v>160.866459178019</v>
      </c>
      <c r="AE11">
        <v>43.356599677072303</v>
      </c>
      <c r="AF11">
        <v>34.166344491889703</v>
      </c>
      <c r="AG11">
        <v>28.297716523402901</v>
      </c>
      <c r="AH11">
        <v>24.749224677004701</v>
      </c>
      <c r="AI11">
        <v>0</v>
      </c>
      <c r="AJ11">
        <v>0</v>
      </c>
      <c r="AK11">
        <v>0</v>
      </c>
    </row>
    <row r="12" spans="1:37" x14ac:dyDescent="0.2">
      <c r="B12">
        <v>1549000</v>
      </c>
      <c r="C12">
        <f t="shared" si="0"/>
        <v>1549</v>
      </c>
      <c r="D12">
        <v>20.010874376560199</v>
      </c>
      <c r="I12">
        <f t="shared" si="1"/>
        <v>165</v>
      </c>
      <c r="J12">
        <v>40.753616470085603</v>
      </c>
      <c r="K12">
        <v>42.050171360132502</v>
      </c>
      <c r="L12">
        <v>30.4356500304626</v>
      </c>
      <c r="M12">
        <v>27.590167272651598</v>
      </c>
      <c r="N12">
        <v>22.289356179267799</v>
      </c>
      <c r="O12">
        <v>20.409068948111599</v>
      </c>
      <c r="P12">
        <v>20.719028543026798</v>
      </c>
      <c r="Q12">
        <v>30.165967465732798</v>
      </c>
      <c r="R12">
        <v>84.350582109722097</v>
      </c>
      <c r="S12">
        <v>199.33792919475499</v>
      </c>
      <c r="T12">
        <v>884.00078477265697</v>
      </c>
      <c r="U12">
        <v>686.42387064271497</v>
      </c>
      <c r="V12">
        <v>392.05032474228</v>
      </c>
      <c r="W12">
        <v>446.62065029137898</v>
      </c>
      <c r="X12">
        <v>368.67872304404199</v>
      </c>
      <c r="Y12">
        <v>506.61864930558602</v>
      </c>
      <c r="Z12">
        <v>604.50097618971301</v>
      </c>
      <c r="AA12">
        <v>460.645378196004</v>
      </c>
      <c r="AB12">
        <v>154.211577147459</v>
      </c>
      <c r="AC12">
        <v>43.0239499778096</v>
      </c>
      <c r="AD12">
        <v>35.163927856271599</v>
      </c>
      <c r="AE12">
        <v>28.583427244177599</v>
      </c>
      <c r="AF12">
        <v>24.163769005556102</v>
      </c>
      <c r="AG12">
        <v>0</v>
      </c>
      <c r="AH12">
        <v>0</v>
      </c>
      <c r="AI12">
        <v>0</v>
      </c>
      <c r="AJ12">
        <v>0</v>
      </c>
      <c r="AK12">
        <v>0</v>
      </c>
    </row>
    <row r="13" spans="1:37" x14ac:dyDescent="0.2">
      <c r="B13">
        <v>1589000</v>
      </c>
      <c r="C13">
        <f t="shared" si="0"/>
        <v>1589</v>
      </c>
      <c r="D13">
        <v>21.431386441337899</v>
      </c>
      <c r="I13">
        <f t="shared" si="1"/>
        <v>166</v>
      </c>
      <c r="J13">
        <v>39.320593171169698</v>
      </c>
      <c r="K13">
        <v>30.135784992283199</v>
      </c>
      <c r="L13">
        <v>26.636325445706401</v>
      </c>
      <c r="M13">
        <v>22.604606727754799</v>
      </c>
      <c r="N13">
        <v>20.0432107555669</v>
      </c>
      <c r="O13">
        <v>20.502966222329501</v>
      </c>
      <c r="P13">
        <v>30.553404605754199</v>
      </c>
      <c r="Q13">
        <v>85.4970397510059</v>
      </c>
      <c r="R13">
        <v>192.46147053201901</v>
      </c>
      <c r="S13">
        <v>1468.8304466956099</v>
      </c>
      <c r="T13">
        <v>439.06816022646098</v>
      </c>
      <c r="U13">
        <v>520.73190944588896</v>
      </c>
      <c r="V13">
        <v>409.56479217210801</v>
      </c>
      <c r="W13">
        <v>505.682351784481</v>
      </c>
      <c r="X13">
        <v>698.24474729448605</v>
      </c>
      <c r="Y13">
        <v>644.03390980719405</v>
      </c>
      <c r="Z13">
        <v>155.08405873721799</v>
      </c>
      <c r="AA13">
        <v>43.554055037733598</v>
      </c>
      <c r="AB13">
        <v>34.753136089958701</v>
      </c>
      <c r="AC13">
        <v>28.358527230180801</v>
      </c>
      <c r="AD13">
        <v>25.050260323863299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</row>
    <row r="14" spans="1:37" x14ac:dyDescent="0.2">
      <c r="B14">
        <v>1596000</v>
      </c>
      <c r="C14">
        <f t="shared" si="0"/>
        <v>1596</v>
      </c>
      <c r="D14">
        <v>30.938568164500602</v>
      </c>
      <c r="I14">
        <f t="shared" si="1"/>
        <v>167</v>
      </c>
      <c r="J14">
        <v>30.977180183739499</v>
      </c>
      <c r="K14">
        <v>27.411568481381</v>
      </c>
      <c r="L14">
        <v>22.121914716582399</v>
      </c>
      <c r="M14">
        <v>21.464679299566999</v>
      </c>
      <c r="N14">
        <v>30.645432659233599</v>
      </c>
      <c r="O14">
        <v>83.598034546338098</v>
      </c>
      <c r="P14">
        <v>199.344900755721</v>
      </c>
      <c r="Q14">
        <v>1410.74208300175</v>
      </c>
      <c r="R14">
        <v>954.94513967758701</v>
      </c>
      <c r="S14">
        <v>481.93020651024</v>
      </c>
      <c r="T14">
        <v>431.75875445049797</v>
      </c>
      <c r="U14">
        <v>524.00465994487297</v>
      </c>
      <c r="V14">
        <v>634.82198645637902</v>
      </c>
      <c r="W14">
        <v>880.359461887316</v>
      </c>
      <c r="X14">
        <v>654.11609644895395</v>
      </c>
      <c r="Y14">
        <v>155.108002528356</v>
      </c>
      <c r="Z14">
        <v>43.078045255394102</v>
      </c>
      <c r="AA14">
        <v>35.123585557780601</v>
      </c>
      <c r="AB14">
        <v>28.254514103935101</v>
      </c>
      <c r="AC14">
        <v>24.251519488559701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</row>
    <row r="15" spans="1:37" x14ac:dyDescent="0.2">
      <c r="B15">
        <v>1605000</v>
      </c>
      <c r="C15">
        <f t="shared" si="0"/>
        <v>1605</v>
      </c>
      <c r="D15">
        <v>85.4169003899773</v>
      </c>
      <c r="I15">
        <f t="shared" si="1"/>
        <v>168</v>
      </c>
      <c r="J15">
        <v>21.663173754301202</v>
      </c>
      <c r="K15">
        <v>20.3698101652612</v>
      </c>
      <c r="L15">
        <v>21.287252326601099</v>
      </c>
      <c r="M15">
        <v>30.5014466592833</v>
      </c>
      <c r="N15">
        <v>84.845949724392199</v>
      </c>
      <c r="O15">
        <v>199.34912569461801</v>
      </c>
      <c r="P15">
        <v>1487.9851089973499</v>
      </c>
      <c r="Q15">
        <v>1512.8633528488599</v>
      </c>
      <c r="R15">
        <v>523.22503106436898</v>
      </c>
      <c r="S15">
        <v>627.05688231241095</v>
      </c>
      <c r="T15">
        <v>550.759657891497</v>
      </c>
      <c r="U15">
        <v>683.25201629659796</v>
      </c>
      <c r="V15">
        <v>1132.6943245612099</v>
      </c>
      <c r="W15">
        <v>728.99003119601696</v>
      </c>
      <c r="X15">
        <v>154.30796834598701</v>
      </c>
      <c r="Y15">
        <v>42.817466589822097</v>
      </c>
      <c r="Z15">
        <v>35.422685546413</v>
      </c>
      <c r="AA15">
        <v>28.422223279914899</v>
      </c>
      <c r="AB15">
        <v>24.892430442747099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</row>
    <row r="16" spans="1:37" x14ac:dyDescent="0.2">
      <c r="B16">
        <v>1611000</v>
      </c>
      <c r="C16">
        <f t="shared" si="0"/>
        <v>1611</v>
      </c>
      <c r="D16">
        <v>162.35884513326201</v>
      </c>
      <c r="I16">
        <f t="shared" si="1"/>
        <v>169</v>
      </c>
      <c r="J16">
        <v>20.7959055219224</v>
      </c>
      <c r="K16">
        <v>31.015013924760598</v>
      </c>
      <c r="L16">
        <v>77.506540602506604</v>
      </c>
      <c r="M16">
        <v>199.35304591082601</v>
      </c>
      <c r="N16">
        <v>1597.8854055209899</v>
      </c>
      <c r="O16">
        <v>762.14521447908999</v>
      </c>
      <c r="P16">
        <v>641.46254034377102</v>
      </c>
      <c r="Q16">
        <v>688.74052076372004</v>
      </c>
      <c r="R16">
        <v>719.44527654768797</v>
      </c>
      <c r="S16">
        <v>834.96434648775198</v>
      </c>
      <c r="T16">
        <v>1342.4506648235599</v>
      </c>
      <c r="U16">
        <v>764.31117264206205</v>
      </c>
      <c r="V16">
        <v>1102.8290056621699</v>
      </c>
      <c r="W16">
        <v>157.14623988255499</v>
      </c>
      <c r="X16">
        <v>43.911796385558702</v>
      </c>
      <c r="Y16">
        <v>35.179528165190398</v>
      </c>
      <c r="Z16">
        <v>28.336055527584499</v>
      </c>
      <c r="AA16">
        <v>24.923226479447699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</row>
    <row r="17" spans="2:37" x14ac:dyDescent="0.2">
      <c r="B17">
        <v>1616000</v>
      </c>
      <c r="C17">
        <f t="shared" si="0"/>
        <v>1616</v>
      </c>
      <c r="D17">
        <v>248.472913208779</v>
      </c>
      <c r="I17">
        <f t="shared" si="1"/>
        <v>170</v>
      </c>
      <c r="J17">
        <v>21.6060397944212</v>
      </c>
      <c r="K17">
        <v>30.435013407116202</v>
      </c>
      <c r="L17">
        <v>89.391487258459406</v>
      </c>
      <c r="M17">
        <v>160.02814441380801</v>
      </c>
      <c r="N17">
        <v>2016.4827896828201</v>
      </c>
      <c r="O17">
        <v>609.74615670760204</v>
      </c>
      <c r="P17">
        <v>661.52242668814802</v>
      </c>
      <c r="Q17">
        <v>614.94114116295702</v>
      </c>
      <c r="R17">
        <v>774.98118417417299</v>
      </c>
      <c r="S17">
        <v>1044.8116258832199</v>
      </c>
      <c r="T17">
        <v>1457.0456838002899</v>
      </c>
      <c r="U17">
        <v>1248.6841004616899</v>
      </c>
      <c r="V17">
        <v>161.62153214539001</v>
      </c>
      <c r="W17">
        <v>43.952300825344999</v>
      </c>
      <c r="X17">
        <v>34.890657233358802</v>
      </c>
      <c r="Y17">
        <v>28.537000014501899</v>
      </c>
      <c r="Z17">
        <v>25.252720239948001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</row>
    <row r="18" spans="2:37" x14ac:dyDescent="0.2">
      <c r="B18">
        <v>1624000</v>
      </c>
      <c r="C18">
        <f t="shared" si="0"/>
        <v>1624</v>
      </c>
      <c r="D18">
        <v>206.17303410615699</v>
      </c>
      <c r="I18">
        <f t="shared" si="1"/>
        <v>171</v>
      </c>
      <c r="J18">
        <v>21.567531700031601</v>
      </c>
      <c r="K18">
        <v>30.225598916295802</v>
      </c>
      <c r="L18">
        <v>83.683250452054594</v>
      </c>
      <c r="M18">
        <v>192.500319586389</v>
      </c>
      <c r="N18">
        <v>2006.40470444374</v>
      </c>
      <c r="O18">
        <v>1192.0203071005501</v>
      </c>
      <c r="P18">
        <v>729.52515306203998</v>
      </c>
      <c r="Q18">
        <v>775.16476888748696</v>
      </c>
      <c r="R18">
        <v>850.01990389182299</v>
      </c>
      <c r="S18">
        <v>1073.4617448202901</v>
      </c>
      <c r="T18">
        <v>1923.5119962681999</v>
      </c>
      <c r="U18">
        <v>1634.20186844931</v>
      </c>
      <c r="V18">
        <v>146.858421017398</v>
      </c>
      <c r="W18">
        <v>43.771908854294502</v>
      </c>
      <c r="X18">
        <v>35.234849539808501</v>
      </c>
      <c r="Y18">
        <v>28.456317954424598</v>
      </c>
      <c r="Z18">
        <v>24.719175133680601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</row>
    <row r="19" spans="2:37" x14ac:dyDescent="0.2">
      <c r="B19">
        <v>1629000</v>
      </c>
      <c r="C19">
        <f t="shared" si="0"/>
        <v>1629</v>
      </c>
      <c r="D19">
        <v>223.00737849637599</v>
      </c>
    </row>
    <row r="20" spans="2:37" x14ac:dyDescent="0.2">
      <c r="B20">
        <v>1635000</v>
      </c>
      <c r="C20">
        <f t="shared" si="0"/>
        <v>1635</v>
      </c>
      <c r="D20">
        <v>207.32938876387001</v>
      </c>
      <c r="I20" t="s">
        <v>33</v>
      </c>
    </row>
    <row r="21" spans="2:37" x14ac:dyDescent="0.2">
      <c r="B21">
        <v>1641000</v>
      </c>
      <c r="C21">
        <f t="shared" si="0"/>
        <v>1641</v>
      </c>
      <c r="D21">
        <v>200.93772742694901</v>
      </c>
      <c r="I21">
        <v>156</v>
      </c>
      <c r="J21">
        <v>1500000</v>
      </c>
      <c r="K21">
        <v>1507000</v>
      </c>
      <c r="L21">
        <v>1514000</v>
      </c>
      <c r="M21">
        <v>1521000</v>
      </c>
      <c r="N21">
        <v>1525000</v>
      </c>
      <c r="O21">
        <v>1528000</v>
      </c>
      <c r="P21">
        <v>1536000</v>
      </c>
      <c r="Q21">
        <v>1541000</v>
      </c>
      <c r="R21">
        <v>1547000</v>
      </c>
      <c r="S21">
        <v>1552000</v>
      </c>
      <c r="T21">
        <v>1558000</v>
      </c>
      <c r="U21">
        <v>1562000</v>
      </c>
      <c r="V21">
        <v>1565000</v>
      </c>
      <c r="W21">
        <v>1572000</v>
      </c>
      <c r="X21">
        <v>1576000</v>
      </c>
      <c r="Y21">
        <v>1580000</v>
      </c>
      <c r="Z21">
        <v>1653000</v>
      </c>
      <c r="AA21">
        <v>1664000</v>
      </c>
      <c r="AB21">
        <v>1669000</v>
      </c>
      <c r="AC21">
        <v>1675000</v>
      </c>
      <c r="AD21">
        <v>1682000</v>
      </c>
      <c r="AE21">
        <v>1689000</v>
      </c>
      <c r="AF21">
        <v>1697000</v>
      </c>
      <c r="AG21">
        <v>0</v>
      </c>
      <c r="AH21">
        <v>0</v>
      </c>
      <c r="AI21">
        <v>0</v>
      </c>
      <c r="AJ21">
        <v>0</v>
      </c>
      <c r="AK21">
        <v>0</v>
      </c>
    </row>
    <row r="22" spans="2:37" x14ac:dyDescent="0.2">
      <c r="B22">
        <v>1648000</v>
      </c>
      <c r="C22">
        <f t="shared" si="0"/>
        <v>1648</v>
      </c>
      <c r="D22">
        <v>253.013307150342</v>
      </c>
      <c r="I22">
        <f>I21+1</f>
        <v>157</v>
      </c>
      <c r="J22">
        <v>1500000</v>
      </c>
      <c r="K22">
        <v>1506000</v>
      </c>
      <c r="L22">
        <v>1514000</v>
      </c>
      <c r="M22">
        <v>1517000</v>
      </c>
      <c r="N22">
        <v>1521000</v>
      </c>
      <c r="O22">
        <v>1528000</v>
      </c>
      <c r="P22">
        <v>1533000</v>
      </c>
      <c r="Q22">
        <v>1539000</v>
      </c>
      <c r="R22">
        <v>1545000</v>
      </c>
      <c r="S22">
        <v>1551000</v>
      </c>
      <c r="T22">
        <v>1558000</v>
      </c>
      <c r="U22">
        <v>1564000</v>
      </c>
      <c r="V22">
        <v>1568000</v>
      </c>
      <c r="W22">
        <v>1573000</v>
      </c>
      <c r="X22">
        <v>1634000</v>
      </c>
      <c r="Y22">
        <v>1640000</v>
      </c>
      <c r="Z22">
        <v>1646000</v>
      </c>
      <c r="AA22">
        <v>1651000</v>
      </c>
      <c r="AB22">
        <v>1657000</v>
      </c>
      <c r="AC22">
        <v>1662000</v>
      </c>
      <c r="AD22">
        <v>1668000</v>
      </c>
      <c r="AE22">
        <v>1675000</v>
      </c>
      <c r="AF22">
        <v>1682000</v>
      </c>
      <c r="AG22">
        <v>1690000</v>
      </c>
      <c r="AH22">
        <v>1697000</v>
      </c>
      <c r="AI22">
        <v>1705000</v>
      </c>
      <c r="AJ22">
        <v>1721000</v>
      </c>
      <c r="AK22">
        <v>0</v>
      </c>
    </row>
    <row r="23" spans="2:37" x14ac:dyDescent="0.2">
      <c r="B23">
        <v>1656000</v>
      </c>
      <c r="C23">
        <f t="shared" si="0"/>
        <v>1656</v>
      </c>
      <c r="D23">
        <v>178.126816181365</v>
      </c>
      <c r="I23">
        <f t="shared" ref="I23:I36" si="2">I22+1</f>
        <v>158</v>
      </c>
      <c r="J23">
        <v>1500000</v>
      </c>
      <c r="K23">
        <v>1506000</v>
      </c>
      <c r="L23">
        <v>1509000</v>
      </c>
      <c r="M23">
        <v>1513000</v>
      </c>
      <c r="N23">
        <v>1520000</v>
      </c>
      <c r="O23">
        <v>1525000</v>
      </c>
      <c r="P23">
        <v>1531000</v>
      </c>
      <c r="Q23">
        <v>1537000</v>
      </c>
      <c r="R23">
        <v>1543000</v>
      </c>
      <c r="S23">
        <v>1550000</v>
      </c>
      <c r="T23">
        <v>1556000</v>
      </c>
      <c r="U23">
        <v>1560000</v>
      </c>
      <c r="V23">
        <v>1565000</v>
      </c>
      <c r="W23">
        <v>1617000</v>
      </c>
      <c r="X23">
        <v>1626000</v>
      </c>
      <c r="Y23">
        <v>1632000</v>
      </c>
      <c r="Z23">
        <v>1638000</v>
      </c>
      <c r="AA23">
        <v>1644000</v>
      </c>
      <c r="AB23">
        <v>1649000</v>
      </c>
      <c r="AC23">
        <v>1655000</v>
      </c>
      <c r="AD23">
        <v>1661000</v>
      </c>
      <c r="AE23">
        <v>1667000</v>
      </c>
      <c r="AF23">
        <v>1674000</v>
      </c>
      <c r="AG23">
        <v>1682000</v>
      </c>
      <c r="AH23">
        <v>1690000</v>
      </c>
      <c r="AI23">
        <v>1698000</v>
      </c>
      <c r="AJ23">
        <v>1708000</v>
      </c>
      <c r="AK23">
        <v>1714000</v>
      </c>
    </row>
    <row r="24" spans="2:37" x14ac:dyDescent="0.2">
      <c r="B24">
        <v>1663000</v>
      </c>
      <c r="C24">
        <f t="shared" si="0"/>
        <v>1663</v>
      </c>
      <c r="D24">
        <v>130.77243560661199</v>
      </c>
      <c r="I24">
        <f t="shared" si="2"/>
        <v>159</v>
      </c>
      <c r="J24">
        <v>1502000</v>
      </c>
      <c r="K24">
        <v>1505000</v>
      </c>
      <c r="L24">
        <v>1514000</v>
      </c>
      <c r="M24">
        <v>1518000</v>
      </c>
      <c r="N24">
        <v>1524000</v>
      </c>
      <c r="O24">
        <v>1529000</v>
      </c>
      <c r="P24">
        <v>1535000</v>
      </c>
      <c r="Q24">
        <v>1543000</v>
      </c>
      <c r="R24">
        <v>1549000</v>
      </c>
      <c r="S24">
        <v>1553000</v>
      </c>
      <c r="T24">
        <v>1557000</v>
      </c>
      <c r="U24">
        <v>1603000</v>
      </c>
      <c r="V24">
        <v>1610000</v>
      </c>
      <c r="W24">
        <v>1619000</v>
      </c>
      <c r="X24">
        <v>1624000</v>
      </c>
      <c r="Y24">
        <v>1630000</v>
      </c>
      <c r="Z24">
        <v>1637000</v>
      </c>
      <c r="AA24">
        <v>1642000</v>
      </c>
      <c r="AB24">
        <v>1648000</v>
      </c>
      <c r="AC24">
        <v>1654000</v>
      </c>
      <c r="AD24">
        <v>1661000</v>
      </c>
      <c r="AE24">
        <v>1668000</v>
      </c>
      <c r="AF24">
        <v>1676000</v>
      </c>
      <c r="AG24">
        <v>1683000</v>
      </c>
      <c r="AH24">
        <v>1691000</v>
      </c>
      <c r="AI24">
        <v>1702000</v>
      </c>
      <c r="AJ24">
        <v>1707000</v>
      </c>
      <c r="AK24">
        <v>0</v>
      </c>
    </row>
    <row r="25" spans="2:37" x14ac:dyDescent="0.2">
      <c r="B25">
        <v>1671000</v>
      </c>
      <c r="C25">
        <f t="shared" si="0"/>
        <v>1671</v>
      </c>
      <c r="D25">
        <v>43.360632053878</v>
      </c>
      <c r="I25">
        <f t="shared" si="2"/>
        <v>160</v>
      </c>
      <c r="J25">
        <v>1500000</v>
      </c>
      <c r="K25">
        <v>1506000</v>
      </c>
      <c r="L25">
        <v>1510000</v>
      </c>
      <c r="M25">
        <v>1516000</v>
      </c>
      <c r="N25">
        <v>1522000</v>
      </c>
      <c r="O25">
        <v>1528000</v>
      </c>
      <c r="P25">
        <v>1532000</v>
      </c>
      <c r="Q25">
        <v>1535000</v>
      </c>
      <c r="R25">
        <v>1542000</v>
      </c>
      <c r="S25">
        <v>1546000</v>
      </c>
      <c r="T25">
        <v>1550000</v>
      </c>
      <c r="U25">
        <v>1595000</v>
      </c>
      <c r="V25">
        <v>1602000</v>
      </c>
      <c r="W25">
        <v>1611000</v>
      </c>
      <c r="X25">
        <v>1617000</v>
      </c>
      <c r="Y25">
        <v>1623000</v>
      </c>
      <c r="Z25">
        <v>1630000</v>
      </c>
      <c r="AA25">
        <v>1635000</v>
      </c>
      <c r="AB25">
        <v>1641000</v>
      </c>
      <c r="AC25">
        <v>1647000</v>
      </c>
      <c r="AD25">
        <v>1653000</v>
      </c>
      <c r="AE25">
        <v>1661000</v>
      </c>
      <c r="AF25">
        <v>1669000</v>
      </c>
      <c r="AG25">
        <v>1676000</v>
      </c>
      <c r="AH25">
        <v>1684000</v>
      </c>
      <c r="AI25">
        <v>1695000</v>
      </c>
      <c r="AJ25">
        <v>1700000</v>
      </c>
      <c r="AK25">
        <v>0</v>
      </c>
    </row>
    <row r="26" spans="2:37" x14ac:dyDescent="0.2">
      <c r="B26">
        <v>1679000</v>
      </c>
      <c r="C26">
        <f t="shared" si="0"/>
        <v>1679</v>
      </c>
      <c r="D26">
        <v>34.920165404913398</v>
      </c>
      <c r="I26">
        <f t="shared" si="2"/>
        <v>161</v>
      </c>
      <c r="J26">
        <v>1500000</v>
      </c>
      <c r="K26">
        <v>1505000</v>
      </c>
      <c r="L26">
        <v>1510000</v>
      </c>
      <c r="M26">
        <v>1516000</v>
      </c>
      <c r="N26">
        <v>1522000</v>
      </c>
      <c r="O26">
        <v>1526000</v>
      </c>
      <c r="P26">
        <v>1529000</v>
      </c>
      <c r="Q26">
        <v>1536000</v>
      </c>
      <c r="R26">
        <v>1540000</v>
      </c>
      <c r="S26">
        <v>1544000</v>
      </c>
      <c r="T26">
        <v>1549000</v>
      </c>
      <c r="U26">
        <v>1589000</v>
      </c>
      <c r="V26">
        <v>1596000</v>
      </c>
      <c r="W26">
        <v>1605000</v>
      </c>
      <c r="X26">
        <v>1611000</v>
      </c>
      <c r="Y26">
        <v>1616000</v>
      </c>
      <c r="Z26">
        <v>1624000</v>
      </c>
      <c r="AA26">
        <v>1629000</v>
      </c>
      <c r="AB26">
        <v>1635000</v>
      </c>
      <c r="AC26">
        <v>1641000</v>
      </c>
      <c r="AD26">
        <v>1648000</v>
      </c>
      <c r="AE26">
        <v>1656000</v>
      </c>
      <c r="AF26">
        <v>1663000</v>
      </c>
      <c r="AG26">
        <v>1671000</v>
      </c>
      <c r="AH26">
        <v>1679000</v>
      </c>
      <c r="AI26">
        <v>1689000</v>
      </c>
      <c r="AJ26">
        <v>1694000</v>
      </c>
      <c r="AK26">
        <v>0</v>
      </c>
    </row>
    <row r="27" spans="2:37" x14ac:dyDescent="0.2">
      <c r="B27">
        <v>1689000</v>
      </c>
      <c r="C27">
        <f t="shared" si="0"/>
        <v>1689</v>
      </c>
      <c r="D27">
        <v>27.662190847842499</v>
      </c>
      <c r="I27">
        <f t="shared" si="2"/>
        <v>162</v>
      </c>
      <c r="J27">
        <v>1501000</v>
      </c>
      <c r="K27">
        <v>1505000</v>
      </c>
      <c r="L27">
        <v>1510000</v>
      </c>
      <c r="M27">
        <v>1516000</v>
      </c>
      <c r="N27">
        <v>1520000</v>
      </c>
      <c r="O27">
        <v>1523000</v>
      </c>
      <c r="P27">
        <v>1530000</v>
      </c>
      <c r="Q27">
        <v>1534000</v>
      </c>
      <c r="R27">
        <v>1538000</v>
      </c>
      <c r="S27">
        <v>1543000</v>
      </c>
      <c r="T27">
        <v>1583000</v>
      </c>
      <c r="U27">
        <v>1590000</v>
      </c>
      <c r="V27">
        <v>1599000</v>
      </c>
      <c r="W27">
        <v>1604000</v>
      </c>
      <c r="X27">
        <v>1610000</v>
      </c>
      <c r="Y27">
        <v>1614000</v>
      </c>
      <c r="Z27">
        <v>1618000</v>
      </c>
      <c r="AA27">
        <v>1623000</v>
      </c>
      <c r="AB27">
        <v>1629000</v>
      </c>
      <c r="AC27">
        <v>1635000</v>
      </c>
      <c r="AD27">
        <v>1642000</v>
      </c>
      <c r="AE27">
        <v>1650000</v>
      </c>
      <c r="AF27">
        <v>1658000</v>
      </c>
      <c r="AG27">
        <v>1665000</v>
      </c>
      <c r="AH27">
        <v>1673000</v>
      </c>
      <c r="AI27">
        <v>1684000</v>
      </c>
      <c r="AJ27">
        <v>1689000</v>
      </c>
      <c r="AK27">
        <v>0</v>
      </c>
    </row>
    <row r="28" spans="2:37" x14ac:dyDescent="0.2">
      <c r="B28">
        <v>1694000</v>
      </c>
      <c r="C28">
        <f t="shared" si="0"/>
        <v>1694</v>
      </c>
      <c r="D28">
        <v>24.269721393167799</v>
      </c>
      <c r="I28">
        <f t="shared" si="2"/>
        <v>163</v>
      </c>
      <c r="J28">
        <v>1504000</v>
      </c>
      <c r="K28">
        <v>1510000</v>
      </c>
      <c r="L28">
        <v>1514000</v>
      </c>
      <c r="M28">
        <v>1517000</v>
      </c>
      <c r="N28">
        <v>1524000</v>
      </c>
      <c r="O28">
        <v>1527000</v>
      </c>
      <c r="P28">
        <v>1531000</v>
      </c>
      <c r="Q28">
        <v>1576000</v>
      </c>
      <c r="R28">
        <v>1584000</v>
      </c>
      <c r="S28">
        <v>1592000</v>
      </c>
      <c r="T28">
        <v>1598000</v>
      </c>
      <c r="U28">
        <v>1604000</v>
      </c>
      <c r="V28">
        <v>1608000</v>
      </c>
      <c r="W28">
        <v>1612000</v>
      </c>
      <c r="X28">
        <v>1617000</v>
      </c>
      <c r="Y28">
        <v>1623000</v>
      </c>
      <c r="Z28">
        <v>1629000</v>
      </c>
      <c r="AA28">
        <v>1636000</v>
      </c>
      <c r="AB28">
        <v>1644000</v>
      </c>
      <c r="AC28">
        <v>1652000</v>
      </c>
      <c r="AD28">
        <v>1659000</v>
      </c>
      <c r="AE28">
        <v>1668000</v>
      </c>
      <c r="AF28">
        <v>1678000</v>
      </c>
      <c r="AG28">
        <v>1683000</v>
      </c>
      <c r="AH28">
        <v>0</v>
      </c>
      <c r="AI28">
        <v>0</v>
      </c>
      <c r="AJ28">
        <v>0</v>
      </c>
      <c r="AK28">
        <v>0</v>
      </c>
    </row>
    <row r="29" spans="2:37" x14ac:dyDescent="0.2">
      <c r="B29">
        <v>0</v>
      </c>
      <c r="C29">
        <f t="shared" si="0"/>
        <v>0</v>
      </c>
      <c r="D29">
        <v>0</v>
      </c>
      <c r="I29">
        <f t="shared" si="2"/>
        <v>164</v>
      </c>
      <c r="J29">
        <v>1500000</v>
      </c>
      <c r="K29">
        <v>1504000</v>
      </c>
      <c r="L29">
        <v>1508000</v>
      </c>
      <c r="M29">
        <v>1511000</v>
      </c>
      <c r="N29">
        <v>1517000</v>
      </c>
      <c r="O29">
        <v>1521000</v>
      </c>
      <c r="P29">
        <v>1525000</v>
      </c>
      <c r="Q29">
        <v>1530000</v>
      </c>
      <c r="R29">
        <v>1570000</v>
      </c>
      <c r="S29">
        <v>1577000</v>
      </c>
      <c r="T29">
        <v>1586000</v>
      </c>
      <c r="U29">
        <v>1591000</v>
      </c>
      <c r="V29">
        <v>1597000</v>
      </c>
      <c r="W29">
        <v>1602000</v>
      </c>
      <c r="X29">
        <v>1605000</v>
      </c>
      <c r="Y29">
        <v>1611000</v>
      </c>
      <c r="Z29">
        <v>1617000</v>
      </c>
      <c r="AA29">
        <v>1623000</v>
      </c>
      <c r="AB29">
        <v>1630000</v>
      </c>
      <c r="AC29">
        <v>1639000</v>
      </c>
      <c r="AD29">
        <v>1646000</v>
      </c>
      <c r="AE29">
        <v>1653000</v>
      </c>
      <c r="AF29">
        <v>1662000</v>
      </c>
      <c r="AG29">
        <v>1672000</v>
      </c>
      <c r="AH29">
        <v>1677000</v>
      </c>
      <c r="AI29">
        <v>0</v>
      </c>
      <c r="AJ29">
        <v>0</v>
      </c>
      <c r="AK29">
        <v>0</v>
      </c>
    </row>
    <row r="30" spans="2:37" x14ac:dyDescent="0.2">
      <c r="I30">
        <f t="shared" si="2"/>
        <v>165</v>
      </c>
      <c r="J30">
        <v>1500000</v>
      </c>
      <c r="K30">
        <v>1505000</v>
      </c>
      <c r="L30">
        <v>1511000</v>
      </c>
      <c r="M30">
        <v>1515000</v>
      </c>
      <c r="N30">
        <v>1519000</v>
      </c>
      <c r="O30">
        <v>1524000</v>
      </c>
      <c r="P30">
        <v>1564000</v>
      </c>
      <c r="Q30">
        <v>1571000</v>
      </c>
      <c r="R30">
        <v>1579000</v>
      </c>
      <c r="S30">
        <v>1585000</v>
      </c>
      <c r="T30">
        <v>1591000</v>
      </c>
      <c r="U30">
        <v>1593000</v>
      </c>
      <c r="V30">
        <v>1599000</v>
      </c>
      <c r="W30">
        <v>1605000</v>
      </c>
      <c r="X30">
        <v>1611000</v>
      </c>
      <c r="Y30">
        <v>1617000</v>
      </c>
      <c r="Z30">
        <v>1624000</v>
      </c>
      <c r="AA30">
        <v>1633000</v>
      </c>
      <c r="AB30">
        <v>1640000</v>
      </c>
      <c r="AC30">
        <v>1648000</v>
      </c>
      <c r="AD30">
        <v>1656000</v>
      </c>
      <c r="AE30">
        <v>1666000</v>
      </c>
      <c r="AF30">
        <v>1671000</v>
      </c>
      <c r="AG30">
        <v>0</v>
      </c>
      <c r="AH30">
        <v>0</v>
      </c>
      <c r="AI30">
        <v>0</v>
      </c>
      <c r="AJ30">
        <v>0</v>
      </c>
      <c r="AK30">
        <v>0</v>
      </c>
    </row>
    <row r="31" spans="2:37" x14ac:dyDescent="0.2">
      <c r="I31">
        <f t="shared" si="2"/>
        <v>166</v>
      </c>
      <c r="J31">
        <v>1500000</v>
      </c>
      <c r="K31">
        <v>1505000</v>
      </c>
      <c r="L31">
        <v>1509000</v>
      </c>
      <c r="M31">
        <v>1513000</v>
      </c>
      <c r="N31">
        <v>1518000</v>
      </c>
      <c r="O31">
        <v>1557000</v>
      </c>
      <c r="P31">
        <v>1565000</v>
      </c>
      <c r="Q31">
        <v>1573000</v>
      </c>
      <c r="R31">
        <v>1579000</v>
      </c>
      <c r="S31">
        <v>1586000</v>
      </c>
      <c r="T31">
        <v>1593000</v>
      </c>
      <c r="U31">
        <v>1599000</v>
      </c>
      <c r="V31">
        <v>1605000</v>
      </c>
      <c r="W31">
        <v>1611000</v>
      </c>
      <c r="X31">
        <v>1618000</v>
      </c>
      <c r="Y31">
        <v>1627000</v>
      </c>
      <c r="Z31">
        <v>1635000</v>
      </c>
      <c r="AA31">
        <v>1642000</v>
      </c>
      <c r="AB31">
        <v>1650000</v>
      </c>
      <c r="AC31">
        <v>1660000</v>
      </c>
      <c r="AD31">
        <v>1666000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</row>
    <row r="32" spans="2:37" x14ac:dyDescent="0.2">
      <c r="I32">
        <f t="shared" si="2"/>
        <v>167</v>
      </c>
      <c r="J32">
        <v>1500000</v>
      </c>
      <c r="K32">
        <v>1504000</v>
      </c>
      <c r="L32">
        <v>1508000</v>
      </c>
      <c r="M32">
        <v>1552000</v>
      </c>
      <c r="N32">
        <v>1559000</v>
      </c>
      <c r="O32">
        <v>1567000</v>
      </c>
      <c r="P32">
        <v>1573000</v>
      </c>
      <c r="Q32">
        <v>1580000</v>
      </c>
      <c r="R32">
        <v>1582000</v>
      </c>
      <c r="S32">
        <v>1587000</v>
      </c>
      <c r="T32">
        <v>1593000</v>
      </c>
      <c r="U32">
        <v>1599000</v>
      </c>
      <c r="V32">
        <v>1606000</v>
      </c>
      <c r="W32">
        <v>1613000</v>
      </c>
      <c r="X32">
        <v>1622000</v>
      </c>
      <c r="Y32">
        <v>1630000</v>
      </c>
      <c r="Z32">
        <v>1637000</v>
      </c>
      <c r="AA32">
        <v>1645000</v>
      </c>
      <c r="AB32">
        <v>1655000</v>
      </c>
      <c r="AC32">
        <v>1661000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</row>
    <row r="33" spans="9:37" x14ac:dyDescent="0.2">
      <c r="I33">
        <f t="shared" si="2"/>
        <v>168</v>
      </c>
      <c r="J33">
        <v>1502000</v>
      </c>
      <c r="K33">
        <v>1506000</v>
      </c>
      <c r="L33">
        <v>1545000</v>
      </c>
      <c r="M33">
        <v>1552000</v>
      </c>
      <c r="N33">
        <v>1560000</v>
      </c>
      <c r="O33">
        <v>1566000</v>
      </c>
      <c r="P33">
        <v>1573000</v>
      </c>
      <c r="Q33">
        <v>1575000</v>
      </c>
      <c r="R33">
        <v>1581000</v>
      </c>
      <c r="S33">
        <v>1587000</v>
      </c>
      <c r="T33">
        <v>1593000</v>
      </c>
      <c r="U33">
        <v>1599000</v>
      </c>
      <c r="V33">
        <v>1607000</v>
      </c>
      <c r="W33">
        <v>1615000</v>
      </c>
      <c r="X33">
        <v>1623000</v>
      </c>
      <c r="Y33">
        <v>1630000</v>
      </c>
      <c r="Z33">
        <v>1639000</v>
      </c>
      <c r="AA33">
        <v>1649000</v>
      </c>
      <c r="AB33">
        <v>1654000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</row>
    <row r="34" spans="9:37" x14ac:dyDescent="0.2">
      <c r="I34">
        <f t="shared" si="2"/>
        <v>169</v>
      </c>
      <c r="J34">
        <v>1538000</v>
      </c>
      <c r="K34">
        <v>1545000</v>
      </c>
      <c r="L34">
        <v>1553000</v>
      </c>
      <c r="M34">
        <v>1559000</v>
      </c>
      <c r="N34">
        <v>1566000</v>
      </c>
      <c r="O34">
        <v>1569000</v>
      </c>
      <c r="P34">
        <v>1574000</v>
      </c>
      <c r="Q34">
        <v>1580000</v>
      </c>
      <c r="R34">
        <v>1586000</v>
      </c>
      <c r="S34">
        <v>1593000</v>
      </c>
      <c r="T34">
        <v>1600000</v>
      </c>
      <c r="U34">
        <v>1607000</v>
      </c>
      <c r="V34">
        <v>1609000</v>
      </c>
      <c r="W34">
        <v>1617000</v>
      </c>
      <c r="X34">
        <v>1624000</v>
      </c>
      <c r="Y34">
        <v>1632000</v>
      </c>
      <c r="Z34">
        <v>1643000</v>
      </c>
      <c r="AA34">
        <v>1648000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</row>
    <row r="35" spans="9:37" x14ac:dyDescent="0.2">
      <c r="I35">
        <f t="shared" si="2"/>
        <v>170</v>
      </c>
      <c r="J35">
        <v>1532000</v>
      </c>
      <c r="K35">
        <v>1539000</v>
      </c>
      <c r="L35">
        <v>1547000</v>
      </c>
      <c r="M35">
        <v>1553000</v>
      </c>
      <c r="N35">
        <v>1560000</v>
      </c>
      <c r="O35">
        <v>1563000</v>
      </c>
      <c r="P35">
        <v>1567000</v>
      </c>
      <c r="Q35">
        <v>1574000</v>
      </c>
      <c r="R35">
        <v>1579000</v>
      </c>
      <c r="S35">
        <v>1586000</v>
      </c>
      <c r="T35">
        <v>1593000</v>
      </c>
      <c r="U35">
        <v>1603000</v>
      </c>
      <c r="V35">
        <v>1611000</v>
      </c>
      <c r="W35">
        <v>1618000</v>
      </c>
      <c r="X35">
        <v>1626000</v>
      </c>
      <c r="Y35">
        <v>1636000</v>
      </c>
      <c r="Z35">
        <v>1642000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</row>
    <row r="36" spans="9:37" x14ac:dyDescent="0.2">
      <c r="I36">
        <f t="shared" si="2"/>
        <v>171</v>
      </c>
      <c r="J36">
        <v>1526000</v>
      </c>
      <c r="K36">
        <v>1532000</v>
      </c>
      <c r="L36">
        <v>1541000</v>
      </c>
      <c r="M36">
        <v>1546000</v>
      </c>
      <c r="N36">
        <v>1553000</v>
      </c>
      <c r="O36">
        <v>1556000</v>
      </c>
      <c r="P36">
        <v>1561000</v>
      </c>
      <c r="Q36">
        <v>1567000</v>
      </c>
      <c r="R36">
        <v>1573000</v>
      </c>
      <c r="S36">
        <v>1580000</v>
      </c>
      <c r="T36">
        <v>1587000</v>
      </c>
      <c r="U36">
        <v>1596000</v>
      </c>
      <c r="V36">
        <v>1605000</v>
      </c>
      <c r="W36">
        <v>1612000</v>
      </c>
      <c r="X36">
        <v>1620000</v>
      </c>
      <c r="Y36">
        <v>1630000</v>
      </c>
      <c r="Z36">
        <v>1636000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</row>
  </sheetData>
  <pageMargins left="0.1" right="0.1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7874E-53DF-4148-BADB-660B8159EC31}">
  <dimension ref="A1:AK36"/>
  <sheetViews>
    <sheetView topLeftCell="A27" workbookViewId="0">
      <selection activeCell="D2" sqref="D2:D29"/>
    </sheetView>
  </sheetViews>
  <sheetFormatPr baseColWidth="10" defaultRowHeight="16" x14ac:dyDescent="0.2"/>
  <sheetData>
    <row r="1" spans="1:37" x14ac:dyDescent="0.2">
      <c r="A1" t="s">
        <v>29</v>
      </c>
      <c r="B1" t="s">
        <v>30</v>
      </c>
      <c r="C1" t="s">
        <v>31</v>
      </c>
      <c r="D1" t="s">
        <v>28</v>
      </c>
    </row>
    <row r="2" spans="1:37" x14ac:dyDescent="0.2">
      <c r="A2" t="s">
        <v>34</v>
      </c>
      <c r="B2">
        <v>1500000</v>
      </c>
      <c r="C2">
        <f>B2/1000</f>
        <v>1500</v>
      </c>
      <c r="D2">
        <v>59.004248912707602</v>
      </c>
      <c r="I2" t="s">
        <v>32</v>
      </c>
    </row>
    <row r="3" spans="1:37" x14ac:dyDescent="0.2">
      <c r="B3">
        <v>1504000</v>
      </c>
      <c r="C3">
        <f t="shared" ref="C3:C29" si="0">B3/1000</f>
        <v>1504</v>
      </c>
      <c r="D3">
        <v>81.007525821462707</v>
      </c>
      <c r="I3">
        <v>156</v>
      </c>
      <c r="J3">
        <v>113.796703183255</v>
      </c>
      <c r="K3">
        <v>673.45446535308804</v>
      </c>
      <c r="L3">
        <v>677.32655596574796</v>
      </c>
      <c r="M3">
        <v>1437.3604828264699</v>
      </c>
      <c r="N3">
        <v>1097.4434933458699</v>
      </c>
      <c r="O3">
        <v>331.95727872132801</v>
      </c>
      <c r="P3">
        <v>1348.4540312157901</v>
      </c>
      <c r="Q3">
        <v>313.546520682741</v>
      </c>
      <c r="R3">
        <v>1318.55292799023</v>
      </c>
      <c r="S3">
        <v>1563.3216086676</v>
      </c>
      <c r="T3">
        <v>80.937013609038402</v>
      </c>
      <c r="U3">
        <v>41.617662543138003</v>
      </c>
      <c r="V3">
        <v>42.719303264146198</v>
      </c>
      <c r="W3">
        <v>30.134230641851602</v>
      </c>
      <c r="X3">
        <v>28.0064154023943</v>
      </c>
      <c r="Y3">
        <v>22.736965755571099</v>
      </c>
      <c r="Z3">
        <v>21.025284496178401</v>
      </c>
      <c r="AA3">
        <v>23.1768254412166</v>
      </c>
      <c r="AB3">
        <v>23.436733227876498</v>
      </c>
      <c r="AC3">
        <v>22.190712760937298</v>
      </c>
      <c r="AD3">
        <v>24.999109892516699</v>
      </c>
      <c r="AE3">
        <v>23.793703889814299</v>
      </c>
      <c r="AF3">
        <v>24.6264667301785</v>
      </c>
      <c r="AG3">
        <v>0</v>
      </c>
      <c r="AH3">
        <v>0</v>
      </c>
      <c r="AI3">
        <v>0</v>
      </c>
      <c r="AJ3">
        <v>0</v>
      </c>
      <c r="AK3">
        <v>0</v>
      </c>
    </row>
    <row r="4" spans="1:37" x14ac:dyDescent="0.2">
      <c r="B4">
        <v>1508000</v>
      </c>
      <c r="C4">
        <f t="shared" si="0"/>
        <v>1508</v>
      </c>
      <c r="D4">
        <v>39.992556628408302</v>
      </c>
      <c r="I4">
        <f>I3+1</f>
        <v>157</v>
      </c>
      <c r="J4">
        <v>617.89973492377999</v>
      </c>
      <c r="K4">
        <v>529.77838073050202</v>
      </c>
      <c r="L4">
        <v>1712.1460613510201</v>
      </c>
      <c r="M4">
        <v>1587.57697463668</v>
      </c>
      <c r="N4">
        <v>364.69131960105199</v>
      </c>
      <c r="O4">
        <v>1412.00090066346</v>
      </c>
      <c r="P4">
        <v>327.89153684016298</v>
      </c>
      <c r="Q4">
        <v>1022.80201671347</v>
      </c>
      <c r="R4">
        <v>1446.3053455659899</v>
      </c>
      <c r="S4">
        <v>78.444434314586104</v>
      </c>
      <c r="T4">
        <v>42.590851326813997</v>
      </c>
      <c r="U4">
        <v>30.0433263635861</v>
      </c>
      <c r="V4">
        <v>28.213470002032299</v>
      </c>
      <c r="W4">
        <v>22.811748409401499</v>
      </c>
      <c r="X4">
        <v>27.511167400938799</v>
      </c>
      <c r="Y4">
        <v>32.043192542710699</v>
      </c>
      <c r="Z4">
        <v>36.316254460946702</v>
      </c>
      <c r="AA4">
        <v>34.091130167193</v>
      </c>
      <c r="AB4">
        <v>42.683999699434203</v>
      </c>
      <c r="AC4">
        <v>38.783262837756901</v>
      </c>
      <c r="AD4">
        <v>40.980729069346403</v>
      </c>
      <c r="AE4">
        <v>42.1771057137668</v>
      </c>
      <c r="AF4">
        <v>41.703454590923997</v>
      </c>
      <c r="AG4">
        <v>44.765632961712697</v>
      </c>
      <c r="AH4">
        <v>27.182703263400899</v>
      </c>
      <c r="AI4">
        <v>25.441072576499799</v>
      </c>
      <c r="AJ4">
        <v>22.968459258212501</v>
      </c>
      <c r="AK4">
        <v>0</v>
      </c>
    </row>
    <row r="5" spans="1:37" x14ac:dyDescent="0.2">
      <c r="B5">
        <v>1511000</v>
      </c>
      <c r="C5">
        <f t="shared" si="0"/>
        <v>1511</v>
      </c>
      <c r="D5">
        <v>42.047516875496903</v>
      </c>
      <c r="I5">
        <f t="shared" ref="I5:I18" si="1">I4+1</f>
        <v>158</v>
      </c>
      <c r="J5">
        <v>28.584361486879502</v>
      </c>
      <c r="K5">
        <v>1743.3133614687999</v>
      </c>
      <c r="L5">
        <v>1258.9599919043201</v>
      </c>
      <c r="M5">
        <v>341.60282481086603</v>
      </c>
      <c r="N5">
        <v>1486.6226114998501</v>
      </c>
      <c r="O5">
        <v>316.31763380950002</v>
      </c>
      <c r="P5">
        <v>1073.4811470668401</v>
      </c>
      <c r="Q5">
        <v>1496.4644131191701</v>
      </c>
      <c r="R5">
        <v>79.4363591683599</v>
      </c>
      <c r="S5">
        <v>42.6022979875329</v>
      </c>
      <c r="T5">
        <v>29.7596954266334</v>
      </c>
      <c r="U5">
        <v>28.2603259685891</v>
      </c>
      <c r="V5">
        <v>22.457158136099999</v>
      </c>
      <c r="W5">
        <v>22.847350622937501</v>
      </c>
      <c r="X5">
        <v>49.277591290875797</v>
      </c>
      <c r="Y5">
        <v>56.820281844742603</v>
      </c>
      <c r="Z5">
        <v>65.301430774184297</v>
      </c>
      <c r="AA5">
        <v>65.478000071171095</v>
      </c>
      <c r="AB5">
        <v>78.897389148926706</v>
      </c>
      <c r="AC5">
        <v>72.711831531994207</v>
      </c>
      <c r="AD5">
        <v>75.489253859660494</v>
      </c>
      <c r="AE5">
        <v>74.385598108401595</v>
      </c>
      <c r="AF5">
        <v>63.816745784107098</v>
      </c>
      <c r="AG5">
        <v>71.753466323222099</v>
      </c>
      <c r="AH5">
        <v>33.334563286547002</v>
      </c>
      <c r="AI5">
        <v>32.308784102401297</v>
      </c>
      <c r="AJ5">
        <v>24.976385043605799</v>
      </c>
      <c r="AK5">
        <v>24.1574640254704</v>
      </c>
    </row>
    <row r="6" spans="1:37" x14ac:dyDescent="0.2">
      <c r="B6">
        <v>1517000</v>
      </c>
      <c r="C6">
        <f t="shared" si="0"/>
        <v>1517</v>
      </c>
      <c r="D6">
        <v>30.399507809202898</v>
      </c>
      <c r="I6">
        <f t="shared" si="1"/>
        <v>159</v>
      </c>
      <c r="J6">
        <v>1304.1134539761999</v>
      </c>
      <c r="K6">
        <v>333.116522891344</v>
      </c>
      <c r="L6">
        <v>1717.55002997934</v>
      </c>
      <c r="M6">
        <v>313.65943279243101</v>
      </c>
      <c r="N6">
        <v>1527.9055189261301</v>
      </c>
      <c r="O6">
        <v>2176.51635939585</v>
      </c>
      <c r="P6">
        <v>77.545993646070897</v>
      </c>
      <c r="Q6">
        <v>42.012275078897403</v>
      </c>
      <c r="R6">
        <v>30.386432580723898</v>
      </c>
      <c r="S6">
        <v>27.580366371817501</v>
      </c>
      <c r="T6">
        <v>22.8216811079457</v>
      </c>
      <c r="U6">
        <v>20.894361190927501</v>
      </c>
      <c r="V6">
        <v>28.3840637121002</v>
      </c>
      <c r="W6">
        <v>63.782631332771302</v>
      </c>
      <c r="X6">
        <v>84.661783096632107</v>
      </c>
      <c r="Y6">
        <v>103.303243447166</v>
      </c>
      <c r="Z6">
        <v>104.482068726533</v>
      </c>
      <c r="AA6">
        <v>125.534806446373</v>
      </c>
      <c r="AB6">
        <v>112.488483899893</v>
      </c>
      <c r="AC6">
        <v>117.05052628541399</v>
      </c>
      <c r="AD6">
        <v>112.384840610221</v>
      </c>
      <c r="AE6">
        <v>95.227432725908997</v>
      </c>
      <c r="AF6">
        <v>95.326293619468998</v>
      </c>
      <c r="AG6">
        <v>38.547262321838502</v>
      </c>
      <c r="AH6">
        <v>34.4629048183956</v>
      </c>
      <c r="AI6">
        <v>26.848233824069801</v>
      </c>
      <c r="AJ6">
        <v>24.605165996575298</v>
      </c>
      <c r="AK6">
        <v>0</v>
      </c>
    </row>
    <row r="7" spans="1:37" x14ac:dyDescent="0.2">
      <c r="B7">
        <v>1521000</v>
      </c>
      <c r="C7">
        <f t="shared" si="0"/>
        <v>1521</v>
      </c>
      <c r="D7">
        <v>27.083676162144801</v>
      </c>
      <c r="I7">
        <f t="shared" si="1"/>
        <v>160</v>
      </c>
      <c r="J7">
        <v>26.128628621643099</v>
      </c>
      <c r="K7">
        <v>1735.8656095333399</v>
      </c>
      <c r="L7">
        <v>293.26332161043803</v>
      </c>
      <c r="M7">
        <v>1058.20842121489</v>
      </c>
      <c r="N7">
        <v>1598.6050040318701</v>
      </c>
      <c r="O7">
        <v>80.758522088389796</v>
      </c>
      <c r="P7">
        <v>40.951874404422298</v>
      </c>
      <c r="Q7">
        <v>42.467687512015097</v>
      </c>
      <c r="R7">
        <v>30.151862717238402</v>
      </c>
      <c r="S7">
        <v>26.9884865592994</v>
      </c>
      <c r="T7">
        <v>22.196761918090299</v>
      </c>
      <c r="U7">
        <v>21.397331724914299</v>
      </c>
      <c r="V7">
        <v>30.870918183463701</v>
      </c>
      <c r="W7">
        <v>82.458104647425898</v>
      </c>
      <c r="X7">
        <v>132.43234285982601</v>
      </c>
      <c r="Y7">
        <v>167.20069675966599</v>
      </c>
      <c r="Z7">
        <v>143.67261119572501</v>
      </c>
      <c r="AA7">
        <v>182.97732893250799</v>
      </c>
      <c r="AB7">
        <v>150.322275879714</v>
      </c>
      <c r="AC7">
        <v>160.054464630128</v>
      </c>
      <c r="AD7">
        <v>161.334409251143</v>
      </c>
      <c r="AE7">
        <v>135.021318706042</v>
      </c>
      <c r="AF7">
        <v>124.421979777554</v>
      </c>
      <c r="AG7">
        <v>43.092949128844303</v>
      </c>
      <c r="AH7">
        <v>34.882652085975899</v>
      </c>
      <c r="AI7">
        <v>27.6801790090446</v>
      </c>
      <c r="AJ7">
        <v>24.6593227334318</v>
      </c>
      <c r="AK7">
        <v>0</v>
      </c>
    </row>
    <row r="8" spans="1:37" x14ac:dyDescent="0.2">
      <c r="B8">
        <v>1525000</v>
      </c>
      <c r="C8">
        <f t="shared" si="0"/>
        <v>1525</v>
      </c>
      <c r="D8">
        <v>22.456430430524399</v>
      </c>
      <c r="I8">
        <f t="shared" si="1"/>
        <v>161</v>
      </c>
      <c r="J8">
        <v>1786.6666701408301</v>
      </c>
      <c r="K8">
        <v>328.68666951691</v>
      </c>
      <c r="L8">
        <v>711.28119098730303</v>
      </c>
      <c r="M8">
        <v>2169.77394989091</v>
      </c>
      <c r="N8">
        <v>81.116497272640899</v>
      </c>
      <c r="O8">
        <v>41.0752270752252</v>
      </c>
      <c r="P8">
        <v>42.476768196657197</v>
      </c>
      <c r="Q8">
        <v>30.141156170867799</v>
      </c>
      <c r="R8">
        <v>27.094231714893699</v>
      </c>
      <c r="S8">
        <v>22.837919043942801</v>
      </c>
      <c r="T8">
        <v>20.010874376560199</v>
      </c>
      <c r="U8">
        <v>21.431386441337899</v>
      </c>
      <c r="V8">
        <v>30.938568164500602</v>
      </c>
      <c r="W8">
        <v>85.4169003899773</v>
      </c>
      <c r="X8">
        <v>162.35884513326201</v>
      </c>
      <c r="Y8">
        <v>248.472913208779</v>
      </c>
      <c r="Z8">
        <v>206.17303410615699</v>
      </c>
      <c r="AA8">
        <v>223.00737849637599</v>
      </c>
      <c r="AB8">
        <v>207.32938876387001</v>
      </c>
      <c r="AC8">
        <v>200.93772742694901</v>
      </c>
      <c r="AD8">
        <v>253.013307150342</v>
      </c>
      <c r="AE8">
        <v>178.126816181365</v>
      </c>
      <c r="AF8">
        <v>130.77243560661199</v>
      </c>
      <c r="AG8">
        <v>43.360632053878</v>
      </c>
      <c r="AH8">
        <v>34.920165404913398</v>
      </c>
      <c r="AI8">
        <v>27.662190847842499</v>
      </c>
      <c r="AJ8">
        <v>24.269721393167799</v>
      </c>
      <c r="AK8">
        <v>0</v>
      </c>
    </row>
    <row r="9" spans="1:37" x14ac:dyDescent="0.2">
      <c r="B9">
        <v>1530000</v>
      </c>
      <c r="C9">
        <f t="shared" si="0"/>
        <v>1530</v>
      </c>
      <c r="D9">
        <v>20.073448151163198</v>
      </c>
      <c r="I9">
        <f t="shared" si="1"/>
        <v>162</v>
      </c>
      <c r="J9">
        <v>84.644171831216596</v>
      </c>
      <c r="K9">
        <v>1147.6627312763901</v>
      </c>
      <c r="L9">
        <v>2418.0043791379599</v>
      </c>
      <c r="M9">
        <v>80.967671594007498</v>
      </c>
      <c r="N9">
        <v>41.353719831737799</v>
      </c>
      <c r="O9">
        <v>41.641093504521798</v>
      </c>
      <c r="P9">
        <v>30.430539336832499</v>
      </c>
      <c r="Q9">
        <v>27.1067212272456</v>
      </c>
      <c r="R9">
        <v>22.852438153525402</v>
      </c>
      <c r="S9">
        <v>20.028457441891</v>
      </c>
      <c r="T9">
        <v>21.451081512856099</v>
      </c>
      <c r="U9">
        <v>30.407049438374699</v>
      </c>
      <c r="V9">
        <v>77.863103723585297</v>
      </c>
      <c r="W9">
        <v>164.78255986498499</v>
      </c>
      <c r="X9">
        <v>391.903097798879</v>
      </c>
      <c r="Y9">
        <v>89.635085252218005</v>
      </c>
      <c r="Z9">
        <v>226.258770405626</v>
      </c>
      <c r="AA9">
        <v>261.813759131187</v>
      </c>
      <c r="AB9">
        <v>252.28035437353401</v>
      </c>
      <c r="AC9">
        <v>304.56336789027301</v>
      </c>
      <c r="AD9">
        <v>297.888141502385</v>
      </c>
      <c r="AE9">
        <v>248.143015014208</v>
      </c>
      <c r="AF9">
        <v>151.74157368634599</v>
      </c>
      <c r="AG9">
        <v>44.1040220974999</v>
      </c>
      <c r="AH9">
        <v>34.933982159583103</v>
      </c>
      <c r="AI9">
        <v>27.524202428671199</v>
      </c>
      <c r="AJ9">
        <v>24.678330325857601</v>
      </c>
      <c r="AK9">
        <v>0</v>
      </c>
    </row>
    <row r="10" spans="1:37" x14ac:dyDescent="0.2">
      <c r="B10">
        <v>1570000</v>
      </c>
      <c r="C10">
        <f t="shared" si="0"/>
        <v>1570</v>
      </c>
      <c r="D10">
        <v>21.4322398450226</v>
      </c>
      <c r="I10">
        <f t="shared" si="1"/>
        <v>163</v>
      </c>
      <c r="J10">
        <v>2105.3218728721099</v>
      </c>
      <c r="K10">
        <v>80.771872236442903</v>
      </c>
      <c r="L10">
        <v>40.970440663684201</v>
      </c>
      <c r="M10">
        <v>42.645032256181203</v>
      </c>
      <c r="N10">
        <v>30.255966591136101</v>
      </c>
      <c r="O10">
        <v>26.765289801005402</v>
      </c>
      <c r="P10">
        <v>21.851355662335902</v>
      </c>
      <c r="Q10">
        <v>20.373142297564598</v>
      </c>
      <c r="R10">
        <v>30.6427529526187</v>
      </c>
      <c r="S10">
        <v>85.171638054426793</v>
      </c>
      <c r="T10">
        <v>198.72299551518</v>
      </c>
      <c r="U10">
        <v>535.69613298917795</v>
      </c>
      <c r="V10">
        <v>96.969218347825702</v>
      </c>
      <c r="W10">
        <v>268.96776971913499</v>
      </c>
      <c r="X10">
        <v>286.88839778485999</v>
      </c>
      <c r="Y10">
        <v>286.98188588209899</v>
      </c>
      <c r="Z10">
        <v>293.74646190368702</v>
      </c>
      <c r="AA10">
        <v>396.96397985820801</v>
      </c>
      <c r="AB10">
        <v>332.64542490931302</v>
      </c>
      <c r="AC10">
        <v>160.35825585543299</v>
      </c>
      <c r="AD10">
        <v>43.872191083597002</v>
      </c>
      <c r="AE10">
        <v>33.7272807766143</v>
      </c>
      <c r="AF10">
        <v>27.7575497467896</v>
      </c>
      <c r="AG10">
        <v>24.702190832990599</v>
      </c>
      <c r="AH10">
        <v>0</v>
      </c>
      <c r="AI10">
        <v>0</v>
      </c>
      <c r="AJ10">
        <v>0</v>
      </c>
      <c r="AK10">
        <v>0</v>
      </c>
    </row>
    <row r="11" spans="1:37" x14ac:dyDescent="0.2">
      <c r="B11">
        <v>1577000</v>
      </c>
      <c r="C11">
        <f t="shared" si="0"/>
        <v>1577</v>
      </c>
      <c r="D11">
        <v>30.958826561205001</v>
      </c>
      <c r="I11">
        <f t="shared" si="1"/>
        <v>164</v>
      </c>
      <c r="J11">
        <v>59.004248912707602</v>
      </c>
      <c r="K11">
        <v>81.007525821462707</v>
      </c>
      <c r="L11">
        <v>39.992556628408302</v>
      </c>
      <c r="M11">
        <v>42.047516875496903</v>
      </c>
      <c r="N11">
        <v>30.399507809202898</v>
      </c>
      <c r="O11">
        <v>27.083676162144801</v>
      </c>
      <c r="P11">
        <v>22.456430430524399</v>
      </c>
      <c r="Q11">
        <v>20.073448151163198</v>
      </c>
      <c r="R11">
        <v>21.4322398450226</v>
      </c>
      <c r="S11">
        <v>30.958826561205001</v>
      </c>
      <c r="T11">
        <v>81.355991657724104</v>
      </c>
      <c r="U11">
        <v>156.58095227194599</v>
      </c>
      <c r="V11">
        <v>735.33472200124004</v>
      </c>
      <c r="W11">
        <v>112.32957956246</v>
      </c>
      <c r="X11">
        <v>337.13220624697101</v>
      </c>
      <c r="Y11">
        <v>392.94154977754403</v>
      </c>
      <c r="Z11">
        <v>322.94376072474398</v>
      </c>
      <c r="AA11">
        <v>353.43144483087701</v>
      </c>
      <c r="AB11">
        <v>470.95818843948803</v>
      </c>
      <c r="AC11">
        <v>382.12844047094001</v>
      </c>
      <c r="AD11">
        <v>160.866459178019</v>
      </c>
      <c r="AE11">
        <v>43.356599677072303</v>
      </c>
      <c r="AF11">
        <v>34.166344491889703</v>
      </c>
      <c r="AG11">
        <v>28.297716523402901</v>
      </c>
      <c r="AH11">
        <v>24.749224677004701</v>
      </c>
      <c r="AI11">
        <v>0</v>
      </c>
      <c r="AJ11">
        <v>0</v>
      </c>
      <c r="AK11">
        <v>0</v>
      </c>
    </row>
    <row r="12" spans="1:37" x14ac:dyDescent="0.2">
      <c r="B12">
        <v>1586000</v>
      </c>
      <c r="C12">
        <f t="shared" si="0"/>
        <v>1586</v>
      </c>
      <c r="D12">
        <v>81.355991657724104</v>
      </c>
      <c r="I12">
        <f t="shared" si="1"/>
        <v>165</v>
      </c>
      <c r="J12">
        <v>40.753616470085603</v>
      </c>
      <c r="K12">
        <v>42.050171360132502</v>
      </c>
      <c r="L12">
        <v>30.4356500304626</v>
      </c>
      <c r="M12">
        <v>27.590167272651598</v>
      </c>
      <c r="N12">
        <v>22.289356179267799</v>
      </c>
      <c r="O12">
        <v>20.409068948111599</v>
      </c>
      <c r="P12">
        <v>20.719028543026798</v>
      </c>
      <c r="Q12">
        <v>30.165967465732798</v>
      </c>
      <c r="R12">
        <v>84.350582109722097</v>
      </c>
      <c r="S12">
        <v>199.33792919475499</v>
      </c>
      <c r="T12">
        <v>884.00078477265697</v>
      </c>
      <c r="U12">
        <v>686.42387064271497</v>
      </c>
      <c r="V12">
        <v>392.05032474228</v>
      </c>
      <c r="W12">
        <v>446.62065029137898</v>
      </c>
      <c r="X12">
        <v>368.67872304404199</v>
      </c>
      <c r="Y12">
        <v>506.61864930558602</v>
      </c>
      <c r="Z12">
        <v>604.50097618971301</v>
      </c>
      <c r="AA12">
        <v>460.645378196004</v>
      </c>
      <c r="AB12">
        <v>154.211577147459</v>
      </c>
      <c r="AC12">
        <v>43.0239499778096</v>
      </c>
      <c r="AD12">
        <v>35.163927856271599</v>
      </c>
      <c r="AE12">
        <v>28.583427244177599</v>
      </c>
      <c r="AF12">
        <v>24.163769005556102</v>
      </c>
      <c r="AG12">
        <v>0</v>
      </c>
      <c r="AH12">
        <v>0</v>
      </c>
      <c r="AI12">
        <v>0</v>
      </c>
      <c r="AJ12">
        <v>0</v>
      </c>
      <c r="AK12">
        <v>0</v>
      </c>
    </row>
    <row r="13" spans="1:37" x14ac:dyDescent="0.2">
      <c r="B13">
        <v>1591000</v>
      </c>
      <c r="C13">
        <f t="shared" si="0"/>
        <v>1591</v>
      </c>
      <c r="D13">
        <v>156.58095227194599</v>
      </c>
      <c r="I13">
        <f t="shared" si="1"/>
        <v>166</v>
      </c>
      <c r="J13">
        <v>39.320593171169698</v>
      </c>
      <c r="K13">
        <v>30.135784992283199</v>
      </c>
      <c r="L13">
        <v>26.636325445706401</v>
      </c>
      <c r="M13">
        <v>22.604606727754799</v>
      </c>
      <c r="N13">
        <v>20.0432107555669</v>
      </c>
      <c r="O13">
        <v>20.502966222329501</v>
      </c>
      <c r="P13">
        <v>30.553404605754199</v>
      </c>
      <c r="Q13">
        <v>85.4970397510059</v>
      </c>
      <c r="R13">
        <v>192.46147053201901</v>
      </c>
      <c r="S13">
        <v>1468.8304466956099</v>
      </c>
      <c r="T13">
        <v>439.06816022646098</v>
      </c>
      <c r="U13">
        <v>520.73190944588896</v>
      </c>
      <c r="V13">
        <v>409.56479217210801</v>
      </c>
      <c r="W13">
        <v>505.682351784481</v>
      </c>
      <c r="X13">
        <v>698.24474729448605</v>
      </c>
      <c r="Y13">
        <v>644.03390980719405</v>
      </c>
      <c r="Z13">
        <v>155.08405873721799</v>
      </c>
      <c r="AA13">
        <v>43.554055037733598</v>
      </c>
      <c r="AB13">
        <v>34.753136089958701</v>
      </c>
      <c r="AC13">
        <v>28.358527230180801</v>
      </c>
      <c r="AD13">
        <v>25.050260323863299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</row>
    <row r="14" spans="1:37" x14ac:dyDescent="0.2">
      <c r="B14">
        <v>1597000</v>
      </c>
      <c r="C14">
        <f t="shared" si="0"/>
        <v>1597</v>
      </c>
      <c r="D14">
        <v>735.33472200124004</v>
      </c>
      <c r="I14">
        <f t="shared" si="1"/>
        <v>167</v>
      </c>
      <c r="J14">
        <v>30.977180183739499</v>
      </c>
      <c r="K14">
        <v>27.411568481381</v>
      </c>
      <c r="L14">
        <v>22.121914716582399</v>
      </c>
      <c r="M14">
        <v>21.464679299566999</v>
      </c>
      <c r="N14">
        <v>30.645432659233599</v>
      </c>
      <c r="O14">
        <v>83.598034546338098</v>
      </c>
      <c r="P14">
        <v>199.344900755721</v>
      </c>
      <c r="Q14">
        <v>1410.74208300175</v>
      </c>
      <c r="R14">
        <v>954.94513967758701</v>
      </c>
      <c r="S14">
        <v>481.93020651024</v>
      </c>
      <c r="T14">
        <v>431.75875445049797</v>
      </c>
      <c r="U14">
        <v>524.00465994487297</v>
      </c>
      <c r="V14">
        <v>634.82198645637902</v>
      </c>
      <c r="W14">
        <v>880.359461887316</v>
      </c>
      <c r="X14">
        <v>654.11609644895395</v>
      </c>
      <c r="Y14">
        <v>155.108002528356</v>
      </c>
      <c r="Z14">
        <v>43.078045255394102</v>
      </c>
      <c r="AA14">
        <v>35.123585557780601</v>
      </c>
      <c r="AB14">
        <v>28.254514103935101</v>
      </c>
      <c r="AC14">
        <v>24.251519488559701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</row>
    <row r="15" spans="1:37" x14ac:dyDescent="0.2">
      <c r="B15">
        <v>1602000</v>
      </c>
      <c r="C15">
        <f t="shared" si="0"/>
        <v>1602</v>
      </c>
      <c r="D15">
        <v>112.32957956246</v>
      </c>
      <c r="I15">
        <f t="shared" si="1"/>
        <v>168</v>
      </c>
      <c r="J15">
        <v>21.663173754301202</v>
      </c>
      <c r="K15">
        <v>20.3698101652612</v>
      </c>
      <c r="L15">
        <v>21.287252326601099</v>
      </c>
      <c r="M15">
        <v>30.5014466592833</v>
      </c>
      <c r="N15">
        <v>84.845949724392199</v>
      </c>
      <c r="O15">
        <v>199.34912569461801</v>
      </c>
      <c r="P15">
        <v>1487.9851089973499</v>
      </c>
      <c r="Q15">
        <v>1512.8633528488599</v>
      </c>
      <c r="R15">
        <v>523.22503106436898</v>
      </c>
      <c r="S15">
        <v>627.05688231241095</v>
      </c>
      <c r="T15">
        <v>550.759657891497</v>
      </c>
      <c r="U15">
        <v>683.25201629659796</v>
      </c>
      <c r="V15">
        <v>1132.6943245612099</v>
      </c>
      <c r="W15">
        <v>728.99003119601696</v>
      </c>
      <c r="X15">
        <v>154.30796834598701</v>
      </c>
      <c r="Y15">
        <v>42.817466589822097</v>
      </c>
      <c r="Z15">
        <v>35.422685546413</v>
      </c>
      <c r="AA15">
        <v>28.422223279914899</v>
      </c>
      <c r="AB15">
        <v>24.892430442747099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</row>
    <row r="16" spans="1:37" x14ac:dyDescent="0.2">
      <c r="B16">
        <v>1605000</v>
      </c>
      <c r="C16">
        <f t="shared" si="0"/>
        <v>1605</v>
      </c>
      <c r="D16">
        <v>337.13220624697101</v>
      </c>
      <c r="I16">
        <f t="shared" si="1"/>
        <v>169</v>
      </c>
      <c r="J16">
        <v>20.7959055219224</v>
      </c>
      <c r="K16">
        <v>31.015013924760598</v>
      </c>
      <c r="L16">
        <v>77.506540602506604</v>
      </c>
      <c r="M16">
        <v>199.35304591082601</v>
      </c>
      <c r="N16">
        <v>1597.8854055209899</v>
      </c>
      <c r="O16">
        <v>762.14521447908999</v>
      </c>
      <c r="P16">
        <v>641.46254034377102</v>
      </c>
      <c r="Q16">
        <v>688.74052076372004</v>
      </c>
      <c r="R16">
        <v>719.44527654768797</v>
      </c>
      <c r="S16">
        <v>834.96434648775198</v>
      </c>
      <c r="T16">
        <v>1342.4506648235599</v>
      </c>
      <c r="U16">
        <v>764.31117264206205</v>
      </c>
      <c r="V16">
        <v>1102.8290056621699</v>
      </c>
      <c r="W16">
        <v>157.14623988255499</v>
      </c>
      <c r="X16">
        <v>43.911796385558702</v>
      </c>
      <c r="Y16">
        <v>35.179528165190398</v>
      </c>
      <c r="Z16">
        <v>28.336055527584499</v>
      </c>
      <c r="AA16">
        <v>24.923226479447699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</row>
    <row r="17" spans="2:37" x14ac:dyDescent="0.2">
      <c r="B17">
        <v>1611000</v>
      </c>
      <c r="C17">
        <f t="shared" si="0"/>
        <v>1611</v>
      </c>
      <c r="D17">
        <v>392.94154977754403</v>
      </c>
      <c r="I17">
        <f t="shared" si="1"/>
        <v>170</v>
      </c>
      <c r="J17">
        <v>21.6060397944212</v>
      </c>
      <c r="K17">
        <v>30.435013407116202</v>
      </c>
      <c r="L17">
        <v>89.391487258459406</v>
      </c>
      <c r="M17">
        <v>160.02814441380801</v>
      </c>
      <c r="N17">
        <v>2016.4827896828201</v>
      </c>
      <c r="O17">
        <v>609.74615670760204</v>
      </c>
      <c r="P17">
        <v>661.52242668814802</v>
      </c>
      <c r="Q17">
        <v>614.94114116295702</v>
      </c>
      <c r="R17">
        <v>774.98118417417299</v>
      </c>
      <c r="S17">
        <v>1044.8116258832199</v>
      </c>
      <c r="T17">
        <v>1457.0456838002899</v>
      </c>
      <c r="U17">
        <v>1248.6841004616899</v>
      </c>
      <c r="V17">
        <v>161.62153214539001</v>
      </c>
      <c r="W17">
        <v>43.952300825344999</v>
      </c>
      <c r="X17">
        <v>34.890657233358802</v>
      </c>
      <c r="Y17">
        <v>28.537000014501899</v>
      </c>
      <c r="Z17">
        <v>25.252720239948001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</row>
    <row r="18" spans="2:37" x14ac:dyDescent="0.2">
      <c r="B18">
        <v>1617000</v>
      </c>
      <c r="C18">
        <f t="shared" si="0"/>
        <v>1617</v>
      </c>
      <c r="D18">
        <v>322.94376072474398</v>
      </c>
      <c r="I18">
        <f t="shared" si="1"/>
        <v>171</v>
      </c>
      <c r="J18">
        <v>21.567531700031601</v>
      </c>
      <c r="K18">
        <v>30.225598916295802</v>
      </c>
      <c r="L18">
        <v>83.683250452054594</v>
      </c>
      <c r="M18">
        <v>192.500319586389</v>
      </c>
      <c r="N18">
        <v>2006.40470444374</v>
      </c>
      <c r="O18">
        <v>1192.0203071005501</v>
      </c>
      <c r="P18">
        <v>729.52515306203998</v>
      </c>
      <c r="Q18">
        <v>775.16476888748696</v>
      </c>
      <c r="R18">
        <v>850.01990389182299</v>
      </c>
      <c r="S18">
        <v>1073.4617448202901</v>
      </c>
      <c r="T18">
        <v>1923.5119962681999</v>
      </c>
      <c r="U18">
        <v>1634.20186844931</v>
      </c>
      <c r="V18">
        <v>146.858421017398</v>
      </c>
      <c r="W18">
        <v>43.771908854294502</v>
      </c>
      <c r="X18">
        <v>35.234849539808501</v>
      </c>
      <c r="Y18">
        <v>28.456317954424598</v>
      </c>
      <c r="Z18">
        <v>24.719175133680601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</row>
    <row r="19" spans="2:37" x14ac:dyDescent="0.2">
      <c r="B19">
        <v>1623000</v>
      </c>
      <c r="C19">
        <f t="shared" si="0"/>
        <v>1623</v>
      </c>
      <c r="D19">
        <v>353.43144483087701</v>
      </c>
    </row>
    <row r="20" spans="2:37" x14ac:dyDescent="0.2">
      <c r="B20">
        <v>1630000</v>
      </c>
      <c r="C20">
        <f t="shared" si="0"/>
        <v>1630</v>
      </c>
      <c r="D20">
        <v>470.95818843948803</v>
      </c>
      <c r="I20" t="s">
        <v>33</v>
      </c>
    </row>
    <row r="21" spans="2:37" x14ac:dyDescent="0.2">
      <c r="B21">
        <v>1639000</v>
      </c>
      <c r="C21">
        <f t="shared" si="0"/>
        <v>1639</v>
      </c>
      <c r="D21">
        <v>382.12844047094001</v>
      </c>
      <c r="I21">
        <v>156</v>
      </c>
      <c r="J21">
        <v>1500000</v>
      </c>
      <c r="K21">
        <v>1507000</v>
      </c>
      <c r="L21">
        <v>1514000</v>
      </c>
      <c r="M21">
        <v>1521000</v>
      </c>
      <c r="N21">
        <v>1525000</v>
      </c>
      <c r="O21">
        <v>1528000</v>
      </c>
      <c r="P21">
        <v>1536000</v>
      </c>
      <c r="Q21">
        <v>1541000</v>
      </c>
      <c r="R21">
        <v>1547000</v>
      </c>
      <c r="S21">
        <v>1552000</v>
      </c>
      <c r="T21">
        <v>1558000</v>
      </c>
      <c r="U21">
        <v>1562000</v>
      </c>
      <c r="V21">
        <v>1565000</v>
      </c>
      <c r="W21">
        <v>1572000</v>
      </c>
      <c r="X21">
        <v>1576000</v>
      </c>
      <c r="Y21">
        <v>1580000</v>
      </c>
      <c r="Z21">
        <v>1653000</v>
      </c>
      <c r="AA21">
        <v>1664000</v>
      </c>
      <c r="AB21">
        <v>1669000</v>
      </c>
      <c r="AC21">
        <v>1675000</v>
      </c>
      <c r="AD21">
        <v>1682000</v>
      </c>
      <c r="AE21">
        <v>1689000</v>
      </c>
      <c r="AF21">
        <v>1697000</v>
      </c>
      <c r="AG21">
        <v>0</v>
      </c>
      <c r="AH21">
        <v>0</v>
      </c>
      <c r="AI21">
        <v>0</v>
      </c>
      <c r="AJ21">
        <v>0</v>
      </c>
      <c r="AK21">
        <v>0</v>
      </c>
    </row>
    <row r="22" spans="2:37" x14ac:dyDescent="0.2">
      <c r="B22">
        <v>1646000</v>
      </c>
      <c r="C22">
        <f t="shared" si="0"/>
        <v>1646</v>
      </c>
      <c r="D22">
        <v>160.866459178019</v>
      </c>
      <c r="I22">
        <f>I21+1</f>
        <v>157</v>
      </c>
      <c r="J22">
        <v>1500000</v>
      </c>
      <c r="K22">
        <v>1506000</v>
      </c>
      <c r="L22">
        <v>1514000</v>
      </c>
      <c r="M22">
        <v>1517000</v>
      </c>
      <c r="N22">
        <v>1521000</v>
      </c>
      <c r="O22">
        <v>1528000</v>
      </c>
      <c r="P22">
        <v>1533000</v>
      </c>
      <c r="Q22">
        <v>1539000</v>
      </c>
      <c r="R22">
        <v>1545000</v>
      </c>
      <c r="S22">
        <v>1551000</v>
      </c>
      <c r="T22">
        <v>1558000</v>
      </c>
      <c r="U22">
        <v>1564000</v>
      </c>
      <c r="V22">
        <v>1568000</v>
      </c>
      <c r="W22">
        <v>1573000</v>
      </c>
      <c r="X22">
        <v>1634000</v>
      </c>
      <c r="Y22">
        <v>1640000</v>
      </c>
      <c r="Z22">
        <v>1646000</v>
      </c>
      <c r="AA22">
        <v>1651000</v>
      </c>
      <c r="AB22">
        <v>1657000</v>
      </c>
      <c r="AC22">
        <v>1662000</v>
      </c>
      <c r="AD22">
        <v>1668000</v>
      </c>
      <c r="AE22">
        <v>1675000</v>
      </c>
      <c r="AF22">
        <v>1682000</v>
      </c>
      <c r="AG22">
        <v>1690000</v>
      </c>
      <c r="AH22">
        <v>1697000</v>
      </c>
      <c r="AI22">
        <v>1705000</v>
      </c>
      <c r="AJ22">
        <v>1721000</v>
      </c>
      <c r="AK22">
        <v>0</v>
      </c>
    </row>
    <row r="23" spans="2:37" x14ac:dyDescent="0.2">
      <c r="B23">
        <v>1653000</v>
      </c>
      <c r="C23">
        <f t="shared" si="0"/>
        <v>1653</v>
      </c>
      <c r="D23">
        <v>43.356599677072303</v>
      </c>
      <c r="I23">
        <f t="shared" ref="I23:I36" si="2">I22+1</f>
        <v>158</v>
      </c>
      <c r="J23">
        <v>1500000</v>
      </c>
      <c r="K23">
        <v>1506000</v>
      </c>
      <c r="L23">
        <v>1509000</v>
      </c>
      <c r="M23">
        <v>1513000</v>
      </c>
      <c r="N23">
        <v>1520000</v>
      </c>
      <c r="O23">
        <v>1525000</v>
      </c>
      <c r="P23">
        <v>1531000</v>
      </c>
      <c r="Q23">
        <v>1537000</v>
      </c>
      <c r="R23">
        <v>1543000</v>
      </c>
      <c r="S23">
        <v>1550000</v>
      </c>
      <c r="T23">
        <v>1556000</v>
      </c>
      <c r="U23">
        <v>1560000</v>
      </c>
      <c r="V23">
        <v>1565000</v>
      </c>
      <c r="W23">
        <v>1617000</v>
      </c>
      <c r="X23">
        <v>1626000</v>
      </c>
      <c r="Y23">
        <v>1632000</v>
      </c>
      <c r="Z23">
        <v>1638000</v>
      </c>
      <c r="AA23">
        <v>1644000</v>
      </c>
      <c r="AB23">
        <v>1649000</v>
      </c>
      <c r="AC23">
        <v>1655000</v>
      </c>
      <c r="AD23">
        <v>1661000</v>
      </c>
      <c r="AE23">
        <v>1667000</v>
      </c>
      <c r="AF23">
        <v>1674000</v>
      </c>
      <c r="AG23">
        <v>1682000</v>
      </c>
      <c r="AH23">
        <v>1690000</v>
      </c>
      <c r="AI23">
        <v>1698000</v>
      </c>
      <c r="AJ23">
        <v>1708000</v>
      </c>
      <c r="AK23">
        <v>1714000</v>
      </c>
    </row>
    <row r="24" spans="2:37" x14ac:dyDescent="0.2">
      <c r="B24">
        <v>1662000</v>
      </c>
      <c r="C24">
        <f t="shared" si="0"/>
        <v>1662</v>
      </c>
      <c r="D24">
        <v>34.166344491889703</v>
      </c>
      <c r="I24">
        <f t="shared" si="2"/>
        <v>159</v>
      </c>
      <c r="J24">
        <v>1502000</v>
      </c>
      <c r="K24">
        <v>1505000</v>
      </c>
      <c r="L24">
        <v>1514000</v>
      </c>
      <c r="M24">
        <v>1518000</v>
      </c>
      <c r="N24">
        <v>1524000</v>
      </c>
      <c r="O24">
        <v>1529000</v>
      </c>
      <c r="P24">
        <v>1535000</v>
      </c>
      <c r="Q24">
        <v>1543000</v>
      </c>
      <c r="R24">
        <v>1549000</v>
      </c>
      <c r="S24">
        <v>1553000</v>
      </c>
      <c r="T24">
        <v>1557000</v>
      </c>
      <c r="U24">
        <v>1603000</v>
      </c>
      <c r="V24">
        <v>1610000</v>
      </c>
      <c r="W24">
        <v>1619000</v>
      </c>
      <c r="X24">
        <v>1624000</v>
      </c>
      <c r="Y24">
        <v>1630000</v>
      </c>
      <c r="Z24">
        <v>1637000</v>
      </c>
      <c r="AA24">
        <v>1642000</v>
      </c>
      <c r="AB24">
        <v>1648000</v>
      </c>
      <c r="AC24">
        <v>1654000</v>
      </c>
      <c r="AD24">
        <v>1661000</v>
      </c>
      <c r="AE24">
        <v>1668000</v>
      </c>
      <c r="AF24">
        <v>1676000</v>
      </c>
      <c r="AG24">
        <v>1683000</v>
      </c>
      <c r="AH24">
        <v>1691000</v>
      </c>
      <c r="AI24">
        <v>1702000</v>
      </c>
      <c r="AJ24">
        <v>1707000</v>
      </c>
      <c r="AK24">
        <v>0</v>
      </c>
    </row>
    <row r="25" spans="2:37" x14ac:dyDescent="0.2">
      <c r="B25">
        <v>1672000</v>
      </c>
      <c r="C25">
        <f t="shared" si="0"/>
        <v>1672</v>
      </c>
      <c r="D25">
        <v>28.297716523402901</v>
      </c>
      <c r="I25">
        <f t="shared" si="2"/>
        <v>160</v>
      </c>
      <c r="J25">
        <v>1500000</v>
      </c>
      <c r="K25">
        <v>1506000</v>
      </c>
      <c r="L25">
        <v>1510000</v>
      </c>
      <c r="M25">
        <v>1516000</v>
      </c>
      <c r="N25">
        <v>1522000</v>
      </c>
      <c r="O25">
        <v>1528000</v>
      </c>
      <c r="P25">
        <v>1532000</v>
      </c>
      <c r="Q25">
        <v>1535000</v>
      </c>
      <c r="R25">
        <v>1542000</v>
      </c>
      <c r="S25">
        <v>1546000</v>
      </c>
      <c r="T25">
        <v>1550000</v>
      </c>
      <c r="U25">
        <v>1595000</v>
      </c>
      <c r="V25">
        <v>1602000</v>
      </c>
      <c r="W25">
        <v>1611000</v>
      </c>
      <c r="X25">
        <v>1617000</v>
      </c>
      <c r="Y25">
        <v>1623000</v>
      </c>
      <c r="Z25">
        <v>1630000</v>
      </c>
      <c r="AA25">
        <v>1635000</v>
      </c>
      <c r="AB25">
        <v>1641000</v>
      </c>
      <c r="AC25">
        <v>1647000</v>
      </c>
      <c r="AD25">
        <v>1653000</v>
      </c>
      <c r="AE25">
        <v>1661000</v>
      </c>
      <c r="AF25">
        <v>1669000</v>
      </c>
      <c r="AG25">
        <v>1676000</v>
      </c>
      <c r="AH25">
        <v>1684000</v>
      </c>
      <c r="AI25">
        <v>1695000</v>
      </c>
      <c r="AJ25">
        <v>1700000</v>
      </c>
      <c r="AK25">
        <v>0</v>
      </c>
    </row>
    <row r="26" spans="2:37" x14ac:dyDescent="0.2">
      <c r="B26">
        <v>1677000</v>
      </c>
      <c r="C26">
        <f t="shared" si="0"/>
        <v>1677</v>
      </c>
      <c r="D26">
        <v>24.749224677004701</v>
      </c>
      <c r="I26">
        <f t="shared" si="2"/>
        <v>161</v>
      </c>
      <c r="J26">
        <v>1500000</v>
      </c>
      <c r="K26">
        <v>1505000</v>
      </c>
      <c r="L26">
        <v>1510000</v>
      </c>
      <c r="M26">
        <v>1516000</v>
      </c>
      <c r="N26">
        <v>1522000</v>
      </c>
      <c r="O26">
        <v>1526000</v>
      </c>
      <c r="P26">
        <v>1529000</v>
      </c>
      <c r="Q26">
        <v>1536000</v>
      </c>
      <c r="R26">
        <v>1540000</v>
      </c>
      <c r="S26">
        <v>1544000</v>
      </c>
      <c r="T26">
        <v>1549000</v>
      </c>
      <c r="U26">
        <v>1589000</v>
      </c>
      <c r="V26">
        <v>1596000</v>
      </c>
      <c r="W26">
        <v>1605000</v>
      </c>
      <c r="X26">
        <v>1611000</v>
      </c>
      <c r="Y26">
        <v>1616000</v>
      </c>
      <c r="Z26">
        <v>1624000</v>
      </c>
      <c r="AA26">
        <v>1629000</v>
      </c>
      <c r="AB26">
        <v>1635000</v>
      </c>
      <c r="AC26">
        <v>1641000</v>
      </c>
      <c r="AD26">
        <v>1648000</v>
      </c>
      <c r="AE26">
        <v>1656000</v>
      </c>
      <c r="AF26">
        <v>1663000</v>
      </c>
      <c r="AG26">
        <v>1671000</v>
      </c>
      <c r="AH26">
        <v>1679000</v>
      </c>
      <c r="AI26">
        <v>1689000</v>
      </c>
      <c r="AJ26">
        <v>1694000</v>
      </c>
      <c r="AK26">
        <v>0</v>
      </c>
    </row>
    <row r="27" spans="2:37" x14ac:dyDescent="0.2">
      <c r="B27">
        <v>0</v>
      </c>
      <c r="C27">
        <f t="shared" si="0"/>
        <v>0</v>
      </c>
      <c r="D27">
        <v>0</v>
      </c>
      <c r="I27">
        <f t="shared" si="2"/>
        <v>162</v>
      </c>
      <c r="J27">
        <v>1501000</v>
      </c>
      <c r="K27">
        <v>1505000</v>
      </c>
      <c r="L27">
        <v>1510000</v>
      </c>
      <c r="M27">
        <v>1516000</v>
      </c>
      <c r="N27">
        <v>1520000</v>
      </c>
      <c r="O27">
        <v>1523000</v>
      </c>
      <c r="P27">
        <v>1530000</v>
      </c>
      <c r="Q27">
        <v>1534000</v>
      </c>
      <c r="R27">
        <v>1538000</v>
      </c>
      <c r="S27">
        <v>1543000</v>
      </c>
      <c r="T27">
        <v>1583000</v>
      </c>
      <c r="U27">
        <v>1590000</v>
      </c>
      <c r="V27">
        <v>1599000</v>
      </c>
      <c r="W27">
        <v>1604000</v>
      </c>
      <c r="X27">
        <v>1610000</v>
      </c>
      <c r="Y27">
        <v>1614000</v>
      </c>
      <c r="Z27">
        <v>1618000</v>
      </c>
      <c r="AA27">
        <v>1623000</v>
      </c>
      <c r="AB27">
        <v>1629000</v>
      </c>
      <c r="AC27">
        <v>1635000</v>
      </c>
      <c r="AD27">
        <v>1642000</v>
      </c>
      <c r="AE27">
        <v>1650000</v>
      </c>
      <c r="AF27">
        <v>1658000</v>
      </c>
      <c r="AG27">
        <v>1665000</v>
      </c>
      <c r="AH27">
        <v>1673000</v>
      </c>
      <c r="AI27">
        <v>1684000</v>
      </c>
      <c r="AJ27">
        <v>1689000</v>
      </c>
      <c r="AK27">
        <v>0</v>
      </c>
    </row>
    <row r="28" spans="2:37" x14ac:dyDescent="0.2">
      <c r="B28">
        <v>0</v>
      </c>
      <c r="C28">
        <f t="shared" si="0"/>
        <v>0</v>
      </c>
      <c r="D28">
        <v>0</v>
      </c>
      <c r="I28">
        <f t="shared" si="2"/>
        <v>163</v>
      </c>
      <c r="J28">
        <v>1504000</v>
      </c>
      <c r="K28">
        <v>1510000</v>
      </c>
      <c r="L28">
        <v>1514000</v>
      </c>
      <c r="M28">
        <v>1517000</v>
      </c>
      <c r="N28">
        <v>1524000</v>
      </c>
      <c r="O28">
        <v>1527000</v>
      </c>
      <c r="P28">
        <v>1531000</v>
      </c>
      <c r="Q28">
        <v>1576000</v>
      </c>
      <c r="R28">
        <v>1584000</v>
      </c>
      <c r="S28">
        <v>1592000</v>
      </c>
      <c r="T28">
        <v>1598000</v>
      </c>
      <c r="U28">
        <v>1604000</v>
      </c>
      <c r="V28">
        <v>1608000</v>
      </c>
      <c r="W28">
        <v>1612000</v>
      </c>
      <c r="X28">
        <v>1617000</v>
      </c>
      <c r="Y28">
        <v>1623000</v>
      </c>
      <c r="Z28">
        <v>1629000</v>
      </c>
      <c r="AA28">
        <v>1636000</v>
      </c>
      <c r="AB28">
        <v>1644000</v>
      </c>
      <c r="AC28">
        <v>1652000</v>
      </c>
      <c r="AD28">
        <v>1659000</v>
      </c>
      <c r="AE28">
        <v>1668000</v>
      </c>
      <c r="AF28">
        <v>1678000</v>
      </c>
      <c r="AG28">
        <v>1683000</v>
      </c>
      <c r="AH28">
        <v>0</v>
      </c>
      <c r="AI28">
        <v>0</v>
      </c>
      <c r="AJ28">
        <v>0</v>
      </c>
      <c r="AK28">
        <v>0</v>
      </c>
    </row>
    <row r="29" spans="2:37" x14ac:dyDescent="0.2">
      <c r="B29">
        <v>0</v>
      </c>
      <c r="C29">
        <f t="shared" si="0"/>
        <v>0</v>
      </c>
      <c r="D29">
        <v>0</v>
      </c>
      <c r="I29">
        <f t="shared" si="2"/>
        <v>164</v>
      </c>
      <c r="J29">
        <v>1500000</v>
      </c>
      <c r="K29">
        <v>1504000</v>
      </c>
      <c r="L29">
        <v>1508000</v>
      </c>
      <c r="M29">
        <v>1511000</v>
      </c>
      <c r="N29">
        <v>1517000</v>
      </c>
      <c r="O29">
        <v>1521000</v>
      </c>
      <c r="P29">
        <v>1525000</v>
      </c>
      <c r="Q29">
        <v>1530000</v>
      </c>
      <c r="R29">
        <v>1570000</v>
      </c>
      <c r="S29">
        <v>1577000</v>
      </c>
      <c r="T29">
        <v>1586000</v>
      </c>
      <c r="U29">
        <v>1591000</v>
      </c>
      <c r="V29">
        <v>1597000</v>
      </c>
      <c r="W29">
        <v>1602000</v>
      </c>
      <c r="X29">
        <v>1605000</v>
      </c>
      <c r="Y29">
        <v>1611000</v>
      </c>
      <c r="Z29">
        <v>1617000</v>
      </c>
      <c r="AA29">
        <v>1623000</v>
      </c>
      <c r="AB29">
        <v>1630000</v>
      </c>
      <c r="AC29">
        <v>1639000</v>
      </c>
      <c r="AD29">
        <v>1646000</v>
      </c>
      <c r="AE29">
        <v>1653000</v>
      </c>
      <c r="AF29">
        <v>1662000</v>
      </c>
      <c r="AG29">
        <v>1672000</v>
      </c>
      <c r="AH29">
        <v>1677000</v>
      </c>
      <c r="AI29">
        <v>0</v>
      </c>
      <c r="AJ29">
        <v>0</v>
      </c>
      <c r="AK29">
        <v>0</v>
      </c>
    </row>
    <row r="30" spans="2:37" x14ac:dyDescent="0.2">
      <c r="I30">
        <f t="shared" si="2"/>
        <v>165</v>
      </c>
      <c r="J30">
        <v>1500000</v>
      </c>
      <c r="K30">
        <v>1505000</v>
      </c>
      <c r="L30">
        <v>1511000</v>
      </c>
      <c r="M30">
        <v>1515000</v>
      </c>
      <c r="N30">
        <v>1519000</v>
      </c>
      <c r="O30">
        <v>1524000</v>
      </c>
      <c r="P30">
        <v>1564000</v>
      </c>
      <c r="Q30">
        <v>1571000</v>
      </c>
      <c r="R30">
        <v>1579000</v>
      </c>
      <c r="S30">
        <v>1585000</v>
      </c>
      <c r="T30">
        <v>1591000</v>
      </c>
      <c r="U30">
        <v>1593000</v>
      </c>
      <c r="V30">
        <v>1599000</v>
      </c>
      <c r="W30">
        <v>1605000</v>
      </c>
      <c r="X30">
        <v>1611000</v>
      </c>
      <c r="Y30">
        <v>1617000</v>
      </c>
      <c r="Z30">
        <v>1624000</v>
      </c>
      <c r="AA30">
        <v>1633000</v>
      </c>
      <c r="AB30">
        <v>1640000</v>
      </c>
      <c r="AC30">
        <v>1648000</v>
      </c>
      <c r="AD30">
        <v>1656000</v>
      </c>
      <c r="AE30">
        <v>1666000</v>
      </c>
      <c r="AF30">
        <v>1671000</v>
      </c>
      <c r="AG30">
        <v>0</v>
      </c>
      <c r="AH30">
        <v>0</v>
      </c>
      <c r="AI30">
        <v>0</v>
      </c>
      <c r="AJ30">
        <v>0</v>
      </c>
      <c r="AK30">
        <v>0</v>
      </c>
    </row>
    <row r="31" spans="2:37" x14ac:dyDescent="0.2">
      <c r="I31">
        <f t="shared" si="2"/>
        <v>166</v>
      </c>
      <c r="J31">
        <v>1500000</v>
      </c>
      <c r="K31">
        <v>1505000</v>
      </c>
      <c r="L31">
        <v>1509000</v>
      </c>
      <c r="M31">
        <v>1513000</v>
      </c>
      <c r="N31">
        <v>1518000</v>
      </c>
      <c r="O31">
        <v>1557000</v>
      </c>
      <c r="P31">
        <v>1565000</v>
      </c>
      <c r="Q31">
        <v>1573000</v>
      </c>
      <c r="R31">
        <v>1579000</v>
      </c>
      <c r="S31">
        <v>1586000</v>
      </c>
      <c r="T31">
        <v>1593000</v>
      </c>
      <c r="U31">
        <v>1599000</v>
      </c>
      <c r="V31">
        <v>1605000</v>
      </c>
      <c r="W31">
        <v>1611000</v>
      </c>
      <c r="X31">
        <v>1618000</v>
      </c>
      <c r="Y31">
        <v>1627000</v>
      </c>
      <c r="Z31">
        <v>1635000</v>
      </c>
      <c r="AA31">
        <v>1642000</v>
      </c>
      <c r="AB31">
        <v>1650000</v>
      </c>
      <c r="AC31">
        <v>1660000</v>
      </c>
      <c r="AD31">
        <v>1666000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</row>
    <row r="32" spans="2:37" x14ac:dyDescent="0.2">
      <c r="I32">
        <f t="shared" si="2"/>
        <v>167</v>
      </c>
      <c r="J32">
        <v>1500000</v>
      </c>
      <c r="K32">
        <v>1504000</v>
      </c>
      <c r="L32">
        <v>1508000</v>
      </c>
      <c r="M32">
        <v>1552000</v>
      </c>
      <c r="N32">
        <v>1559000</v>
      </c>
      <c r="O32">
        <v>1567000</v>
      </c>
      <c r="P32">
        <v>1573000</v>
      </c>
      <c r="Q32">
        <v>1580000</v>
      </c>
      <c r="R32">
        <v>1582000</v>
      </c>
      <c r="S32">
        <v>1587000</v>
      </c>
      <c r="T32">
        <v>1593000</v>
      </c>
      <c r="U32">
        <v>1599000</v>
      </c>
      <c r="V32">
        <v>1606000</v>
      </c>
      <c r="W32">
        <v>1613000</v>
      </c>
      <c r="X32">
        <v>1622000</v>
      </c>
      <c r="Y32">
        <v>1630000</v>
      </c>
      <c r="Z32">
        <v>1637000</v>
      </c>
      <c r="AA32">
        <v>1645000</v>
      </c>
      <c r="AB32">
        <v>1655000</v>
      </c>
      <c r="AC32">
        <v>1661000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</row>
    <row r="33" spans="9:37" x14ac:dyDescent="0.2">
      <c r="I33">
        <f t="shared" si="2"/>
        <v>168</v>
      </c>
      <c r="J33">
        <v>1502000</v>
      </c>
      <c r="K33">
        <v>1506000</v>
      </c>
      <c r="L33">
        <v>1545000</v>
      </c>
      <c r="M33">
        <v>1552000</v>
      </c>
      <c r="N33">
        <v>1560000</v>
      </c>
      <c r="O33">
        <v>1566000</v>
      </c>
      <c r="P33">
        <v>1573000</v>
      </c>
      <c r="Q33">
        <v>1575000</v>
      </c>
      <c r="R33">
        <v>1581000</v>
      </c>
      <c r="S33">
        <v>1587000</v>
      </c>
      <c r="T33">
        <v>1593000</v>
      </c>
      <c r="U33">
        <v>1599000</v>
      </c>
      <c r="V33">
        <v>1607000</v>
      </c>
      <c r="W33">
        <v>1615000</v>
      </c>
      <c r="X33">
        <v>1623000</v>
      </c>
      <c r="Y33">
        <v>1630000</v>
      </c>
      <c r="Z33">
        <v>1639000</v>
      </c>
      <c r="AA33">
        <v>1649000</v>
      </c>
      <c r="AB33">
        <v>1654000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</row>
    <row r="34" spans="9:37" x14ac:dyDescent="0.2">
      <c r="I34">
        <f t="shared" si="2"/>
        <v>169</v>
      </c>
      <c r="J34">
        <v>1538000</v>
      </c>
      <c r="K34">
        <v>1545000</v>
      </c>
      <c r="L34">
        <v>1553000</v>
      </c>
      <c r="M34">
        <v>1559000</v>
      </c>
      <c r="N34">
        <v>1566000</v>
      </c>
      <c r="O34">
        <v>1569000</v>
      </c>
      <c r="P34">
        <v>1574000</v>
      </c>
      <c r="Q34">
        <v>1580000</v>
      </c>
      <c r="R34">
        <v>1586000</v>
      </c>
      <c r="S34">
        <v>1593000</v>
      </c>
      <c r="T34">
        <v>1600000</v>
      </c>
      <c r="U34">
        <v>1607000</v>
      </c>
      <c r="V34">
        <v>1609000</v>
      </c>
      <c r="W34">
        <v>1617000</v>
      </c>
      <c r="X34">
        <v>1624000</v>
      </c>
      <c r="Y34">
        <v>1632000</v>
      </c>
      <c r="Z34">
        <v>1643000</v>
      </c>
      <c r="AA34">
        <v>1648000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</row>
    <row r="35" spans="9:37" x14ac:dyDescent="0.2">
      <c r="I35">
        <f t="shared" si="2"/>
        <v>170</v>
      </c>
      <c r="J35">
        <v>1532000</v>
      </c>
      <c r="K35">
        <v>1539000</v>
      </c>
      <c r="L35">
        <v>1547000</v>
      </c>
      <c r="M35">
        <v>1553000</v>
      </c>
      <c r="N35">
        <v>1560000</v>
      </c>
      <c r="O35">
        <v>1563000</v>
      </c>
      <c r="P35">
        <v>1567000</v>
      </c>
      <c r="Q35">
        <v>1574000</v>
      </c>
      <c r="R35">
        <v>1579000</v>
      </c>
      <c r="S35">
        <v>1586000</v>
      </c>
      <c r="T35">
        <v>1593000</v>
      </c>
      <c r="U35">
        <v>1603000</v>
      </c>
      <c r="V35">
        <v>1611000</v>
      </c>
      <c r="W35">
        <v>1618000</v>
      </c>
      <c r="X35">
        <v>1626000</v>
      </c>
      <c r="Y35">
        <v>1636000</v>
      </c>
      <c r="Z35">
        <v>1642000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</row>
    <row r="36" spans="9:37" x14ac:dyDescent="0.2">
      <c r="I36">
        <f t="shared" si="2"/>
        <v>171</v>
      </c>
      <c r="J36">
        <v>1526000</v>
      </c>
      <c r="K36">
        <v>1532000</v>
      </c>
      <c r="L36">
        <v>1541000</v>
      </c>
      <c r="M36">
        <v>1546000</v>
      </c>
      <c r="N36">
        <v>1553000</v>
      </c>
      <c r="O36">
        <v>1556000</v>
      </c>
      <c r="P36">
        <v>1561000</v>
      </c>
      <c r="Q36">
        <v>1567000</v>
      </c>
      <c r="R36">
        <v>1573000</v>
      </c>
      <c r="S36">
        <v>1580000</v>
      </c>
      <c r="T36">
        <v>1587000</v>
      </c>
      <c r="U36">
        <v>1596000</v>
      </c>
      <c r="V36">
        <v>1605000</v>
      </c>
      <c r="W36">
        <v>1612000</v>
      </c>
      <c r="X36">
        <v>1620000</v>
      </c>
      <c r="Y36">
        <v>1630000</v>
      </c>
      <c r="Z36">
        <v>1636000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</row>
  </sheetData>
  <pageMargins left="0.1" right="0.1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4BEE3-57BB-A64F-AE5B-B340BE3C6D55}">
  <dimension ref="A1:AK36"/>
  <sheetViews>
    <sheetView topLeftCell="A28" workbookViewId="0">
      <selection activeCell="G14" sqref="G14"/>
    </sheetView>
  </sheetViews>
  <sheetFormatPr baseColWidth="10" defaultRowHeight="16" x14ac:dyDescent="0.2"/>
  <sheetData>
    <row r="1" spans="1:37" x14ac:dyDescent="0.2">
      <c r="A1" t="s">
        <v>29</v>
      </c>
      <c r="B1" t="s">
        <v>30</v>
      </c>
      <c r="C1" t="s">
        <v>31</v>
      </c>
      <c r="D1" t="s">
        <v>28</v>
      </c>
    </row>
    <row r="2" spans="1:37" x14ac:dyDescent="0.2">
      <c r="A2" t="s">
        <v>37</v>
      </c>
      <c r="B2">
        <v>1538000</v>
      </c>
      <c r="C2">
        <f>B2/1000</f>
        <v>1538</v>
      </c>
      <c r="D2">
        <v>20.7959055219224</v>
      </c>
      <c r="I2" t="s">
        <v>32</v>
      </c>
    </row>
    <row r="3" spans="1:37" x14ac:dyDescent="0.2">
      <c r="B3">
        <v>1545000</v>
      </c>
      <c r="C3">
        <f t="shared" ref="C3:C29" si="0">B3/1000</f>
        <v>1545</v>
      </c>
      <c r="D3">
        <v>31.015013924760598</v>
      </c>
      <c r="I3">
        <v>156</v>
      </c>
      <c r="J3">
        <v>113.796703183255</v>
      </c>
      <c r="K3">
        <v>673.45446535308804</v>
      </c>
      <c r="L3">
        <v>677.32655596574796</v>
      </c>
      <c r="M3">
        <v>1437.3604828264699</v>
      </c>
      <c r="N3">
        <v>1097.4434933458699</v>
      </c>
      <c r="O3">
        <v>331.95727872132801</v>
      </c>
      <c r="P3">
        <v>1348.4540312157901</v>
      </c>
      <c r="Q3">
        <v>313.546520682741</v>
      </c>
      <c r="R3">
        <v>1318.55292799023</v>
      </c>
      <c r="S3">
        <v>1563.3216086676</v>
      </c>
      <c r="T3">
        <v>80.937013609038402</v>
      </c>
      <c r="U3">
        <v>41.617662543138003</v>
      </c>
      <c r="V3">
        <v>42.719303264146198</v>
      </c>
      <c r="W3">
        <v>30.134230641851602</v>
      </c>
      <c r="X3">
        <v>28.0064154023943</v>
      </c>
      <c r="Y3">
        <v>22.736965755571099</v>
      </c>
      <c r="Z3">
        <v>21.025284496178401</v>
      </c>
      <c r="AA3">
        <v>23.1768254412166</v>
      </c>
      <c r="AB3">
        <v>23.436733227876498</v>
      </c>
      <c r="AC3">
        <v>22.190712760937298</v>
      </c>
      <c r="AD3">
        <v>24.999109892516699</v>
      </c>
      <c r="AE3">
        <v>23.793703889814299</v>
      </c>
      <c r="AF3">
        <v>24.6264667301785</v>
      </c>
      <c r="AG3">
        <v>0</v>
      </c>
      <c r="AH3">
        <v>0</v>
      </c>
      <c r="AI3">
        <v>0</v>
      </c>
      <c r="AJ3">
        <v>0</v>
      </c>
      <c r="AK3">
        <v>0</v>
      </c>
    </row>
    <row r="4" spans="1:37" x14ac:dyDescent="0.2">
      <c r="B4">
        <v>1553000</v>
      </c>
      <c r="C4">
        <f t="shared" si="0"/>
        <v>1553</v>
      </c>
      <c r="D4">
        <v>77.506540602506604</v>
      </c>
      <c r="I4">
        <f>I3+1</f>
        <v>157</v>
      </c>
      <c r="J4">
        <v>617.89973492377999</v>
      </c>
      <c r="K4">
        <v>529.77838073050202</v>
      </c>
      <c r="L4">
        <v>1712.1460613510201</v>
      </c>
      <c r="M4">
        <v>1587.57697463668</v>
      </c>
      <c r="N4">
        <v>364.69131960105199</v>
      </c>
      <c r="O4">
        <v>1412.00090066346</v>
      </c>
      <c r="P4">
        <v>327.89153684016298</v>
      </c>
      <c r="Q4">
        <v>1022.80201671347</v>
      </c>
      <c r="R4">
        <v>1446.3053455659899</v>
      </c>
      <c r="S4">
        <v>78.444434314586104</v>
      </c>
      <c r="T4">
        <v>42.590851326813997</v>
      </c>
      <c r="U4">
        <v>30.0433263635861</v>
      </c>
      <c r="V4">
        <v>28.213470002032299</v>
      </c>
      <c r="W4">
        <v>22.811748409401499</v>
      </c>
      <c r="X4">
        <v>27.511167400938799</v>
      </c>
      <c r="Y4">
        <v>32.043192542710699</v>
      </c>
      <c r="Z4">
        <v>36.316254460946702</v>
      </c>
      <c r="AA4">
        <v>34.091130167193</v>
      </c>
      <c r="AB4">
        <v>42.683999699434203</v>
      </c>
      <c r="AC4">
        <v>38.783262837756901</v>
      </c>
      <c r="AD4">
        <v>40.980729069346403</v>
      </c>
      <c r="AE4">
        <v>42.1771057137668</v>
      </c>
      <c r="AF4">
        <v>41.703454590923997</v>
      </c>
      <c r="AG4">
        <v>44.765632961712697</v>
      </c>
      <c r="AH4">
        <v>27.182703263400899</v>
      </c>
      <c r="AI4">
        <v>25.441072576499799</v>
      </c>
      <c r="AJ4">
        <v>22.968459258212501</v>
      </c>
      <c r="AK4">
        <v>0</v>
      </c>
    </row>
    <row r="5" spans="1:37" x14ac:dyDescent="0.2">
      <c r="B5">
        <v>1559000</v>
      </c>
      <c r="C5">
        <f t="shared" si="0"/>
        <v>1559</v>
      </c>
      <c r="D5">
        <v>199.35304591082601</v>
      </c>
      <c r="I5">
        <f t="shared" ref="I5:I18" si="1">I4+1</f>
        <v>158</v>
      </c>
      <c r="J5">
        <v>28.584361486879502</v>
      </c>
      <c r="K5">
        <v>1743.3133614687999</v>
      </c>
      <c r="L5">
        <v>1258.9599919043201</v>
      </c>
      <c r="M5">
        <v>341.60282481086603</v>
      </c>
      <c r="N5">
        <v>1486.6226114998501</v>
      </c>
      <c r="O5">
        <v>316.31763380950002</v>
      </c>
      <c r="P5">
        <v>1073.4811470668401</v>
      </c>
      <c r="Q5">
        <v>1496.4644131191701</v>
      </c>
      <c r="R5">
        <v>79.4363591683599</v>
      </c>
      <c r="S5">
        <v>42.6022979875329</v>
      </c>
      <c r="T5">
        <v>29.7596954266334</v>
      </c>
      <c r="U5">
        <v>28.2603259685891</v>
      </c>
      <c r="V5">
        <v>22.457158136099999</v>
      </c>
      <c r="W5">
        <v>22.847350622937501</v>
      </c>
      <c r="X5">
        <v>49.277591290875797</v>
      </c>
      <c r="Y5">
        <v>56.820281844742603</v>
      </c>
      <c r="Z5">
        <v>65.301430774184297</v>
      </c>
      <c r="AA5">
        <v>65.478000071171095</v>
      </c>
      <c r="AB5">
        <v>78.897389148926706</v>
      </c>
      <c r="AC5">
        <v>72.711831531994207</v>
      </c>
      <c r="AD5">
        <v>75.489253859660494</v>
      </c>
      <c r="AE5">
        <v>74.385598108401595</v>
      </c>
      <c r="AF5">
        <v>63.816745784107098</v>
      </c>
      <c r="AG5">
        <v>71.753466323222099</v>
      </c>
      <c r="AH5">
        <v>33.334563286547002</v>
      </c>
      <c r="AI5">
        <v>32.308784102401297</v>
      </c>
      <c r="AJ5">
        <v>24.976385043605799</v>
      </c>
      <c r="AK5">
        <v>24.1574640254704</v>
      </c>
    </row>
    <row r="6" spans="1:37" x14ac:dyDescent="0.2">
      <c r="B6">
        <v>1566000</v>
      </c>
      <c r="C6">
        <f t="shared" si="0"/>
        <v>1566</v>
      </c>
      <c r="D6">
        <v>1597.8854055209899</v>
      </c>
      <c r="I6">
        <f t="shared" si="1"/>
        <v>159</v>
      </c>
      <c r="J6">
        <v>1304.1134539761999</v>
      </c>
      <c r="K6">
        <v>333.116522891344</v>
      </c>
      <c r="L6">
        <v>1717.55002997934</v>
      </c>
      <c r="M6">
        <v>313.65943279243101</v>
      </c>
      <c r="N6">
        <v>1527.9055189261301</v>
      </c>
      <c r="O6">
        <v>2176.51635939585</v>
      </c>
      <c r="P6">
        <v>77.545993646070897</v>
      </c>
      <c r="Q6">
        <v>42.012275078897403</v>
      </c>
      <c r="R6">
        <v>30.386432580723898</v>
      </c>
      <c r="S6">
        <v>27.580366371817501</v>
      </c>
      <c r="T6">
        <v>22.8216811079457</v>
      </c>
      <c r="U6">
        <v>20.894361190927501</v>
      </c>
      <c r="V6">
        <v>28.3840637121002</v>
      </c>
      <c r="W6">
        <v>63.782631332771302</v>
      </c>
      <c r="X6">
        <v>84.661783096632107</v>
      </c>
      <c r="Y6">
        <v>103.303243447166</v>
      </c>
      <c r="Z6">
        <v>104.482068726533</v>
      </c>
      <c r="AA6">
        <v>125.534806446373</v>
      </c>
      <c r="AB6">
        <v>112.488483899893</v>
      </c>
      <c r="AC6">
        <v>117.05052628541399</v>
      </c>
      <c r="AD6">
        <v>112.384840610221</v>
      </c>
      <c r="AE6">
        <v>95.227432725908997</v>
      </c>
      <c r="AF6">
        <v>95.326293619468998</v>
      </c>
      <c r="AG6">
        <v>38.547262321838502</v>
      </c>
      <c r="AH6">
        <v>34.4629048183956</v>
      </c>
      <c r="AI6">
        <v>26.848233824069801</v>
      </c>
      <c r="AJ6">
        <v>24.605165996575298</v>
      </c>
      <c r="AK6">
        <v>0</v>
      </c>
    </row>
    <row r="7" spans="1:37" x14ac:dyDescent="0.2">
      <c r="B7">
        <v>1569000</v>
      </c>
      <c r="C7">
        <f t="shared" si="0"/>
        <v>1569</v>
      </c>
      <c r="D7">
        <v>762.14521447908999</v>
      </c>
      <c r="I7">
        <f t="shared" si="1"/>
        <v>160</v>
      </c>
      <c r="J7">
        <v>26.128628621643099</v>
      </c>
      <c r="K7">
        <v>1735.8656095333399</v>
      </c>
      <c r="L7">
        <v>293.26332161043803</v>
      </c>
      <c r="M7">
        <v>1058.20842121489</v>
      </c>
      <c r="N7">
        <v>1598.6050040318701</v>
      </c>
      <c r="O7">
        <v>80.758522088389796</v>
      </c>
      <c r="P7">
        <v>40.951874404422298</v>
      </c>
      <c r="Q7">
        <v>42.467687512015097</v>
      </c>
      <c r="R7">
        <v>30.151862717238402</v>
      </c>
      <c r="S7">
        <v>26.9884865592994</v>
      </c>
      <c r="T7">
        <v>22.196761918090299</v>
      </c>
      <c r="U7">
        <v>21.397331724914299</v>
      </c>
      <c r="V7">
        <v>30.870918183463701</v>
      </c>
      <c r="W7">
        <v>82.458104647425898</v>
      </c>
      <c r="X7">
        <v>132.43234285982601</v>
      </c>
      <c r="Y7">
        <v>167.20069675966599</v>
      </c>
      <c r="Z7">
        <v>143.67261119572501</v>
      </c>
      <c r="AA7">
        <v>182.97732893250799</v>
      </c>
      <c r="AB7">
        <v>150.322275879714</v>
      </c>
      <c r="AC7">
        <v>160.054464630128</v>
      </c>
      <c r="AD7">
        <v>161.334409251143</v>
      </c>
      <c r="AE7">
        <v>135.021318706042</v>
      </c>
      <c r="AF7">
        <v>124.421979777554</v>
      </c>
      <c r="AG7">
        <v>43.092949128844303</v>
      </c>
      <c r="AH7">
        <v>34.882652085975899</v>
      </c>
      <c r="AI7">
        <v>27.6801790090446</v>
      </c>
      <c r="AJ7">
        <v>24.6593227334318</v>
      </c>
      <c r="AK7">
        <v>0</v>
      </c>
    </row>
    <row r="8" spans="1:37" x14ac:dyDescent="0.2">
      <c r="B8">
        <v>1574000</v>
      </c>
      <c r="C8">
        <f t="shared" si="0"/>
        <v>1574</v>
      </c>
      <c r="D8">
        <v>641.46254034377102</v>
      </c>
      <c r="I8">
        <f t="shared" si="1"/>
        <v>161</v>
      </c>
      <c r="J8">
        <v>1786.6666701408301</v>
      </c>
      <c r="K8">
        <v>328.68666951691</v>
      </c>
      <c r="L8">
        <v>711.28119098730303</v>
      </c>
      <c r="M8">
        <v>2169.77394989091</v>
      </c>
      <c r="N8">
        <v>81.116497272640899</v>
      </c>
      <c r="O8">
        <v>41.0752270752252</v>
      </c>
      <c r="P8">
        <v>42.476768196657197</v>
      </c>
      <c r="Q8">
        <v>30.141156170867799</v>
      </c>
      <c r="R8">
        <v>27.094231714893699</v>
      </c>
      <c r="S8">
        <v>22.837919043942801</v>
      </c>
      <c r="T8">
        <v>20.010874376560199</v>
      </c>
      <c r="U8">
        <v>21.431386441337899</v>
      </c>
      <c r="V8">
        <v>30.938568164500602</v>
      </c>
      <c r="W8">
        <v>85.4169003899773</v>
      </c>
      <c r="X8">
        <v>162.35884513326201</v>
      </c>
      <c r="Y8">
        <v>248.472913208779</v>
      </c>
      <c r="Z8">
        <v>206.17303410615699</v>
      </c>
      <c r="AA8">
        <v>223.00737849637599</v>
      </c>
      <c r="AB8">
        <v>207.32938876387001</v>
      </c>
      <c r="AC8">
        <v>200.93772742694901</v>
      </c>
      <c r="AD8">
        <v>253.013307150342</v>
      </c>
      <c r="AE8">
        <v>178.126816181365</v>
      </c>
      <c r="AF8">
        <v>130.77243560661199</v>
      </c>
      <c r="AG8">
        <v>43.360632053878</v>
      </c>
      <c r="AH8">
        <v>34.920165404913398</v>
      </c>
      <c r="AI8">
        <v>27.662190847842499</v>
      </c>
      <c r="AJ8">
        <v>24.269721393167799</v>
      </c>
      <c r="AK8">
        <v>0</v>
      </c>
    </row>
    <row r="9" spans="1:37" x14ac:dyDescent="0.2">
      <c r="B9">
        <v>1580000</v>
      </c>
      <c r="C9">
        <f t="shared" si="0"/>
        <v>1580</v>
      </c>
      <c r="D9">
        <v>688.74052076372004</v>
      </c>
      <c r="I9">
        <f t="shared" si="1"/>
        <v>162</v>
      </c>
      <c r="J9">
        <v>84.644171831216596</v>
      </c>
      <c r="K9">
        <v>1147.6627312763901</v>
      </c>
      <c r="L9">
        <v>2418.0043791379599</v>
      </c>
      <c r="M9">
        <v>80.967671594007498</v>
      </c>
      <c r="N9">
        <v>41.353719831737799</v>
      </c>
      <c r="O9">
        <v>41.641093504521798</v>
      </c>
      <c r="P9">
        <v>30.430539336832499</v>
      </c>
      <c r="Q9">
        <v>27.1067212272456</v>
      </c>
      <c r="R9">
        <v>22.852438153525402</v>
      </c>
      <c r="S9">
        <v>20.028457441891</v>
      </c>
      <c r="T9">
        <v>21.451081512856099</v>
      </c>
      <c r="U9">
        <v>30.407049438374699</v>
      </c>
      <c r="V9">
        <v>77.863103723585297</v>
      </c>
      <c r="W9">
        <v>164.78255986498499</v>
      </c>
      <c r="X9">
        <v>391.903097798879</v>
      </c>
      <c r="Y9">
        <v>89.635085252218005</v>
      </c>
      <c r="Z9">
        <v>226.258770405626</v>
      </c>
      <c r="AA9">
        <v>261.813759131187</v>
      </c>
      <c r="AB9">
        <v>252.28035437353401</v>
      </c>
      <c r="AC9">
        <v>304.56336789027301</v>
      </c>
      <c r="AD9">
        <v>297.888141502385</v>
      </c>
      <c r="AE9">
        <v>248.143015014208</v>
      </c>
      <c r="AF9">
        <v>151.74157368634599</v>
      </c>
      <c r="AG9">
        <v>44.1040220974999</v>
      </c>
      <c r="AH9">
        <v>34.933982159583103</v>
      </c>
      <c r="AI9">
        <v>27.524202428671199</v>
      </c>
      <c r="AJ9">
        <v>24.678330325857601</v>
      </c>
      <c r="AK9">
        <v>0</v>
      </c>
    </row>
    <row r="10" spans="1:37" x14ac:dyDescent="0.2">
      <c r="B10">
        <v>1586000</v>
      </c>
      <c r="C10">
        <f t="shared" si="0"/>
        <v>1586</v>
      </c>
      <c r="D10">
        <v>719.44527654768797</v>
      </c>
      <c r="I10">
        <f t="shared" si="1"/>
        <v>163</v>
      </c>
      <c r="J10">
        <v>2105.3218728721099</v>
      </c>
      <c r="K10">
        <v>80.771872236442903</v>
      </c>
      <c r="L10">
        <v>40.970440663684201</v>
      </c>
      <c r="M10">
        <v>42.645032256181203</v>
      </c>
      <c r="N10">
        <v>30.255966591136101</v>
      </c>
      <c r="O10">
        <v>26.765289801005402</v>
      </c>
      <c r="P10">
        <v>21.851355662335902</v>
      </c>
      <c r="Q10">
        <v>20.373142297564598</v>
      </c>
      <c r="R10">
        <v>30.6427529526187</v>
      </c>
      <c r="S10">
        <v>85.171638054426793</v>
      </c>
      <c r="T10">
        <v>198.72299551518</v>
      </c>
      <c r="U10">
        <v>535.69613298917795</v>
      </c>
      <c r="V10">
        <v>96.969218347825702</v>
      </c>
      <c r="W10">
        <v>268.96776971913499</v>
      </c>
      <c r="X10">
        <v>286.88839778485999</v>
      </c>
      <c r="Y10">
        <v>286.98188588209899</v>
      </c>
      <c r="Z10">
        <v>293.74646190368702</v>
      </c>
      <c r="AA10">
        <v>396.96397985820801</v>
      </c>
      <c r="AB10">
        <v>332.64542490931302</v>
      </c>
      <c r="AC10">
        <v>160.35825585543299</v>
      </c>
      <c r="AD10">
        <v>43.872191083597002</v>
      </c>
      <c r="AE10">
        <v>33.7272807766143</v>
      </c>
      <c r="AF10">
        <v>27.7575497467896</v>
      </c>
      <c r="AG10">
        <v>24.702190832990599</v>
      </c>
      <c r="AH10">
        <v>0</v>
      </c>
      <c r="AI10">
        <v>0</v>
      </c>
      <c r="AJ10">
        <v>0</v>
      </c>
      <c r="AK10">
        <v>0</v>
      </c>
    </row>
    <row r="11" spans="1:37" x14ac:dyDescent="0.2">
      <c r="B11">
        <v>1593000</v>
      </c>
      <c r="C11">
        <f t="shared" si="0"/>
        <v>1593</v>
      </c>
      <c r="D11">
        <v>834.96434648775198</v>
      </c>
      <c r="I11">
        <f t="shared" si="1"/>
        <v>164</v>
      </c>
      <c r="J11">
        <v>59.004248912707602</v>
      </c>
      <c r="K11">
        <v>81.007525821462707</v>
      </c>
      <c r="L11">
        <v>39.992556628408302</v>
      </c>
      <c r="M11">
        <v>42.047516875496903</v>
      </c>
      <c r="N11">
        <v>30.399507809202898</v>
      </c>
      <c r="O11">
        <v>27.083676162144801</v>
      </c>
      <c r="P11">
        <v>22.456430430524399</v>
      </c>
      <c r="Q11">
        <v>20.073448151163198</v>
      </c>
      <c r="R11">
        <v>21.4322398450226</v>
      </c>
      <c r="S11">
        <v>30.958826561205001</v>
      </c>
      <c r="T11">
        <v>81.355991657724104</v>
      </c>
      <c r="U11">
        <v>156.58095227194599</v>
      </c>
      <c r="V11">
        <v>735.33472200124004</v>
      </c>
      <c r="W11">
        <v>112.32957956246</v>
      </c>
      <c r="X11">
        <v>337.13220624697101</v>
      </c>
      <c r="Y11">
        <v>392.94154977754403</v>
      </c>
      <c r="Z11">
        <v>322.94376072474398</v>
      </c>
      <c r="AA11">
        <v>353.43144483087701</v>
      </c>
      <c r="AB11">
        <v>470.95818843948803</v>
      </c>
      <c r="AC11">
        <v>382.12844047094001</v>
      </c>
      <c r="AD11">
        <v>160.866459178019</v>
      </c>
      <c r="AE11">
        <v>43.356599677072303</v>
      </c>
      <c r="AF11">
        <v>34.166344491889703</v>
      </c>
      <c r="AG11">
        <v>28.297716523402901</v>
      </c>
      <c r="AH11">
        <v>24.749224677004701</v>
      </c>
      <c r="AI11">
        <v>0</v>
      </c>
      <c r="AJ11">
        <v>0</v>
      </c>
      <c r="AK11">
        <v>0</v>
      </c>
    </row>
    <row r="12" spans="1:37" x14ac:dyDescent="0.2">
      <c r="B12">
        <v>1600000</v>
      </c>
      <c r="C12">
        <f t="shared" si="0"/>
        <v>1600</v>
      </c>
      <c r="D12">
        <v>1342.4506648235599</v>
      </c>
      <c r="I12">
        <f t="shared" si="1"/>
        <v>165</v>
      </c>
      <c r="J12">
        <v>40.753616470085603</v>
      </c>
      <c r="K12">
        <v>42.050171360132502</v>
      </c>
      <c r="L12">
        <v>30.4356500304626</v>
      </c>
      <c r="M12">
        <v>27.590167272651598</v>
      </c>
      <c r="N12">
        <v>22.289356179267799</v>
      </c>
      <c r="O12">
        <v>20.409068948111599</v>
      </c>
      <c r="P12">
        <v>20.719028543026798</v>
      </c>
      <c r="Q12">
        <v>30.165967465732798</v>
      </c>
      <c r="R12">
        <v>84.350582109722097</v>
      </c>
      <c r="S12">
        <v>199.33792919475499</v>
      </c>
      <c r="T12">
        <v>884.00078477265697</v>
      </c>
      <c r="U12">
        <v>686.42387064271497</v>
      </c>
      <c r="V12">
        <v>392.05032474228</v>
      </c>
      <c r="W12">
        <v>446.62065029137898</v>
      </c>
      <c r="X12">
        <v>368.67872304404199</v>
      </c>
      <c r="Y12">
        <v>506.61864930558602</v>
      </c>
      <c r="Z12">
        <v>604.50097618971301</v>
      </c>
      <c r="AA12">
        <v>460.645378196004</v>
      </c>
      <c r="AB12">
        <v>154.211577147459</v>
      </c>
      <c r="AC12">
        <v>43.0239499778096</v>
      </c>
      <c r="AD12">
        <v>35.163927856271599</v>
      </c>
      <c r="AE12">
        <v>28.583427244177599</v>
      </c>
      <c r="AF12">
        <v>24.163769005556102</v>
      </c>
      <c r="AG12">
        <v>0</v>
      </c>
      <c r="AH12">
        <v>0</v>
      </c>
      <c r="AI12">
        <v>0</v>
      </c>
      <c r="AJ12">
        <v>0</v>
      </c>
      <c r="AK12">
        <v>0</v>
      </c>
    </row>
    <row r="13" spans="1:37" x14ac:dyDescent="0.2">
      <c r="B13">
        <v>1607000</v>
      </c>
      <c r="C13">
        <f t="shared" si="0"/>
        <v>1607</v>
      </c>
      <c r="D13">
        <v>764.31117264206205</v>
      </c>
      <c r="I13">
        <f t="shared" si="1"/>
        <v>166</v>
      </c>
      <c r="J13">
        <v>39.320593171169698</v>
      </c>
      <c r="K13">
        <v>30.135784992283199</v>
      </c>
      <c r="L13">
        <v>26.636325445706401</v>
      </c>
      <c r="M13">
        <v>22.604606727754799</v>
      </c>
      <c r="N13">
        <v>20.0432107555669</v>
      </c>
      <c r="O13">
        <v>20.502966222329501</v>
      </c>
      <c r="P13">
        <v>30.553404605754199</v>
      </c>
      <c r="Q13">
        <v>85.4970397510059</v>
      </c>
      <c r="R13">
        <v>192.46147053201901</v>
      </c>
      <c r="S13">
        <v>1468.8304466956099</v>
      </c>
      <c r="T13">
        <v>439.06816022646098</v>
      </c>
      <c r="U13">
        <v>520.73190944588896</v>
      </c>
      <c r="V13">
        <v>409.56479217210801</v>
      </c>
      <c r="W13">
        <v>505.682351784481</v>
      </c>
      <c r="X13">
        <v>698.24474729448605</v>
      </c>
      <c r="Y13">
        <v>644.03390980719405</v>
      </c>
      <c r="Z13">
        <v>155.08405873721799</v>
      </c>
      <c r="AA13">
        <v>43.554055037733598</v>
      </c>
      <c r="AB13">
        <v>34.753136089958701</v>
      </c>
      <c r="AC13">
        <v>28.358527230180801</v>
      </c>
      <c r="AD13">
        <v>25.050260323863299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</row>
    <row r="14" spans="1:37" x14ac:dyDescent="0.2">
      <c r="B14">
        <v>1609000</v>
      </c>
      <c r="C14">
        <f t="shared" si="0"/>
        <v>1609</v>
      </c>
      <c r="D14">
        <v>1102.8290056621699</v>
      </c>
      <c r="I14">
        <f t="shared" si="1"/>
        <v>167</v>
      </c>
      <c r="J14">
        <v>30.977180183739499</v>
      </c>
      <c r="K14">
        <v>27.411568481381</v>
      </c>
      <c r="L14">
        <v>22.121914716582399</v>
      </c>
      <c r="M14">
        <v>21.464679299566999</v>
      </c>
      <c r="N14">
        <v>30.645432659233599</v>
      </c>
      <c r="O14">
        <v>83.598034546338098</v>
      </c>
      <c r="P14">
        <v>199.344900755721</v>
      </c>
      <c r="Q14">
        <v>1410.74208300175</v>
      </c>
      <c r="R14">
        <v>954.94513967758701</v>
      </c>
      <c r="S14">
        <v>481.93020651024</v>
      </c>
      <c r="T14">
        <v>431.75875445049797</v>
      </c>
      <c r="U14">
        <v>524.00465994487297</v>
      </c>
      <c r="V14">
        <v>634.82198645637902</v>
      </c>
      <c r="W14">
        <v>880.359461887316</v>
      </c>
      <c r="X14">
        <v>654.11609644895395</v>
      </c>
      <c r="Y14">
        <v>155.108002528356</v>
      </c>
      <c r="Z14">
        <v>43.078045255394102</v>
      </c>
      <c r="AA14">
        <v>35.123585557780601</v>
      </c>
      <c r="AB14">
        <v>28.254514103935101</v>
      </c>
      <c r="AC14">
        <v>24.251519488559701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</row>
    <row r="15" spans="1:37" x14ac:dyDescent="0.2">
      <c r="B15">
        <v>1617000</v>
      </c>
      <c r="C15">
        <f t="shared" si="0"/>
        <v>1617</v>
      </c>
      <c r="D15">
        <v>157.14623988255499</v>
      </c>
      <c r="I15">
        <f t="shared" si="1"/>
        <v>168</v>
      </c>
      <c r="J15">
        <v>21.663173754301202</v>
      </c>
      <c r="K15">
        <v>20.3698101652612</v>
      </c>
      <c r="L15">
        <v>21.287252326601099</v>
      </c>
      <c r="M15">
        <v>30.5014466592833</v>
      </c>
      <c r="N15">
        <v>84.845949724392199</v>
      </c>
      <c r="O15">
        <v>199.34912569461801</v>
      </c>
      <c r="P15">
        <v>1487.9851089973499</v>
      </c>
      <c r="Q15">
        <v>1512.8633528488599</v>
      </c>
      <c r="R15">
        <v>523.22503106436898</v>
      </c>
      <c r="S15">
        <v>627.05688231241095</v>
      </c>
      <c r="T15">
        <v>550.759657891497</v>
      </c>
      <c r="U15">
        <v>683.25201629659796</v>
      </c>
      <c r="V15">
        <v>1132.6943245612099</v>
      </c>
      <c r="W15">
        <v>728.99003119601696</v>
      </c>
      <c r="X15">
        <v>154.30796834598701</v>
      </c>
      <c r="Y15">
        <v>42.817466589822097</v>
      </c>
      <c r="Z15">
        <v>35.422685546413</v>
      </c>
      <c r="AA15">
        <v>28.422223279914899</v>
      </c>
      <c r="AB15">
        <v>24.892430442747099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</row>
    <row r="16" spans="1:37" x14ac:dyDescent="0.2">
      <c r="B16">
        <v>1624000</v>
      </c>
      <c r="C16">
        <f t="shared" si="0"/>
        <v>1624</v>
      </c>
      <c r="D16">
        <v>43.911796385558702</v>
      </c>
      <c r="I16">
        <f t="shared" si="1"/>
        <v>169</v>
      </c>
      <c r="J16">
        <v>20.7959055219224</v>
      </c>
      <c r="K16">
        <v>31.015013924760598</v>
      </c>
      <c r="L16">
        <v>77.506540602506604</v>
      </c>
      <c r="M16">
        <v>199.35304591082601</v>
      </c>
      <c r="N16">
        <v>1597.8854055209899</v>
      </c>
      <c r="O16">
        <v>762.14521447908999</v>
      </c>
      <c r="P16">
        <v>641.46254034377102</v>
      </c>
      <c r="Q16">
        <v>688.74052076372004</v>
      </c>
      <c r="R16">
        <v>719.44527654768797</v>
      </c>
      <c r="S16">
        <v>834.96434648775198</v>
      </c>
      <c r="T16">
        <v>1342.4506648235599</v>
      </c>
      <c r="U16">
        <v>764.31117264206205</v>
      </c>
      <c r="V16">
        <v>1102.8290056621699</v>
      </c>
      <c r="W16">
        <v>157.14623988255499</v>
      </c>
      <c r="X16">
        <v>43.911796385558702</v>
      </c>
      <c r="Y16">
        <v>35.179528165190398</v>
      </c>
      <c r="Z16">
        <v>28.336055527584499</v>
      </c>
      <c r="AA16">
        <v>24.923226479447699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</row>
    <row r="17" spans="2:37" x14ac:dyDescent="0.2">
      <c r="B17">
        <v>1632000</v>
      </c>
      <c r="C17">
        <f t="shared" si="0"/>
        <v>1632</v>
      </c>
      <c r="D17">
        <v>35.179528165190398</v>
      </c>
      <c r="I17">
        <f t="shared" si="1"/>
        <v>170</v>
      </c>
      <c r="J17">
        <v>21.6060397944212</v>
      </c>
      <c r="K17">
        <v>30.435013407116202</v>
      </c>
      <c r="L17">
        <v>89.391487258459406</v>
      </c>
      <c r="M17">
        <v>160.02814441380801</v>
      </c>
      <c r="N17">
        <v>2016.4827896828201</v>
      </c>
      <c r="O17">
        <v>609.74615670760204</v>
      </c>
      <c r="P17">
        <v>661.52242668814802</v>
      </c>
      <c r="Q17">
        <v>614.94114116295702</v>
      </c>
      <c r="R17">
        <v>774.98118417417299</v>
      </c>
      <c r="S17">
        <v>1044.8116258832199</v>
      </c>
      <c r="T17">
        <v>1457.0456838002899</v>
      </c>
      <c r="U17">
        <v>1248.6841004616899</v>
      </c>
      <c r="V17">
        <v>161.62153214539001</v>
      </c>
      <c r="W17">
        <v>43.952300825344999</v>
      </c>
      <c r="X17">
        <v>34.890657233358802</v>
      </c>
      <c r="Y17">
        <v>28.537000014501899</v>
      </c>
      <c r="Z17">
        <v>25.252720239948001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</row>
    <row r="18" spans="2:37" x14ac:dyDescent="0.2">
      <c r="B18">
        <v>1643000</v>
      </c>
      <c r="C18">
        <f t="shared" si="0"/>
        <v>1643</v>
      </c>
      <c r="D18">
        <v>28.336055527584499</v>
      </c>
      <c r="I18">
        <f t="shared" si="1"/>
        <v>171</v>
      </c>
      <c r="J18">
        <v>21.567531700031601</v>
      </c>
      <c r="K18">
        <v>30.225598916295802</v>
      </c>
      <c r="L18">
        <v>83.683250452054594</v>
      </c>
      <c r="M18">
        <v>192.500319586389</v>
      </c>
      <c r="N18">
        <v>2006.40470444374</v>
      </c>
      <c r="O18">
        <v>1192.0203071005501</v>
      </c>
      <c r="P18">
        <v>729.52515306203998</v>
      </c>
      <c r="Q18">
        <v>775.16476888748696</v>
      </c>
      <c r="R18">
        <v>850.01990389182299</v>
      </c>
      <c r="S18">
        <v>1073.4617448202901</v>
      </c>
      <c r="T18">
        <v>1923.5119962681999</v>
      </c>
      <c r="U18">
        <v>1634.20186844931</v>
      </c>
      <c r="V18">
        <v>146.858421017398</v>
      </c>
      <c r="W18">
        <v>43.771908854294502</v>
      </c>
      <c r="X18">
        <v>35.234849539808501</v>
      </c>
      <c r="Y18">
        <v>28.456317954424598</v>
      </c>
      <c r="Z18">
        <v>24.719175133680601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</row>
    <row r="19" spans="2:37" x14ac:dyDescent="0.2">
      <c r="B19">
        <v>1648000</v>
      </c>
      <c r="C19">
        <f t="shared" si="0"/>
        <v>1648</v>
      </c>
      <c r="D19">
        <v>24.923226479447699</v>
      </c>
    </row>
    <row r="20" spans="2:37" x14ac:dyDescent="0.2">
      <c r="B20">
        <v>0</v>
      </c>
      <c r="C20">
        <f t="shared" si="0"/>
        <v>0</v>
      </c>
      <c r="D20">
        <v>0</v>
      </c>
      <c r="I20" t="s">
        <v>33</v>
      </c>
    </row>
    <row r="21" spans="2:37" x14ac:dyDescent="0.2">
      <c r="B21">
        <v>0</v>
      </c>
      <c r="C21">
        <f t="shared" si="0"/>
        <v>0</v>
      </c>
      <c r="D21">
        <v>0</v>
      </c>
      <c r="I21">
        <v>156</v>
      </c>
      <c r="J21">
        <v>1500000</v>
      </c>
      <c r="K21">
        <v>1507000</v>
      </c>
      <c r="L21">
        <v>1514000</v>
      </c>
      <c r="M21">
        <v>1521000</v>
      </c>
      <c r="N21">
        <v>1525000</v>
      </c>
      <c r="O21">
        <v>1528000</v>
      </c>
      <c r="P21">
        <v>1536000</v>
      </c>
      <c r="Q21">
        <v>1541000</v>
      </c>
      <c r="R21">
        <v>1547000</v>
      </c>
      <c r="S21">
        <v>1552000</v>
      </c>
      <c r="T21">
        <v>1558000</v>
      </c>
      <c r="U21">
        <v>1562000</v>
      </c>
      <c r="V21">
        <v>1565000</v>
      </c>
      <c r="W21">
        <v>1572000</v>
      </c>
      <c r="X21">
        <v>1576000</v>
      </c>
      <c r="Y21">
        <v>1580000</v>
      </c>
      <c r="Z21">
        <v>1653000</v>
      </c>
      <c r="AA21">
        <v>1664000</v>
      </c>
      <c r="AB21">
        <v>1669000</v>
      </c>
      <c r="AC21">
        <v>1675000</v>
      </c>
      <c r="AD21">
        <v>1682000</v>
      </c>
      <c r="AE21">
        <v>1689000</v>
      </c>
      <c r="AF21">
        <v>1697000</v>
      </c>
      <c r="AG21">
        <v>0</v>
      </c>
      <c r="AH21">
        <v>0</v>
      </c>
      <c r="AI21">
        <v>0</v>
      </c>
      <c r="AJ21">
        <v>0</v>
      </c>
      <c r="AK21">
        <v>0</v>
      </c>
    </row>
    <row r="22" spans="2:37" x14ac:dyDescent="0.2">
      <c r="B22">
        <v>0</v>
      </c>
      <c r="C22">
        <f t="shared" si="0"/>
        <v>0</v>
      </c>
      <c r="D22">
        <v>0</v>
      </c>
      <c r="I22">
        <f>I21+1</f>
        <v>157</v>
      </c>
      <c r="J22">
        <v>1500000</v>
      </c>
      <c r="K22">
        <v>1506000</v>
      </c>
      <c r="L22">
        <v>1514000</v>
      </c>
      <c r="M22">
        <v>1517000</v>
      </c>
      <c r="N22">
        <v>1521000</v>
      </c>
      <c r="O22">
        <v>1528000</v>
      </c>
      <c r="P22">
        <v>1533000</v>
      </c>
      <c r="Q22">
        <v>1539000</v>
      </c>
      <c r="R22">
        <v>1545000</v>
      </c>
      <c r="S22">
        <v>1551000</v>
      </c>
      <c r="T22">
        <v>1558000</v>
      </c>
      <c r="U22">
        <v>1564000</v>
      </c>
      <c r="V22">
        <v>1568000</v>
      </c>
      <c r="W22">
        <v>1573000</v>
      </c>
      <c r="X22">
        <v>1634000</v>
      </c>
      <c r="Y22">
        <v>1640000</v>
      </c>
      <c r="Z22">
        <v>1646000</v>
      </c>
      <c r="AA22">
        <v>1651000</v>
      </c>
      <c r="AB22">
        <v>1657000</v>
      </c>
      <c r="AC22">
        <v>1662000</v>
      </c>
      <c r="AD22">
        <v>1668000</v>
      </c>
      <c r="AE22">
        <v>1675000</v>
      </c>
      <c r="AF22">
        <v>1682000</v>
      </c>
      <c r="AG22">
        <v>1690000</v>
      </c>
      <c r="AH22">
        <v>1697000</v>
      </c>
      <c r="AI22">
        <v>1705000</v>
      </c>
      <c r="AJ22">
        <v>1721000</v>
      </c>
      <c r="AK22">
        <v>0</v>
      </c>
    </row>
    <row r="23" spans="2:37" x14ac:dyDescent="0.2">
      <c r="B23">
        <v>0</v>
      </c>
      <c r="C23">
        <f t="shared" si="0"/>
        <v>0</v>
      </c>
      <c r="D23">
        <v>0</v>
      </c>
      <c r="I23">
        <f t="shared" ref="I23:I36" si="2">I22+1</f>
        <v>158</v>
      </c>
      <c r="J23">
        <v>1500000</v>
      </c>
      <c r="K23">
        <v>1506000</v>
      </c>
      <c r="L23">
        <v>1509000</v>
      </c>
      <c r="M23">
        <v>1513000</v>
      </c>
      <c r="N23">
        <v>1520000</v>
      </c>
      <c r="O23">
        <v>1525000</v>
      </c>
      <c r="P23">
        <v>1531000</v>
      </c>
      <c r="Q23">
        <v>1537000</v>
      </c>
      <c r="R23">
        <v>1543000</v>
      </c>
      <c r="S23">
        <v>1550000</v>
      </c>
      <c r="T23">
        <v>1556000</v>
      </c>
      <c r="U23">
        <v>1560000</v>
      </c>
      <c r="V23">
        <v>1565000</v>
      </c>
      <c r="W23">
        <v>1617000</v>
      </c>
      <c r="X23">
        <v>1626000</v>
      </c>
      <c r="Y23">
        <v>1632000</v>
      </c>
      <c r="Z23">
        <v>1638000</v>
      </c>
      <c r="AA23">
        <v>1644000</v>
      </c>
      <c r="AB23">
        <v>1649000</v>
      </c>
      <c r="AC23">
        <v>1655000</v>
      </c>
      <c r="AD23">
        <v>1661000</v>
      </c>
      <c r="AE23">
        <v>1667000</v>
      </c>
      <c r="AF23">
        <v>1674000</v>
      </c>
      <c r="AG23">
        <v>1682000</v>
      </c>
      <c r="AH23">
        <v>1690000</v>
      </c>
      <c r="AI23">
        <v>1698000</v>
      </c>
      <c r="AJ23">
        <v>1708000</v>
      </c>
      <c r="AK23">
        <v>1714000</v>
      </c>
    </row>
    <row r="24" spans="2:37" x14ac:dyDescent="0.2">
      <c r="B24">
        <v>0</v>
      </c>
      <c r="C24">
        <f t="shared" si="0"/>
        <v>0</v>
      </c>
      <c r="D24">
        <v>0</v>
      </c>
      <c r="I24">
        <f t="shared" si="2"/>
        <v>159</v>
      </c>
      <c r="J24">
        <v>1502000</v>
      </c>
      <c r="K24">
        <v>1505000</v>
      </c>
      <c r="L24">
        <v>1514000</v>
      </c>
      <c r="M24">
        <v>1518000</v>
      </c>
      <c r="N24">
        <v>1524000</v>
      </c>
      <c r="O24">
        <v>1529000</v>
      </c>
      <c r="P24">
        <v>1535000</v>
      </c>
      <c r="Q24">
        <v>1543000</v>
      </c>
      <c r="R24">
        <v>1549000</v>
      </c>
      <c r="S24">
        <v>1553000</v>
      </c>
      <c r="T24">
        <v>1557000</v>
      </c>
      <c r="U24">
        <v>1603000</v>
      </c>
      <c r="V24">
        <v>1610000</v>
      </c>
      <c r="W24">
        <v>1619000</v>
      </c>
      <c r="X24">
        <v>1624000</v>
      </c>
      <c r="Y24">
        <v>1630000</v>
      </c>
      <c r="Z24">
        <v>1637000</v>
      </c>
      <c r="AA24">
        <v>1642000</v>
      </c>
      <c r="AB24">
        <v>1648000</v>
      </c>
      <c r="AC24">
        <v>1654000</v>
      </c>
      <c r="AD24">
        <v>1661000</v>
      </c>
      <c r="AE24">
        <v>1668000</v>
      </c>
      <c r="AF24">
        <v>1676000</v>
      </c>
      <c r="AG24">
        <v>1683000</v>
      </c>
      <c r="AH24">
        <v>1691000</v>
      </c>
      <c r="AI24">
        <v>1702000</v>
      </c>
      <c r="AJ24">
        <v>1707000</v>
      </c>
      <c r="AK24">
        <v>0</v>
      </c>
    </row>
    <row r="25" spans="2:37" x14ac:dyDescent="0.2">
      <c r="B25">
        <v>0</v>
      </c>
      <c r="C25">
        <f t="shared" si="0"/>
        <v>0</v>
      </c>
      <c r="D25">
        <v>0</v>
      </c>
      <c r="I25">
        <f t="shared" si="2"/>
        <v>160</v>
      </c>
      <c r="J25">
        <v>1500000</v>
      </c>
      <c r="K25">
        <v>1506000</v>
      </c>
      <c r="L25">
        <v>1510000</v>
      </c>
      <c r="M25">
        <v>1516000</v>
      </c>
      <c r="N25">
        <v>1522000</v>
      </c>
      <c r="O25">
        <v>1528000</v>
      </c>
      <c r="P25">
        <v>1532000</v>
      </c>
      <c r="Q25">
        <v>1535000</v>
      </c>
      <c r="R25">
        <v>1542000</v>
      </c>
      <c r="S25">
        <v>1546000</v>
      </c>
      <c r="T25">
        <v>1550000</v>
      </c>
      <c r="U25">
        <v>1595000</v>
      </c>
      <c r="V25">
        <v>1602000</v>
      </c>
      <c r="W25">
        <v>1611000</v>
      </c>
      <c r="X25">
        <v>1617000</v>
      </c>
      <c r="Y25">
        <v>1623000</v>
      </c>
      <c r="Z25">
        <v>1630000</v>
      </c>
      <c r="AA25">
        <v>1635000</v>
      </c>
      <c r="AB25">
        <v>1641000</v>
      </c>
      <c r="AC25">
        <v>1647000</v>
      </c>
      <c r="AD25">
        <v>1653000</v>
      </c>
      <c r="AE25">
        <v>1661000</v>
      </c>
      <c r="AF25">
        <v>1669000</v>
      </c>
      <c r="AG25">
        <v>1676000</v>
      </c>
      <c r="AH25">
        <v>1684000</v>
      </c>
      <c r="AI25">
        <v>1695000</v>
      </c>
      <c r="AJ25">
        <v>1700000</v>
      </c>
      <c r="AK25">
        <v>0</v>
      </c>
    </row>
    <row r="26" spans="2:37" x14ac:dyDescent="0.2">
      <c r="B26">
        <v>0</v>
      </c>
      <c r="C26">
        <f t="shared" si="0"/>
        <v>0</v>
      </c>
      <c r="D26">
        <v>0</v>
      </c>
      <c r="I26">
        <f t="shared" si="2"/>
        <v>161</v>
      </c>
      <c r="J26">
        <v>1500000</v>
      </c>
      <c r="K26">
        <v>1505000</v>
      </c>
      <c r="L26">
        <v>1510000</v>
      </c>
      <c r="M26">
        <v>1516000</v>
      </c>
      <c r="N26">
        <v>1522000</v>
      </c>
      <c r="O26">
        <v>1526000</v>
      </c>
      <c r="P26">
        <v>1529000</v>
      </c>
      <c r="Q26">
        <v>1536000</v>
      </c>
      <c r="R26">
        <v>1540000</v>
      </c>
      <c r="S26">
        <v>1544000</v>
      </c>
      <c r="T26">
        <v>1549000</v>
      </c>
      <c r="U26">
        <v>1589000</v>
      </c>
      <c r="V26">
        <v>1596000</v>
      </c>
      <c r="W26">
        <v>1605000</v>
      </c>
      <c r="X26">
        <v>1611000</v>
      </c>
      <c r="Y26">
        <v>1616000</v>
      </c>
      <c r="Z26">
        <v>1624000</v>
      </c>
      <c r="AA26">
        <v>1629000</v>
      </c>
      <c r="AB26">
        <v>1635000</v>
      </c>
      <c r="AC26">
        <v>1641000</v>
      </c>
      <c r="AD26">
        <v>1648000</v>
      </c>
      <c r="AE26">
        <v>1656000</v>
      </c>
      <c r="AF26">
        <v>1663000</v>
      </c>
      <c r="AG26">
        <v>1671000</v>
      </c>
      <c r="AH26">
        <v>1679000</v>
      </c>
      <c r="AI26">
        <v>1689000</v>
      </c>
      <c r="AJ26">
        <v>1694000</v>
      </c>
      <c r="AK26">
        <v>0</v>
      </c>
    </row>
    <row r="27" spans="2:37" x14ac:dyDescent="0.2">
      <c r="B27">
        <v>0</v>
      </c>
      <c r="C27">
        <f t="shared" si="0"/>
        <v>0</v>
      </c>
      <c r="D27">
        <v>0</v>
      </c>
      <c r="I27">
        <f t="shared" si="2"/>
        <v>162</v>
      </c>
      <c r="J27">
        <v>1501000</v>
      </c>
      <c r="K27">
        <v>1505000</v>
      </c>
      <c r="L27">
        <v>1510000</v>
      </c>
      <c r="M27">
        <v>1516000</v>
      </c>
      <c r="N27">
        <v>1520000</v>
      </c>
      <c r="O27">
        <v>1523000</v>
      </c>
      <c r="P27">
        <v>1530000</v>
      </c>
      <c r="Q27">
        <v>1534000</v>
      </c>
      <c r="R27">
        <v>1538000</v>
      </c>
      <c r="S27">
        <v>1543000</v>
      </c>
      <c r="T27">
        <v>1583000</v>
      </c>
      <c r="U27">
        <v>1590000</v>
      </c>
      <c r="V27">
        <v>1599000</v>
      </c>
      <c r="W27">
        <v>1604000</v>
      </c>
      <c r="X27">
        <v>1610000</v>
      </c>
      <c r="Y27">
        <v>1614000</v>
      </c>
      <c r="Z27">
        <v>1618000</v>
      </c>
      <c r="AA27">
        <v>1623000</v>
      </c>
      <c r="AB27">
        <v>1629000</v>
      </c>
      <c r="AC27">
        <v>1635000</v>
      </c>
      <c r="AD27">
        <v>1642000</v>
      </c>
      <c r="AE27">
        <v>1650000</v>
      </c>
      <c r="AF27">
        <v>1658000</v>
      </c>
      <c r="AG27">
        <v>1665000</v>
      </c>
      <c r="AH27">
        <v>1673000</v>
      </c>
      <c r="AI27">
        <v>1684000</v>
      </c>
      <c r="AJ27">
        <v>1689000</v>
      </c>
      <c r="AK27">
        <v>0</v>
      </c>
    </row>
    <row r="28" spans="2:37" x14ac:dyDescent="0.2">
      <c r="B28">
        <v>0</v>
      </c>
      <c r="C28">
        <f t="shared" si="0"/>
        <v>0</v>
      </c>
      <c r="D28">
        <v>0</v>
      </c>
      <c r="I28">
        <f t="shared" si="2"/>
        <v>163</v>
      </c>
      <c r="J28">
        <v>1504000</v>
      </c>
      <c r="K28">
        <v>1510000</v>
      </c>
      <c r="L28">
        <v>1514000</v>
      </c>
      <c r="M28">
        <v>1517000</v>
      </c>
      <c r="N28">
        <v>1524000</v>
      </c>
      <c r="O28">
        <v>1527000</v>
      </c>
      <c r="P28">
        <v>1531000</v>
      </c>
      <c r="Q28">
        <v>1576000</v>
      </c>
      <c r="R28">
        <v>1584000</v>
      </c>
      <c r="S28">
        <v>1592000</v>
      </c>
      <c r="T28">
        <v>1598000</v>
      </c>
      <c r="U28">
        <v>1604000</v>
      </c>
      <c r="V28">
        <v>1608000</v>
      </c>
      <c r="W28">
        <v>1612000</v>
      </c>
      <c r="X28">
        <v>1617000</v>
      </c>
      <c r="Y28">
        <v>1623000</v>
      </c>
      <c r="Z28">
        <v>1629000</v>
      </c>
      <c r="AA28">
        <v>1636000</v>
      </c>
      <c r="AB28">
        <v>1644000</v>
      </c>
      <c r="AC28">
        <v>1652000</v>
      </c>
      <c r="AD28">
        <v>1659000</v>
      </c>
      <c r="AE28">
        <v>1668000</v>
      </c>
      <c r="AF28">
        <v>1678000</v>
      </c>
      <c r="AG28">
        <v>1683000</v>
      </c>
      <c r="AH28">
        <v>0</v>
      </c>
      <c r="AI28">
        <v>0</v>
      </c>
      <c r="AJ28">
        <v>0</v>
      </c>
      <c r="AK28">
        <v>0</v>
      </c>
    </row>
    <row r="29" spans="2:37" x14ac:dyDescent="0.2">
      <c r="B29">
        <v>0</v>
      </c>
      <c r="C29">
        <f t="shared" si="0"/>
        <v>0</v>
      </c>
      <c r="D29">
        <v>0</v>
      </c>
      <c r="I29">
        <f t="shared" si="2"/>
        <v>164</v>
      </c>
      <c r="J29">
        <v>1500000</v>
      </c>
      <c r="K29">
        <v>1504000</v>
      </c>
      <c r="L29">
        <v>1508000</v>
      </c>
      <c r="M29">
        <v>1511000</v>
      </c>
      <c r="N29">
        <v>1517000</v>
      </c>
      <c r="O29">
        <v>1521000</v>
      </c>
      <c r="P29">
        <v>1525000</v>
      </c>
      <c r="Q29">
        <v>1530000</v>
      </c>
      <c r="R29">
        <v>1570000</v>
      </c>
      <c r="S29">
        <v>1577000</v>
      </c>
      <c r="T29">
        <v>1586000</v>
      </c>
      <c r="U29">
        <v>1591000</v>
      </c>
      <c r="V29">
        <v>1597000</v>
      </c>
      <c r="W29">
        <v>1602000</v>
      </c>
      <c r="X29">
        <v>1605000</v>
      </c>
      <c r="Y29">
        <v>1611000</v>
      </c>
      <c r="Z29">
        <v>1617000</v>
      </c>
      <c r="AA29">
        <v>1623000</v>
      </c>
      <c r="AB29">
        <v>1630000</v>
      </c>
      <c r="AC29">
        <v>1639000</v>
      </c>
      <c r="AD29">
        <v>1646000</v>
      </c>
      <c r="AE29">
        <v>1653000</v>
      </c>
      <c r="AF29">
        <v>1662000</v>
      </c>
      <c r="AG29">
        <v>1672000</v>
      </c>
      <c r="AH29">
        <v>1677000</v>
      </c>
      <c r="AI29">
        <v>0</v>
      </c>
      <c r="AJ29">
        <v>0</v>
      </c>
      <c r="AK29">
        <v>0</v>
      </c>
    </row>
    <row r="30" spans="2:37" x14ac:dyDescent="0.2">
      <c r="I30">
        <f t="shared" si="2"/>
        <v>165</v>
      </c>
      <c r="J30">
        <v>1500000</v>
      </c>
      <c r="K30">
        <v>1505000</v>
      </c>
      <c r="L30">
        <v>1511000</v>
      </c>
      <c r="M30">
        <v>1515000</v>
      </c>
      <c r="N30">
        <v>1519000</v>
      </c>
      <c r="O30">
        <v>1524000</v>
      </c>
      <c r="P30">
        <v>1564000</v>
      </c>
      <c r="Q30">
        <v>1571000</v>
      </c>
      <c r="R30">
        <v>1579000</v>
      </c>
      <c r="S30">
        <v>1585000</v>
      </c>
      <c r="T30">
        <v>1591000</v>
      </c>
      <c r="U30">
        <v>1593000</v>
      </c>
      <c r="V30">
        <v>1599000</v>
      </c>
      <c r="W30">
        <v>1605000</v>
      </c>
      <c r="X30">
        <v>1611000</v>
      </c>
      <c r="Y30">
        <v>1617000</v>
      </c>
      <c r="Z30">
        <v>1624000</v>
      </c>
      <c r="AA30">
        <v>1633000</v>
      </c>
      <c r="AB30">
        <v>1640000</v>
      </c>
      <c r="AC30">
        <v>1648000</v>
      </c>
      <c r="AD30">
        <v>1656000</v>
      </c>
      <c r="AE30">
        <v>1666000</v>
      </c>
      <c r="AF30">
        <v>1671000</v>
      </c>
      <c r="AG30">
        <v>0</v>
      </c>
      <c r="AH30">
        <v>0</v>
      </c>
      <c r="AI30">
        <v>0</v>
      </c>
      <c r="AJ30">
        <v>0</v>
      </c>
      <c r="AK30">
        <v>0</v>
      </c>
    </row>
    <row r="31" spans="2:37" x14ac:dyDescent="0.2">
      <c r="I31">
        <f t="shared" si="2"/>
        <v>166</v>
      </c>
      <c r="J31">
        <v>1500000</v>
      </c>
      <c r="K31">
        <v>1505000</v>
      </c>
      <c r="L31">
        <v>1509000</v>
      </c>
      <c r="M31">
        <v>1513000</v>
      </c>
      <c r="N31">
        <v>1518000</v>
      </c>
      <c r="O31">
        <v>1557000</v>
      </c>
      <c r="P31">
        <v>1565000</v>
      </c>
      <c r="Q31">
        <v>1573000</v>
      </c>
      <c r="R31">
        <v>1579000</v>
      </c>
      <c r="S31">
        <v>1586000</v>
      </c>
      <c r="T31">
        <v>1593000</v>
      </c>
      <c r="U31">
        <v>1599000</v>
      </c>
      <c r="V31">
        <v>1605000</v>
      </c>
      <c r="W31">
        <v>1611000</v>
      </c>
      <c r="X31">
        <v>1618000</v>
      </c>
      <c r="Y31">
        <v>1627000</v>
      </c>
      <c r="Z31">
        <v>1635000</v>
      </c>
      <c r="AA31">
        <v>1642000</v>
      </c>
      <c r="AB31">
        <v>1650000</v>
      </c>
      <c r="AC31">
        <v>1660000</v>
      </c>
      <c r="AD31">
        <v>1666000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</row>
    <row r="32" spans="2:37" x14ac:dyDescent="0.2">
      <c r="I32">
        <f t="shared" si="2"/>
        <v>167</v>
      </c>
      <c r="J32">
        <v>1500000</v>
      </c>
      <c r="K32">
        <v>1504000</v>
      </c>
      <c r="L32">
        <v>1508000</v>
      </c>
      <c r="M32">
        <v>1552000</v>
      </c>
      <c r="N32">
        <v>1559000</v>
      </c>
      <c r="O32">
        <v>1567000</v>
      </c>
      <c r="P32">
        <v>1573000</v>
      </c>
      <c r="Q32">
        <v>1580000</v>
      </c>
      <c r="R32">
        <v>1582000</v>
      </c>
      <c r="S32">
        <v>1587000</v>
      </c>
      <c r="T32">
        <v>1593000</v>
      </c>
      <c r="U32">
        <v>1599000</v>
      </c>
      <c r="V32">
        <v>1606000</v>
      </c>
      <c r="W32">
        <v>1613000</v>
      </c>
      <c r="X32">
        <v>1622000</v>
      </c>
      <c r="Y32">
        <v>1630000</v>
      </c>
      <c r="Z32">
        <v>1637000</v>
      </c>
      <c r="AA32">
        <v>1645000</v>
      </c>
      <c r="AB32">
        <v>1655000</v>
      </c>
      <c r="AC32">
        <v>1661000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</row>
    <row r="33" spans="9:37" x14ac:dyDescent="0.2">
      <c r="I33">
        <f t="shared" si="2"/>
        <v>168</v>
      </c>
      <c r="J33">
        <v>1502000</v>
      </c>
      <c r="K33">
        <v>1506000</v>
      </c>
      <c r="L33">
        <v>1545000</v>
      </c>
      <c r="M33">
        <v>1552000</v>
      </c>
      <c r="N33">
        <v>1560000</v>
      </c>
      <c r="O33">
        <v>1566000</v>
      </c>
      <c r="P33">
        <v>1573000</v>
      </c>
      <c r="Q33">
        <v>1575000</v>
      </c>
      <c r="R33">
        <v>1581000</v>
      </c>
      <c r="S33">
        <v>1587000</v>
      </c>
      <c r="T33">
        <v>1593000</v>
      </c>
      <c r="U33">
        <v>1599000</v>
      </c>
      <c r="V33">
        <v>1607000</v>
      </c>
      <c r="W33">
        <v>1615000</v>
      </c>
      <c r="X33">
        <v>1623000</v>
      </c>
      <c r="Y33">
        <v>1630000</v>
      </c>
      <c r="Z33">
        <v>1639000</v>
      </c>
      <c r="AA33">
        <v>1649000</v>
      </c>
      <c r="AB33">
        <v>1654000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</row>
    <row r="34" spans="9:37" x14ac:dyDescent="0.2">
      <c r="I34">
        <f t="shared" si="2"/>
        <v>169</v>
      </c>
      <c r="J34">
        <v>1538000</v>
      </c>
      <c r="K34">
        <v>1545000</v>
      </c>
      <c r="L34">
        <v>1553000</v>
      </c>
      <c r="M34">
        <v>1559000</v>
      </c>
      <c r="N34">
        <v>1566000</v>
      </c>
      <c r="O34">
        <v>1569000</v>
      </c>
      <c r="P34">
        <v>1574000</v>
      </c>
      <c r="Q34">
        <v>1580000</v>
      </c>
      <c r="R34">
        <v>1586000</v>
      </c>
      <c r="S34">
        <v>1593000</v>
      </c>
      <c r="T34">
        <v>1600000</v>
      </c>
      <c r="U34">
        <v>1607000</v>
      </c>
      <c r="V34">
        <v>1609000</v>
      </c>
      <c r="W34">
        <v>1617000</v>
      </c>
      <c r="X34">
        <v>1624000</v>
      </c>
      <c r="Y34">
        <v>1632000</v>
      </c>
      <c r="Z34">
        <v>1643000</v>
      </c>
      <c r="AA34">
        <v>1648000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</row>
    <row r="35" spans="9:37" x14ac:dyDescent="0.2">
      <c r="I35">
        <f t="shared" si="2"/>
        <v>170</v>
      </c>
      <c r="J35">
        <v>1532000</v>
      </c>
      <c r="K35">
        <v>1539000</v>
      </c>
      <c r="L35">
        <v>1547000</v>
      </c>
      <c r="M35">
        <v>1553000</v>
      </c>
      <c r="N35">
        <v>1560000</v>
      </c>
      <c r="O35">
        <v>1563000</v>
      </c>
      <c r="P35">
        <v>1567000</v>
      </c>
      <c r="Q35">
        <v>1574000</v>
      </c>
      <c r="R35">
        <v>1579000</v>
      </c>
      <c r="S35">
        <v>1586000</v>
      </c>
      <c r="T35">
        <v>1593000</v>
      </c>
      <c r="U35">
        <v>1603000</v>
      </c>
      <c r="V35">
        <v>1611000</v>
      </c>
      <c r="W35">
        <v>1618000</v>
      </c>
      <c r="X35">
        <v>1626000</v>
      </c>
      <c r="Y35">
        <v>1636000</v>
      </c>
      <c r="Z35">
        <v>1642000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</row>
    <row r="36" spans="9:37" x14ac:dyDescent="0.2">
      <c r="I36">
        <f t="shared" si="2"/>
        <v>171</v>
      </c>
      <c r="J36">
        <v>1526000</v>
      </c>
      <c r="K36">
        <v>1532000</v>
      </c>
      <c r="L36">
        <v>1541000</v>
      </c>
      <c r="M36">
        <v>1546000</v>
      </c>
      <c r="N36">
        <v>1553000</v>
      </c>
      <c r="O36">
        <v>1556000</v>
      </c>
      <c r="P36">
        <v>1561000</v>
      </c>
      <c r="Q36">
        <v>1567000</v>
      </c>
      <c r="R36">
        <v>1573000</v>
      </c>
      <c r="S36">
        <v>1580000</v>
      </c>
      <c r="T36">
        <v>1587000</v>
      </c>
      <c r="U36">
        <v>1596000</v>
      </c>
      <c r="V36">
        <v>1605000</v>
      </c>
      <c r="W36">
        <v>1612000</v>
      </c>
      <c r="X36">
        <v>1620000</v>
      </c>
      <c r="Y36">
        <v>1630000</v>
      </c>
      <c r="Z36">
        <v>1636000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</row>
  </sheetData>
  <pageMargins left="0.1" right="0.1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Radius</vt:lpstr>
      <vt:lpstr>ExtendedDataFig.6e_xbeq158</vt:lpstr>
      <vt:lpstr>ExtendedDataFig.6f_xbeq161</vt:lpstr>
      <vt:lpstr>ExtendedDataFig.6g_xbeq164</vt:lpstr>
      <vt:lpstr>ExtendedDataFig.6h_xbeq169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2021-02-28T14:02:23Z</cp:lastPrinted>
  <dcterms:created xsi:type="dcterms:W3CDTF">2021-02-23T10:18:34Z</dcterms:created>
  <dcterms:modified xsi:type="dcterms:W3CDTF">2021-06-21T18:00:16Z</dcterms:modified>
</cp:coreProperties>
</file>