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vikgupta/Dropbox/COV SPIKE 501/omicron/SOURCE DATA/"/>
    </mc:Choice>
  </mc:AlternateContent>
  <xr:revisionPtr revIDLastSave="0" documentId="8_{2153799E-6769-F942-8A50-EBF099A234B2}" xr6:coauthVersionLast="47" xr6:coauthVersionMax="47" xr10:uidLastSave="{00000000-0000-0000-0000-000000000000}"/>
  <bookViews>
    <workbookView xWindow="780" yWindow="1000" windowWidth="27640" windowHeight="15920" xr2:uid="{F1EB3217-0127-C946-864E-4083B4BE7B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9" i="1" l="1"/>
  <c r="P39" i="1"/>
  <c r="O39" i="1"/>
  <c r="Q38" i="1"/>
  <c r="P38" i="1"/>
  <c r="O38" i="1"/>
  <c r="Q37" i="1"/>
  <c r="P37" i="1"/>
  <c r="O37" i="1"/>
  <c r="E37" i="1"/>
  <c r="D37" i="1"/>
  <c r="C37" i="1"/>
  <c r="Q36" i="1"/>
  <c r="P36" i="1"/>
  <c r="O36" i="1"/>
  <c r="E36" i="1"/>
  <c r="D36" i="1"/>
  <c r="C36" i="1"/>
  <c r="W35" i="1"/>
  <c r="V35" i="1"/>
  <c r="U35" i="1"/>
  <c r="Q35" i="1"/>
  <c r="P35" i="1"/>
  <c r="O35" i="1"/>
  <c r="K35" i="1"/>
  <c r="J35" i="1"/>
  <c r="I35" i="1"/>
  <c r="E35" i="1"/>
  <c r="D35" i="1"/>
  <c r="C35" i="1"/>
  <c r="AI34" i="1"/>
  <c r="AH34" i="1"/>
  <c r="AG34" i="1"/>
  <c r="W34" i="1"/>
  <c r="V34" i="1"/>
  <c r="U34" i="1"/>
  <c r="Q34" i="1"/>
  <c r="P34" i="1"/>
  <c r="O34" i="1"/>
  <c r="K34" i="1"/>
  <c r="J34" i="1"/>
  <c r="I34" i="1"/>
  <c r="E34" i="1"/>
  <c r="D34" i="1"/>
  <c r="C34" i="1"/>
  <c r="AI33" i="1"/>
  <c r="AH33" i="1"/>
  <c r="AG33" i="1"/>
  <c r="W33" i="1"/>
  <c r="V33" i="1"/>
  <c r="U33" i="1"/>
  <c r="Q33" i="1"/>
  <c r="P33" i="1"/>
  <c r="O33" i="1"/>
  <c r="K33" i="1"/>
  <c r="J33" i="1"/>
  <c r="I33" i="1"/>
  <c r="E33" i="1"/>
  <c r="D33" i="1"/>
  <c r="C33" i="1"/>
  <c r="AI32" i="1"/>
  <c r="AH32" i="1"/>
  <c r="AG32" i="1"/>
  <c r="AC32" i="1"/>
  <c r="AB32" i="1"/>
  <c r="AA32" i="1"/>
  <c r="W32" i="1"/>
  <c r="V32" i="1"/>
  <c r="U32" i="1"/>
  <c r="Q32" i="1"/>
  <c r="P32" i="1"/>
  <c r="O32" i="1"/>
  <c r="K32" i="1"/>
  <c r="J32" i="1"/>
  <c r="I32" i="1"/>
  <c r="E32" i="1"/>
  <c r="D32" i="1"/>
  <c r="C32" i="1"/>
  <c r="AI31" i="1"/>
  <c r="AH31" i="1"/>
  <c r="AG31" i="1"/>
  <c r="AC31" i="1"/>
  <c r="AB31" i="1"/>
  <c r="AA31" i="1"/>
  <c r="W31" i="1"/>
  <c r="V31" i="1"/>
  <c r="U31" i="1"/>
  <c r="Q31" i="1"/>
  <c r="P31" i="1"/>
  <c r="O31" i="1"/>
  <c r="K31" i="1"/>
  <c r="J31" i="1"/>
  <c r="I31" i="1"/>
  <c r="E31" i="1"/>
  <c r="D31" i="1"/>
  <c r="C31" i="1"/>
  <c r="AI30" i="1"/>
  <c r="AH30" i="1"/>
  <c r="AG30" i="1"/>
  <c r="AC30" i="1"/>
  <c r="AB30" i="1"/>
  <c r="AA30" i="1"/>
  <c r="W30" i="1"/>
  <c r="V30" i="1"/>
  <c r="U30" i="1"/>
  <c r="Q30" i="1"/>
  <c r="P30" i="1"/>
  <c r="O30" i="1"/>
  <c r="K30" i="1"/>
  <c r="J30" i="1"/>
  <c r="I30" i="1"/>
  <c r="E30" i="1"/>
  <c r="D30" i="1"/>
  <c r="C30" i="1"/>
  <c r="AI29" i="1"/>
  <c r="AH29" i="1"/>
  <c r="AG29" i="1"/>
  <c r="AC29" i="1"/>
  <c r="AB29" i="1"/>
  <c r="AA29" i="1"/>
  <c r="W29" i="1"/>
  <c r="V29" i="1"/>
  <c r="U29" i="1"/>
  <c r="Q29" i="1"/>
  <c r="P29" i="1"/>
  <c r="O29" i="1"/>
  <c r="K29" i="1"/>
  <c r="J29" i="1"/>
  <c r="I29" i="1"/>
  <c r="E29" i="1"/>
  <c r="D29" i="1"/>
  <c r="C29" i="1"/>
  <c r="AI28" i="1"/>
  <c r="AH28" i="1"/>
  <c r="AG28" i="1"/>
  <c r="AC28" i="1"/>
  <c r="AB28" i="1"/>
  <c r="AA28" i="1"/>
  <c r="W28" i="1"/>
  <c r="V28" i="1"/>
  <c r="U28" i="1"/>
  <c r="Q28" i="1"/>
  <c r="P28" i="1"/>
  <c r="O28" i="1"/>
  <c r="K28" i="1"/>
  <c r="J28" i="1"/>
  <c r="I28" i="1"/>
  <c r="E28" i="1"/>
  <c r="D28" i="1"/>
  <c r="C28" i="1"/>
  <c r="AI27" i="1"/>
  <c r="AH27" i="1"/>
  <c r="AH40" i="1" s="1"/>
  <c r="AG27" i="1"/>
  <c r="AC27" i="1"/>
  <c r="AB27" i="1"/>
  <c r="AA27" i="1"/>
  <c r="W27" i="1"/>
  <c r="W40" i="1" s="1"/>
  <c r="V27" i="1"/>
  <c r="V40" i="1" s="1"/>
  <c r="U27" i="1"/>
  <c r="Q27" i="1"/>
  <c r="Q40" i="1" s="1"/>
  <c r="P27" i="1"/>
  <c r="O27" i="1"/>
  <c r="K27" i="1"/>
  <c r="J27" i="1"/>
  <c r="I27" i="1"/>
  <c r="I40" i="1" s="1"/>
  <c r="E27" i="1"/>
  <c r="E40" i="1" s="1"/>
  <c r="D27" i="1"/>
  <c r="C27" i="1"/>
  <c r="C40" i="1" s="1"/>
  <c r="AI26" i="1"/>
  <c r="AI40" i="1" s="1"/>
  <c r="AH26" i="1"/>
  <c r="AG26" i="1"/>
  <c r="AG40" i="1" s="1"/>
  <c r="AC26" i="1"/>
  <c r="AC40" i="1" s="1"/>
  <c r="AB26" i="1"/>
  <c r="AB40" i="1" s="1"/>
  <c r="AA26" i="1"/>
  <c r="AA40" i="1" s="1"/>
  <c r="W26" i="1"/>
  <c r="V26" i="1"/>
  <c r="U26" i="1"/>
  <c r="U40" i="1" s="1"/>
  <c r="Q26" i="1"/>
  <c r="P26" i="1"/>
  <c r="P40" i="1" s="1"/>
  <c r="O26" i="1"/>
  <c r="O40" i="1" s="1"/>
  <c r="K26" i="1"/>
  <c r="K40" i="1" s="1"/>
  <c r="J26" i="1"/>
  <c r="J40" i="1" s="1"/>
  <c r="I26" i="1"/>
  <c r="E26" i="1"/>
  <c r="D26" i="1"/>
  <c r="D40" i="1" s="1"/>
  <c r="C26" i="1"/>
  <c r="AI19" i="1"/>
  <c r="AH19" i="1"/>
  <c r="AG19" i="1"/>
  <c r="AC19" i="1"/>
  <c r="AB19" i="1"/>
  <c r="AA19" i="1"/>
  <c r="W19" i="1"/>
  <c r="V19" i="1"/>
  <c r="U19" i="1"/>
  <c r="Q19" i="1"/>
  <c r="P19" i="1"/>
  <c r="O19" i="1"/>
  <c r="K19" i="1"/>
  <c r="J19" i="1"/>
  <c r="I19" i="1"/>
  <c r="E19" i="1"/>
  <c r="D19" i="1"/>
  <c r="C19" i="1"/>
</calcChain>
</file>

<file path=xl/sharedStrings.xml><?xml version="1.0" encoding="utf-8"?>
<sst xmlns="http://schemas.openxmlformats.org/spreadsheetml/2006/main" count="202" uniqueCount="82">
  <si>
    <t>Early pandemic sera</t>
    <phoneticPr fontId="0"/>
  </si>
  <si>
    <t>Delta sera</t>
    <phoneticPr fontId="0"/>
  </si>
  <si>
    <t>BNT162b2</t>
    <phoneticPr fontId="0"/>
  </si>
  <si>
    <t>mRNA-1273</t>
    <phoneticPr fontId="0"/>
  </si>
  <si>
    <t>ChAdOx1</t>
    <phoneticPr fontId="0"/>
  </si>
  <si>
    <t>CoronaVac</t>
    <phoneticPr fontId="0"/>
  </si>
  <si>
    <t>Pfizer</t>
    <phoneticPr fontId="0"/>
  </si>
  <si>
    <t>Moderna</t>
    <phoneticPr fontId="0"/>
  </si>
  <si>
    <t>Oxford-AstraZeneca</t>
    <phoneticPr fontId="0"/>
  </si>
  <si>
    <t>Sinovac</t>
    <phoneticPr fontId="0"/>
  </si>
  <si>
    <t>(4w after 2nd dose)</t>
    <phoneticPr fontId="0"/>
  </si>
  <si>
    <t>(2-3w after 2nd dose)</t>
    <phoneticPr fontId="0"/>
  </si>
  <si>
    <t>(4-6w after 2nd dose)</t>
    <phoneticPr fontId="0"/>
  </si>
  <si>
    <t>NT50</t>
    <phoneticPr fontId="0"/>
  </si>
  <si>
    <t>ID</t>
  </si>
  <si>
    <t>B.1.1</t>
  </si>
  <si>
    <t>Delta</t>
    <phoneticPr fontId="0"/>
  </si>
  <si>
    <t>Omicron</t>
    <phoneticPr fontId="0"/>
  </si>
  <si>
    <t>PS324</t>
    <phoneticPr fontId="0"/>
  </si>
  <si>
    <t>IPK-p117-1</t>
  </si>
  <si>
    <t>#001-3</t>
  </si>
  <si>
    <t>#128-3</t>
  </si>
  <si>
    <t>V01S</t>
  </si>
  <si>
    <t>PS329</t>
    <phoneticPr fontId="0"/>
  </si>
  <si>
    <t>IPK-p118-1</t>
  </si>
  <si>
    <t>#004-3</t>
  </si>
  <si>
    <t>#129-3</t>
  </si>
  <si>
    <t>V02S</t>
  </si>
  <si>
    <t>PS362</t>
    <phoneticPr fontId="0"/>
  </si>
  <si>
    <t>IPK-p123-1</t>
  </si>
  <si>
    <t>#008-3</t>
  </si>
  <si>
    <t>#130-3</t>
  </si>
  <si>
    <t>V03S</t>
  </si>
  <si>
    <t>PS364</t>
    <phoneticPr fontId="0"/>
  </si>
  <si>
    <t>IPK-p125-1</t>
  </si>
  <si>
    <t>#009-3</t>
  </si>
  <si>
    <t>#131-3</t>
  </si>
  <si>
    <t>V04S</t>
  </si>
  <si>
    <t>PS313</t>
  </si>
  <si>
    <t>IPK-p127-1</t>
  </si>
  <si>
    <t>#014-3</t>
  </si>
  <si>
    <t>#134-3</t>
  </si>
  <si>
    <t>V05S</t>
  </si>
  <si>
    <t>PS314</t>
  </si>
  <si>
    <t>IPK-p143-1</t>
  </si>
  <si>
    <t>#050-3</t>
  </si>
  <si>
    <t>#135-3</t>
  </si>
  <si>
    <t>V06S</t>
  </si>
  <si>
    <t>PS330</t>
  </si>
  <si>
    <t>IPK-p144-1</t>
  </si>
  <si>
    <t>#061-3</t>
  </si>
  <si>
    <t>#136-3</t>
  </si>
  <si>
    <t>V07S</t>
  </si>
  <si>
    <t>PS340</t>
  </si>
  <si>
    <t>IPK-p149-1</t>
  </si>
  <si>
    <t>#062-3</t>
  </si>
  <si>
    <t>#137-3</t>
  </si>
  <si>
    <t>V08S</t>
  </si>
  <si>
    <t>PS361</t>
  </si>
  <si>
    <t>IPK-p154-1</t>
  </si>
  <si>
    <t>#063-3</t>
  </si>
  <si>
    <t>#138-3</t>
  </si>
  <si>
    <t>V09S</t>
  </si>
  <si>
    <t>PS363</t>
  </si>
  <si>
    <t>IPK-p156-1</t>
  </si>
  <si>
    <t>#064-3</t>
  </si>
  <si>
    <t>#139-3</t>
  </si>
  <si>
    <t>PS375</t>
  </si>
  <si>
    <t>#065-3</t>
  </si>
  <si>
    <t>PS379</t>
  </si>
  <si>
    <t>#067-3</t>
  </si>
  <si>
    <t>#068-3</t>
  </si>
  <si>
    <t>#070-3</t>
  </si>
  <si>
    <t>Geomean</t>
    <phoneticPr fontId="0"/>
  </si>
  <si>
    <t>Detection limit</t>
    <phoneticPr fontId="0"/>
  </si>
  <si>
    <t>Fold change (vs B.1.1)</t>
    <phoneticPr fontId="0"/>
  </si>
  <si>
    <t>ID</t>
    <phoneticPr fontId="0"/>
  </si>
  <si>
    <t>Fold change (vs Delta)</t>
    <phoneticPr fontId="0"/>
  </si>
  <si>
    <t>C324</t>
  </si>
  <si>
    <t>C329</t>
  </si>
  <si>
    <t>C362</t>
  </si>
  <si>
    <t>C364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</si>
</sst>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" fontId="1" fillId="2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677CA-AB19-D74A-A09A-8A14DB344830}">
  <dimension ref="A1:AI42"/>
  <sheetViews>
    <sheetView tabSelected="1" workbookViewId="0">
      <selection sqref="A1:XFD42"/>
    </sheetView>
  </sheetViews>
  <sheetFormatPr baseColWidth="10" defaultRowHeight="16" x14ac:dyDescent="0.2"/>
  <sheetData>
    <row r="1" spans="1:35" s="2" customFormat="1" x14ac:dyDescent="0.2">
      <c r="A1" s="1" t="s">
        <v>0</v>
      </c>
      <c r="G1" s="1" t="s">
        <v>1</v>
      </c>
      <c r="M1" s="1" t="s">
        <v>2</v>
      </c>
      <c r="S1" s="1" t="s">
        <v>3</v>
      </c>
      <c r="Y1" s="1" t="s">
        <v>4</v>
      </c>
      <c r="AE1" s="1" t="s">
        <v>5</v>
      </c>
    </row>
    <row r="2" spans="1:35" s="2" customFormat="1" x14ac:dyDescent="0.2">
      <c r="A2" s="1"/>
      <c r="G2" s="1"/>
      <c r="M2" s="1" t="s">
        <v>6</v>
      </c>
      <c r="S2" s="1" t="s">
        <v>7</v>
      </c>
      <c r="Y2" s="1" t="s">
        <v>8</v>
      </c>
      <c r="AE2" s="1" t="s">
        <v>9</v>
      </c>
    </row>
    <row r="3" spans="1:35" s="2" customFormat="1" x14ac:dyDescent="0.2">
      <c r="A3" s="1"/>
      <c r="M3" s="2" t="s">
        <v>10</v>
      </c>
      <c r="S3" s="2" t="s">
        <v>10</v>
      </c>
      <c r="Y3" s="2" t="s">
        <v>11</v>
      </c>
      <c r="AE3" s="2" t="s">
        <v>12</v>
      </c>
    </row>
    <row r="4" spans="1:35" s="2" customFormat="1" x14ac:dyDescent="0.2">
      <c r="A4" s="1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G4" s="1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M4" s="1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S4" s="1" t="s">
        <v>13</v>
      </c>
      <c r="T4" s="3" t="s">
        <v>14</v>
      </c>
      <c r="U4" s="3" t="s">
        <v>15</v>
      </c>
      <c r="V4" s="3" t="s">
        <v>16</v>
      </c>
      <c r="W4" s="3" t="s">
        <v>17</v>
      </c>
      <c r="Y4" s="1" t="s">
        <v>13</v>
      </c>
      <c r="Z4" s="3" t="s">
        <v>14</v>
      </c>
      <c r="AA4" s="3" t="s">
        <v>15</v>
      </c>
      <c r="AB4" s="3" t="s">
        <v>16</v>
      </c>
      <c r="AC4" s="3" t="s">
        <v>17</v>
      </c>
      <c r="AE4" s="1" t="s">
        <v>13</v>
      </c>
      <c r="AF4" s="3" t="s">
        <v>14</v>
      </c>
      <c r="AG4" s="3" t="s">
        <v>15</v>
      </c>
      <c r="AH4" s="3" t="s">
        <v>16</v>
      </c>
      <c r="AI4" s="3" t="s">
        <v>17</v>
      </c>
    </row>
    <row r="5" spans="1:35" s="2" customFormat="1" x14ac:dyDescent="0.2">
      <c r="B5" s="2" t="s">
        <v>18</v>
      </c>
      <c r="C5" s="4">
        <v>367.4</v>
      </c>
      <c r="D5" s="4">
        <v>234.5</v>
      </c>
      <c r="E5" s="4">
        <v>41.1</v>
      </c>
      <c r="H5" s="2" t="s">
        <v>19</v>
      </c>
      <c r="I5" s="4">
        <v>205.1</v>
      </c>
      <c r="J5" s="4">
        <v>4209</v>
      </c>
      <c r="K5" s="4">
        <v>298.8</v>
      </c>
      <c r="N5" s="2" t="s">
        <v>20</v>
      </c>
      <c r="O5" s="4">
        <v>178.9</v>
      </c>
      <c r="P5" s="4">
        <v>84.51</v>
      </c>
      <c r="Q5" s="4">
        <v>27.16</v>
      </c>
      <c r="T5" s="2" t="s">
        <v>21</v>
      </c>
      <c r="U5" s="4">
        <v>568.6</v>
      </c>
      <c r="V5" s="4">
        <v>194.5</v>
      </c>
      <c r="W5" s="5">
        <v>20</v>
      </c>
      <c r="Z5" s="2">
        <v>391015</v>
      </c>
      <c r="AA5" s="4">
        <v>685.9</v>
      </c>
      <c r="AB5" s="4">
        <v>775.6</v>
      </c>
      <c r="AC5" s="4">
        <v>37.11</v>
      </c>
      <c r="AF5" s="2" t="s">
        <v>22</v>
      </c>
      <c r="AG5" s="4">
        <v>892.2</v>
      </c>
      <c r="AH5" s="4">
        <v>73.3</v>
      </c>
      <c r="AI5" s="5">
        <v>20</v>
      </c>
    </row>
    <row r="6" spans="1:35" s="2" customFormat="1" x14ac:dyDescent="0.2">
      <c r="B6" s="2" t="s">
        <v>23</v>
      </c>
      <c r="C6" s="4">
        <v>4247</v>
      </c>
      <c r="D6" s="4">
        <v>3403</v>
      </c>
      <c r="E6" s="4">
        <v>147.1</v>
      </c>
      <c r="H6" s="2" t="s">
        <v>24</v>
      </c>
      <c r="I6" s="4">
        <v>292.10000000000002</v>
      </c>
      <c r="J6" s="4">
        <v>7499</v>
      </c>
      <c r="K6" s="5">
        <v>20</v>
      </c>
      <c r="N6" s="2" t="s">
        <v>25</v>
      </c>
      <c r="O6" s="4">
        <v>312.10000000000002</v>
      </c>
      <c r="P6" s="4">
        <v>52.72</v>
      </c>
      <c r="Q6" s="5">
        <v>20</v>
      </c>
      <c r="T6" s="2" t="s">
        <v>26</v>
      </c>
      <c r="U6" s="4">
        <v>1195</v>
      </c>
      <c r="V6" s="4">
        <v>1221</v>
      </c>
      <c r="W6" s="4">
        <v>137.80000000000001</v>
      </c>
      <c r="Z6" s="2">
        <v>391236</v>
      </c>
      <c r="AA6" s="4">
        <v>1920</v>
      </c>
      <c r="AB6" s="4">
        <v>1541</v>
      </c>
      <c r="AC6" s="4">
        <v>78.099999999999994</v>
      </c>
      <c r="AF6" s="2" t="s">
        <v>27</v>
      </c>
      <c r="AG6" s="5">
        <v>20</v>
      </c>
      <c r="AH6" s="5">
        <v>20</v>
      </c>
      <c r="AI6" s="5">
        <v>20</v>
      </c>
    </row>
    <row r="7" spans="1:35" s="2" customFormat="1" x14ac:dyDescent="0.2">
      <c r="B7" s="2" t="s">
        <v>28</v>
      </c>
      <c r="C7" s="4">
        <v>3654</v>
      </c>
      <c r="D7" s="4">
        <v>748.1</v>
      </c>
      <c r="E7" s="4">
        <v>531.29999999999995</v>
      </c>
      <c r="H7" s="2" t="s">
        <v>29</v>
      </c>
      <c r="I7" s="4">
        <v>64</v>
      </c>
      <c r="J7" s="4">
        <v>399.2</v>
      </c>
      <c r="K7" s="4">
        <v>64</v>
      </c>
      <c r="N7" s="2" t="s">
        <v>30</v>
      </c>
      <c r="O7" s="4">
        <v>368</v>
      </c>
      <c r="P7" s="4">
        <v>282.60000000000002</v>
      </c>
      <c r="Q7" s="4">
        <v>74.7</v>
      </c>
      <c r="T7" s="2" t="s">
        <v>31</v>
      </c>
      <c r="U7" s="4">
        <v>964.2</v>
      </c>
      <c r="V7" s="4">
        <v>477.8</v>
      </c>
      <c r="W7" s="5">
        <v>20</v>
      </c>
      <c r="Z7" s="2">
        <v>391875</v>
      </c>
      <c r="AA7" s="4">
        <v>397</v>
      </c>
      <c r="AB7" s="4">
        <v>1445</v>
      </c>
      <c r="AC7" s="4">
        <v>80.680000000000007</v>
      </c>
      <c r="AF7" s="2" t="s">
        <v>32</v>
      </c>
      <c r="AG7" s="5">
        <v>20</v>
      </c>
      <c r="AH7" s="5">
        <v>20</v>
      </c>
      <c r="AI7" s="5">
        <v>20</v>
      </c>
    </row>
    <row r="8" spans="1:35" s="2" customFormat="1" x14ac:dyDescent="0.2">
      <c r="B8" s="2" t="s">
        <v>33</v>
      </c>
      <c r="C8" s="4">
        <v>3337</v>
      </c>
      <c r="D8" s="4">
        <v>821.2</v>
      </c>
      <c r="E8" s="4">
        <v>1250</v>
      </c>
      <c r="H8" s="2" t="s">
        <v>34</v>
      </c>
      <c r="I8" s="4">
        <v>143</v>
      </c>
      <c r="J8" s="4">
        <v>1488</v>
      </c>
      <c r="K8" s="4">
        <v>60</v>
      </c>
      <c r="N8" s="2" t="s">
        <v>35</v>
      </c>
      <c r="O8" s="4">
        <v>257.60000000000002</v>
      </c>
      <c r="P8" s="4">
        <v>273.3</v>
      </c>
      <c r="Q8" s="5">
        <v>20</v>
      </c>
      <c r="T8" s="2" t="s">
        <v>36</v>
      </c>
      <c r="U8" s="4">
        <v>435.5</v>
      </c>
      <c r="V8" s="4">
        <v>652.4</v>
      </c>
      <c r="W8" s="5">
        <v>20</v>
      </c>
      <c r="Z8" s="2">
        <v>391927</v>
      </c>
      <c r="AA8" s="4">
        <v>353.8</v>
      </c>
      <c r="AB8" s="4">
        <v>203.7</v>
      </c>
      <c r="AC8" s="4">
        <v>62.98</v>
      </c>
      <c r="AF8" s="2" t="s">
        <v>37</v>
      </c>
      <c r="AG8" s="4">
        <v>414.7</v>
      </c>
      <c r="AH8" s="4">
        <v>30.5</v>
      </c>
      <c r="AI8" s="5">
        <v>20</v>
      </c>
    </row>
    <row r="9" spans="1:35" s="2" customFormat="1" x14ac:dyDescent="0.2">
      <c r="B9" s="2" t="s">
        <v>38</v>
      </c>
      <c r="C9" s="4">
        <v>457.3</v>
      </c>
      <c r="D9" s="4">
        <v>465.2</v>
      </c>
      <c r="E9" s="4">
        <v>43.87</v>
      </c>
      <c r="H9" s="2" t="s">
        <v>39</v>
      </c>
      <c r="I9" s="4">
        <v>142.4</v>
      </c>
      <c r="J9" s="4">
        <v>603.79999999999995</v>
      </c>
      <c r="K9" s="4">
        <v>94.79</v>
      </c>
      <c r="N9" s="2" t="s">
        <v>40</v>
      </c>
      <c r="O9" s="4">
        <v>178.2</v>
      </c>
      <c r="P9" s="4">
        <v>101.3</v>
      </c>
      <c r="Q9" s="5">
        <v>20</v>
      </c>
      <c r="T9" s="2" t="s">
        <v>41</v>
      </c>
      <c r="U9" s="4">
        <v>441.1</v>
      </c>
      <c r="V9" s="4">
        <v>657.7</v>
      </c>
      <c r="W9" s="4">
        <v>40.14</v>
      </c>
      <c r="Z9" s="2">
        <v>392015</v>
      </c>
      <c r="AA9" s="4">
        <v>180.9</v>
      </c>
      <c r="AB9" s="4">
        <v>729.3</v>
      </c>
      <c r="AC9" s="5">
        <v>20</v>
      </c>
      <c r="AF9" s="2" t="s">
        <v>42</v>
      </c>
      <c r="AG9" s="4">
        <v>35.28</v>
      </c>
      <c r="AH9" s="5">
        <v>20</v>
      </c>
      <c r="AI9" s="5">
        <v>20</v>
      </c>
    </row>
    <row r="10" spans="1:35" s="2" customFormat="1" x14ac:dyDescent="0.2">
      <c r="B10" s="2" t="s">
        <v>43</v>
      </c>
      <c r="C10" s="4">
        <v>1095</v>
      </c>
      <c r="D10" s="4">
        <v>1297</v>
      </c>
      <c r="E10" s="4">
        <v>40.99</v>
      </c>
      <c r="H10" s="2" t="s">
        <v>44</v>
      </c>
      <c r="I10" s="4">
        <v>7007</v>
      </c>
      <c r="J10" s="4">
        <v>7106</v>
      </c>
      <c r="K10" s="4">
        <v>298.89999999999998</v>
      </c>
      <c r="N10" s="2" t="s">
        <v>45</v>
      </c>
      <c r="O10" s="4">
        <v>594</v>
      </c>
      <c r="P10" s="4">
        <v>137.69999999999999</v>
      </c>
      <c r="Q10" s="5">
        <v>20</v>
      </c>
      <c r="T10" s="2" t="s">
        <v>46</v>
      </c>
      <c r="U10" s="4">
        <v>919.3</v>
      </c>
      <c r="V10" s="4">
        <v>1410</v>
      </c>
      <c r="W10" s="4">
        <v>26</v>
      </c>
      <c r="Z10" s="2">
        <v>392102</v>
      </c>
      <c r="AA10" s="4">
        <v>1795</v>
      </c>
      <c r="AB10" s="4">
        <v>269.7</v>
      </c>
      <c r="AC10" s="4">
        <v>429.9</v>
      </c>
      <c r="AF10" s="2" t="s">
        <v>47</v>
      </c>
      <c r="AG10" s="4">
        <v>36.54</v>
      </c>
      <c r="AH10" s="5">
        <v>20</v>
      </c>
      <c r="AI10" s="5">
        <v>20</v>
      </c>
    </row>
    <row r="11" spans="1:35" s="2" customFormat="1" x14ac:dyDescent="0.2">
      <c r="B11" s="2" t="s">
        <v>48</v>
      </c>
      <c r="C11" s="4">
        <v>1209</v>
      </c>
      <c r="D11" s="4">
        <v>636</v>
      </c>
      <c r="E11" s="4">
        <v>487.9</v>
      </c>
      <c r="H11" s="2" t="s">
        <v>49</v>
      </c>
      <c r="I11" s="4">
        <v>395.1</v>
      </c>
      <c r="J11" s="4">
        <v>2076</v>
      </c>
      <c r="K11" s="4">
        <v>145.30000000000001</v>
      </c>
      <c r="N11" s="2" t="s">
        <v>50</v>
      </c>
      <c r="O11" s="4">
        <v>256.7</v>
      </c>
      <c r="P11" s="4">
        <v>78.08</v>
      </c>
      <c r="Q11" s="4">
        <v>27.01</v>
      </c>
      <c r="T11" s="2" t="s">
        <v>51</v>
      </c>
      <c r="U11" s="4">
        <v>1964</v>
      </c>
      <c r="V11" s="4">
        <v>135.5</v>
      </c>
      <c r="W11" s="5">
        <v>20</v>
      </c>
      <c r="Z11" s="2">
        <v>392111</v>
      </c>
      <c r="AA11" s="4">
        <v>8226</v>
      </c>
      <c r="AB11" s="4">
        <v>6475</v>
      </c>
      <c r="AC11" s="4">
        <v>253.8</v>
      </c>
      <c r="AF11" s="2" t="s">
        <v>52</v>
      </c>
      <c r="AG11" s="4">
        <v>288.5</v>
      </c>
      <c r="AH11" s="4">
        <v>244.2</v>
      </c>
      <c r="AI11" s="5">
        <v>20</v>
      </c>
    </row>
    <row r="12" spans="1:35" s="2" customFormat="1" x14ac:dyDescent="0.2">
      <c r="B12" s="2" t="s">
        <v>53</v>
      </c>
      <c r="C12" s="4">
        <v>432.2</v>
      </c>
      <c r="D12" s="4">
        <v>467.8</v>
      </c>
      <c r="E12" s="4">
        <v>127.1</v>
      </c>
      <c r="H12" s="2" t="s">
        <v>54</v>
      </c>
      <c r="I12" s="4">
        <v>85.62</v>
      </c>
      <c r="J12" s="4">
        <v>460.8</v>
      </c>
      <c r="K12" s="5">
        <v>20</v>
      </c>
      <c r="N12" s="2" t="s">
        <v>55</v>
      </c>
      <c r="O12" s="4">
        <v>643.5</v>
      </c>
      <c r="P12" s="4">
        <v>217.3</v>
      </c>
      <c r="Q12" s="4">
        <v>34.71</v>
      </c>
      <c r="T12" s="2" t="s">
        <v>56</v>
      </c>
      <c r="U12" s="4">
        <v>261.89999999999998</v>
      </c>
      <c r="V12" s="4">
        <v>398.1</v>
      </c>
      <c r="W12" s="5">
        <v>20</v>
      </c>
      <c r="AF12" s="2" t="s">
        <v>57</v>
      </c>
      <c r="AG12" s="5">
        <v>20</v>
      </c>
      <c r="AH12" s="5">
        <v>20</v>
      </c>
      <c r="AI12" s="5">
        <v>20</v>
      </c>
    </row>
    <row r="13" spans="1:35" s="2" customFormat="1" x14ac:dyDescent="0.2">
      <c r="B13" s="2" t="s">
        <v>58</v>
      </c>
      <c r="C13" s="4">
        <v>477.1</v>
      </c>
      <c r="D13" s="4">
        <v>391</v>
      </c>
      <c r="E13" s="5">
        <v>20</v>
      </c>
      <c r="H13" s="2" t="s">
        <v>59</v>
      </c>
      <c r="I13" s="4">
        <v>206.9</v>
      </c>
      <c r="J13" s="4">
        <v>1155</v>
      </c>
      <c r="K13" s="5">
        <v>20</v>
      </c>
      <c r="N13" s="2" t="s">
        <v>60</v>
      </c>
      <c r="O13" s="4">
        <v>328.9</v>
      </c>
      <c r="P13" s="4">
        <v>203.8</v>
      </c>
      <c r="Q13" s="5">
        <v>20</v>
      </c>
      <c r="T13" s="2" t="s">
        <v>61</v>
      </c>
      <c r="U13" s="4">
        <v>214.9</v>
      </c>
      <c r="V13" s="4">
        <v>308</v>
      </c>
      <c r="W13" s="5">
        <v>20</v>
      </c>
      <c r="AF13" s="2" t="s">
        <v>62</v>
      </c>
      <c r="AG13" s="4">
        <v>683.5</v>
      </c>
      <c r="AH13" s="5">
        <v>20</v>
      </c>
      <c r="AI13" s="5">
        <v>20</v>
      </c>
    </row>
    <row r="14" spans="1:35" s="2" customFormat="1" x14ac:dyDescent="0.2">
      <c r="B14" s="2" t="s">
        <v>63</v>
      </c>
      <c r="C14" s="4">
        <v>1094</v>
      </c>
      <c r="D14" s="4">
        <v>632.29999999999995</v>
      </c>
      <c r="E14" s="4">
        <v>116.9</v>
      </c>
      <c r="H14" s="2" t="s">
        <v>64</v>
      </c>
      <c r="I14" s="4">
        <v>188</v>
      </c>
      <c r="J14" s="4">
        <v>938.9</v>
      </c>
      <c r="K14" s="5">
        <v>20</v>
      </c>
      <c r="N14" s="2" t="s">
        <v>65</v>
      </c>
      <c r="O14" s="4">
        <v>351.9</v>
      </c>
      <c r="P14" s="4">
        <v>176.5</v>
      </c>
      <c r="Q14" s="4">
        <v>6.0590000000000002</v>
      </c>
      <c r="T14" s="2" t="s">
        <v>66</v>
      </c>
      <c r="U14" s="4">
        <v>851.8</v>
      </c>
      <c r="V14" s="4">
        <v>5007</v>
      </c>
      <c r="W14" s="4">
        <v>23.7</v>
      </c>
    </row>
    <row r="15" spans="1:35" s="2" customFormat="1" x14ac:dyDescent="0.2">
      <c r="B15" s="2" t="s">
        <v>67</v>
      </c>
      <c r="C15" s="4">
        <v>9174</v>
      </c>
      <c r="D15" s="4">
        <v>2111</v>
      </c>
      <c r="E15" s="4">
        <v>73.14</v>
      </c>
      <c r="I15" s="4"/>
      <c r="J15" s="4"/>
      <c r="K15" s="4"/>
      <c r="N15" s="2" t="s">
        <v>68</v>
      </c>
      <c r="O15" s="4">
        <v>693.7</v>
      </c>
      <c r="P15" s="4">
        <v>298.10000000000002</v>
      </c>
      <c r="Q15" s="4">
        <v>60.78</v>
      </c>
    </row>
    <row r="16" spans="1:35" s="2" customFormat="1" x14ac:dyDescent="0.2">
      <c r="B16" s="2" t="s">
        <v>69</v>
      </c>
      <c r="C16" s="4">
        <v>1684</v>
      </c>
      <c r="D16" s="4">
        <v>2060</v>
      </c>
      <c r="E16" s="5">
        <v>20</v>
      </c>
      <c r="N16" s="2" t="s">
        <v>70</v>
      </c>
      <c r="O16" s="4">
        <v>226.5</v>
      </c>
      <c r="P16" s="4">
        <v>181.1</v>
      </c>
      <c r="Q16" s="4">
        <v>29.91</v>
      </c>
    </row>
    <row r="17" spans="1:35" s="2" customFormat="1" x14ac:dyDescent="0.2">
      <c r="N17" s="2" t="s">
        <v>71</v>
      </c>
      <c r="O17" s="4">
        <v>287.89999999999998</v>
      </c>
      <c r="P17" s="4">
        <v>95.5</v>
      </c>
      <c r="Q17" s="5">
        <v>20</v>
      </c>
    </row>
    <row r="18" spans="1:35" s="2" customFormat="1" x14ac:dyDescent="0.2">
      <c r="N18" s="2" t="s">
        <v>72</v>
      </c>
      <c r="O18" s="4">
        <v>218</v>
      </c>
      <c r="P18" s="4">
        <v>70.180000000000007</v>
      </c>
      <c r="Q18" s="5">
        <v>20</v>
      </c>
    </row>
    <row r="19" spans="1:35" s="2" customFormat="1" x14ac:dyDescent="0.2">
      <c r="B19" s="3" t="s">
        <v>73</v>
      </c>
      <c r="C19" s="6">
        <f>GEOMEAN(C5:C16)</f>
        <v>1360.2957536234776</v>
      </c>
      <c r="D19" s="6">
        <f>GEOMEAN(D5:D16)</f>
        <v>821.60640577802883</v>
      </c>
      <c r="E19" s="6">
        <f>GEOMEAN(E5:E16)</f>
        <v>103.6146844237999</v>
      </c>
      <c r="H19" s="3" t="s">
        <v>73</v>
      </c>
      <c r="I19" s="6">
        <f>GEOMEAN(I5:I16)</f>
        <v>243.06677166642453</v>
      </c>
      <c r="J19" s="6">
        <f>GEOMEAN(J5:J16)</f>
        <v>1556.4799111354996</v>
      </c>
      <c r="K19" s="6">
        <f>GEOMEAN(K5:K16)</f>
        <v>61.353392993107256</v>
      </c>
      <c r="N19" s="3" t="s">
        <v>73</v>
      </c>
      <c r="O19" s="6">
        <f>GEOMEAN(O5:O18)</f>
        <v>317.46738213581614</v>
      </c>
      <c r="P19" s="6">
        <f t="shared" ref="P19:Q19" si="0">GEOMEAN(P5:P18)</f>
        <v>139.52857584460125</v>
      </c>
      <c r="Q19" s="6">
        <f t="shared" si="0"/>
        <v>24.419913092728834</v>
      </c>
      <c r="T19" s="3" t="s">
        <v>73</v>
      </c>
      <c r="U19" s="6">
        <f>GEOMEAN(U5:U18)</f>
        <v>636.38149100514772</v>
      </c>
      <c r="V19" s="6">
        <f t="shared" ref="V19:W19" si="1">GEOMEAN(V5:V18)</f>
        <v>596.58208862525271</v>
      </c>
      <c r="W19" s="6">
        <f t="shared" si="1"/>
        <v>27.156439292696422</v>
      </c>
      <c r="Z19" s="3" t="s">
        <v>73</v>
      </c>
      <c r="AA19" s="6">
        <f>GEOMEAN(AA5:AA18)</f>
        <v>904.18529912315455</v>
      </c>
      <c r="AB19" s="6">
        <f t="shared" ref="AB19:AC19" si="2">GEOMEAN(AB5:AB18)</f>
        <v>891.63983739830189</v>
      </c>
      <c r="AC19" s="6">
        <f t="shared" si="2"/>
        <v>85.029841664929776</v>
      </c>
      <c r="AF19" s="3" t="s">
        <v>73</v>
      </c>
      <c r="AG19" s="6">
        <f>GEOMEAN(AG5:AG18)</f>
        <v>96.888936425326449</v>
      </c>
      <c r="AH19" s="6">
        <f t="shared" ref="AH19:AI19" si="3">GEOMEAN(AH5:AH18)</f>
        <v>31.9752819792553</v>
      </c>
      <c r="AI19" s="6">
        <f t="shared" si="3"/>
        <v>20</v>
      </c>
    </row>
    <row r="20" spans="1:35" s="2" customFormat="1" x14ac:dyDescent="0.2"/>
    <row r="21" spans="1:35" s="2" customFormat="1" x14ac:dyDescent="0.2">
      <c r="E21" s="7" t="s">
        <v>74</v>
      </c>
      <c r="K21" s="7" t="s">
        <v>74</v>
      </c>
      <c r="Q21" s="7" t="s">
        <v>74</v>
      </c>
      <c r="W21" s="7" t="s">
        <v>74</v>
      </c>
      <c r="AC21" s="7" t="s">
        <v>74</v>
      </c>
      <c r="AI21" s="7" t="s">
        <v>74</v>
      </c>
    </row>
    <row r="22" spans="1:35" s="2" customFormat="1" x14ac:dyDescent="0.2"/>
    <row r="23" spans="1:35" s="2" customFormat="1" x14ac:dyDescent="0.2"/>
    <row r="24" spans="1:35" s="2" customFormat="1" x14ac:dyDescent="0.2"/>
    <row r="25" spans="1:35" s="2" customFormat="1" x14ac:dyDescent="0.2">
      <c r="A25" s="1" t="s">
        <v>75</v>
      </c>
      <c r="B25" s="3" t="s">
        <v>76</v>
      </c>
      <c r="C25" s="3" t="s">
        <v>15</v>
      </c>
      <c r="D25" s="3" t="s">
        <v>16</v>
      </c>
      <c r="E25" s="3" t="s">
        <v>17</v>
      </c>
      <c r="G25" s="1" t="s">
        <v>77</v>
      </c>
      <c r="H25" s="3" t="s">
        <v>14</v>
      </c>
      <c r="I25" s="3" t="s">
        <v>15</v>
      </c>
      <c r="J25" s="3" t="s">
        <v>16</v>
      </c>
      <c r="K25" s="3" t="s">
        <v>17</v>
      </c>
      <c r="M25" s="1" t="s">
        <v>75</v>
      </c>
      <c r="N25" s="3" t="s">
        <v>14</v>
      </c>
      <c r="O25" s="3" t="s">
        <v>15</v>
      </c>
      <c r="P25" s="3" t="s">
        <v>16</v>
      </c>
      <c r="Q25" s="3" t="s">
        <v>17</v>
      </c>
      <c r="S25" s="1" t="s">
        <v>75</v>
      </c>
      <c r="T25" s="3" t="s">
        <v>14</v>
      </c>
      <c r="U25" s="3" t="s">
        <v>15</v>
      </c>
      <c r="V25" s="3" t="s">
        <v>16</v>
      </c>
      <c r="W25" s="3" t="s">
        <v>17</v>
      </c>
      <c r="Y25" s="1" t="s">
        <v>75</v>
      </c>
      <c r="Z25" s="3" t="s">
        <v>14</v>
      </c>
      <c r="AA25" s="3" t="s">
        <v>15</v>
      </c>
      <c r="AB25" s="3" t="s">
        <v>16</v>
      </c>
      <c r="AC25" s="3" t="s">
        <v>17</v>
      </c>
      <c r="AE25" s="1" t="s">
        <v>75</v>
      </c>
      <c r="AF25" s="3" t="s">
        <v>14</v>
      </c>
      <c r="AG25" s="3" t="s">
        <v>15</v>
      </c>
      <c r="AH25" s="3" t="s">
        <v>16</v>
      </c>
      <c r="AI25" s="3" t="s">
        <v>17</v>
      </c>
    </row>
    <row r="26" spans="1:35" s="2" customFormat="1" x14ac:dyDescent="0.2">
      <c r="B26" s="2" t="s">
        <v>78</v>
      </c>
      <c r="C26" s="8">
        <f t="shared" ref="C26:E37" si="4">$C5/C5</f>
        <v>1</v>
      </c>
      <c r="D26" s="8">
        <f t="shared" si="4"/>
        <v>1.5667377398720681</v>
      </c>
      <c r="E26" s="8">
        <f t="shared" si="4"/>
        <v>8.9391727493917266</v>
      </c>
      <c r="H26" s="2" t="s">
        <v>19</v>
      </c>
      <c r="I26" s="8">
        <f t="shared" ref="I26:K35" si="5">$J5/I5</f>
        <v>20.521696733300828</v>
      </c>
      <c r="J26" s="8">
        <f t="shared" si="5"/>
        <v>1</v>
      </c>
      <c r="K26" s="8">
        <f t="shared" si="5"/>
        <v>14.086345381526105</v>
      </c>
      <c r="N26" s="2" t="s">
        <v>20</v>
      </c>
      <c r="O26" s="8">
        <f>$O5/O5</f>
        <v>1</v>
      </c>
      <c r="P26" s="8">
        <f t="shared" ref="P26:Q26" si="6">$O5/P5</f>
        <v>2.1169092415098802</v>
      </c>
      <c r="Q26" s="8">
        <f t="shared" si="6"/>
        <v>6.5868924889543452</v>
      </c>
      <c r="T26" s="2" t="s">
        <v>21</v>
      </c>
      <c r="U26" s="8">
        <f>$U5/U5</f>
        <v>1</v>
      </c>
      <c r="V26" s="8">
        <f t="shared" ref="V26:W26" si="7">$U5/V5</f>
        <v>2.9233933161953729</v>
      </c>
      <c r="W26" s="8">
        <f t="shared" si="7"/>
        <v>28.43</v>
      </c>
      <c r="Z26" s="2">
        <v>391015</v>
      </c>
      <c r="AA26" s="8">
        <f>$AA5/AA5</f>
        <v>1</v>
      </c>
      <c r="AB26" s="8">
        <f t="shared" ref="AB26:AC26" si="8">$AA5/AB5</f>
        <v>0.88434760185662709</v>
      </c>
      <c r="AC26" s="8">
        <f t="shared" si="8"/>
        <v>18.48288870924279</v>
      </c>
      <c r="AF26" s="2" t="s">
        <v>22</v>
      </c>
      <c r="AG26" s="8">
        <f>$AG5/AG5</f>
        <v>1</v>
      </c>
      <c r="AH26" s="8">
        <f t="shared" ref="AH26:AI26" si="9">$AG5/AH5</f>
        <v>12.171896316507505</v>
      </c>
      <c r="AI26" s="8">
        <f t="shared" si="9"/>
        <v>44.61</v>
      </c>
    </row>
    <row r="27" spans="1:35" s="2" customFormat="1" x14ac:dyDescent="0.2">
      <c r="B27" s="2" t="s">
        <v>79</v>
      </c>
      <c r="C27" s="8">
        <f t="shared" si="4"/>
        <v>1</v>
      </c>
      <c r="D27" s="8">
        <f t="shared" si="4"/>
        <v>1.2480164560681752</v>
      </c>
      <c r="E27" s="8">
        <f t="shared" si="4"/>
        <v>28.871515975526854</v>
      </c>
      <c r="H27" s="2" t="s">
        <v>24</v>
      </c>
      <c r="I27" s="8">
        <f t="shared" si="5"/>
        <v>25.672714823690516</v>
      </c>
      <c r="J27" s="8">
        <f t="shared" si="5"/>
        <v>1</v>
      </c>
      <c r="K27" s="8">
        <f t="shared" si="5"/>
        <v>374.95</v>
      </c>
      <c r="N27" s="2" t="s">
        <v>25</v>
      </c>
      <c r="O27" s="8">
        <f t="shared" ref="O27:Q39" si="10">$O6/O6</f>
        <v>1</v>
      </c>
      <c r="P27" s="8">
        <f t="shared" si="10"/>
        <v>5.9199544764795151</v>
      </c>
      <c r="Q27" s="8">
        <f t="shared" si="10"/>
        <v>15.605</v>
      </c>
      <c r="T27" s="2" t="s">
        <v>26</v>
      </c>
      <c r="U27" s="8">
        <f t="shared" ref="U27:W35" si="11">$U6/U6</f>
        <v>1</v>
      </c>
      <c r="V27" s="8">
        <f t="shared" si="11"/>
        <v>0.97870597870597875</v>
      </c>
      <c r="W27" s="8">
        <f t="shared" si="11"/>
        <v>8.6719883889695204</v>
      </c>
      <c r="Z27" s="2">
        <v>391236</v>
      </c>
      <c r="AA27" s="8">
        <f t="shared" ref="AA27:AC32" si="12">$AA6/AA6</f>
        <v>1</v>
      </c>
      <c r="AB27" s="8">
        <f t="shared" si="12"/>
        <v>1.245944192083063</v>
      </c>
      <c r="AC27" s="8">
        <f t="shared" si="12"/>
        <v>24.583866837387966</v>
      </c>
      <c r="AF27" s="2" t="s">
        <v>27</v>
      </c>
      <c r="AG27" s="8">
        <f t="shared" ref="AG27:AI34" si="13">$AG6/AG6</f>
        <v>1</v>
      </c>
      <c r="AH27" s="8">
        <f t="shared" si="13"/>
        <v>1</v>
      </c>
      <c r="AI27" s="8">
        <f t="shared" si="13"/>
        <v>1</v>
      </c>
    </row>
    <row r="28" spans="1:35" s="2" customFormat="1" x14ac:dyDescent="0.2">
      <c r="B28" s="2" t="s">
        <v>80</v>
      </c>
      <c r="C28" s="8">
        <f t="shared" si="4"/>
        <v>1</v>
      </c>
      <c r="D28" s="8">
        <f t="shared" si="4"/>
        <v>4.8843737468252906</v>
      </c>
      <c r="E28" s="8">
        <f t="shared" si="4"/>
        <v>6.8774703557312256</v>
      </c>
      <c r="H28" s="2" t="s">
        <v>29</v>
      </c>
      <c r="I28" s="8">
        <f t="shared" si="5"/>
        <v>6.2374999999999998</v>
      </c>
      <c r="J28" s="8">
        <f t="shared" si="5"/>
        <v>1</v>
      </c>
      <c r="K28" s="8">
        <f t="shared" si="5"/>
        <v>6.2374999999999998</v>
      </c>
      <c r="N28" s="2" t="s">
        <v>30</v>
      </c>
      <c r="O28" s="8">
        <f t="shared" si="10"/>
        <v>1</v>
      </c>
      <c r="P28" s="8">
        <f t="shared" si="10"/>
        <v>1.3021939136588816</v>
      </c>
      <c r="Q28" s="8">
        <f t="shared" si="10"/>
        <v>4.9263721552878179</v>
      </c>
      <c r="T28" s="2" t="s">
        <v>31</v>
      </c>
      <c r="U28" s="8">
        <f t="shared" si="11"/>
        <v>1</v>
      </c>
      <c r="V28" s="8">
        <f t="shared" si="11"/>
        <v>2.0179991628296361</v>
      </c>
      <c r="W28" s="8">
        <f t="shared" si="11"/>
        <v>48.21</v>
      </c>
      <c r="Z28" s="2">
        <v>391875</v>
      </c>
      <c r="AA28" s="8">
        <f t="shared" si="12"/>
        <v>1</v>
      </c>
      <c r="AB28" s="8">
        <f t="shared" si="12"/>
        <v>0.27474048442906573</v>
      </c>
      <c r="AC28" s="8">
        <f t="shared" si="12"/>
        <v>4.9206742687159144</v>
      </c>
      <c r="AF28" s="2" t="s">
        <v>32</v>
      </c>
      <c r="AG28" s="8">
        <f t="shared" si="13"/>
        <v>1</v>
      </c>
      <c r="AH28" s="8">
        <f t="shared" si="13"/>
        <v>1</v>
      </c>
      <c r="AI28" s="8">
        <f t="shared" si="13"/>
        <v>1</v>
      </c>
    </row>
    <row r="29" spans="1:35" s="2" customFormat="1" x14ac:dyDescent="0.2">
      <c r="B29" s="2" t="s">
        <v>81</v>
      </c>
      <c r="C29" s="8">
        <f t="shared" si="4"/>
        <v>1</v>
      </c>
      <c r="D29" s="8">
        <f t="shared" si="4"/>
        <v>4.0635655138821232</v>
      </c>
      <c r="E29" s="8">
        <f t="shared" si="4"/>
        <v>2.6696</v>
      </c>
      <c r="H29" s="2" t="s">
        <v>34</v>
      </c>
      <c r="I29" s="8">
        <f t="shared" si="5"/>
        <v>10.405594405594405</v>
      </c>
      <c r="J29" s="8">
        <f t="shared" si="5"/>
        <v>1</v>
      </c>
      <c r="K29" s="8">
        <f t="shared" si="5"/>
        <v>24.8</v>
      </c>
      <c r="N29" s="2" t="s">
        <v>35</v>
      </c>
      <c r="O29" s="8">
        <f t="shared" si="10"/>
        <v>1</v>
      </c>
      <c r="P29" s="8">
        <f t="shared" si="10"/>
        <v>0.94255396999634111</v>
      </c>
      <c r="Q29" s="8">
        <f t="shared" si="10"/>
        <v>12.88</v>
      </c>
      <c r="T29" s="2" t="s">
        <v>36</v>
      </c>
      <c r="U29" s="8">
        <f t="shared" si="11"/>
        <v>1</v>
      </c>
      <c r="V29" s="8">
        <f t="shared" si="11"/>
        <v>0.66753525444512574</v>
      </c>
      <c r="W29" s="8">
        <f t="shared" si="11"/>
        <v>21.774999999999999</v>
      </c>
      <c r="Z29" s="2">
        <v>391927</v>
      </c>
      <c r="AA29" s="8">
        <f t="shared" si="12"/>
        <v>1</v>
      </c>
      <c r="AB29" s="8">
        <f t="shared" si="12"/>
        <v>1.7368679430535101</v>
      </c>
      <c r="AC29" s="8">
        <f t="shared" si="12"/>
        <v>5.6176563988567807</v>
      </c>
      <c r="AF29" s="2" t="s">
        <v>37</v>
      </c>
      <c r="AG29" s="8">
        <f t="shared" si="13"/>
        <v>1</v>
      </c>
      <c r="AH29" s="8">
        <f t="shared" si="13"/>
        <v>13.59672131147541</v>
      </c>
      <c r="AI29" s="8">
        <f t="shared" si="13"/>
        <v>20.734999999999999</v>
      </c>
    </row>
    <row r="30" spans="1:35" s="2" customFormat="1" x14ac:dyDescent="0.2">
      <c r="B30" s="2" t="s">
        <v>38</v>
      </c>
      <c r="C30" s="8">
        <f t="shared" si="4"/>
        <v>1</v>
      </c>
      <c r="D30" s="8">
        <f t="shared" si="4"/>
        <v>0.98301805674978504</v>
      </c>
      <c r="E30" s="8">
        <f t="shared" si="4"/>
        <v>10.423979940733988</v>
      </c>
      <c r="H30" s="2" t="s">
        <v>39</v>
      </c>
      <c r="I30" s="8">
        <f t="shared" si="5"/>
        <v>4.2401685393258424</v>
      </c>
      <c r="J30" s="8">
        <f t="shared" si="5"/>
        <v>1</v>
      </c>
      <c r="K30" s="8">
        <f t="shared" si="5"/>
        <v>6.3698702394767368</v>
      </c>
      <c r="N30" s="2" t="s">
        <v>40</v>
      </c>
      <c r="O30" s="8">
        <f t="shared" si="10"/>
        <v>1</v>
      </c>
      <c r="P30" s="8">
        <f t="shared" si="10"/>
        <v>1.7591312931885488</v>
      </c>
      <c r="Q30" s="8">
        <f t="shared" si="10"/>
        <v>8.91</v>
      </c>
      <c r="T30" s="2" t="s">
        <v>41</v>
      </c>
      <c r="U30" s="8">
        <f t="shared" si="11"/>
        <v>1</v>
      </c>
      <c r="V30" s="8">
        <f t="shared" si="11"/>
        <v>0.67067051847346815</v>
      </c>
      <c r="W30" s="8">
        <f t="shared" si="11"/>
        <v>10.989038365719981</v>
      </c>
      <c r="Z30" s="2">
        <v>392015</v>
      </c>
      <c r="AA30" s="8">
        <f t="shared" si="12"/>
        <v>1</v>
      </c>
      <c r="AB30" s="8">
        <f t="shared" si="12"/>
        <v>0.24804607157548336</v>
      </c>
      <c r="AC30" s="8">
        <f t="shared" si="12"/>
        <v>9.0449999999999999</v>
      </c>
      <c r="AF30" s="2" t="s">
        <v>42</v>
      </c>
      <c r="AG30" s="8">
        <f t="shared" si="13"/>
        <v>1</v>
      </c>
      <c r="AH30" s="8">
        <f t="shared" si="13"/>
        <v>1.764</v>
      </c>
      <c r="AI30" s="8">
        <f t="shared" si="13"/>
        <v>1.764</v>
      </c>
    </row>
    <row r="31" spans="1:35" s="2" customFormat="1" x14ac:dyDescent="0.2">
      <c r="B31" s="2" t="s">
        <v>43</v>
      </c>
      <c r="C31" s="8">
        <f t="shared" si="4"/>
        <v>1</v>
      </c>
      <c r="D31" s="8">
        <f t="shared" si="4"/>
        <v>0.84425597532767926</v>
      </c>
      <c r="E31" s="8">
        <f t="shared" si="4"/>
        <v>26.713832642107828</v>
      </c>
      <c r="H31" s="2" t="s">
        <v>44</v>
      </c>
      <c r="I31" s="8">
        <f t="shared" si="5"/>
        <v>1.0141287284144427</v>
      </c>
      <c r="J31" s="8">
        <f t="shared" si="5"/>
        <v>1</v>
      </c>
      <c r="K31" s="8">
        <f t="shared" si="5"/>
        <v>23.773837403813985</v>
      </c>
      <c r="N31" s="2" t="s">
        <v>45</v>
      </c>
      <c r="O31" s="8">
        <f t="shared" si="10"/>
        <v>1</v>
      </c>
      <c r="P31" s="8">
        <f t="shared" si="10"/>
        <v>4.3137254901960791</v>
      </c>
      <c r="Q31" s="8">
        <f t="shared" si="10"/>
        <v>29.7</v>
      </c>
      <c r="T31" s="2" t="s">
        <v>46</v>
      </c>
      <c r="U31" s="8">
        <f t="shared" si="11"/>
        <v>1</v>
      </c>
      <c r="V31" s="8">
        <f t="shared" si="11"/>
        <v>0.65198581560283686</v>
      </c>
      <c r="W31" s="8">
        <f t="shared" si="11"/>
        <v>35.357692307692304</v>
      </c>
      <c r="Z31" s="2">
        <v>392102</v>
      </c>
      <c r="AA31" s="8">
        <f t="shared" si="12"/>
        <v>1</v>
      </c>
      <c r="AB31" s="8">
        <f t="shared" si="12"/>
        <v>6.6555431961438636</v>
      </c>
      <c r="AC31" s="8">
        <f t="shared" si="12"/>
        <v>4.1753896254943008</v>
      </c>
      <c r="AF31" s="2" t="s">
        <v>47</v>
      </c>
      <c r="AG31" s="8">
        <f t="shared" si="13"/>
        <v>1</v>
      </c>
      <c r="AH31" s="8">
        <f t="shared" si="13"/>
        <v>1.827</v>
      </c>
      <c r="AI31" s="8">
        <f t="shared" si="13"/>
        <v>1.827</v>
      </c>
    </row>
    <row r="32" spans="1:35" s="2" customFormat="1" x14ac:dyDescent="0.2">
      <c r="B32" s="2" t="s">
        <v>48</v>
      </c>
      <c r="C32" s="8">
        <f t="shared" si="4"/>
        <v>1</v>
      </c>
      <c r="D32" s="8">
        <f t="shared" si="4"/>
        <v>1.9009433962264151</v>
      </c>
      <c r="E32" s="8">
        <f t="shared" si="4"/>
        <v>2.4779667964746874</v>
      </c>
      <c r="H32" s="2" t="s">
        <v>49</v>
      </c>
      <c r="I32" s="8">
        <f t="shared" si="5"/>
        <v>5.2543659832953677</v>
      </c>
      <c r="J32" s="8">
        <f t="shared" si="5"/>
        <v>1</v>
      </c>
      <c r="K32" s="8">
        <f t="shared" si="5"/>
        <v>14.287680660701994</v>
      </c>
      <c r="N32" s="2" t="s">
        <v>50</v>
      </c>
      <c r="O32" s="8">
        <f t="shared" si="10"/>
        <v>1</v>
      </c>
      <c r="P32" s="8">
        <f t="shared" si="10"/>
        <v>3.2876536885245899</v>
      </c>
      <c r="Q32" s="8">
        <f t="shared" si="10"/>
        <v>9.503887449092927</v>
      </c>
      <c r="T32" s="2" t="s">
        <v>51</v>
      </c>
      <c r="U32" s="8">
        <f t="shared" si="11"/>
        <v>1</v>
      </c>
      <c r="V32" s="8">
        <f t="shared" si="11"/>
        <v>14.494464944649447</v>
      </c>
      <c r="W32" s="8">
        <f t="shared" si="11"/>
        <v>98.2</v>
      </c>
      <c r="Z32" s="2">
        <v>392111</v>
      </c>
      <c r="AA32" s="8">
        <f t="shared" si="12"/>
        <v>1</v>
      </c>
      <c r="AB32" s="8">
        <f t="shared" si="12"/>
        <v>1.2704247104247104</v>
      </c>
      <c r="AC32" s="8">
        <f t="shared" si="12"/>
        <v>32.411347517730498</v>
      </c>
      <c r="AF32" s="2" t="s">
        <v>52</v>
      </c>
      <c r="AG32" s="8">
        <f t="shared" si="13"/>
        <v>1</v>
      </c>
      <c r="AH32" s="8">
        <f t="shared" si="13"/>
        <v>1.1814086814086815</v>
      </c>
      <c r="AI32" s="8">
        <f t="shared" si="13"/>
        <v>14.425000000000001</v>
      </c>
    </row>
    <row r="33" spans="2:35" s="2" customFormat="1" x14ac:dyDescent="0.2">
      <c r="B33" s="2" t="s">
        <v>53</v>
      </c>
      <c r="C33" s="8">
        <f t="shared" si="4"/>
        <v>1</v>
      </c>
      <c r="D33" s="8">
        <f t="shared" si="4"/>
        <v>0.92389910218041893</v>
      </c>
      <c r="E33" s="8">
        <f t="shared" si="4"/>
        <v>3.4004720692368213</v>
      </c>
      <c r="H33" s="2" t="s">
        <v>54</v>
      </c>
      <c r="I33" s="8">
        <f t="shared" si="5"/>
        <v>5.3819201121233355</v>
      </c>
      <c r="J33" s="8">
        <f t="shared" si="5"/>
        <v>1</v>
      </c>
      <c r="K33" s="8">
        <f t="shared" si="5"/>
        <v>23.04</v>
      </c>
      <c r="N33" s="2" t="s">
        <v>55</v>
      </c>
      <c r="O33" s="8">
        <f t="shared" si="10"/>
        <v>1</v>
      </c>
      <c r="P33" s="8">
        <f t="shared" si="10"/>
        <v>2.9613437643810401</v>
      </c>
      <c r="Q33" s="8">
        <f t="shared" si="10"/>
        <v>18.539325842696631</v>
      </c>
      <c r="T33" s="2" t="s">
        <v>56</v>
      </c>
      <c r="U33" s="8">
        <f t="shared" si="11"/>
        <v>1</v>
      </c>
      <c r="V33" s="8">
        <f t="shared" si="11"/>
        <v>0.65787490580256203</v>
      </c>
      <c r="W33" s="8">
        <f t="shared" si="11"/>
        <v>13.094999999999999</v>
      </c>
      <c r="AF33" s="2" t="s">
        <v>57</v>
      </c>
      <c r="AG33" s="8">
        <f t="shared" si="13"/>
        <v>1</v>
      </c>
      <c r="AH33" s="8">
        <f t="shared" si="13"/>
        <v>1</v>
      </c>
      <c r="AI33" s="8">
        <f t="shared" si="13"/>
        <v>1</v>
      </c>
    </row>
    <row r="34" spans="2:35" s="2" customFormat="1" x14ac:dyDescent="0.2">
      <c r="B34" s="2" t="s">
        <v>58</v>
      </c>
      <c r="C34" s="8">
        <f t="shared" si="4"/>
        <v>1</v>
      </c>
      <c r="D34" s="8">
        <f t="shared" si="4"/>
        <v>1.2202046035805627</v>
      </c>
      <c r="E34" s="8">
        <f t="shared" si="4"/>
        <v>23.855</v>
      </c>
      <c r="H34" s="2" t="s">
        <v>59</v>
      </c>
      <c r="I34" s="8">
        <f t="shared" si="5"/>
        <v>5.5824069598840014</v>
      </c>
      <c r="J34" s="8">
        <f t="shared" si="5"/>
        <v>1</v>
      </c>
      <c r="K34" s="8">
        <f t="shared" si="5"/>
        <v>57.75</v>
      </c>
      <c r="N34" s="2" t="s">
        <v>60</v>
      </c>
      <c r="O34" s="8">
        <f t="shared" si="10"/>
        <v>1</v>
      </c>
      <c r="P34" s="8">
        <f t="shared" si="10"/>
        <v>1.6138370951913639</v>
      </c>
      <c r="Q34" s="8">
        <f t="shared" si="10"/>
        <v>16.445</v>
      </c>
      <c r="T34" s="2" t="s">
        <v>61</v>
      </c>
      <c r="U34" s="8">
        <f t="shared" si="11"/>
        <v>1</v>
      </c>
      <c r="V34" s="8">
        <f t="shared" si="11"/>
        <v>0.69772727272727275</v>
      </c>
      <c r="W34" s="8">
        <f t="shared" si="11"/>
        <v>10.745000000000001</v>
      </c>
      <c r="AF34" s="2" t="s">
        <v>62</v>
      </c>
      <c r="AG34" s="8">
        <f t="shared" si="13"/>
        <v>1</v>
      </c>
      <c r="AH34" s="8">
        <f t="shared" si="13"/>
        <v>34.174999999999997</v>
      </c>
      <c r="AI34" s="8">
        <f t="shared" si="13"/>
        <v>34.174999999999997</v>
      </c>
    </row>
    <row r="35" spans="2:35" s="2" customFormat="1" x14ac:dyDescent="0.2">
      <c r="B35" s="2" t="s">
        <v>63</v>
      </c>
      <c r="C35" s="8">
        <f t="shared" si="4"/>
        <v>1</v>
      </c>
      <c r="D35" s="8">
        <f t="shared" si="4"/>
        <v>1.7301913648584535</v>
      </c>
      <c r="E35" s="8">
        <f t="shared" si="4"/>
        <v>9.3584260051325909</v>
      </c>
      <c r="H35" s="2" t="s">
        <v>64</v>
      </c>
      <c r="I35" s="8">
        <f t="shared" si="5"/>
        <v>4.9941489361702125</v>
      </c>
      <c r="J35" s="8">
        <f t="shared" si="5"/>
        <v>1</v>
      </c>
      <c r="K35" s="8">
        <f t="shared" si="5"/>
        <v>46.945</v>
      </c>
      <c r="N35" s="2" t="s">
        <v>65</v>
      </c>
      <c r="O35" s="8">
        <f t="shared" si="10"/>
        <v>1</v>
      </c>
      <c r="P35" s="8">
        <f t="shared" si="10"/>
        <v>1.9937677053824361</v>
      </c>
      <c r="Q35" s="8">
        <f t="shared" si="10"/>
        <v>58.078890906090109</v>
      </c>
      <c r="T35" s="2" t="s">
        <v>66</v>
      </c>
      <c r="U35" s="8">
        <f t="shared" si="11"/>
        <v>1</v>
      </c>
      <c r="V35" s="8">
        <f t="shared" si="11"/>
        <v>0.1701218294387857</v>
      </c>
      <c r="W35" s="8">
        <f t="shared" si="11"/>
        <v>35.940928270042193</v>
      </c>
    </row>
    <row r="36" spans="2:35" s="2" customFormat="1" x14ac:dyDescent="0.2">
      <c r="B36" s="2" t="s">
        <v>67</v>
      </c>
      <c r="C36" s="8">
        <f t="shared" si="4"/>
        <v>1</v>
      </c>
      <c r="D36" s="8">
        <f t="shared" si="4"/>
        <v>4.3458076740881095</v>
      </c>
      <c r="E36" s="8">
        <f t="shared" si="4"/>
        <v>125.43068088597211</v>
      </c>
      <c r="N36" s="2" t="s">
        <v>68</v>
      </c>
      <c r="O36" s="8">
        <f t="shared" si="10"/>
        <v>1</v>
      </c>
      <c r="P36" s="8">
        <f t="shared" si="10"/>
        <v>2.327071452532707</v>
      </c>
      <c r="Q36" s="8">
        <f t="shared" si="10"/>
        <v>11.413293846660086</v>
      </c>
    </row>
    <row r="37" spans="2:35" s="2" customFormat="1" x14ac:dyDescent="0.2">
      <c r="B37" s="2" t="s">
        <v>69</v>
      </c>
      <c r="C37" s="8">
        <f t="shared" si="4"/>
        <v>1</v>
      </c>
      <c r="D37" s="8">
        <f t="shared" si="4"/>
        <v>0.81747572815533975</v>
      </c>
      <c r="E37" s="8">
        <f t="shared" si="4"/>
        <v>84.2</v>
      </c>
      <c r="N37" s="2" t="s">
        <v>70</v>
      </c>
      <c r="O37" s="8">
        <f t="shared" si="10"/>
        <v>1</v>
      </c>
      <c r="P37" s="8">
        <f t="shared" si="10"/>
        <v>1.2506902263942574</v>
      </c>
      <c r="Q37" s="8">
        <f t="shared" si="10"/>
        <v>7.5727181544633897</v>
      </c>
    </row>
    <row r="38" spans="2:35" s="2" customFormat="1" x14ac:dyDescent="0.2">
      <c r="N38" s="2" t="s">
        <v>71</v>
      </c>
      <c r="O38" s="8">
        <f t="shared" si="10"/>
        <v>1</v>
      </c>
      <c r="P38" s="8">
        <f t="shared" si="10"/>
        <v>3.0146596858638741</v>
      </c>
      <c r="Q38" s="8">
        <f t="shared" si="10"/>
        <v>14.395</v>
      </c>
    </row>
    <row r="39" spans="2:35" s="2" customFormat="1" x14ac:dyDescent="0.2">
      <c r="N39" s="2" t="s">
        <v>72</v>
      </c>
      <c r="O39" s="8">
        <f t="shared" si="10"/>
        <v>1</v>
      </c>
      <c r="P39" s="8">
        <f t="shared" si="10"/>
        <v>3.1062980906241093</v>
      </c>
      <c r="Q39" s="8">
        <f t="shared" si="10"/>
        <v>10.9</v>
      </c>
    </row>
    <row r="40" spans="2:35" s="2" customFormat="1" x14ac:dyDescent="0.2">
      <c r="B40" s="3" t="s">
        <v>73</v>
      </c>
      <c r="C40" s="9">
        <f>AVERAGE(C26:C37)</f>
        <v>1</v>
      </c>
      <c r="D40" s="9">
        <f>AVERAGE(D26:D37)</f>
        <v>2.0440407798178684</v>
      </c>
      <c r="E40" s="9">
        <f>AVERAGE(E26:E37)</f>
        <v>27.768176451692316</v>
      </c>
      <c r="H40" s="3" t="s">
        <v>73</v>
      </c>
      <c r="I40" s="9">
        <f>AVERAGE(I26:I37)</f>
        <v>8.9304645221798946</v>
      </c>
      <c r="J40" s="9">
        <f>AVERAGE(J26:J37)</f>
        <v>1</v>
      </c>
      <c r="K40" s="9">
        <f>AVERAGE(K26:K37)</f>
        <v>59.224023368551876</v>
      </c>
      <c r="N40" s="3" t="s">
        <v>73</v>
      </c>
      <c r="O40" s="9">
        <f>AVERAGE(O26:O39)</f>
        <v>1</v>
      </c>
      <c r="P40" s="9">
        <f>AVERAGE(P26:P39)</f>
        <v>2.56498500670883</v>
      </c>
      <c r="Q40" s="9">
        <f>AVERAGE(Q26:Q39)</f>
        <v>16.10402720308895</v>
      </c>
      <c r="T40" s="3" t="s">
        <v>73</v>
      </c>
      <c r="U40" s="9">
        <f>AVERAGE(U26:U39)</f>
        <v>1</v>
      </c>
      <c r="V40" s="9">
        <f>AVERAGE(V26:V39)</f>
        <v>2.3930478998870486</v>
      </c>
      <c r="W40" s="9">
        <f>AVERAGE(W26:W39)</f>
        <v>31.141464733242408</v>
      </c>
      <c r="Z40" s="3" t="s">
        <v>73</v>
      </c>
      <c r="AA40" s="9">
        <f>AVERAGE(AA26:AA39)</f>
        <v>1</v>
      </c>
      <c r="AB40" s="9">
        <f>AVERAGE(AB26:AB39)</f>
        <v>1.7594163142237602</v>
      </c>
      <c r="AC40" s="9">
        <f>AVERAGE(AC26:AC39)</f>
        <v>14.176689051061178</v>
      </c>
      <c r="AF40" s="3" t="s">
        <v>73</v>
      </c>
      <c r="AG40" s="9">
        <f>AVERAGE(AG26:AG39)</f>
        <v>1</v>
      </c>
      <c r="AH40" s="9">
        <f>AVERAGE(AH26:AH39)</f>
        <v>7.5240029232657326</v>
      </c>
      <c r="AI40" s="9">
        <f>AVERAGE(AI26:AI39)</f>
        <v>13.392888888888887</v>
      </c>
    </row>
    <row r="41" spans="2:35" s="2" customFormat="1" x14ac:dyDescent="0.2"/>
    <row r="42" spans="2:35" s="2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2022-01-23T22:13:07Z</dcterms:created>
  <dcterms:modified xsi:type="dcterms:W3CDTF">2022-01-23T22:13:38Z</dcterms:modified>
</cp:coreProperties>
</file>