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st/Desktop/nature_revised/"/>
    </mc:Choice>
  </mc:AlternateContent>
  <xr:revisionPtr revIDLastSave="0" documentId="13_ncr:1_{BEF137D9-5AF0-3549-AD18-7DEF34430512}" xr6:coauthVersionLast="47" xr6:coauthVersionMax="47" xr10:uidLastSave="{00000000-0000-0000-0000-000000000000}"/>
  <bookViews>
    <workbookView xWindow="0" yWindow="500" windowWidth="40960" windowHeight="24240" activeTab="3" xr2:uid="{BCEFC0E7-0EAA-E541-88A4-7BF86DDCBA9A}"/>
  </bookViews>
  <sheets>
    <sheet name="Fig.3c" sheetId="2" r:id="rId1"/>
    <sheet name="Fig.3d" sheetId="3" r:id="rId2"/>
    <sheet name="Fig.3k" sheetId="4" r:id="rId3"/>
    <sheet name="Fig.3l" sheetId="5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5" l="1"/>
  <c r="K29" i="5" s="1"/>
  <c r="O29" i="5" s="1"/>
  <c r="G29" i="5"/>
  <c r="J29" i="5" s="1"/>
  <c r="N29" i="5" s="1"/>
  <c r="F29" i="5"/>
  <c r="I29" i="5" s="1"/>
  <c r="M29" i="5" s="1"/>
  <c r="H28" i="5"/>
  <c r="K28" i="5" s="1"/>
  <c r="O28" i="5" s="1"/>
  <c r="G28" i="5"/>
  <c r="J28" i="5" s="1"/>
  <c r="N28" i="5" s="1"/>
  <c r="F28" i="5"/>
  <c r="I28" i="5" s="1"/>
  <c r="M28" i="5" s="1"/>
  <c r="H27" i="5"/>
  <c r="K27" i="5" s="1"/>
  <c r="O27" i="5" s="1"/>
  <c r="G27" i="5"/>
  <c r="J27" i="5" s="1"/>
  <c r="N27" i="5" s="1"/>
  <c r="F27" i="5"/>
  <c r="I27" i="5" s="1"/>
  <c r="M27" i="5" s="1"/>
  <c r="H26" i="5"/>
  <c r="K26" i="5" s="1"/>
  <c r="O26" i="5" s="1"/>
  <c r="G26" i="5"/>
  <c r="J26" i="5" s="1"/>
  <c r="N26" i="5" s="1"/>
  <c r="F26" i="5"/>
  <c r="I26" i="5" s="1"/>
  <c r="M26" i="5" s="1"/>
  <c r="H25" i="5"/>
  <c r="K25" i="5" s="1"/>
  <c r="O25" i="5" s="1"/>
  <c r="G25" i="5"/>
  <c r="J25" i="5" s="1"/>
  <c r="N25" i="5" s="1"/>
  <c r="F25" i="5"/>
  <c r="I25" i="5" s="1"/>
  <c r="M25" i="5" s="1"/>
  <c r="H24" i="5"/>
  <c r="K24" i="5" s="1"/>
  <c r="O24" i="5" s="1"/>
  <c r="G24" i="5"/>
  <c r="J24" i="5" s="1"/>
  <c r="N24" i="5" s="1"/>
  <c r="F24" i="5"/>
  <c r="I24" i="5" s="1"/>
  <c r="M24" i="5" s="1"/>
  <c r="H23" i="5"/>
  <c r="K23" i="5" s="1"/>
  <c r="O23" i="5" s="1"/>
  <c r="G23" i="5"/>
  <c r="J23" i="5" s="1"/>
  <c r="N23" i="5" s="1"/>
  <c r="F23" i="5"/>
  <c r="I23" i="5" s="1"/>
  <c r="M23" i="5" s="1"/>
  <c r="E22" i="5"/>
  <c r="H19" i="5"/>
  <c r="K19" i="5" s="1"/>
  <c r="O19" i="5" s="1"/>
  <c r="G19" i="5"/>
  <c r="J19" i="5" s="1"/>
  <c r="N19" i="5" s="1"/>
  <c r="F19" i="5"/>
  <c r="I19" i="5" s="1"/>
  <c r="M19" i="5" s="1"/>
  <c r="H18" i="5"/>
  <c r="K18" i="5" s="1"/>
  <c r="O18" i="5" s="1"/>
  <c r="G18" i="5"/>
  <c r="J18" i="5" s="1"/>
  <c r="N18" i="5" s="1"/>
  <c r="F18" i="5"/>
  <c r="I18" i="5" s="1"/>
  <c r="M18" i="5" s="1"/>
  <c r="H17" i="5"/>
  <c r="K17" i="5" s="1"/>
  <c r="O17" i="5" s="1"/>
  <c r="G17" i="5"/>
  <c r="J17" i="5" s="1"/>
  <c r="N17" i="5" s="1"/>
  <c r="F17" i="5"/>
  <c r="I17" i="5" s="1"/>
  <c r="M17" i="5" s="1"/>
  <c r="H16" i="5"/>
  <c r="K16" i="5" s="1"/>
  <c r="O16" i="5" s="1"/>
  <c r="G16" i="5"/>
  <c r="J16" i="5" s="1"/>
  <c r="N16" i="5" s="1"/>
  <c r="F16" i="5"/>
  <c r="I16" i="5" s="1"/>
  <c r="M16" i="5" s="1"/>
  <c r="H15" i="5"/>
  <c r="K15" i="5" s="1"/>
  <c r="O15" i="5" s="1"/>
  <c r="G15" i="5"/>
  <c r="J15" i="5" s="1"/>
  <c r="N15" i="5" s="1"/>
  <c r="F15" i="5"/>
  <c r="I15" i="5" s="1"/>
  <c r="M15" i="5" s="1"/>
  <c r="H14" i="5"/>
  <c r="K14" i="5" s="1"/>
  <c r="O14" i="5" s="1"/>
  <c r="G14" i="5"/>
  <c r="J14" i="5" s="1"/>
  <c r="N14" i="5" s="1"/>
  <c r="F14" i="5"/>
  <c r="I14" i="5" s="1"/>
  <c r="M14" i="5" s="1"/>
  <c r="H13" i="5"/>
  <c r="K13" i="5" s="1"/>
  <c r="O13" i="5" s="1"/>
  <c r="G13" i="5"/>
  <c r="J13" i="5" s="1"/>
  <c r="N13" i="5" s="1"/>
  <c r="F13" i="5"/>
  <c r="I13" i="5" s="1"/>
  <c r="M13" i="5" s="1"/>
  <c r="V12" i="5"/>
  <c r="E12" i="5"/>
  <c r="V11" i="5"/>
  <c r="X11" i="5" s="1"/>
  <c r="V10" i="5"/>
  <c r="X10" i="5" s="1"/>
  <c r="V9" i="5"/>
  <c r="X9" i="5" s="1"/>
  <c r="H9" i="5"/>
  <c r="K9" i="5" s="1"/>
  <c r="O9" i="5" s="1"/>
  <c r="G9" i="5"/>
  <c r="J9" i="5" s="1"/>
  <c r="N9" i="5" s="1"/>
  <c r="F9" i="5"/>
  <c r="I9" i="5" s="1"/>
  <c r="M9" i="5" s="1"/>
  <c r="V8" i="5"/>
  <c r="X8" i="5" s="1"/>
  <c r="H8" i="5"/>
  <c r="K8" i="5" s="1"/>
  <c r="O8" i="5" s="1"/>
  <c r="G8" i="5"/>
  <c r="J8" i="5" s="1"/>
  <c r="N8" i="5" s="1"/>
  <c r="F8" i="5"/>
  <c r="I8" i="5" s="1"/>
  <c r="M8" i="5" s="1"/>
  <c r="V7" i="5"/>
  <c r="X7" i="5" s="1"/>
  <c r="H7" i="5"/>
  <c r="K7" i="5" s="1"/>
  <c r="O7" i="5" s="1"/>
  <c r="G7" i="5"/>
  <c r="J7" i="5" s="1"/>
  <c r="N7" i="5" s="1"/>
  <c r="F7" i="5"/>
  <c r="I7" i="5" s="1"/>
  <c r="M7" i="5" s="1"/>
  <c r="V6" i="5"/>
  <c r="X6" i="5" s="1"/>
  <c r="H6" i="5"/>
  <c r="K6" i="5" s="1"/>
  <c r="O6" i="5" s="1"/>
  <c r="G6" i="5"/>
  <c r="J6" i="5" s="1"/>
  <c r="N6" i="5" s="1"/>
  <c r="F6" i="5"/>
  <c r="I6" i="5" s="1"/>
  <c r="M6" i="5" s="1"/>
  <c r="V5" i="5"/>
  <c r="X5" i="5" s="1"/>
  <c r="H5" i="5"/>
  <c r="K5" i="5" s="1"/>
  <c r="O5" i="5" s="1"/>
  <c r="G5" i="5"/>
  <c r="J5" i="5" s="1"/>
  <c r="N5" i="5" s="1"/>
  <c r="F5" i="5"/>
  <c r="I5" i="5" s="1"/>
  <c r="M5" i="5" s="1"/>
  <c r="H4" i="5"/>
  <c r="K4" i="5" s="1"/>
  <c r="O4" i="5" s="1"/>
  <c r="G4" i="5"/>
  <c r="J4" i="5" s="1"/>
  <c r="N4" i="5" s="1"/>
  <c r="F4" i="5"/>
  <c r="I4" i="5" s="1"/>
  <c r="M4" i="5" s="1"/>
  <c r="H3" i="5"/>
  <c r="K3" i="5" s="1"/>
  <c r="O3" i="5" s="1"/>
  <c r="G3" i="5"/>
  <c r="J3" i="5" s="1"/>
  <c r="N3" i="5" s="1"/>
  <c r="F3" i="5"/>
  <c r="I3" i="5" s="1"/>
  <c r="M3" i="5" s="1"/>
  <c r="E2" i="5"/>
</calcChain>
</file>

<file path=xl/sharedStrings.xml><?xml version="1.0" encoding="utf-8"?>
<sst xmlns="http://schemas.openxmlformats.org/spreadsheetml/2006/main" count="93" uniqueCount="58">
  <si>
    <t>RPT1-Y249</t>
    <phoneticPr fontId="1" type="noConversion"/>
  </si>
  <si>
    <t>RPT2-Y259</t>
    <phoneticPr fontId="1" type="noConversion"/>
  </si>
  <si>
    <t>RPT6-F223</t>
    <phoneticPr fontId="1" type="noConversion"/>
  </si>
  <si>
    <t>RPT3-Y239</t>
    <phoneticPr fontId="1" type="noConversion"/>
  </si>
  <si>
    <t>RPT4-Y207</t>
    <phoneticPr fontId="1" type="noConversion"/>
  </si>
  <si>
    <t>RPT5-F260</t>
    <phoneticPr fontId="1" type="noConversion"/>
  </si>
  <si>
    <r>
      <t>S</t>
    </r>
    <r>
      <rPr>
        <vertAlign val="subscript"/>
        <sz val="12"/>
        <rFont val="Arial"/>
        <family val="2"/>
      </rPr>
      <t>B</t>
    </r>
    <r>
      <rPr>
        <vertAlign val="superscript"/>
        <sz val="12"/>
        <rFont val="Arial"/>
        <family val="2"/>
      </rPr>
      <t>USP14</t>
    </r>
  </si>
  <si>
    <r>
      <t>S</t>
    </r>
    <r>
      <rPr>
        <vertAlign val="subscript"/>
        <sz val="12"/>
        <rFont val="Arial"/>
        <family val="2"/>
      </rPr>
      <t>C</t>
    </r>
    <r>
      <rPr>
        <vertAlign val="superscript"/>
        <sz val="12"/>
        <rFont val="Arial"/>
        <family val="2"/>
      </rPr>
      <t>USP14</t>
    </r>
  </si>
  <si>
    <r>
      <t>S</t>
    </r>
    <r>
      <rPr>
        <vertAlign val="subscript"/>
        <sz val="12"/>
        <rFont val="Arial"/>
        <family val="2"/>
      </rPr>
      <t>D4</t>
    </r>
    <r>
      <rPr>
        <vertAlign val="superscript"/>
        <sz val="12"/>
        <rFont val="Arial"/>
        <family val="2"/>
      </rPr>
      <t>USP14</t>
    </r>
  </si>
  <si>
    <r>
      <t>S</t>
    </r>
    <r>
      <rPr>
        <vertAlign val="subscript"/>
        <sz val="12"/>
        <rFont val="Arial"/>
        <family val="2"/>
      </rPr>
      <t>D5</t>
    </r>
    <r>
      <rPr>
        <vertAlign val="superscript"/>
        <sz val="12"/>
        <rFont val="Arial"/>
        <family val="2"/>
      </rPr>
      <t>USP14</t>
    </r>
  </si>
  <si>
    <r>
      <t>E</t>
    </r>
    <r>
      <rPr>
        <vertAlign val="subscript"/>
        <sz val="12"/>
        <rFont val="Arial"/>
        <family val="2"/>
      </rPr>
      <t>D4</t>
    </r>
    <r>
      <rPr>
        <vertAlign val="superscript"/>
        <sz val="12"/>
        <rFont val="Arial"/>
        <family val="2"/>
      </rPr>
      <t>USP14</t>
    </r>
  </si>
  <si>
    <r>
      <t>E</t>
    </r>
    <r>
      <rPr>
        <vertAlign val="subscript"/>
        <sz val="12"/>
        <rFont val="Arial"/>
        <family val="2"/>
      </rPr>
      <t>D5</t>
    </r>
    <r>
      <rPr>
        <vertAlign val="superscript"/>
        <sz val="12"/>
        <rFont val="Arial"/>
        <family val="2"/>
      </rPr>
      <t>USP14</t>
    </r>
  </si>
  <si>
    <r>
      <t>E</t>
    </r>
    <r>
      <rPr>
        <vertAlign val="subscript"/>
        <sz val="12"/>
        <rFont val="Arial"/>
        <family val="2"/>
      </rPr>
      <t>D0</t>
    </r>
    <r>
      <rPr>
        <vertAlign val="superscript"/>
        <sz val="12"/>
        <rFont val="Arial"/>
        <family val="2"/>
      </rPr>
      <t>USP14</t>
    </r>
  </si>
  <si>
    <r>
      <t>E</t>
    </r>
    <r>
      <rPr>
        <vertAlign val="subscript"/>
        <sz val="12"/>
        <rFont val="Arial"/>
        <family val="2"/>
      </rPr>
      <t>D1</t>
    </r>
    <r>
      <rPr>
        <vertAlign val="superscript"/>
        <sz val="12"/>
        <rFont val="Arial"/>
        <family val="2"/>
      </rPr>
      <t>USP14</t>
    </r>
  </si>
  <si>
    <r>
      <t>E</t>
    </r>
    <r>
      <rPr>
        <vertAlign val="subscript"/>
        <sz val="12"/>
        <rFont val="Arial"/>
        <family val="2"/>
      </rPr>
      <t>D2.0</t>
    </r>
    <r>
      <rPr>
        <vertAlign val="superscript"/>
        <sz val="12"/>
        <rFont val="Arial"/>
        <family val="2"/>
      </rPr>
      <t>USP14</t>
    </r>
  </si>
  <si>
    <r>
      <t>E</t>
    </r>
    <r>
      <rPr>
        <vertAlign val="subscript"/>
        <sz val="12"/>
        <rFont val="Arial"/>
        <family val="2"/>
      </rPr>
      <t>D2.1</t>
    </r>
    <r>
      <rPr>
        <vertAlign val="superscript"/>
        <sz val="12"/>
        <rFont val="Arial"/>
        <family val="2"/>
      </rPr>
      <t>USP14</t>
    </r>
  </si>
  <si>
    <t>Y285</t>
    <phoneticPr fontId="1" type="noConversion"/>
  </si>
  <si>
    <t>R371</t>
    <phoneticPr fontId="1" type="noConversion"/>
  </si>
  <si>
    <t>K375</t>
    <phoneticPr fontId="1" type="noConversion"/>
  </si>
  <si>
    <t>N383</t>
    <phoneticPr fontId="1" type="noConversion"/>
  </si>
  <si>
    <r>
      <t>E</t>
    </r>
    <r>
      <rPr>
        <vertAlign val="subscript"/>
        <sz val="11"/>
        <color theme="1"/>
        <rFont val="Arial"/>
        <family val="2"/>
      </rPr>
      <t>D4</t>
    </r>
    <r>
      <rPr>
        <vertAlign val="superscript"/>
        <sz val="11"/>
        <color theme="1"/>
        <rFont val="Arial"/>
        <family val="2"/>
      </rPr>
      <t>USP14</t>
    </r>
    <phoneticPr fontId="2" type="noConversion"/>
  </si>
  <si>
    <r>
      <t>E</t>
    </r>
    <r>
      <rPr>
        <vertAlign val="subscript"/>
        <sz val="11"/>
        <color theme="1"/>
        <rFont val="Arial"/>
        <family val="2"/>
      </rPr>
      <t>D5</t>
    </r>
    <r>
      <rPr>
        <vertAlign val="superscript"/>
        <sz val="11"/>
        <color theme="1"/>
        <rFont val="Arial"/>
        <family val="2"/>
      </rPr>
      <t>USP14</t>
    </r>
    <phoneticPr fontId="2" type="noConversion"/>
  </si>
  <si>
    <r>
      <t>E</t>
    </r>
    <r>
      <rPr>
        <vertAlign val="subscript"/>
        <sz val="11"/>
        <color theme="1"/>
        <rFont val="Arial"/>
        <family val="2"/>
      </rPr>
      <t>D0</t>
    </r>
    <r>
      <rPr>
        <vertAlign val="superscript"/>
        <sz val="11"/>
        <color theme="1"/>
        <rFont val="Arial"/>
        <family val="2"/>
      </rPr>
      <t>USP14</t>
    </r>
    <phoneticPr fontId="2" type="noConversion"/>
  </si>
  <si>
    <r>
      <t>E</t>
    </r>
    <r>
      <rPr>
        <vertAlign val="subscript"/>
        <sz val="11"/>
        <color theme="1"/>
        <rFont val="Arial"/>
        <family val="2"/>
      </rPr>
      <t>D1</t>
    </r>
    <r>
      <rPr>
        <vertAlign val="superscript"/>
        <sz val="11"/>
        <color theme="1"/>
        <rFont val="Arial"/>
        <family val="2"/>
      </rPr>
      <t>USP14</t>
    </r>
    <phoneticPr fontId="2" type="noConversion"/>
  </si>
  <si>
    <r>
      <t>E</t>
    </r>
    <r>
      <rPr>
        <vertAlign val="subscript"/>
        <sz val="11"/>
        <color theme="1"/>
        <rFont val="Arial"/>
        <family val="2"/>
      </rPr>
      <t>D2.0</t>
    </r>
    <r>
      <rPr>
        <vertAlign val="superscript"/>
        <sz val="11"/>
        <color theme="1"/>
        <rFont val="Arial"/>
        <family val="2"/>
      </rPr>
      <t>USP14</t>
    </r>
    <phoneticPr fontId="2" type="noConversion"/>
  </si>
  <si>
    <r>
      <t>E</t>
    </r>
    <r>
      <rPr>
        <vertAlign val="subscript"/>
        <sz val="11"/>
        <color theme="1"/>
        <rFont val="Arial"/>
        <family val="2"/>
      </rPr>
      <t>D2.1</t>
    </r>
    <r>
      <rPr>
        <vertAlign val="superscript"/>
        <sz val="11"/>
        <color theme="1"/>
        <rFont val="Arial"/>
        <family val="2"/>
      </rPr>
      <t>USP14</t>
    </r>
    <phoneticPr fontId="2" type="noConversion"/>
  </si>
  <si>
    <r>
      <t>E</t>
    </r>
    <r>
      <rPr>
        <vertAlign val="subscript"/>
        <sz val="11"/>
        <color theme="1"/>
        <rFont val="Arial"/>
        <family val="2"/>
      </rPr>
      <t>A1</t>
    </r>
    <r>
      <rPr>
        <vertAlign val="superscript"/>
        <sz val="11"/>
        <color theme="1"/>
        <rFont val="Arial"/>
        <family val="2"/>
      </rPr>
      <t>UBL</t>
    </r>
    <phoneticPr fontId="2" type="noConversion"/>
  </si>
  <si>
    <t>group</t>
    <phoneticPr fontId="1" type="noConversion"/>
  </si>
  <si>
    <t>w1</t>
    <phoneticPr fontId="1" type="noConversion"/>
  </si>
  <si>
    <t>w2</t>
    <phoneticPr fontId="1" type="noConversion"/>
  </si>
  <si>
    <t>w3</t>
    <phoneticPr fontId="1" type="noConversion"/>
  </si>
  <si>
    <t>w1-blank</t>
    <phoneticPr fontId="1" type="noConversion"/>
  </si>
  <si>
    <t>w2-blank</t>
  </si>
  <si>
    <t>w3-blank</t>
  </si>
  <si>
    <t>con-w1</t>
    <phoneticPr fontId="1" type="noConversion"/>
  </si>
  <si>
    <t>con-w2</t>
  </si>
  <si>
    <t>con-w3</t>
  </si>
  <si>
    <t>ave of W/O</t>
    <phoneticPr fontId="1" type="noConversion"/>
  </si>
  <si>
    <t>w1 % W/O</t>
    <phoneticPr fontId="1" type="noConversion"/>
  </si>
  <si>
    <t>w2 % W/O</t>
  </si>
  <si>
    <t>w3 % W/O</t>
  </si>
  <si>
    <t>blank</t>
  </si>
  <si>
    <t>W/O</t>
  </si>
  <si>
    <t>WT</t>
  </si>
  <si>
    <t>Phosphate Con</t>
    <phoneticPr fontId="1" type="noConversion"/>
  </si>
  <si>
    <t>uM</t>
    <phoneticPr fontId="1" type="noConversion"/>
  </si>
  <si>
    <t>ave</t>
    <phoneticPr fontId="1" type="noConversion"/>
  </si>
  <si>
    <t>OD1</t>
    <phoneticPr fontId="1" type="noConversion"/>
  </si>
  <si>
    <t>OD2</t>
    <phoneticPr fontId="1" type="noConversion"/>
  </si>
  <si>
    <t>OD3</t>
    <phoneticPr fontId="1" type="noConversion"/>
  </si>
  <si>
    <t>ave-blank</t>
    <phoneticPr fontId="1" type="noConversion"/>
  </si>
  <si>
    <t>Y285A</t>
    <phoneticPr fontId="1" type="noConversion"/>
  </si>
  <si>
    <t>R371A</t>
    <phoneticPr fontId="1" type="noConversion"/>
  </si>
  <si>
    <t>Y285A,R371A</t>
    <phoneticPr fontId="1" type="noConversion"/>
  </si>
  <si>
    <t>N383A</t>
    <phoneticPr fontId="1" type="noConversion"/>
  </si>
  <si>
    <t>K375Q</t>
    <phoneticPr fontId="1" type="noConversion"/>
  </si>
  <si>
    <t>con</t>
    <phoneticPr fontId="1" type="noConversion"/>
  </si>
  <si>
    <t>p-value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</si>
</sst>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name val="Arial"/>
      <family val="2"/>
    </font>
    <font>
      <vertAlign val="subscript"/>
      <sz val="12"/>
      <name val="Arial"/>
      <family val="2"/>
    </font>
    <font>
      <vertAlign val="superscript"/>
      <sz val="12"/>
      <name val="Arial"/>
      <family val="2"/>
    </font>
    <font>
      <sz val="12"/>
      <color theme="1"/>
      <name val="Arial"/>
      <family val="2"/>
    </font>
    <font>
      <vertAlign val="subscript"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6" fillId="0" borderId="0" xfId="0" applyFont="1">
      <alignment vertical="center"/>
    </xf>
    <xf numFmtId="0" fontId="6" fillId="0" borderId="0" xfId="0" applyFont="1" applyFill="1" applyAlignment="1"/>
    <xf numFmtId="3" fontId="6" fillId="0" borderId="0" xfId="0" applyNumberFormat="1" applyFont="1">
      <alignment vertical="center"/>
    </xf>
    <xf numFmtId="11" fontId="6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'[1]ATPase activity'!$P$15:$P$21</c:f>
              <c:numCache>
                <c:formatCode>General</c:formatCode>
                <c:ptCount val="7"/>
                <c:pt idx="0">
                  <c:v>0.5750753999999999</c:v>
                </c:pt>
                <c:pt idx="1">
                  <c:v>0.40947766666666663</c:v>
                </c:pt>
                <c:pt idx="2">
                  <c:v>0.33540133333333327</c:v>
                </c:pt>
                <c:pt idx="3">
                  <c:v>0.23279166666666667</c:v>
                </c:pt>
                <c:pt idx="4">
                  <c:v>0.15448833333333334</c:v>
                </c:pt>
                <c:pt idx="5">
                  <c:v>0.11244299999999999</c:v>
                </c:pt>
                <c:pt idx="6">
                  <c:v>5.1108333333333311E-2</c:v>
                </c:pt>
              </c:numCache>
            </c:numRef>
          </c:xVal>
          <c:yVal>
            <c:numRef>
              <c:f>'[1]ATPase activity'!$Q$15:$Q$21</c:f>
              <c:numCache>
                <c:formatCode>General</c:formatCode>
                <c:ptCount val="7"/>
                <c:pt idx="0">
                  <c:v>40</c:v>
                </c:pt>
                <c:pt idx="1">
                  <c:v>32</c:v>
                </c:pt>
                <c:pt idx="2">
                  <c:v>24</c:v>
                </c:pt>
                <c:pt idx="3">
                  <c:v>16</c:v>
                </c:pt>
                <c:pt idx="4">
                  <c:v>12</c:v>
                </c:pt>
                <c:pt idx="5">
                  <c:v>8</c:v>
                </c:pt>
                <c:pt idx="6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2F-6845-93EC-6EFC23F23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1454543"/>
        <c:axId val="1390642015"/>
      </c:scatterChart>
      <c:valAx>
        <c:axId val="14114545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90642015"/>
        <c:crosses val="autoZero"/>
        <c:crossBetween val="midCat"/>
      </c:valAx>
      <c:valAx>
        <c:axId val="13906420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4114545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177800</xdr:colOff>
      <xdr:row>14</xdr:row>
      <xdr:rowOff>31750</xdr:rowOff>
    </xdr:from>
    <xdr:to>
      <xdr:col>25</xdr:col>
      <xdr:colOff>622300</xdr:colOff>
      <xdr:row>27</xdr:row>
      <xdr:rowOff>133350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44E16E31-B581-4247-B58A-D6936177AA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st/Desktop/2019_Peking_University/Proteins/USP14/data/nature_revised/Summary-ol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b-amc"/>
      <sheetName val="ub-amc-1"/>
      <sheetName val="free usp ub-amc"/>
      <sheetName val="free usp ub-amc-1"/>
      <sheetName val="ATPase activity"/>
      <sheetName val="ATPase activity-1"/>
      <sheetName val="sa v.s sd"/>
      <sheetName val="states"/>
      <sheetName val="distance usp to aaa"/>
      <sheetName val="distance sub rpt cp"/>
      <sheetName val="Sic1 degradation"/>
      <sheetName val="degradation in parper"/>
      <sheetName val="LLVY-AMC"/>
    </sheetNames>
    <sheetDataSet>
      <sheetData sheetId="0"/>
      <sheetData sheetId="1"/>
      <sheetData sheetId="2"/>
      <sheetData sheetId="3"/>
      <sheetData sheetId="4">
        <row r="15">
          <cell r="P15">
            <v>0.5750753999999999</v>
          </cell>
          <cell r="Q15">
            <v>40</v>
          </cell>
        </row>
        <row r="16">
          <cell r="P16">
            <v>0.40947766666666663</v>
          </cell>
          <cell r="Q16">
            <v>32</v>
          </cell>
        </row>
        <row r="17">
          <cell r="P17">
            <v>0.33540133333333327</v>
          </cell>
          <cell r="Q17">
            <v>24</v>
          </cell>
        </row>
        <row r="18">
          <cell r="P18">
            <v>0.23279166666666667</v>
          </cell>
          <cell r="Q18">
            <v>16</v>
          </cell>
        </row>
        <row r="19">
          <cell r="P19">
            <v>0.15448833333333334</v>
          </cell>
          <cell r="Q19">
            <v>12</v>
          </cell>
        </row>
        <row r="20">
          <cell r="P20">
            <v>0.11244299999999999</v>
          </cell>
          <cell r="Q20">
            <v>8</v>
          </cell>
        </row>
        <row r="21">
          <cell r="P21">
            <v>5.1108333333333311E-2</v>
          </cell>
          <cell r="Q21">
            <v>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389F5-263D-1E48-B31F-05F6B8AA9511}">
  <dimension ref="A1:G8"/>
  <sheetViews>
    <sheetView workbookViewId="0">
      <selection activeCell="A2" sqref="A2"/>
    </sheetView>
  </sheetViews>
  <sheetFormatPr baseColWidth="10" defaultRowHeight="16"/>
  <sheetData>
    <row r="1" spans="1:7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>
      <c r="A2" s="4" t="s">
        <v>26</v>
      </c>
      <c r="B2" s="3">
        <v>37.299999999999997</v>
      </c>
      <c r="C2" s="3">
        <v>34.6</v>
      </c>
      <c r="D2" s="3">
        <v>47.9</v>
      </c>
      <c r="E2" s="3">
        <v>55.9</v>
      </c>
      <c r="F2" s="3">
        <v>47.5</v>
      </c>
      <c r="G2" s="3">
        <v>41.9</v>
      </c>
    </row>
    <row r="3" spans="1:7">
      <c r="A3" s="4" t="s">
        <v>20</v>
      </c>
      <c r="B3" s="3">
        <v>35.299999999999997</v>
      </c>
      <c r="C3" s="3">
        <v>29.2</v>
      </c>
      <c r="D3" s="3">
        <v>51.8</v>
      </c>
      <c r="E3" s="3">
        <v>49.4</v>
      </c>
      <c r="F3" s="3">
        <v>43.6</v>
      </c>
      <c r="G3" s="3">
        <v>39.6</v>
      </c>
    </row>
    <row r="4" spans="1:7">
      <c r="A4" s="4" t="s">
        <v>21</v>
      </c>
      <c r="B4" s="3">
        <v>53.4</v>
      </c>
      <c r="C4" s="3">
        <v>52.4</v>
      </c>
      <c r="D4" s="3">
        <v>49.1</v>
      </c>
      <c r="E4" s="3">
        <v>45.3</v>
      </c>
      <c r="F4" s="3">
        <v>41.1</v>
      </c>
      <c r="G4" s="3">
        <v>36.6</v>
      </c>
    </row>
    <row r="5" spans="1:7">
      <c r="A5" s="4" t="s">
        <v>22</v>
      </c>
      <c r="B5" s="3">
        <v>53.5</v>
      </c>
      <c r="C5" s="3">
        <v>52.4</v>
      </c>
      <c r="D5" s="3">
        <v>45.3</v>
      </c>
      <c r="E5" s="3">
        <v>41</v>
      </c>
      <c r="F5" s="3">
        <v>36.1</v>
      </c>
      <c r="G5" s="3">
        <v>32</v>
      </c>
    </row>
    <row r="6" spans="1:7">
      <c r="A6" s="4" t="s">
        <v>23</v>
      </c>
      <c r="B6" s="3">
        <v>52.5</v>
      </c>
      <c r="C6" s="3">
        <v>51.1</v>
      </c>
      <c r="D6" s="3">
        <v>44.7</v>
      </c>
      <c r="E6" s="3">
        <v>40.1</v>
      </c>
      <c r="F6" s="3">
        <v>34.700000000000003</v>
      </c>
      <c r="G6" s="3">
        <v>47.9</v>
      </c>
    </row>
    <row r="7" spans="1:7">
      <c r="A7" s="4" t="s">
        <v>24</v>
      </c>
      <c r="B7" s="3">
        <v>50.8</v>
      </c>
      <c r="C7" s="3">
        <v>47.8</v>
      </c>
      <c r="D7" s="3">
        <v>42.3</v>
      </c>
      <c r="E7" s="3">
        <v>36.9</v>
      </c>
      <c r="F7" s="3">
        <v>37.200000000000003</v>
      </c>
      <c r="G7" s="3">
        <v>52.1</v>
      </c>
    </row>
    <row r="8" spans="1:7">
      <c r="A8" s="4" t="s">
        <v>25</v>
      </c>
      <c r="B8" s="3">
        <v>50</v>
      </c>
      <c r="C8" s="3">
        <v>46.4</v>
      </c>
      <c r="D8" s="3">
        <v>40.200000000000003</v>
      </c>
      <c r="E8" s="3">
        <v>34.6</v>
      </c>
      <c r="F8" s="3">
        <v>37.6</v>
      </c>
      <c r="G8" s="3">
        <v>55.4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436FC-FCBD-E846-979C-A5EC46ED0F5A}">
  <dimension ref="A1:G7"/>
  <sheetViews>
    <sheetView workbookViewId="0">
      <selection activeCell="G7" sqref="A1:G7"/>
    </sheetView>
  </sheetViews>
  <sheetFormatPr baseColWidth="10" defaultRowHeight="16"/>
  <sheetData>
    <row r="1" spans="1:7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>
      <c r="A2" s="4" t="s">
        <v>20</v>
      </c>
      <c r="B2" s="3">
        <v>3.68</v>
      </c>
      <c r="C2" s="3">
        <v>4.1500000000000004</v>
      </c>
      <c r="D2" s="3">
        <v>6.92</v>
      </c>
      <c r="E2" s="3">
        <v>3.13</v>
      </c>
      <c r="F2" s="3">
        <v>3.55</v>
      </c>
      <c r="G2" s="3">
        <v>3.12</v>
      </c>
    </row>
    <row r="3" spans="1:7">
      <c r="A3" s="4" t="s">
        <v>21</v>
      </c>
      <c r="B3" s="3">
        <v>19.600000000000001</v>
      </c>
      <c r="C3" s="3">
        <v>14.75</v>
      </c>
      <c r="D3" s="3">
        <v>4.2</v>
      </c>
      <c r="E3" s="3">
        <v>3.34</v>
      </c>
      <c r="F3" s="3">
        <v>3.49</v>
      </c>
      <c r="G3" s="3">
        <v>3.47</v>
      </c>
    </row>
    <row r="4" spans="1:7">
      <c r="A4" s="4" t="s">
        <v>22</v>
      </c>
      <c r="B4" s="3">
        <v>18.68</v>
      </c>
      <c r="C4" s="3">
        <v>4.17</v>
      </c>
      <c r="D4" s="3">
        <v>3.17</v>
      </c>
      <c r="E4" s="3">
        <v>3.89</v>
      </c>
      <c r="F4" s="3">
        <v>3.76</v>
      </c>
      <c r="G4" s="3">
        <v>5.29</v>
      </c>
    </row>
    <row r="5" spans="1:7">
      <c r="A5" s="4" t="s">
        <v>23</v>
      </c>
      <c r="B5" s="3">
        <v>17.21</v>
      </c>
      <c r="C5" s="3">
        <v>3.54</v>
      </c>
      <c r="D5" s="3">
        <v>3.22</v>
      </c>
      <c r="E5" s="3">
        <v>3.57</v>
      </c>
      <c r="F5" s="3">
        <v>4.4400000000000004</v>
      </c>
      <c r="G5" s="3">
        <v>13.61</v>
      </c>
    </row>
    <row r="6" spans="1:7">
      <c r="A6" s="4" t="s">
        <v>24</v>
      </c>
      <c r="B6" s="3">
        <v>3.84</v>
      </c>
      <c r="C6" s="3">
        <v>3.47</v>
      </c>
      <c r="D6" s="3">
        <v>3.59</v>
      </c>
      <c r="E6" s="3">
        <v>3.58</v>
      </c>
      <c r="F6" s="3">
        <v>14.76</v>
      </c>
      <c r="G6" s="3">
        <v>8.42</v>
      </c>
    </row>
    <row r="7" spans="1:7">
      <c r="A7" s="4" t="s">
        <v>25</v>
      </c>
      <c r="B7" s="3">
        <v>3.09</v>
      </c>
      <c r="C7" s="3">
        <v>3.73</v>
      </c>
      <c r="D7" s="3">
        <v>3.19</v>
      </c>
      <c r="E7" s="3">
        <v>3.38</v>
      </c>
      <c r="F7" s="3">
        <v>14.33</v>
      </c>
      <c r="G7" s="3">
        <v>4.3600000000000003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E65FC-50BD-DE4B-A27A-638D937AE790}">
  <dimension ref="A1:E11"/>
  <sheetViews>
    <sheetView workbookViewId="0">
      <selection activeCell="H18" sqref="H18"/>
    </sheetView>
  </sheetViews>
  <sheetFormatPr baseColWidth="10" defaultRowHeight="16"/>
  <cols>
    <col min="1" max="16384" width="10.83203125" style="3"/>
  </cols>
  <sheetData>
    <row r="1" spans="1:5">
      <c r="B1" s="3" t="s">
        <v>16</v>
      </c>
      <c r="C1" s="3" t="s">
        <v>17</v>
      </c>
      <c r="D1" s="3" t="s">
        <v>18</v>
      </c>
      <c r="E1" s="3" t="s">
        <v>19</v>
      </c>
    </row>
    <row r="2" spans="1:5" ht="19">
      <c r="A2" s="1" t="s">
        <v>6</v>
      </c>
      <c r="B2" s="2">
        <v>11.368</v>
      </c>
      <c r="C2" s="2">
        <v>12.205</v>
      </c>
      <c r="D2" s="2">
        <v>8.1170000000000009</v>
      </c>
      <c r="E2" s="2">
        <v>9.2870000000000008</v>
      </c>
    </row>
    <row r="3" spans="1:5" ht="19">
      <c r="A3" s="1" t="s">
        <v>7</v>
      </c>
      <c r="B3" s="2">
        <v>11.223000000000001</v>
      </c>
      <c r="C3" s="2">
        <v>13.314</v>
      </c>
      <c r="D3" s="2">
        <v>9.8379999999999992</v>
      </c>
      <c r="E3" s="2">
        <v>10</v>
      </c>
    </row>
    <row r="4" spans="1:5" ht="19">
      <c r="A4" s="1" t="s">
        <v>8</v>
      </c>
      <c r="B4" s="2">
        <v>9.8000000000000007</v>
      </c>
      <c r="C4" s="2">
        <v>11.237</v>
      </c>
      <c r="D4" s="2">
        <v>9.0350000000000001</v>
      </c>
      <c r="E4" s="2">
        <v>6.9240000000000004</v>
      </c>
    </row>
    <row r="5" spans="1:5" ht="19">
      <c r="A5" s="1" t="s">
        <v>9</v>
      </c>
      <c r="B5" s="2">
        <v>8.2129999999999992</v>
      </c>
      <c r="C5" s="2">
        <v>14.976000000000001</v>
      </c>
      <c r="D5" s="2">
        <v>10.586</v>
      </c>
      <c r="E5" s="2">
        <v>6.36</v>
      </c>
    </row>
    <row r="6" spans="1:5" ht="19">
      <c r="A6" s="1" t="s">
        <v>10</v>
      </c>
      <c r="B6" s="2">
        <v>8.6389999999999993</v>
      </c>
      <c r="C6" s="2">
        <v>8.7590000000000003</v>
      </c>
      <c r="D6" s="2">
        <v>9.0609999999999999</v>
      </c>
      <c r="E6" s="2">
        <v>5.8869999999999996</v>
      </c>
    </row>
    <row r="7" spans="1:5" ht="19">
      <c r="A7" s="1" t="s">
        <v>11</v>
      </c>
      <c r="B7" s="2">
        <v>8.0730000000000004</v>
      </c>
      <c r="C7" s="2">
        <v>14.811</v>
      </c>
      <c r="D7" s="2">
        <v>13.53</v>
      </c>
      <c r="E7" s="2">
        <v>11.355</v>
      </c>
    </row>
    <row r="8" spans="1:5" ht="19">
      <c r="A8" s="1" t="s">
        <v>12</v>
      </c>
      <c r="B8" s="2">
        <v>12.15</v>
      </c>
      <c r="C8" s="2">
        <v>20.594000000000001</v>
      </c>
      <c r="D8" s="2">
        <v>18.797999999999998</v>
      </c>
      <c r="E8" s="2">
        <v>12.255000000000001</v>
      </c>
    </row>
    <row r="9" spans="1:5" ht="19">
      <c r="A9" s="1" t="s">
        <v>13</v>
      </c>
      <c r="B9" s="2">
        <v>14.231</v>
      </c>
      <c r="C9" s="2">
        <v>23.744</v>
      </c>
      <c r="D9" s="2">
        <v>20.37</v>
      </c>
      <c r="E9" s="2">
        <v>16.925000000000001</v>
      </c>
    </row>
    <row r="10" spans="1:5" ht="19">
      <c r="A10" s="1" t="s">
        <v>14</v>
      </c>
      <c r="B10" s="2">
        <v>15.993</v>
      </c>
      <c r="C10" s="2">
        <v>31.797999999999998</v>
      </c>
      <c r="D10" s="2">
        <v>27.782</v>
      </c>
      <c r="E10" s="2">
        <v>19.248000000000001</v>
      </c>
    </row>
    <row r="11" spans="1:5" ht="19">
      <c r="A11" s="1" t="s">
        <v>15</v>
      </c>
      <c r="B11" s="2">
        <v>15.336</v>
      </c>
      <c r="C11" s="2">
        <v>32.392000000000003</v>
      </c>
      <c r="D11" s="2">
        <v>28.324999999999999</v>
      </c>
      <c r="E11" s="2">
        <v>19.661000000000001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34B88-2D23-3144-A47C-874CCE14AECD}">
  <dimension ref="A1:Z39"/>
  <sheetViews>
    <sheetView tabSelected="1" workbookViewId="0">
      <selection activeCell="L40" sqref="L40"/>
    </sheetView>
  </sheetViews>
  <sheetFormatPr baseColWidth="10" defaultRowHeight="16"/>
  <sheetData>
    <row r="1" spans="1:26">
      <c r="A1" s="3" t="s">
        <v>27</v>
      </c>
      <c r="B1" s="3" t="s">
        <v>28</v>
      </c>
      <c r="C1" s="3" t="s">
        <v>29</v>
      </c>
      <c r="D1" s="3" t="s">
        <v>30</v>
      </c>
      <c r="E1" s="3" t="s">
        <v>50</v>
      </c>
      <c r="F1" s="3" t="s">
        <v>31</v>
      </c>
      <c r="G1" s="3" t="s">
        <v>32</v>
      </c>
      <c r="H1" s="3" t="s">
        <v>33</v>
      </c>
      <c r="I1" s="3" t="s">
        <v>34</v>
      </c>
      <c r="J1" s="3" t="s">
        <v>35</v>
      </c>
      <c r="K1" s="3" t="s">
        <v>36</v>
      </c>
      <c r="L1" s="3" t="s">
        <v>37</v>
      </c>
      <c r="M1" s="3" t="s">
        <v>38</v>
      </c>
      <c r="N1" s="3" t="s">
        <v>39</v>
      </c>
      <c r="O1" s="3" t="s">
        <v>40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3" t="s">
        <v>41</v>
      </c>
      <c r="B2" s="3">
        <v>0.11998</v>
      </c>
      <c r="C2" s="3">
        <v>0.114736</v>
      </c>
      <c r="D2" s="3">
        <v>0.115837</v>
      </c>
      <c r="E2" s="3">
        <f>AVERAGE(B2:D2)</f>
        <v>0.116851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3" t="s">
        <v>42</v>
      </c>
      <c r="B3" s="3">
        <v>0.15029899999999999</v>
      </c>
      <c r="C3" s="3">
        <v>0.148005</v>
      </c>
      <c r="D3" s="3">
        <v>0.15148400000000001</v>
      </c>
      <c r="E3" s="3">
        <v>0.116851</v>
      </c>
      <c r="F3" s="3">
        <f>B3-E3</f>
        <v>3.3447999999999992E-2</v>
      </c>
      <c r="G3" s="3">
        <f>C3-E3</f>
        <v>3.1154000000000001E-2</v>
      </c>
      <c r="H3" s="3">
        <f>D3-E3</f>
        <v>3.4633000000000011E-2</v>
      </c>
      <c r="I3" s="3">
        <f>F3*70.963+0.4633</f>
        <v>2.8368704239999989</v>
      </c>
      <c r="J3" s="3">
        <f>G3*70.963+0.4633</f>
        <v>2.6740813019999998</v>
      </c>
      <c r="K3" s="3">
        <f>H3*70.963+0.4633</f>
        <v>2.9209615790000005</v>
      </c>
      <c r="L3" s="3">
        <v>2.8106377683333328</v>
      </c>
      <c r="M3" s="3">
        <f>I3/L3*100</f>
        <v>100.93333463181283</v>
      </c>
      <c r="N3" s="3">
        <f>J3/L3*100</f>
        <v>95.14144199327724</v>
      </c>
      <c r="O3" s="3">
        <f>K3/L3*100</f>
        <v>103.92522337490998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" t="s">
        <v>43</v>
      </c>
      <c r="B4" s="3">
        <v>0.15836800000000001</v>
      </c>
      <c r="C4" s="3">
        <v>0.15363299999999999</v>
      </c>
      <c r="D4" s="3">
        <v>0.15509400000000001</v>
      </c>
      <c r="E4" s="3">
        <v>0.116851</v>
      </c>
      <c r="F4" s="3">
        <f t="shared" ref="F4:F19" si="0">B4-E4</f>
        <v>4.1517000000000012E-2</v>
      </c>
      <c r="G4" s="3">
        <f t="shared" ref="G4:G19" si="1">C4-E4</f>
        <v>3.6781999999999995E-2</v>
      </c>
      <c r="H4" s="3">
        <f t="shared" ref="H4:H19" si="2">D4-E4</f>
        <v>3.8243000000000013E-2</v>
      </c>
      <c r="I4" s="3">
        <f t="shared" ref="I4:J19" si="3">F4*70.963+0.4633</f>
        <v>3.4094708710000003</v>
      </c>
      <c r="J4" s="3">
        <f>G4*70.963+0.4633</f>
        <v>3.0734610659999992</v>
      </c>
      <c r="K4" s="3">
        <f t="shared" ref="K4:K19" si="4">H4*70.963+0.4633</f>
        <v>3.1771380090000005</v>
      </c>
      <c r="L4" s="3">
        <v>2.8106377683333328</v>
      </c>
      <c r="M4" s="3">
        <f t="shared" ref="M4:M29" si="5">I4/L4*100</f>
        <v>121.30595089177099</v>
      </c>
      <c r="N4" s="3">
        <f t="shared" ref="N4:N29" si="6">J4/L4*100</f>
        <v>109.35101992251803</v>
      </c>
      <c r="O4" s="3">
        <f t="shared" ref="O4:O29" si="7">K4/L4*100</f>
        <v>113.03975363869094</v>
      </c>
      <c r="P4" s="3"/>
      <c r="Q4" s="3" t="s">
        <v>44</v>
      </c>
      <c r="R4" s="3" t="s">
        <v>45</v>
      </c>
      <c r="S4" s="3" t="s">
        <v>47</v>
      </c>
      <c r="T4" s="3" t="s">
        <v>48</v>
      </c>
      <c r="U4" s="3" t="s">
        <v>49</v>
      </c>
      <c r="V4" s="3" t="s">
        <v>46</v>
      </c>
      <c r="W4" s="3"/>
      <c r="X4" s="3" t="s">
        <v>56</v>
      </c>
      <c r="Y4" s="3"/>
      <c r="Z4" s="3"/>
    </row>
    <row r="5" spans="1:26">
      <c r="A5" s="3" t="s">
        <v>51</v>
      </c>
      <c r="B5" s="3">
        <v>0.14349300000000001</v>
      </c>
      <c r="C5" s="3">
        <v>0.14648800000000001</v>
      </c>
      <c r="D5" s="3">
        <v>0.14982999999999999</v>
      </c>
      <c r="E5" s="3">
        <v>0.116851</v>
      </c>
      <c r="F5" s="3">
        <f t="shared" si="0"/>
        <v>2.6642000000000013E-2</v>
      </c>
      <c r="G5" s="3">
        <f t="shared" si="1"/>
        <v>2.9637000000000011E-2</v>
      </c>
      <c r="H5" s="3">
        <f t="shared" si="2"/>
        <v>3.2978999999999994E-2</v>
      </c>
      <c r="I5" s="3">
        <f t="shared" si="3"/>
        <v>2.3538962460000006</v>
      </c>
      <c r="J5" s="3">
        <f t="shared" si="3"/>
        <v>2.5664304310000006</v>
      </c>
      <c r="K5" s="3">
        <f t="shared" si="4"/>
        <v>2.8035887769999994</v>
      </c>
      <c r="L5" s="3">
        <v>2.8106377683333328</v>
      </c>
      <c r="M5" s="3">
        <f t="shared" si="5"/>
        <v>83.749541563864582</v>
      </c>
      <c r="N5" s="3">
        <f t="shared" si="6"/>
        <v>91.311319441987592</v>
      </c>
      <c r="O5" s="3">
        <f t="shared" si="7"/>
        <v>99.749203137709443</v>
      </c>
      <c r="P5" s="3"/>
      <c r="Q5" s="3"/>
      <c r="R5" s="3">
        <v>40</v>
      </c>
      <c r="S5" s="3">
        <v>0.70932499999999998</v>
      </c>
      <c r="T5" s="3">
        <v>0.66135299999999997</v>
      </c>
      <c r="U5" s="3">
        <v>0.65522320000000001</v>
      </c>
      <c r="V5" s="3">
        <f>AVERAGE(S5:U5)</f>
        <v>0.67530039999999991</v>
      </c>
      <c r="W5" s="3">
        <v>0.10022500000000001</v>
      </c>
      <c r="X5" s="3">
        <f>V5-W5</f>
        <v>0.5750753999999999</v>
      </c>
      <c r="Y5" s="3"/>
      <c r="Z5" s="3"/>
    </row>
    <row r="6" spans="1:26">
      <c r="A6" s="3" t="s">
        <v>52</v>
      </c>
      <c r="B6" s="3">
        <v>0.157939</v>
      </c>
      <c r="C6" s="3">
        <v>0.16234999999999999</v>
      </c>
      <c r="D6" s="3">
        <v>0.15753</v>
      </c>
      <c r="E6" s="3">
        <v>0.116851</v>
      </c>
      <c r="F6" s="3">
        <f t="shared" si="0"/>
        <v>4.1088E-2</v>
      </c>
      <c r="G6" s="3">
        <f t="shared" si="1"/>
        <v>4.5498999999999998E-2</v>
      </c>
      <c r="H6" s="3">
        <f t="shared" si="2"/>
        <v>4.0679000000000007E-2</v>
      </c>
      <c r="I6" s="3">
        <f t="shared" si="3"/>
        <v>3.3790277439999996</v>
      </c>
      <c r="J6" s="3">
        <f t="shared" si="3"/>
        <v>3.6920455369999994</v>
      </c>
      <c r="K6" s="3">
        <f t="shared" si="4"/>
        <v>3.3500038770000002</v>
      </c>
      <c r="L6" s="3">
        <v>2.8106377683333328</v>
      </c>
      <c r="M6" s="3">
        <f t="shared" si="5"/>
        <v>120.22281142275099</v>
      </c>
      <c r="N6" s="3">
        <f t="shared" si="6"/>
        <v>131.35970698882798</v>
      </c>
      <c r="O6" s="3">
        <f t="shared" si="7"/>
        <v>119.19016796627278</v>
      </c>
      <c r="P6" s="3"/>
      <c r="Q6" s="3"/>
      <c r="R6" s="3">
        <v>32</v>
      </c>
      <c r="S6" s="3">
        <v>0.50922999999999996</v>
      </c>
      <c r="T6" s="3">
        <v>0.50446199999999997</v>
      </c>
      <c r="U6" s="3">
        <v>0.51541599999999999</v>
      </c>
      <c r="V6" s="3">
        <f>AVERAGE(S6:U6)</f>
        <v>0.50970266666666664</v>
      </c>
      <c r="W6" s="3">
        <v>0.10022500000000001</v>
      </c>
      <c r="X6" s="3">
        <f t="shared" ref="X6:X11" si="8">V6-W6</f>
        <v>0.40947766666666663</v>
      </c>
      <c r="Y6" s="3"/>
      <c r="Z6" s="3"/>
    </row>
    <row r="7" spans="1:26">
      <c r="A7" s="5" t="s">
        <v>53</v>
      </c>
      <c r="B7" s="3">
        <v>0.14885899999999999</v>
      </c>
      <c r="C7" s="3">
        <v>0.15282999999999999</v>
      </c>
      <c r="D7" s="3">
        <v>0.14974499999999999</v>
      </c>
      <c r="E7" s="3">
        <v>0.116851</v>
      </c>
      <c r="F7" s="3">
        <f t="shared" si="0"/>
        <v>3.2007999999999995E-2</v>
      </c>
      <c r="G7" s="3">
        <f t="shared" si="1"/>
        <v>3.5978999999999997E-2</v>
      </c>
      <c r="H7" s="3">
        <f t="shared" si="2"/>
        <v>3.2893999999999993E-2</v>
      </c>
      <c r="I7" s="3">
        <f t="shared" si="3"/>
        <v>2.7346837039999992</v>
      </c>
      <c r="J7" s="3">
        <f t="shared" si="3"/>
        <v>3.0164777769999995</v>
      </c>
      <c r="K7" s="3">
        <f t="shared" si="4"/>
        <v>2.7975569219999992</v>
      </c>
      <c r="L7" s="3">
        <v>2.8106377683333328</v>
      </c>
      <c r="M7" s="3">
        <f t="shared" si="5"/>
        <v>97.297621728808792</v>
      </c>
      <c r="N7" s="3">
        <f t="shared" si="6"/>
        <v>107.32360501896787</v>
      </c>
      <c r="O7" s="3">
        <f t="shared" si="7"/>
        <v>99.534595084407101</v>
      </c>
      <c r="P7" s="3"/>
      <c r="Q7" s="3"/>
      <c r="R7" s="3">
        <v>24</v>
      </c>
      <c r="S7" s="3">
        <v>0.449793</v>
      </c>
      <c r="T7" s="3">
        <v>0.42522100000000002</v>
      </c>
      <c r="U7" s="3">
        <v>0.431865</v>
      </c>
      <c r="V7" s="3">
        <f t="shared" ref="V7:V12" si="9">AVERAGE(S7:U7)</f>
        <v>0.43562633333333328</v>
      </c>
      <c r="W7" s="3">
        <v>0.10022500000000001</v>
      </c>
      <c r="X7" s="3">
        <f t="shared" si="8"/>
        <v>0.33540133333333327</v>
      </c>
      <c r="Y7" s="3"/>
      <c r="Z7" s="3"/>
    </row>
    <row r="8" spans="1:26">
      <c r="A8" s="3" t="s">
        <v>55</v>
      </c>
      <c r="B8" s="3">
        <v>0.14826900000000001</v>
      </c>
      <c r="C8" s="3">
        <v>0.14161599999999999</v>
      </c>
      <c r="D8" s="3">
        <v>0.14855199999999999</v>
      </c>
      <c r="E8" s="3">
        <v>0.116851</v>
      </c>
      <c r="F8" s="3">
        <f t="shared" si="0"/>
        <v>3.1418000000000015E-2</v>
      </c>
      <c r="G8" s="3">
        <f t="shared" si="1"/>
        <v>2.4764999999999995E-2</v>
      </c>
      <c r="H8" s="3">
        <f t="shared" si="2"/>
        <v>3.1700999999999993E-2</v>
      </c>
      <c r="I8" s="3">
        <f t="shared" si="3"/>
        <v>2.6928155340000006</v>
      </c>
      <c r="J8" s="3">
        <f t="shared" si="3"/>
        <v>2.2206986949999994</v>
      </c>
      <c r="K8" s="3">
        <f t="shared" si="4"/>
        <v>2.712898062999999</v>
      </c>
      <c r="L8" s="3">
        <v>2.8106377683333328</v>
      </c>
      <c r="M8" s="3">
        <f t="shared" si="5"/>
        <v>95.80798935882801</v>
      </c>
      <c r="N8" s="3">
        <f t="shared" si="6"/>
        <v>79.010490786823851</v>
      </c>
      <c r="O8" s="3">
        <f t="shared" si="7"/>
        <v>96.522507936293337</v>
      </c>
      <c r="P8" s="3"/>
      <c r="Q8" s="3"/>
      <c r="R8" s="3">
        <v>16</v>
      </c>
      <c r="S8" s="3">
        <v>0.33733600000000002</v>
      </c>
      <c r="T8" s="3">
        <v>0.32536700000000002</v>
      </c>
      <c r="U8" s="3">
        <v>0.33634700000000001</v>
      </c>
      <c r="V8" s="3">
        <f t="shared" si="9"/>
        <v>0.33301666666666668</v>
      </c>
      <c r="W8" s="3">
        <v>0.10022500000000001</v>
      </c>
      <c r="X8" s="3">
        <f t="shared" si="8"/>
        <v>0.23279166666666667</v>
      </c>
      <c r="Y8" s="3"/>
      <c r="Z8" s="3"/>
    </row>
    <row r="9" spans="1:26">
      <c r="A9" s="3" t="s">
        <v>54</v>
      </c>
      <c r="B9" s="3">
        <v>0.13910500000000001</v>
      </c>
      <c r="C9" s="3">
        <v>0.14027100000000001</v>
      </c>
      <c r="D9" s="3">
        <v>0.14369899999999999</v>
      </c>
      <c r="E9" s="3">
        <v>0.116851</v>
      </c>
      <c r="F9" s="3">
        <f t="shared" si="0"/>
        <v>2.225400000000001E-2</v>
      </c>
      <c r="G9" s="3">
        <f t="shared" si="1"/>
        <v>2.342000000000001E-2</v>
      </c>
      <c r="H9" s="3">
        <f t="shared" si="2"/>
        <v>2.6847999999999997E-2</v>
      </c>
      <c r="I9" s="3">
        <f t="shared" si="3"/>
        <v>2.0425106020000006</v>
      </c>
      <c r="J9" s="3">
        <f t="shared" si="3"/>
        <v>2.1252534600000006</v>
      </c>
      <c r="K9" s="3">
        <f t="shared" si="4"/>
        <v>2.3685146239999995</v>
      </c>
      <c r="L9" s="3">
        <v>2.8106377683333328</v>
      </c>
      <c r="M9" s="3">
        <f t="shared" si="5"/>
        <v>72.670716412210581</v>
      </c>
      <c r="N9" s="3">
        <f t="shared" si="6"/>
        <v>75.614633943393031</v>
      </c>
      <c r="O9" s="3">
        <f t="shared" si="7"/>
        <v>84.269650493044296</v>
      </c>
      <c r="P9" s="3"/>
      <c r="Q9" s="3"/>
      <c r="R9" s="3">
        <v>12</v>
      </c>
      <c r="S9" s="3">
        <v>0.263241</v>
      </c>
      <c r="T9" s="3">
        <v>0.25894200000000001</v>
      </c>
      <c r="U9" s="3">
        <v>0.24195700000000001</v>
      </c>
      <c r="V9" s="3">
        <f t="shared" si="9"/>
        <v>0.25471333333333335</v>
      </c>
      <c r="W9" s="3">
        <v>0.10022500000000001</v>
      </c>
      <c r="X9" s="3">
        <f t="shared" si="8"/>
        <v>0.15448833333333334</v>
      </c>
      <c r="Y9" s="3"/>
      <c r="Z9" s="3"/>
    </row>
    <row r="10" spans="1:26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8</v>
      </c>
      <c r="S10" s="3">
        <v>0.21232400000000001</v>
      </c>
      <c r="T10" s="3">
        <v>0.20945</v>
      </c>
      <c r="U10" s="3">
        <v>0.21623000000000001</v>
      </c>
      <c r="V10" s="3">
        <f t="shared" si="9"/>
        <v>0.212668</v>
      </c>
      <c r="W10" s="3">
        <v>0.10022500000000001</v>
      </c>
      <c r="X10" s="3">
        <f t="shared" si="8"/>
        <v>0.11244299999999999</v>
      </c>
      <c r="Y10" s="3"/>
      <c r="Z10" s="3"/>
    </row>
    <row r="11" spans="1:26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4</v>
      </c>
      <c r="S11" s="3">
        <v>0.154335</v>
      </c>
      <c r="T11" s="3">
        <v>0.16566700000000001</v>
      </c>
      <c r="U11" s="3">
        <v>0.13399799999999995</v>
      </c>
      <c r="V11" s="3">
        <f t="shared" si="9"/>
        <v>0.15133333333333332</v>
      </c>
      <c r="W11" s="3">
        <v>0.10022500000000001</v>
      </c>
      <c r="X11" s="3">
        <f t="shared" si="8"/>
        <v>5.1108333333333311E-2</v>
      </c>
      <c r="Y11" s="3"/>
      <c r="Z11" s="3"/>
    </row>
    <row r="12" spans="1:26">
      <c r="A12" s="3" t="s">
        <v>41</v>
      </c>
      <c r="B12" s="3">
        <v>0.10921400000000001</v>
      </c>
      <c r="C12" s="3">
        <v>0.109296</v>
      </c>
      <c r="D12" s="3">
        <v>0.10608099999999999</v>
      </c>
      <c r="E12" s="3">
        <f>AVERAGE(B12:D12)</f>
        <v>0.108197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0</v>
      </c>
      <c r="S12" s="3">
        <v>0.105131</v>
      </c>
      <c r="T12" s="3">
        <v>9.7334000000000004E-2</v>
      </c>
      <c r="U12" s="3">
        <v>9.8210000000000006E-2</v>
      </c>
      <c r="V12" s="3">
        <f t="shared" si="9"/>
        <v>0.10022500000000001</v>
      </c>
      <c r="W12" s="3"/>
      <c r="X12" s="3"/>
      <c r="Y12" s="3"/>
      <c r="Z12" s="3"/>
    </row>
    <row r="13" spans="1:26">
      <c r="A13" s="3" t="s">
        <v>42</v>
      </c>
      <c r="B13" s="3">
        <v>0.14039599999999999</v>
      </c>
      <c r="C13" s="3">
        <v>0.138761</v>
      </c>
      <c r="D13" s="3">
        <v>0.136904</v>
      </c>
      <c r="E13" s="3">
        <v>0.108197</v>
      </c>
      <c r="F13" s="3">
        <f t="shared" si="0"/>
        <v>3.2198999999999992E-2</v>
      </c>
      <c r="G13" s="3">
        <f t="shared" si="1"/>
        <v>3.0563999999999994E-2</v>
      </c>
      <c r="H13" s="3">
        <f t="shared" si="2"/>
        <v>2.8706999999999996E-2</v>
      </c>
      <c r="I13" s="3">
        <f t="shared" si="3"/>
        <v>2.748237636999999</v>
      </c>
      <c r="J13" s="3">
        <f t="shared" si="3"/>
        <v>2.6322131319999991</v>
      </c>
      <c r="K13" s="3">
        <f t="shared" si="4"/>
        <v>2.5004348409999992</v>
      </c>
      <c r="L13" s="3">
        <v>2.6269618699999988</v>
      </c>
      <c r="M13" s="3">
        <f t="shared" si="5"/>
        <v>104.61657888471751</v>
      </c>
      <c r="N13" s="3">
        <f t="shared" si="6"/>
        <v>100.19989867610832</v>
      </c>
      <c r="O13" s="3">
        <f t="shared" si="7"/>
        <v>95.183522439174212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s="3" t="s">
        <v>43</v>
      </c>
      <c r="B14" s="3">
        <v>0.138211</v>
      </c>
      <c r="C14" s="3">
        <v>0.139711</v>
      </c>
      <c r="D14" s="3">
        <v>0.143787</v>
      </c>
      <c r="E14" s="3">
        <v>0.108197</v>
      </c>
      <c r="F14" s="3">
        <f>B14-E14</f>
        <v>3.0013999999999999E-2</v>
      </c>
      <c r="G14" s="3">
        <f t="shared" si="1"/>
        <v>3.1514E-2</v>
      </c>
      <c r="H14" s="3">
        <f t="shared" si="2"/>
        <v>3.5589999999999997E-2</v>
      </c>
      <c r="I14" s="3">
        <f t="shared" si="3"/>
        <v>2.5931834819999997</v>
      </c>
      <c r="J14" s="3">
        <f t="shared" si="3"/>
        <v>2.6996279819999995</v>
      </c>
      <c r="K14" s="3">
        <f t="shared" si="4"/>
        <v>2.9888731699999993</v>
      </c>
      <c r="L14" s="3">
        <v>2.6269618699999988</v>
      </c>
      <c r="M14" s="3">
        <f t="shared" si="5"/>
        <v>98.714165272600667</v>
      </c>
      <c r="N14" s="3">
        <f t="shared" si="6"/>
        <v>102.76616546398523</v>
      </c>
      <c r="O14" s="3">
        <f t="shared" si="7"/>
        <v>113.77680065070761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s="3" t="s">
        <v>51</v>
      </c>
      <c r="B15" s="3">
        <v>0.138262</v>
      </c>
      <c r="C15" s="3">
        <v>0.136993</v>
      </c>
      <c r="D15" s="3">
        <v>0.137548</v>
      </c>
      <c r="E15" s="3">
        <v>0.108197</v>
      </c>
      <c r="F15" s="3">
        <f t="shared" si="0"/>
        <v>3.0064999999999995E-2</v>
      </c>
      <c r="G15" s="3">
        <f t="shared" si="1"/>
        <v>2.8796000000000002E-2</v>
      </c>
      <c r="H15" s="3">
        <f t="shared" si="2"/>
        <v>2.9351000000000002E-2</v>
      </c>
      <c r="I15" s="3">
        <f t="shared" si="3"/>
        <v>2.5968025949999993</v>
      </c>
      <c r="J15" s="3">
        <f t="shared" si="3"/>
        <v>2.5067505479999999</v>
      </c>
      <c r="K15" s="3">
        <f t="shared" si="4"/>
        <v>2.5461350129999998</v>
      </c>
      <c r="L15" s="3">
        <v>2.6269618699999988</v>
      </c>
      <c r="M15" s="3">
        <f t="shared" si="5"/>
        <v>98.851933279107712</v>
      </c>
      <c r="N15" s="3">
        <f t="shared" si="6"/>
        <v>95.423941117196392</v>
      </c>
      <c r="O15" s="3">
        <f t="shared" si="7"/>
        <v>96.923181188008684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s="3" t="s">
        <v>52</v>
      </c>
      <c r="B16" s="3">
        <v>0.14574599999999999</v>
      </c>
      <c r="C16" s="3">
        <v>0.150507</v>
      </c>
      <c r="D16" s="3">
        <v>0.14644699999999999</v>
      </c>
      <c r="E16" s="3">
        <v>0.108197</v>
      </c>
      <c r="F16" s="3">
        <f t="shared" si="0"/>
        <v>3.7548999999999985E-2</v>
      </c>
      <c r="G16" s="3">
        <f t="shared" si="1"/>
        <v>4.231E-2</v>
      </c>
      <c r="H16" s="3">
        <f t="shared" si="2"/>
        <v>3.8249999999999992E-2</v>
      </c>
      <c r="I16" s="3">
        <f t="shared" si="3"/>
        <v>3.1278896869999984</v>
      </c>
      <c r="J16" s="3">
        <f t="shared" si="3"/>
        <v>3.4657445299999994</v>
      </c>
      <c r="K16" s="3">
        <f t="shared" si="4"/>
        <v>3.1776347499999988</v>
      </c>
      <c r="L16" s="3">
        <v>2.6269618699999988</v>
      </c>
      <c r="M16" s="3">
        <f t="shared" si="5"/>
        <v>119.06871290065584</v>
      </c>
      <c r="N16" s="3">
        <f t="shared" si="6"/>
        <v>131.92976150811054</v>
      </c>
      <c r="O16" s="3">
        <f t="shared" si="7"/>
        <v>120.96234765676293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s="5" t="s">
        <v>53</v>
      </c>
      <c r="B17" s="3">
        <v>0.13832900000000001</v>
      </c>
      <c r="C17" s="3">
        <v>0.14283100000000001</v>
      </c>
      <c r="D17" s="3">
        <v>0.13613</v>
      </c>
      <c r="E17" s="3">
        <v>0.108197</v>
      </c>
      <c r="F17" s="3">
        <f t="shared" si="0"/>
        <v>3.0132000000000006E-2</v>
      </c>
      <c r="G17" s="3">
        <f t="shared" si="1"/>
        <v>3.4634000000000012E-2</v>
      </c>
      <c r="H17" s="3">
        <f t="shared" si="2"/>
        <v>2.7932999999999999E-2</v>
      </c>
      <c r="I17" s="3">
        <f t="shared" si="3"/>
        <v>2.6015571159999999</v>
      </c>
      <c r="J17" s="3">
        <f t="shared" si="3"/>
        <v>2.9210325420000003</v>
      </c>
      <c r="K17" s="3">
        <f t="shared" si="4"/>
        <v>2.4455094789999996</v>
      </c>
      <c r="L17" s="3">
        <v>2.6269618699999988</v>
      </c>
      <c r="M17" s="3">
        <f t="shared" si="5"/>
        <v>99.032922620989595</v>
      </c>
      <c r="N17" s="3">
        <f t="shared" si="6"/>
        <v>111.19432586206518</v>
      </c>
      <c r="O17" s="3">
        <f t="shared" si="7"/>
        <v>93.092690340419765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s="3" t="s">
        <v>55</v>
      </c>
      <c r="B18" s="3">
        <v>0.14338799999999999</v>
      </c>
      <c r="C18" s="3">
        <v>0.14088200000000001</v>
      </c>
      <c r="D18" s="3">
        <v>0.13772100000000001</v>
      </c>
      <c r="E18" s="3">
        <v>0.108197</v>
      </c>
      <c r="F18" s="3">
        <f t="shared" si="0"/>
        <v>3.5190999999999986E-2</v>
      </c>
      <c r="G18" s="3">
        <f t="shared" si="1"/>
        <v>3.2685000000000006E-2</v>
      </c>
      <c r="H18" s="3">
        <f t="shared" si="2"/>
        <v>2.9524000000000009E-2</v>
      </c>
      <c r="I18" s="3">
        <f t="shared" si="3"/>
        <v>2.9605589329999988</v>
      </c>
      <c r="J18" s="3">
        <f t="shared" si="3"/>
        <v>2.7827256550000001</v>
      </c>
      <c r="K18" s="3">
        <f t="shared" si="4"/>
        <v>2.5584116120000004</v>
      </c>
      <c r="L18" s="3">
        <v>2.6269618699999988</v>
      </c>
      <c r="M18" s="3">
        <f t="shared" si="5"/>
        <v>112.69896859979929</v>
      </c>
      <c r="N18" s="3">
        <f t="shared" si="6"/>
        <v>105.92942694672615</v>
      </c>
      <c r="O18" s="3">
        <f t="shared" si="7"/>
        <v>97.390511876748391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s="3" t="s">
        <v>54</v>
      </c>
      <c r="B19" s="3">
        <v>0.13401199999999999</v>
      </c>
      <c r="C19" s="3">
        <v>0.13115399999999999</v>
      </c>
      <c r="D19" s="3">
        <v>0.136854</v>
      </c>
      <c r="E19" s="3">
        <v>0.108197</v>
      </c>
      <c r="F19" s="3">
        <f t="shared" si="0"/>
        <v>2.5814999999999991E-2</v>
      </c>
      <c r="G19" s="3">
        <f t="shared" si="1"/>
        <v>2.2956999999999991E-2</v>
      </c>
      <c r="H19" s="3">
        <f t="shared" si="2"/>
        <v>2.8657000000000002E-2</v>
      </c>
      <c r="I19" s="3">
        <f t="shared" si="3"/>
        <v>2.2952098449999991</v>
      </c>
      <c r="J19" s="3">
        <f t="shared" si="3"/>
        <v>2.0923975909999992</v>
      </c>
      <c r="K19" s="3">
        <f t="shared" si="4"/>
        <v>2.4968866909999998</v>
      </c>
      <c r="L19" s="3">
        <v>2.6269618699999988</v>
      </c>
      <c r="M19" s="3">
        <f t="shared" si="5"/>
        <v>87.371266070184731</v>
      </c>
      <c r="N19" s="3">
        <f t="shared" si="6"/>
        <v>79.650855038866624</v>
      </c>
      <c r="O19" s="3">
        <f t="shared" si="7"/>
        <v>95.048455766128086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s="3" t="s">
        <v>41</v>
      </c>
      <c r="B22" s="3">
        <v>0.119203</v>
      </c>
      <c r="C22" s="3">
        <v>0.115617</v>
      </c>
      <c r="D22" s="3">
        <v>0.119906</v>
      </c>
      <c r="E22" s="3">
        <f>AVERAGE(B22:D22)</f>
        <v>0.118242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s="3" t="s">
        <v>42</v>
      </c>
      <c r="B23" s="3">
        <v>0.14354500000000001</v>
      </c>
      <c r="C23" s="3">
        <v>0.142702</v>
      </c>
      <c r="D23" s="3">
        <v>0.14582600000000001</v>
      </c>
      <c r="E23" s="3">
        <v>0.118242</v>
      </c>
      <c r="F23" s="3">
        <f t="shared" ref="F23:F29" si="10">B23-E23</f>
        <v>2.5303000000000006E-2</v>
      </c>
      <c r="G23" s="3">
        <f t="shared" ref="G23:G29" si="11">C23-E23</f>
        <v>2.4459999999999996E-2</v>
      </c>
      <c r="H23" s="3">
        <f t="shared" ref="H23:H29" si="12">D23-E23</f>
        <v>2.7584000000000011E-2</v>
      </c>
      <c r="I23" s="3">
        <f t="shared" ref="I23:K29" si="13">F23*70.963+0.4633</f>
        <v>2.2588767890000003</v>
      </c>
      <c r="J23" s="3">
        <f t="shared" si="13"/>
        <v>2.1990549799999997</v>
      </c>
      <c r="K23" s="3">
        <f t="shared" si="13"/>
        <v>2.4207433920000008</v>
      </c>
      <c r="L23" s="3">
        <v>2.2928917203333334</v>
      </c>
      <c r="M23" s="3">
        <f t="shared" si="5"/>
        <v>98.516505117459801</v>
      </c>
      <c r="N23" s="3">
        <f t="shared" si="6"/>
        <v>95.907493602894945</v>
      </c>
      <c r="O23" s="3">
        <f t="shared" si="7"/>
        <v>105.57600127964528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s="3" t="s">
        <v>43</v>
      </c>
      <c r="B24" s="3">
        <v>0.149808</v>
      </c>
      <c r="C24" s="3">
        <v>0.14441000000000001</v>
      </c>
      <c r="D24" s="3">
        <v>0.14672399999999999</v>
      </c>
      <c r="E24" s="3">
        <v>0.118242</v>
      </c>
      <c r="F24" s="3">
        <f t="shared" si="10"/>
        <v>3.1565999999999997E-2</v>
      </c>
      <c r="G24" s="3">
        <f t="shared" si="11"/>
        <v>2.6168000000000011E-2</v>
      </c>
      <c r="H24" s="3">
        <f t="shared" si="12"/>
        <v>2.8481999999999993E-2</v>
      </c>
      <c r="I24" s="3">
        <f t="shared" si="13"/>
        <v>2.7033180579999994</v>
      </c>
      <c r="J24" s="3">
        <f t="shared" si="13"/>
        <v>2.3202597840000005</v>
      </c>
      <c r="K24" s="3">
        <f t="shared" si="13"/>
        <v>2.4844681659999992</v>
      </c>
      <c r="L24" s="3">
        <v>2.2928917203333334</v>
      </c>
      <c r="M24" s="3">
        <f t="shared" si="5"/>
        <v>117.89994416339029</v>
      </c>
      <c r="N24" s="3">
        <f t="shared" si="6"/>
        <v>101.19360471425524</v>
      </c>
      <c r="O24" s="3">
        <f t="shared" si="7"/>
        <v>108.35523299978662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s="3" t="s">
        <v>51</v>
      </c>
      <c r="B25" s="3">
        <v>0.14072299999999999</v>
      </c>
      <c r="C25" s="3">
        <v>0.13455900000000001</v>
      </c>
      <c r="D25" s="3">
        <v>0.14310500000000001</v>
      </c>
      <c r="E25" s="3">
        <v>0.118242</v>
      </c>
      <c r="F25" s="3">
        <f t="shared" si="10"/>
        <v>2.2480999999999987E-2</v>
      </c>
      <c r="G25" s="3">
        <f t="shared" si="11"/>
        <v>1.6317000000000012E-2</v>
      </c>
      <c r="H25" s="3">
        <f t="shared" si="12"/>
        <v>2.486300000000001E-2</v>
      </c>
      <c r="I25" s="3">
        <f t="shared" si="13"/>
        <v>2.0586192029999988</v>
      </c>
      <c r="J25" s="3">
        <f t="shared" si="13"/>
        <v>1.6212032710000008</v>
      </c>
      <c r="K25" s="3">
        <f t="shared" si="13"/>
        <v>2.2276530690000005</v>
      </c>
      <c r="L25" s="3">
        <v>2.2928917203333334</v>
      </c>
      <c r="M25" s="3">
        <f t="shared" si="5"/>
        <v>89.782661114966359</v>
      </c>
      <c r="N25" s="3">
        <f t="shared" si="6"/>
        <v>70.70561843907376</v>
      </c>
      <c r="O25" s="3">
        <f t="shared" si="7"/>
        <v>97.154743472847088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s="3" t="s">
        <v>52</v>
      </c>
      <c r="B26" s="3">
        <v>0.155136</v>
      </c>
      <c r="C26" s="3">
        <v>0.155445</v>
      </c>
      <c r="D26" s="3">
        <v>0.156556</v>
      </c>
      <c r="E26" s="3">
        <v>0.118242</v>
      </c>
      <c r="F26" s="3">
        <f t="shared" si="10"/>
        <v>3.6893999999999996E-2</v>
      </c>
      <c r="G26" s="3">
        <f t="shared" si="11"/>
        <v>3.7203E-2</v>
      </c>
      <c r="H26" s="3">
        <f t="shared" si="12"/>
        <v>3.8314000000000001E-2</v>
      </c>
      <c r="I26" s="3">
        <f t="shared" si="13"/>
        <v>3.0814089219999992</v>
      </c>
      <c r="J26" s="3">
        <f t="shared" si="13"/>
        <v>3.1033364889999997</v>
      </c>
      <c r="K26" s="3">
        <f t="shared" si="13"/>
        <v>3.1821763819999997</v>
      </c>
      <c r="L26" s="3">
        <v>2.2928917203333334</v>
      </c>
      <c r="M26" s="3">
        <f t="shared" si="5"/>
        <v>134.38963971451881</v>
      </c>
      <c r="N26" s="3">
        <f t="shared" si="6"/>
        <v>135.34596777857641</v>
      </c>
      <c r="O26" s="3">
        <f t="shared" si="7"/>
        <v>138.78441593122352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s="5" t="s">
        <v>53</v>
      </c>
      <c r="B27" s="3">
        <v>0.144814</v>
      </c>
      <c r="C27" s="3">
        <v>0.14458699999999999</v>
      </c>
      <c r="D27" s="3">
        <v>0.14893400000000001</v>
      </c>
      <c r="E27" s="3">
        <v>0.118242</v>
      </c>
      <c r="F27" s="3">
        <f t="shared" si="10"/>
        <v>2.6571999999999998E-2</v>
      </c>
      <c r="G27" s="3">
        <f t="shared" si="11"/>
        <v>2.6344999999999993E-2</v>
      </c>
      <c r="H27" s="3">
        <f t="shared" si="12"/>
        <v>3.0692000000000011E-2</v>
      </c>
      <c r="I27" s="3">
        <f t="shared" si="13"/>
        <v>2.3489288359999998</v>
      </c>
      <c r="J27" s="3">
        <f t="shared" si="13"/>
        <v>2.3328202349999994</v>
      </c>
      <c r="K27" s="3">
        <f t="shared" si="13"/>
        <v>2.6412963960000004</v>
      </c>
      <c r="L27" s="3">
        <v>2.2928917203333334</v>
      </c>
      <c r="M27" s="3">
        <f t="shared" si="5"/>
        <v>102.44394949703599</v>
      </c>
      <c r="N27" s="3">
        <f t="shared" si="6"/>
        <v>101.74140428492895</v>
      </c>
      <c r="O27" s="3">
        <f t="shared" si="7"/>
        <v>115.19499035113689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s="3" t="s">
        <v>55</v>
      </c>
      <c r="B28" s="3">
        <v>0.144676</v>
      </c>
      <c r="C28" s="3">
        <v>0.144926</v>
      </c>
      <c r="D28" s="3">
        <v>0.14904999999999999</v>
      </c>
      <c r="E28" s="3">
        <v>0.118242</v>
      </c>
      <c r="F28" s="3">
        <f t="shared" si="10"/>
        <v>2.6433999999999999E-2</v>
      </c>
      <c r="G28" s="3">
        <f t="shared" si="11"/>
        <v>2.6683999999999999E-2</v>
      </c>
      <c r="H28" s="3">
        <f t="shared" si="12"/>
        <v>3.0807999999999988E-2</v>
      </c>
      <c r="I28" s="3">
        <f t="shared" si="13"/>
        <v>2.3391359419999995</v>
      </c>
      <c r="J28" s="3">
        <f t="shared" si="13"/>
        <v>2.3568766919999997</v>
      </c>
      <c r="K28" s="3">
        <f t="shared" si="13"/>
        <v>2.6495281039999989</v>
      </c>
      <c r="L28" s="3">
        <v>2.2928917203333334</v>
      </c>
      <c r="M28" s="3">
        <f t="shared" si="5"/>
        <v>102.01685152668017</v>
      </c>
      <c r="N28" s="3">
        <f t="shared" si="6"/>
        <v>102.79057973384649</v>
      </c>
      <c r="O28" s="3">
        <f t="shared" si="7"/>
        <v>115.55400023926201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s="3" t="s">
        <v>54</v>
      </c>
      <c r="B29" s="3">
        <v>0.13956399999999999</v>
      </c>
      <c r="C29" s="3">
        <v>0.138241</v>
      </c>
      <c r="D29" s="3">
        <v>0.14207400000000001</v>
      </c>
      <c r="E29" s="3">
        <v>0.118242</v>
      </c>
      <c r="F29" s="3">
        <f t="shared" si="10"/>
        <v>2.1321999999999994E-2</v>
      </c>
      <c r="G29" s="3">
        <f t="shared" si="11"/>
        <v>1.9999000000000003E-2</v>
      </c>
      <c r="H29" s="3">
        <f t="shared" si="12"/>
        <v>2.3832000000000006E-2</v>
      </c>
      <c r="I29" s="3">
        <f t="shared" si="13"/>
        <v>1.9763730859999995</v>
      </c>
      <c r="J29" s="3">
        <f t="shared" si="13"/>
        <v>1.882489037</v>
      </c>
      <c r="K29" s="3">
        <f t="shared" si="13"/>
        <v>2.1544902160000001</v>
      </c>
      <c r="L29" s="3">
        <v>2.2928917203333334</v>
      </c>
      <c r="M29" s="3">
        <f t="shared" si="5"/>
        <v>86.195657146543354</v>
      </c>
      <c r="N29" s="3">
        <f t="shared" si="6"/>
        <v>82.101087474219227</v>
      </c>
      <c r="O29" s="3">
        <f t="shared" si="7"/>
        <v>93.963888346493178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2" spans="1:26">
      <c r="B32" s="3"/>
      <c r="C32" s="3">
        <v>1</v>
      </c>
      <c r="D32" s="3">
        <v>2</v>
      </c>
      <c r="E32" s="3">
        <v>3</v>
      </c>
      <c r="F32" s="3">
        <v>4</v>
      </c>
      <c r="G32" s="3">
        <v>5</v>
      </c>
      <c r="H32" s="3">
        <v>6</v>
      </c>
      <c r="I32" s="3">
        <v>7</v>
      </c>
      <c r="J32" s="3">
        <v>8</v>
      </c>
      <c r="K32" s="3">
        <v>9</v>
      </c>
      <c r="L32" s="3" t="s">
        <v>57</v>
      </c>
    </row>
    <row r="33" spans="2:12">
      <c r="B33" s="3" t="s">
        <v>42</v>
      </c>
      <c r="C33" s="3">
        <v>100.93333463181283</v>
      </c>
      <c r="D33" s="3">
        <v>95.14144199327724</v>
      </c>
      <c r="E33" s="3">
        <v>103.92522337490998</v>
      </c>
      <c r="F33" s="3">
        <v>104.61657888471751</v>
      </c>
      <c r="G33" s="3">
        <v>100.19989867610832</v>
      </c>
      <c r="H33" s="3">
        <v>95.183522439174212</v>
      </c>
      <c r="I33" s="3">
        <v>98.516505117459801</v>
      </c>
      <c r="J33" s="3">
        <v>95.907493602894945</v>
      </c>
      <c r="K33" s="3">
        <v>105.57600127964528</v>
      </c>
      <c r="L33" s="3">
        <v>4.4999999999999997E-3</v>
      </c>
    </row>
    <row r="34" spans="2:12">
      <c r="B34" s="3" t="s">
        <v>43</v>
      </c>
      <c r="C34" s="3">
        <v>121.30595089177099</v>
      </c>
      <c r="D34" s="3">
        <v>109.35101992251803</v>
      </c>
      <c r="E34" s="3">
        <v>113.03975363869094</v>
      </c>
      <c r="F34" s="3">
        <v>98.714165272600667</v>
      </c>
      <c r="G34" s="3">
        <v>102.76616546398523</v>
      </c>
      <c r="H34" s="3">
        <v>113.77680065070761</v>
      </c>
      <c r="I34" s="3">
        <v>117.89994416339029</v>
      </c>
      <c r="J34" s="3">
        <v>101.19360471425524</v>
      </c>
      <c r="K34" s="3">
        <v>108.35523299978662</v>
      </c>
      <c r="L34" s="3"/>
    </row>
    <row r="35" spans="2:12">
      <c r="B35" s="3" t="s">
        <v>51</v>
      </c>
      <c r="C35" s="3">
        <v>83.749541563864582</v>
      </c>
      <c r="D35" s="3">
        <v>91.311319441987592</v>
      </c>
      <c r="E35" s="3">
        <v>99.749203137709443</v>
      </c>
      <c r="F35" s="3">
        <v>98.851933279107712</v>
      </c>
      <c r="G35" s="3">
        <v>95.423941117196392</v>
      </c>
      <c r="H35" s="3">
        <v>96.923181188008684</v>
      </c>
      <c r="I35" s="3">
        <v>89.782661114966359</v>
      </c>
      <c r="J35" s="3">
        <v>70.70561843907376</v>
      </c>
      <c r="K35" s="3">
        <v>97.154743472847088</v>
      </c>
      <c r="L35" s="3">
        <v>4.0000000000000002E-4</v>
      </c>
    </row>
    <row r="36" spans="2:12">
      <c r="B36" s="3" t="s">
        <v>52</v>
      </c>
      <c r="C36" s="3">
        <v>120.22281142275099</v>
      </c>
      <c r="D36" s="3">
        <v>131.35970698882798</v>
      </c>
      <c r="E36" s="3">
        <v>119.19016796627278</v>
      </c>
      <c r="F36" s="3">
        <v>119.06871290065584</v>
      </c>
      <c r="G36" s="3">
        <v>131.92976150811054</v>
      </c>
      <c r="H36" s="3">
        <v>120.96234765676293</v>
      </c>
      <c r="I36" s="3">
        <v>134.38963971451881</v>
      </c>
      <c r="J36" s="3">
        <v>135.34596777857641</v>
      </c>
      <c r="K36" s="3">
        <v>138.78441593122352</v>
      </c>
      <c r="L36" s="3">
        <v>1E-4</v>
      </c>
    </row>
    <row r="37" spans="2:12">
      <c r="B37" s="5" t="s">
        <v>53</v>
      </c>
      <c r="C37" s="3">
        <v>97.297621728808792</v>
      </c>
      <c r="D37" s="3">
        <v>107.32360501896787</v>
      </c>
      <c r="E37" s="3">
        <v>99.534595084407101</v>
      </c>
      <c r="F37" s="3">
        <v>99.032922620989595</v>
      </c>
      <c r="G37" s="3">
        <v>111.19432586206518</v>
      </c>
      <c r="H37" s="3">
        <v>93.092690340419765</v>
      </c>
      <c r="I37" s="3">
        <v>102.44394949703599</v>
      </c>
      <c r="J37" s="3">
        <v>101.74140428492895</v>
      </c>
      <c r="K37" s="3">
        <v>115.19499035113689</v>
      </c>
      <c r="L37" s="3">
        <v>7.4800000000000005E-2</v>
      </c>
    </row>
    <row r="38" spans="2:12">
      <c r="B38" s="3" t="s">
        <v>55</v>
      </c>
      <c r="C38" s="3">
        <v>95.80798935882801</v>
      </c>
      <c r="D38" s="3">
        <v>79.010490786823851</v>
      </c>
      <c r="E38" s="3">
        <v>96.522507936293337</v>
      </c>
      <c r="F38" s="3">
        <v>112.69896859979929</v>
      </c>
      <c r="G38" s="3">
        <v>105.92942694672615</v>
      </c>
      <c r="H38" s="3">
        <v>97.390511876748391</v>
      </c>
      <c r="I38" s="3">
        <v>102.01685152668017</v>
      </c>
      <c r="J38" s="3">
        <v>102.79057973384649</v>
      </c>
      <c r="K38" s="3">
        <v>115.55400023926201</v>
      </c>
      <c r="L38" s="3">
        <v>6.4299999999999996E-2</v>
      </c>
    </row>
    <row r="39" spans="2:12">
      <c r="B39" s="3" t="s">
        <v>54</v>
      </c>
      <c r="C39" s="3">
        <v>72.670716412210581</v>
      </c>
      <c r="D39" s="3">
        <v>75.614633943393031</v>
      </c>
      <c r="E39" s="3">
        <v>84.269650493044296</v>
      </c>
      <c r="F39" s="3">
        <v>87.371266070184731</v>
      </c>
      <c r="G39" s="3">
        <v>79.650855038866624</v>
      </c>
      <c r="H39" s="3">
        <v>95.048455766128086</v>
      </c>
      <c r="I39" s="3">
        <v>86.195657146543354</v>
      </c>
      <c r="J39" s="3">
        <v>82.101087474219227</v>
      </c>
      <c r="K39" s="3">
        <v>93.963888346493178</v>
      </c>
      <c r="L39" s="6">
        <v>2.5600000000000001E-6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Fig.3c</vt:lpstr>
      <vt:lpstr>Fig.3d</vt:lpstr>
      <vt:lpstr>Fig.3k</vt:lpstr>
      <vt:lpstr>Fig.3l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2021-12-14T12:17:31Z</dcterms:created>
  <dcterms:modified xsi:type="dcterms:W3CDTF">2022-02-24T15:16:55Z</dcterms:modified>
</cp:coreProperties>
</file>