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cuments\Final_16012022\Final ext.Fig04032022\"/>
    </mc:Choice>
  </mc:AlternateContent>
  <xr:revisionPtr revIDLastSave="0" documentId="13_ncr:1_{2EEFA367-F902-4FC6-8BFB-B13500C0AE95}" xr6:coauthVersionLast="36" xr6:coauthVersionMax="36" xr10:uidLastSave="{00000000-0000-0000-0000-000000000000}"/>
  <bookViews>
    <workbookView xWindow="0" yWindow="0" windowWidth="28800" windowHeight="12225" activeTab="1" xr2:uid="{AF086AEC-44D5-4D4A-96FF-64031BC529E2}"/>
  </bookViews>
  <sheets>
    <sheet name="Fig. 1c" sheetId="1" r:id="rId1"/>
    <sheet name="Fig.1d" sheetId="2" r:id="rId2"/>
    <sheet name="Fig. 1e" sheetId="3" r:id="rId3"/>
    <sheet name="Fig. 1f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9" i="4" l="1"/>
  <c r="M20" i="4" s="1"/>
  <c r="L19" i="4"/>
  <c r="L20" i="4" s="1"/>
  <c r="J19" i="4"/>
  <c r="J20" i="4" s="1"/>
  <c r="I19" i="4"/>
  <c r="I20" i="4" s="1"/>
  <c r="G19" i="4"/>
  <c r="G20" i="4" s="1"/>
  <c r="F19" i="4"/>
  <c r="F20" i="4" s="1"/>
  <c r="D19" i="4"/>
  <c r="D20" i="4" s="1"/>
  <c r="C19" i="4"/>
  <c r="C20" i="4" s="1"/>
  <c r="M18" i="4"/>
  <c r="L18" i="4"/>
  <c r="J18" i="4"/>
  <c r="I18" i="4"/>
  <c r="G18" i="4"/>
  <c r="F18" i="4"/>
  <c r="D18" i="4"/>
  <c r="C18" i="4"/>
  <c r="L31" i="3"/>
  <c r="K31" i="3"/>
  <c r="J31" i="3"/>
  <c r="H31" i="3"/>
  <c r="D31" i="3"/>
  <c r="C31" i="3"/>
  <c r="O30" i="3"/>
  <c r="O31" i="3" s="1"/>
  <c r="N30" i="3"/>
  <c r="N31" i="3" s="1"/>
  <c r="M30" i="3"/>
  <c r="M31" i="3" s="1"/>
  <c r="L30" i="3"/>
  <c r="K30" i="3"/>
  <c r="J30" i="3"/>
  <c r="I30" i="3"/>
  <c r="I31" i="3" s="1"/>
  <c r="H30" i="3"/>
  <c r="G30" i="3"/>
  <c r="G31" i="3" s="1"/>
  <c r="F30" i="3"/>
  <c r="F31" i="3" s="1"/>
  <c r="E30" i="3"/>
  <c r="E31" i="3" s="1"/>
  <c r="D30" i="3"/>
  <c r="C30" i="3"/>
  <c r="O29" i="3"/>
  <c r="N29" i="3"/>
  <c r="M29" i="3"/>
  <c r="L29" i="3"/>
  <c r="K29" i="3"/>
  <c r="J29" i="3"/>
  <c r="I29" i="3"/>
  <c r="H29" i="3"/>
  <c r="G29" i="3"/>
  <c r="F29" i="3"/>
  <c r="E29" i="3"/>
  <c r="D29" i="3"/>
  <c r="C29" i="3"/>
  <c r="O16" i="3"/>
  <c r="K16" i="3"/>
  <c r="J16" i="3"/>
  <c r="I16" i="3"/>
  <c r="G16" i="3"/>
  <c r="C16" i="3"/>
  <c r="O15" i="3"/>
  <c r="N15" i="3"/>
  <c r="N16" i="3" s="1"/>
  <c r="M15" i="3"/>
  <c r="M16" i="3" s="1"/>
  <c r="L15" i="3"/>
  <c r="L16" i="3" s="1"/>
  <c r="K15" i="3"/>
  <c r="J15" i="3"/>
  <c r="I15" i="3"/>
  <c r="H15" i="3"/>
  <c r="H16" i="3" s="1"/>
  <c r="G15" i="3"/>
  <c r="F15" i="3"/>
  <c r="F16" i="3" s="1"/>
  <c r="E15" i="3"/>
  <c r="E16" i="3" s="1"/>
  <c r="D15" i="3"/>
  <c r="D16" i="3" s="1"/>
  <c r="C15" i="3"/>
  <c r="O14" i="3"/>
  <c r="N14" i="3"/>
  <c r="M14" i="3"/>
  <c r="L14" i="3"/>
  <c r="K14" i="3"/>
  <c r="J14" i="3"/>
  <c r="I14" i="3"/>
  <c r="H14" i="3"/>
  <c r="G14" i="3"/>
  <c r="F14" i="3"/>
  <c r="E14" i="3"/>
  <c r="D14" i="3"/>
  <c r="C14" i="3"/>
  <c r="L47" i="2"/>
  <c r="D47" i="2"/>
  <c r="O46" i="2"/>
  <c r="O47" i="2" s="1"/>
  <c r="N46" i="2"/>
  <c r="N47" i="2" s="1"/>
  <c r="M46" i="2"/>
  <c r="M47" i="2" s="1"/>
  <c r="L46" i="2"/>
  <c r="K46" i="2"/>
  <c r="K47" i="2" s="1"/>
  <c r="J46" i="2"/>
  <c r="J47" i="2" s="1"/>
  <c r="I46" i="2"/>
  <c r="I47" i="2" s="1"/>
  <c r="H46" i="2"/>
  <c r="H47" i="2" s="1"/>
  <c r="G46" i="2"/>
  <c r="G47" i="2" s="1"/>
  <c r="F46" i="2"/>
  <c r="F47" i="2" s="1"/>
  <c r="E46" i="2"/>
  <c r="E47" i="2" s="1"/>
  <c r="D46" i="2"/>
  <c r="C46" i="2"/>
  <c r="C47" i="2" s="1"/>
  <c r="O45" i="2"/>
  <c r="N45" i="2"/>
  <c r="M45" i="2"/>
  <c r="L45" i="2"/>
  <c r="K45" i="2"/>
  <c r="J45" i="2"/>
  <c r="I45" i="2"/>
  <c r="H45" i="2"/>
  <c r="G45" i="2"/>
  <c r="F45" i="2"/>
  <c r="E45" i="2"/>
  <c r="D45" i="2"/>
  <c r="C45" i="2"/>
  <c r="O34" i="2"/>
  <c r="M34" i="2"/>
  <c r="L34" i="2"/>
  <c r="K34" i="2"/>
  <c r="G34" i="2"/>
  <c r="E34" i="2"/>
  <c r="D34" i="2"/>
  <c r="C34" i="2"/>
  <c r="O33" i="2"/>
  <c r="N33" i="2"/>
  <c r="N34" i="2" s="1"/>
  <c r="M33" i="2"/>
  <c r="L33" i="2"/>
  <c r="K33" i="2"/>
  <c r="J33" i="2"/>
  <c r="J34" i="2" s="1"/>
  <c r="I33" i="2"/>
  <c r="I34" i="2" s="1"/>
  <c r="H33" i="2"/>
  <c r="H34" i="2" s="1"/>
  <c r="G33" i="2"/>
  <c r="F33" i="2"/>
  <c r="F34" i="2" s="1"/>
  <c r="E33" i="2"/>
  <c r="D33" i="2"/>
  <c r="C33" i="2"/>
  <c r="O32" i="2"/>
  <c r="N32" i="2"/>
  <c r="M32" i="2"/>
  <c r="L32" i="2"/>
  <c r="K32" i="2"/>
  <c r="J32" i="2"/>
  <c r="I32" i="2"/>
  <c r="H32" i="2"/>
  <c r="G32" i="2"/>
  <c r="F32" i="2"/>
  <c r="E32" i="2"/>
  <c r="D32" i="2"/>
  <c r="C32" i="2"/>
  <c r="N23" i="2"/>
  <c r="L23" i="2"/>
  <c r="K23" i="2"/>
  <c r="J23" i="2"/>
  <c r="F23" i="2"/>
  <c r="D23" i="2"/>
  <c r="C23" i="2"/>
  <c r="O22" i="2"/>
  <c r="O23" i="2" s="1"/>
  <c r="N22" i="2"/>
  <c r="M22" i="2"/>
  <c r="M23" i="2" s="1"/>
  <c r="L22" i="2"/>
  <c r="K22" i="2"/>
  <c r="J22" i="2"/>
  <c r="I22" i="2"/>
  <c r="I23" i="2" s="1"/>
  <c r="H22" i="2"/>
  <c r="H23" i="2" s="1"/>
  <c r="G22" i="2"/>
  <c r="G23" i="2" s="1"/>
  <c r="F22" i="2"/>
  <c r="E22" i="2"/>
  <c r="E23" i="2" s="1"/>
  <c r="D22" i="2"/>
  <c r="C22" i="2"/>
  <c r="O21" i="2"/>
  <c r="N21" i="2"/>
  <c r="M21" i="2"/>
  <c r="L21" i="2"/>
  <c r="K21" i="2"/>
  <c r="J21" i="2"/>
  <c r="I21" i="2"/>
  <c r="H21" i="2"/>
  <c r="G21" i="2"/>
  <c r="F21" i="2"/>
  <c r="E21" i="2"/>
  <c r="D21" i="2"/>
  <c r="C21" i="2"/>
  <c r="M12" i="2"/>
  <c r="K12" i="2"/>
  <c r="J12" i="2"/>
  <c r="I12" i="2"/>
  <c r="E12" i="2"/>
  <c r="C12" i="2"/>
  <c r="O11" i="2"/>
  <c r="O12" i="2" s="1"/>
  <c r="N11" i="2"/>
  <c r="N12" i="2" s="1"/>
  <c r="M11" i="2"/>
  <c r="L11" i="2"/>
  <c r="L12" i="2" s="1"/>
  <c r="K11" i="2"/>
  <c r="J11" i="2"/>
  <c r="I11" i="2"/>
  <c r="H11" i="2"/>
  <c r="H12" i="2" s="1"/>
  <c r="G11" i="2"/>
  <c r="G12" i="2" s="1"/>
  <c r="F11" i="2"/>
  <c r="F12" i="2" s="1"/>
  <c r="E11" i="2"/>
  <c r="D11" i="2"/>
  <c r="D12" i="2" s="1"/>
  <c r="C11" i="2"/>
  <c r="O10" i="2"/>
  <c r="N10" i="2"/>
  <c r="M10" i="2"/>
  <c r="L10" i="2"/>
  <c r="K10" i="2"/>
  <c r="J10" i="2"/>
  <c r="I10" i="2"/>
  <c r="H10" i="2"/>
  <c r="G10" i="2"/>
  <c r="F10" i="2"/>
  <c r="E10" i="2"/>
  <c r="D10" i="2"/>
  <c r="C10" i="2"/>
</calcChain>
</file>

<file path=xl/sharedStrings.xml><?xml version="1.0" encoding="utf-8"?>
<sst xmlns="http://schemas.openxmlformats.org/spreadsheetml/2006/main" count="680" uniqueCount="116">
  <si>
    <t>Fig. 1c</t>
  </si>
  <si>
    <t>Response rate (% of Max)</t>
  </si>
  <si>
    <t>Ms. No</t>
  </si>
  <si>
    <t>Thy1-YFP</t>
  </si>
  <si>
    <t>Sham</t>
  </si>
  <si>
    <t>Forces (g)</t>
  </si>
  <si>
    <t>Basal</t>
  </si>
  <si>
    <t>1 W</t>
  </si>
  <si>
    <t>8 W</t>
  </si>
  <si>
    <t>16 W</t>
  </si>
  <si>
    <t>42 W</t>
  </si>
  <si>
    <t>SNI</t>
  </si>
  <si>
    <t>SNS-mGFP</t>
  </si>
  <si>
    <t>Fig. 1d</t>
  </si>
  <si>
    <t>Total length of fiber (% of basal)</t>
  </si>
  <si>
    <t>Day3</t>
  </si>
  <si>
    <t>2 W</t>
  </si>
  <si>
    <t>4W</t>
  </si>
  <si>
    <t>12 W</t>
  </si>
  <si>
    <t>20W</t>
  </si>
  <si>
    <t>24 W</t>
  </si>
  <si>
    <t>30 W</t>
  </si>
  <si>
    <t>36 W</t>
  </si>
  <si>
    <t>Stats: Two Way Repeated Measures ANOVA (One Factor Repetition) for Thy1-YFP</t>
  </si>
  <si>
    <t>Stats: Two Way Repeated Measures ANOVA (One Factor Repetition) for SNS-mGFP</t>
  </si>
  <si>
    <t>Stats: Two Way Repeated Measures ANOVA (One Factor Repetition) for Thy1YFP and SNS-mGFP</t>
  </si>
  <si>
    <t>Source of Variation</t>
  </si>
  <si>
    <t xml:space="preserve">DF </t>
  </si>
  <si>
    <t xml:space="preserve">  F </t>
  </si>
  <si>
    <t xml:space="preserve">  P </t>
  </si>
  <si>
    <t>groups</t>
  </si>
  <si>
    <t>&lt;0.001</t>
  </si>
  <si>
    <t>time</t>
  </si>
  <si>
    <t>AVG</t>
  </si>
  <si>
    <t>group x time</t>
  </si>
  <si>
    <t>SD</t>
  </si>
  <si>
    <t>Residual</t>
  </si>
  <si>
    <t>SE</t>
  </si>
  <si>
    <t>Total</t>
  </si>
  <si>
    <t>All Pairwise Multiple Comparison (Bonferroni t-test):</t>
  </si>
  <si>
    <r>
      <t xml:space="preserve">Comparisons for factor: </t>
    </r>
    <r>
      <rPr>
        <b/>
        <sz val="10"/>
        <color theme="1"/>
        <rFont val="Times New Roman"/>
        <family val="1"/>
      </rPr>
      <t>groups</t>
    </r>
  </si>
  <si>
    <t>Comparison</t>
  </si>
  <si>
    <t>Diff of Means</t>
  </si>
  <si>
    <t>t</t>
  </si>
  <si>
    <t>P</t>
  </si>
  <si>
    <t>P&lt;0.050</t>
  </si>
  <si>
    <t>sham vs. SNI</t>
  </si>
  <si>
    <t>Yes</t>
  </si>
  <si>
    <r>
      <t xml:space="preserve">Comparisons for factor: </t>
    </r>
    <r>
      <rPr>
        <b/>
        <sz val="10"/>
        <color theme="1"/>
        <rFont val="Times New Roman"/>
        <family val="1"/>
      </rPr>
      <t>groups within Basal</t>
    </r>
  </si>
  <si>
    <t>No</t>
  </si>
  <si>
    <t>SNS_mGFP</t>
  </si>
  <si>
    <r>
      <t xml:space="preserve">Comparisons for factor: </t>
    </r>
    <r>
      <rPr>
        <b/>
        <sz val="10"/>
        <color theme="1"/>
        <rFont val="Times New Roman"/>
        <family val="1"/>
      </rPr>
      <t>groups within Day3</t>
    </r>
  </si>
  <si>
    <r>
      <t xml:space="preserve">Comparisons for factor: </t>
    </r>
    <r>
      <rPr>
        <b/>
        <sz val="10"/>
        <color theme="1"/>
        <rFont val="Times New Roman"/>
        <family val="1"/>
      </rPr>
      <t>groups within 1W</t>
    </r>
  </si>
  <si>
    <r>
      <t xml:space="preserve">Comparisons for factor: </t>
    </r>
    <r>
      <rPr>
        <b/>
        <sz val="10"/>
        <color theme="1"/>
        <rFont val="Times New Roman"/>
        <family val="1"/>
      </rPr>
      <t>groups within 2W</t>
    </r>
  </si>
  <si>
    <r>
      <t xml:space="preserve">Comparisons for factor: </t>
    </r>
    <r>
      <rPr>
        <b/>
        <sz val="10"/>
        <color theme="1"/>
        <rFont val="Times New Roman"/>
        <family val="1"/>
      </rPr>
      <t>groups within 4W</t>
    </r>
  </si>
  <si>
    <r>
      <t xml:space="preserve">Comparisons for factor: </t>
    </r>
    <r>
      <rPr>
        <b/>
        <sz val="10"/>
        <color theme="1"/>
        <rFont val="Times New Roman"/>
        <family val="1"/>
      </rPr>
      <t>groups within 8W</t>
    </r>
  </si>
  <si>
    <r>
      <t xml:space="preserve">Comparisons for factor: </t>
    </r>
    <r>
      <rPr>
        <b/>
        <sz val="10"/>
        <color theme="1"/>
        <rFont val="Times New Roman"/>
        <family val="1"/>
      </rPr>
      <t>groups within 12W</t>
    </r>
  </si>
  <si>
    <r>
      <t xml:space="preserve">Comparisons for factor: </t>
    </r>
    <r>
      <rPr>
        <b/>
        <sz val="10"/>
        <color theme="1"/>
        <rFont val="Times New Roman"/>
        <family val="1"/>
      </rPr>
      <t>groups within 16W</t>
    </r>
  </si>
  <si>
    <r>
      <t xml:space="preserve">Comparisons for factor: </t>
    </r>
    <r>
      <rPr>
        <b/>
        <sz val="10"/>
        <color theme="1"/>
        <rFont val="Times New Roman"/>
        <family val="1"/>
      </rPr>
      <t>groups within 20W</t>
    </r>
  </si>
  <si>
    <r>
      <t xml:space="preserve">Comparisons for factor: </t>
    </r>
    <r>
      <rPr>
        <b/>
        <sz val="10"/>
        <color theme="1"/>
        <rFont val="Times New Roman"/>
        <family val="1"/>
      </rPr>
      <t>groups within 24W</t>
    </r>
  </si>
  <si>
    <r>
      <t xml:space="preserve">Comparisons for factor: </t>
    </r>
    <r>
      <rPr>
        <b/>
        <sz val="10"/>
        <color theme="1"/>
        <rFont val="Times New Roman"/>
        <family val="1"/>
      </rPr>
      <t>groups within 30W</t>
    </r>
  </si>
  <si>
    <r>
      <t xml:space="preserve">Comparisons for factor: </t>
    </r>
    <r>
      <rPr>
        <b/>
        <sz val="10"/>
        <color theme="1"/>
        <rFont val="Times New Roman"/>
        <family val="1"/>
      </rPr>
      <t>groups within 36W</t>
    </r>
  </si>
  <si>
    <r>
      <t xml:space="preserve">Comparisons for factor: </t>
    </r>
    <r>
      <rPr>
        <b/>
        <sz val="10"/>
        <color theme="1"/>
        <rFont val="Times New Roman"/>
        <family val="1"/>
      </rPr>
      <t>groups within 42W</t>
    </r>
  </si>
  <si>
    <r>
      <t xml:space="preserve">Comparisons for factor: </t>
    </r>
    <r>
      <rPr>
        <b/>
        <sz val="10"/>
        <color theme="1"/>
        <rFont val="Times New Roman"/>
        <family val="1"/>
      </rPr>
      <t>time within SNI</t>
    </r>
  </si>
  <si>
    <t>Basal vs. 3 Days</t>
  </si>
  <si>
    <t>Basal vs. 1W</t>
  </si>
  <si>
    <t>Basal vs. 2W</t>
  </si>
  <si>
    <t>Basal vs. 4W</t>
  </si>
  <si>
    <t>Basal vs. 8W</t>
  </si>
  <si>
    <t>Basal vs. 12W</t>
  </si>
  <si>
    <t>Basal vs. 16W</t>
  </si>
  <si>
    <t>Basal vs. 20W</t>
  </si>
  <si>
    <t>Basal vs. 24W</t>
  </si>
  <si>
    <t>Basal vs. 30W</t>
  </si>
  <si>
    <t>Basal vs. 36W</t>
  </si>
  <si>
    <t>Basal vs. 42W</t>
  </si>
  <si>
    <t>Fig. 1e</t>
  </si>
  <si>
    <t>Threshold (grams)</t>
  </si>
  <si>
    <t>sham</t>
  </si>
  <si>
    <t>Ms. NO</t>
  </si>
  <si>
    <t>3D</t>
  </si>
  <si>
    <t>1w</t>
  </si>
  <si>
    <t>2w</t>
  </si>
  <si>
    <t>4w</t>
  </si>
  <si>
    <t>8w</t>
  </si>
  <si>
    <t>12w</t>
  </si>
  <si>
    <t>16w</t>
  </si>
  <si>
    <t>24W</t>
  </si>
  <si>
    <t>30W</t>
  </si>
  <si>
    <t>36W</t>
  </si>
  <si>
    <t>42W</t>
  </si>
  <si>
    <t>Stats: Two Way Repeated Measures ANOVA (One Factor Repetition) from 20W to 42W</t>
  </si>
  <si>
    <t>Fig. 1f</t>
  </si>
  <si>
    <t>Place escape/avoidance paradiagm (PEAP)</t>
  </si>
  <si>
    <t>No stimulation</t>
  </si>
  <si>
    <t>Stimulation</t>
  </si>
  <si>
    <t xml:space="preserve">Stats: Two Way Repeated Measures ANOVA (One Factor Repetition) </t>
  </si>
  <si>
    <t>Bright</t>
  </si>
  <si>
    <t>Dark</t>
  </si>
  <si>
    <t>group</t>
  </si>
  <si>
    <t>chamber</t>
  </si>
  <si>
    <t>group x chamber</t>
  </si>
  <si>
    <t>SNI_nostim vs. SNI_stim</t>
  </si>
  <si>
    <t>SNI_nostim vs. sham_nostim</t>
  </si>
  <si>
    <t>SNI_nostim vs. sham_stim</t>
  </si>
  <si>
    <t>sham_stim vs. SNI_stim</t>
  </si>
  <si>
    <t>sham_stim vs. sham_nostim</t>
  </si>
  <si>
    <t>sham_nostim vs. SNI_stim</t>
  </si>
  <si>
    <r>
      <t xml:space="preserve">Comparisons for factor: </t>
    </r>
    <r>
      <rPr>
        <b/>
        <sz val="10"/>
        <color theme="1"/>
        <rFont val="Times New Roman"/>
        <family val="1"/>
      </rPr>
      <t>group within bright</t>
    </r>
  </si>
  <si>
    <t>SNI_stim vs. SNI_nostim</t>
  </si>
  <si>
    <t>SNI_stim vs. sham_stim</t>
  </si>
  <si>
    <t>SNI_stim vs. sham_nostim</t>
  </si>
  <si>
    <t>sham_nostim vs. SNI_nostim</t>
  </si>
  <si>
    <t>sham_nostim vs. sham_stim</t>
  </si>
  <si>
    <t>sham_stim vs. SNI_nostim</t>
  </si>
  <si>
    <r>
      <t xml:space="preserve">Comparisons for factor: </t>
    </r>
    <r>
      <rPr>
        <b/>
        <sz val="10"/>
        <color theme="1"/>
        <rFont val="Times New Roman"/>
        <family val="1"/>
      </rPr>
      <t>group within dark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</si>
</sst>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2" fillId="0" borderId="0" xfId="0" applyFont="1"/>
    <xf numFmtId="0" fontId="2" fillId="2" borderId="0" xfId="0" applyFont="1" applyFill="1"/>
    <xf numFmtId="0" fontId="3" fillId="2" borderId="0" xfId="0" applyFont="1" applyFill="1"/>
    <xf numFmtId="0" fontId="0" fillId="3" borderId="0" xfId="0" applyFill="1"/>
    <xf numFmtId="0" fontId="0" fillId="4" borderId="0" xfId="0" applyFill="1"/>
    <xf numFmtId="0" fontId="0" fillId="0" borderId="0" xfId="0" applyFill="1" applyBorder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0" borderId="1" xfId="0" applyBorder="1"/>
    <xf numFmtId="0" fontId="0" fillId="0" borderId="1" xfId="0" applyFill="1" applyBorder="1"/>
    <xf numFmtId="0" fontId="0" fillId="8" borderId="0" xfId="0" applyFill="1"/>
    <xf numFmtId="0" fontId="0" fillId="2" borderId="0" xfId="0" applyFill="1"/>
    <xf numFmtId="0" fontId="4" fillId="9" borderId="2" xfId="0" applyFont="1" applyFill="1" applyBorder="1"/>
    <xf numFmtId="0" fontId="0" fillId="9" borderId="3" xfId="0" applyFill="1" applyBorder="1"/>
    <xf numFmtId="0" fontId="0" fillId="9" borderId="4" xfId="0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4" fillId="0" borderId="8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0" fillId="0" borderId="0" xfId="0" applyBorder="1"/>
    <xf numFmtId="0" fontId="0" fillId="0" borderId="9" xfId="0" applyBorder="1"/>
    <xf numFmtId="0" fontId="5" fillId="0" borderId="8" xfId="0" applyFont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164" fontId="5" fillId="0" borderId="0" xfId="0" applyNumberFormat="1" applyFont="1" applyBorder="1" applyAlignment="1">
      <alignment horizontal="right" vertical="center"/>
    </xf>
    <xf numFmtId="0" fontId="0" fillId="0" borderId="10" xfId="0" applyBorder="1"/>
    <xf numFmtId="0" fontId="1" fillId="0" borderId="5" xfId="0" applyFont="1" applyBorder="1"/>
    <xf numFmtId="0" fontId="1" fillId="0" borderId="6" xfId="0" applyFont="1" applyFill="1" applyBorder="1"/>
    <xf numFmtId="0" fontId="1" fillId="0" borderId="7" xfId="0" applyFont="1" applyFill="1" applyBorder="1"/>
    <xf numFmtId="0" fontId="1" fillId="0" borderId="8" xfId="0" applyFont="1" applyBorder="1"/>
    <xf numFmtId="0" fontId="1" fillId="0" borderId="0" xfId="0" applyFont="1" applyFill="1" applyBorder="1"/>
    <xf numFmtId="0" fontId="1" fillId="0" borderId="9" xfId="0" applyFont="1" applyFill="1" applyBorder="1"/>
    <xf numFmtId="0" fontId="0" fillId="0" borderId="0" xfId="0" applyBorder="1" applyAlignment="1">
      <alignment horizontal="right"/>
    </xf>
    <xf numFmtId="3" fontId="5" fillId="0" borderId="0" xfId="0" applyNumberFormat="1" applyFont="1" applyBorder="1" applyAlignment="1">
      <alignment horizontal="right" vertical="center"/>
    </xf>
    <xf numFmtId="0" fontId="1" fillId="0" borderId="11" xfId="0" applyFont="1" applyBorder="1"/>
    <xf numFmtId="0" fontId="1" fillId="0" borderId="12" xfId="0" applyFont="1" applyFill="1" applyBorder="1"/>
    <xf numFmtId="0" fontId="1" fillId="0" borderId="13" xfId="0" applyFont="1" applyFill="1" applyBorder="1"/>
    <xf numFmtId="0" fontId="5" fillId="0" borderId="11" xfId="0" applyFont="1" applyBorder="1"/>
    <xf numFmtId="0" fontId="5" fillId="0" borderId="12" xfId="0" applyFont="1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12" xfId="0" applyBorder="1"/>
    <xf numFmtId="0" fontId="0" fillId="0" borderId="13" xfId="0" applyBorder="1"/>
    <xf numFmtId="3" fontId="5" fillId="0" borderId="12" xfId="0" applyNumberFormat="1" applyFont="1" applyBorder="1" applyAlignment="1">
      <alignment horizontal="right"/>
    </xf>
    <xf numFmtId="0" fontId="4" fillId="9" borderId="2" xfId="0" applyFont="1" applyFill="1" applyBorder="1" applyAlignment="1">
      <alignment vertical="center"/>
    </xf>
    <xf numFmtId="0" fontId="1" fillId="9" borderId="3" xfId="0" applyFont="1" applyFill="1" applyBorder="1"/>
    <xf numFmtId="0" fontId="1" fillId="9" borderId="4" xfId="0" applyFont="1" applyFill="1" applyBorder="1"/>
    <xf numFmtId="0" fontId="5" fillId="0" borderId="5" xfId="0" applyFont="1" applyBorder="1" applyAlignment="1">
      <alignment vertical="center"/>
    </xf>
    <xf numFmtId="164" fontId="0" fillId="0" borderId="6" xfId="0" applyNumberFormat="1" applyBorder="1"/>
    <xf numFmtId="164" fontId="0" fillId="0" borderId="6" xfId="0" applyNumberFormat="1" applyBorder="1" applyAlignment="1">
      <alignment horizontal="right"/>
    </xf>
    <xf numFmtId="0" fontId="0" fillId="0" borderId="7" xfId="0" applyBorder="1" applyAlignment="1">
      <alignment horizontal="right"/>
    </xf>
    <xf numFmtId="0" fontId="4" fillId="0" borderId="0" xfId="0" applyFont="1" applyAlignment="1">
      <alignment vertical="center"/>
    </xf>
    <xf numFmtId="164" fontId="4" fillId="0" borderId="0" xfId="0" applyNumberFormat="1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vertical="center"/>
    </xf>
    <xf numFmtId="0" fontId="5" fillId="0" borderId="8" xfId="0" applyFont="1" applyBorder="1"/>
    <xf numFmtId="164" fontId="5" fillId="0" borderId="0" xfId="0" applyNumberFormat="1" applyFont="1" applyBorder="1" applyAlignment="1">
      <alignment horizontal="right"/>
    </xf>
    <xf numFmtId="0" fontId="5" fillId="0" borderId="9" xfId="0" applyFont="1" applyBorder="1" applyAlignment="1">
      <alignment horizontal="right"/>
    </xf>
    <xf numFmtId="0" fontId="0" fillId="0" borderId="11" xfId="0" applyBorder="1"/>
    <xf numFmtId="164" fontId="0" fillId="0" borderId="12" xfId="0" applyNumberFormat="1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8" xfId="0" applyBorder="1"/>
    <xf numFmtId="164" fontId="0" fillId="0" borderId="0" xfId="0" applyNumberFormat="1" applyBorder="1" applyAlignment="1">
      <alignment horizontal="right"/>
    </xf>
    <xf numFmtId="0" fontId="0" fillId="0" borderId="9" xfId="0" applyBorder="1" applyAlignment="1">
      <alignment horizontal="right"/>
    </xf>
    <xf numFmtId="0" fontId="5" fillId="0" borderId="0" xfId="0" applyFont="1"/>
    <xf numFmtId="3" fontId="5" fillId="0" borderId="0" xfId="0" applyNumberFormat="1" applyFont="1"/>
    <xf numFmtId="0" fontId="5" fillId="0" borderId="9" xfId="0" applyFont="1" applyBorder="1" applyAlignment="1">
      <alignment horizontal="right" vertical="center"/>
    </xf>
    <xf numFmtId="165" fontId="5" fillId="0" borderId="0" xfId="0" applyNumberFormat="1" applyFont="1" applyBorder="1" applyAlignment="1">
      <alignment horizontal="right" vertical="center"/>
    </xf>
    <xf numFmtId="0" fontId="3" fillId="0" borderId="0" xfId="0" applyFont="1"/>
    <xf numFmtId="0" fontId="6" fillId="9" borderId="0" xfId="0" applyFont="1" applyFill="1"/>
    <xf numFmtId="0" fontId="0" fillId="0" borderId="10" xfId="0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9" xfId="0" applyFill="1" applyBorder="1"/>
    <xf numFmtId="0" fontId="0" fillId="0" borderId="12" xfId="0" applyFill="1" applyBorder="1"/>
    <xf numFmtId="0" fontId="0" fillId="0" borderId="13" xfId="0" applyFill="1" applyBorder="1"/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3" fontId="5" fillId="0" borderId="0" xfId="0" applyNumberFormat="1" applyFont="1" applyBorder="1" applyAlignment="1">
      <alignment vertical="center"/>
    </xf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13" borderId="0" xfId="0" applyFill="1"/>
    <xf numFmtId="0" fontId="0" fillId="14" borderId="0" xfId="0" applyFill="1"/>
    <xf numFmtId="2" fontId="0" fillId="0" borderId="1" xfId="0" applyNumberFormat="1" applyBorder="1"/>
    <xf numFmtId="2" fontId="0" fillId="0" borderId="0" xfId="0" applyNumberFormat="1"/>
    <xf numFmtId="2" fontId="0" fillId="0" borderId="6" xfId="0" applyNumberFormat="1" applyFill="1" applyBorder="1"/>
    <xf numFmtId="2" fontId="0" fillId="0" borderId="7" xfId="0" applyNumberFormat="1" applyFill="1" applyBorder="1"/>
    <xf numFmtId="164" fontId="5" fillId="0" borderId="12" xfId="0" applyNumberFormat="1" applyFont="1" applyBorder="1" applyAlignment="1">
      <alignment horizontal="right"/>
    </xf>
    <xf numFmtId="0" fontId="5" fillId="0" borderId="13" xfId="0" applyFont="1" applyBorder="1" applyAlignment="1">
      <alignment horizontal="right" vertical="center"/>
    </xf>
    <xf numFmtId="164" fontId="5" fillId="0" borderId="6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4" fillId="0" borderId="11" xfId="0" applyFont="1" applyBorder="1" applyAlignment="1">
      <alignment vertical="center"/>
    </xf>
    <xf numFmtId="164" fontId="4" fillId="0" borderId="12" xfId="0" applyNumberFormat="1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1" fontId="0" fillId="14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0444F-C6C1-42D4-B7BA-00B1CE9BEA0E}">
  <dimension ref="A1:G37"/>
  <sheetViews>
    <sheetView zoomScale="60" zoomScaleNormal="60" workbookViewId="0">
      <selection activeCell="M44" sqref="M44"/>
    </sheetView>
  </sheetViews>
  <sheetFormatPr defaultColWidth="8.85546875" defaultRowHeight="15" x14ac:dyDescent="0.25"/>
  <cols>
    <col min="1" max="1" width="14.140625" customWidth="1"/>
  </cols>
  <sheetData>
    <row r="1" spans="1:7" ht="23.25" x14ac:dyDescent="0.35">
      <c r="A1" s="1" t="s">
        <v>0</v>
      </c>
      <c r="B1" s="2" t="s">
        <v>1</v>
      </c>
      <c r="C1" s="2"/>
      <c r="D1" s="2"/>
      <c r="E1" s="3"/>
    </row>
    <row r="4" spans="1:7" x14ac:dyDescent="0.25">
      <c r="B4" s="4" t="s">
        <v>2</v>
      </c>
      <c r="C4" s="5" t="s">
        <v>3</v>
      </c>
      <c r="D4" s="6"/>
      <c r="F4" s="6"/>
      <c r="G4" s="6"/>
    </row>
    <row r="5" spans="1:7" x14ac:dyDescent="0.25">
      <c r="B5" s="4">
        <v>359</v>
      </c>
      <c r="C5" s="7" t="s">
        <v>4</v>
      </c>
      <c r="D5" s="6"/>
      <c r="F5" s="6"/>
      <c r="G5" s="6"/>
    </row>
    <row r="6" spans="1:7" x14ac:dyDescent="0.25">
      <c r="B6" t="s">
        <v>5</v>
      </c>
      <c r="C6" s="8" t="s">
        <v>6</v>
      </c>
      <c r="D6" s="8" t="s">
        <v>7</v>
      </c>
      <c r="E6" s="8" t="s">
        <v>8</v>
      </c>
      <c r="F6" s="8" t="s">
        <v>9</v>
      </c>
      <c r="G6" s="8" t="s">
        <v>10</v>
      </c>
    </row>
    <row r="7" spans="1:7" x14ac:dyDescent="0.25">
      <c r="B7" s="9">
        <v>7.0000000000000007E-2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</row>
    <row r="8" spans="1:7" x14ac:dyDescent="0.25">
      <c r="B8" s="9">
        <v>0.6</v>
      </c>
      <c r="C8" s="10">
        <v>20</v>
      </c>
      <c r="D8" s="11">
        <v>40</v>
      </c>
      <c r="E8" s="10">
        <v>40</v>
      </c>
      <c r="F8" s="11">
        <v>20</v>
      </c>
      <c r="G8" s="11">
        <v>40</v>
      </c>
    </row>
    <row r="9" spans="1:7" x14ac:dyDescent="0.25">
      <c r="B9" s="9">
        <v>1</v>
      </c>
      <c r="C9" s="10">
        <v>60</v>
      </c>
      <c r="D9" s="11">
        <v>60</v>
      </c>
      <c r="E9" s="10">
        <v>40</v>
      </c>
      <c r="F9" s="11">
        <v>60</v>
      </c>
      <c r="G9" s="11">
        <v>60</v>
      </c>
    </row>
    <row r="10" spans="1:7" x14ac:dyDescent="0.25">
      <c r="B10" s="9">
        <v>2</v>
      </c>
      <c r="C10" s="10">
        <v>80</v>
      </c>
      <c r="D10" s="11">
        <v>80</v>
      </c>
      <c r="E10" s="10">
        <v>80</v>
      </c>
      <c r="F10" s="11">
        <v>100</v>
      </c>
      <c r="G10" s="11">
        <v>80</v>
      </c>
    </row>
    <row r="11" spans="1:7" x14ac:dyDescent="0.25">
      <c r="F11" s="6"/>
      <c r="G11" s="6"/>
    </row>
    <row r="13" spans="1:7" x14ac:dyDescent="0.25">
      <c r="B13" s="4" t="s">
        <v>2</v>
      </c>
      <c r="C13" s="5" t="s">
        <v>3</v>
      </c>
      <c r="D13" s="6"/>
      <c r="F13" s="6"/>
      <c r="G13" s="6"/>
    </row>
    <row r="14" spans="1:7" x14ac:dyDescent="0.25">
      <c r="B14" s="4">
        <v>357</v>
      </c>
      <c r="C14" s="12" t="s">
        <v>11</v>
      </c>
      <c r="D14" s="6"/>
      <c r="F14" s="6"/>
      <c r="G14" s="6"/>
    </row>
    <row r="15" spans="1:7" x14ac:dyDescent="0.25">
      <c r="B15" t="s">
        <v>5</v>
      </c>
      <c r="C15" s="8" t="s">
        <v>6</v>
      </c>
      <c r="D15" s="8" t="s">
        <v>7</v>
      </c>
      <c r="E15" s="8" t="s">
        <v>8</v>
      </c>
      <c r="F15" s="8" t="s">
        <v>9</v>
      </c>
      <c r="G15" s="8" t="s">
        <v>10</v>
      </c>
    </row>
    <row r="16" spans="1:7" x14ac:dyDescent="0.25">
      <c r="B16" s="9">
        <v>7.0000000000000007E-2</v>
      </c>
      <c r="C16" s="10">
        <v>0</v>
      </c>
      <c r="D16" s="10">
        <v>0</v>
      </c>
      <c r="E16" s="10">
        <v>0</v>
      </c>
      <c r="F16" s="10">
        <v>0</v>
      </c>
      <c r="G16" s="10">
        <v>60</v>
      </c>
    </row>
    <row r="17" spans="2:7" x14ac:dyDescent="0.25">
      <c r="B17" s="9">
        <v>0.6</v>
      </c>
      <c r="C17" s="10">
        <v>40</v>
      </c>
      <c r="D17" s="11">
        <v>0</v>
      </c>
      <c r="E17" s="10">
        <v>20</v>
      </c>
      <c r="F17" s="11">
        <v>40</v>
      </c>
      <c r="G17" s="11">
        <v>80</v>
      </c>
    </row>
    <row r="18" spans="2:7" x14ac:dyDescent="0.25">
      <c r="B18" s="9">
        <v>1</v>
      </c>
      <c r="C18" s="10">
        <v>60</v>
      </c>
      <c r="D18" s="11">
        <v>0</v>
      </c>
      <c r="E18" s="10">
        <v>60</v>
      </c>
      <c r="F18" s="11">
        <v>60</v>
      </c>
      <c r="G18" s="11">
        <v>100</v>
      </c>
    </row>
    <row r="19" spans="2:7" x14ac:dyDescent="0.25">
      <c r="B19" s="9">
        <v>2</v>
      </c>
      <c r="C19" s="10">
        <v>100</v>
      </c>
      <c r="D19" s="11">
        <v>0</v>
      </c>
      <c r="E19" s="10">
        <v>80</v>
      </c>
      <c r="F19" s="11">
        <v>80</v>
      </c>
      <c r="G19" s="11">
        <v>100</v>
      </c>
    </row>
    <row r="22" spans="2:7" x14ac:dyDescent="0.25">
      <c r="B22" s="4" t="s">
        <v>2</v>
      </c>
      <c r="C22" s="5" t="s">
        <v>12</v>
      </c>
      <c r="D22" s="6"/>
      <c r="F22" s="6"/>
      <c r="G22" s="6"/>
    </row>
    <row r="23" spans="2:7" x14ac:dyDescent="0.25">
      <c r="B23" s="4">
        <v>636</v>
      </c>
      <c r="C23" s="7" t="s">
        <v>4</v>
      </c>
      <c r="D23" s="6"/>
      <c r="F23" s="6"/>
      <c r="G23" s="6"/>
    </row>
    <row r="24" spans="2:7" x14ac:dyDescent="0.25">
      <c r="B24" t="s">
        <v>5</v>
      </c>
      <c r="C24" s="8" t="s">
        <v>6</v>
      </c>
      <c r="D24" s="8" t="s">
        <v>7</v>
      </c>
      <c r="E24" s="8" t="s">
        <v>8</v>
      </c>
      <c r="F24" s="8" t="s">
        <v>9</v>
      </c>
      <c r="G24" s="8" t="s">
        <v>10</v>
      </c>
    </row>
    <row r="25" spans="2:7" x14ac:dyDescent="0.25">
      <c r="B25" s="9">
        <v>7.0000000000000007E-2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</row>
    <row r="26" spans="2:7" x14ac:dyDescent="0.25">
      <c r="B26" s="9">
        <v>0.6</v>
      </c>
      <c r="C26" s="10">
        <v>40</v>
      </c>
      <c r="D26" s="11">
        <v>40</v>
      </c>
      <c r="E26" s="10">
        <v>40</v>
      </c>
      <c r="F26" s="11">
        <v>20</v>
      </c>
      <c r="G26" s="11">
        <v>40</v>
      </c>
    </row>
    <row r="27" spans="2:7" x14ac:dyDescent="0.25">
      <c r="B27" s="9">
        <v>1</v>
      </c>
      <c r="C27" s="10">
        <v>60</v>
      </c>
      <c r="D27" s="11">
        <v>60</v>
      </c>
      <c r="E27" s="10">
        <v>60</v>
      </c>
      <c r="F27" s="11">
        <v>40</v>
      </c>
      <c r="G27" s="11">
        <v>40</v>
      </c>
    </row>
    <row r="28" spans="2:7" x14ac:dyDescent="0.25">
      <c r="B28" s="9">
        <v>2</v>
      </c>
      <c r="C28" s="10">
        <v>80</v>
      </c>
      <c r="D28" s="11">
        <v>60</v>
      </c>
      <c r="E28" s="10">
        <v>100</v>
      </c>
      <c r="F28" s="11">
        <v>60</v>
      </c>
      <c r="G28" s="11">
        <v>80</v>
      </c>
    </row>
    <row r="31" spans="2:7" x14ac:dyDescent="0.25">
      <c r="B31" s="4" t="s">
        <v>2</v>
      </c>
      <c r="C31" s="5" t="s">
        <v>12</v>
      </c>
      <c r="D31" s="6"/>
      <c r="F31" s="6"/>
      <c r="G31" s="6"/>
    </row>
    <row r="32" spans="2:7" x14ac:dyDescent="0.25">
      <c r="B32" s="4">
        <v>631</v>
      </c>
      <c r="C32" s="12" t="s">
        <v>11</v>
      </c>
      <c r="D32" s="6"/>
      <c r="F32" s="6"/>
      <c r="G32" s="6"/>
    </row>
    <row r="33" spans="2:7" x14ac:dyDescent="0.25">
      <c r="B33" t="s">
        <v>5</v>
      </c>
      <c r="C33" s="8" t="s">
        <v>6</v>
      </c>
      <c r="D33" s="8" t="s">
        <v>7</v>
      </c>
      <c r="E33" s="8" t="s">
        <v>8</v>
      </c>
      <c r="F33" s="8" t="s">
        <v>9</v>
      </c>
      <c r="G33" s="8" t="s">
        <v>10</v>
      </c>
    </row>
    <row r="34" spans="2:7" x14ac:dyDescent="0.25">
      <c r="B34" s="9">
        <v>7.0000000000000007E-2</v>
      </c>
      <c r="C34" s="10">
        <v>0</v>
      </c>
      <c r="D34" s="10">
        <v>0</v>
      </c>
      <c r="E34" s="10">
        <v>0</v>
      </c>
      <c r="F34" s="10">
        <v>0</v>
      </c>
      <c r="G34" s="10">
        <v>40</v>
      </c>
    </row>
    <row r="35" spans="2:7" x14ac:dyDescent="0.25">
      <c r="B35" s="9">
        <v>0.6</v>
      </c>
      <c r="C35" s="10">
        <v>40</v>
      </c>
      <c r="D35" s="11">
        <v>0</v>
      </c>
      <c r="E35" s="10">
        <v>20</v>
      </c>
      <c r="F35" s="11">
        <v>60</v>
      </c>
      <c r="G35" s="11">
        <v>100</v>
      </c>
    </row>
    <row r="36" spans="2:7" x14ac:dyDescent="0.25">
      <c r="B36" s="9">
        <v>1</v>
      </c>
      <c r="C36" s="10">
        <v>60</v>
      </c>
      <c r="D36" s="11">
        <v>0</v>
      </c>
      <c r="E36" s="10">
        <v>20</v>
      </c>
      <c r="F36" s="11">
        <v>60</v>
      </c>
      <c r="G36" s="11">
        <v>100</v>
      </c>
    </row>
    <row r="37" spans="2:7" x14ac:dyDescent="0.25">
      <c r="B37" s="9">
        <v>2</v>
      </c>
      <c r="C37" s="10">
        <v>100</v>
      </c>
      <c r="D37" s="11">
        <v>0</v>
      </c>
      <c r="E37" s="10">
        <v>100</v>
      </c>
      <c r="F37" s="11">
        <v>100</v>
      </c>
      <c r="G37" s="11">
        <v>100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4F002-A9AF-42D9-BFC9-685DD7CB397E}">
  <dimension ref="A1:AK128"/>
  <sheetViews>
    <sheetView tabSelected="1" zoomScale="60" zoomScaleNormal="60" workbookViewId="0">
      <selection activeCell="F52" sqref="F52"/>
    </sheetView>
  </sheetViews>
  <sheetFormatPr defaultColWidth="8.85546875" defaultRowHeight="15" x14ac:dyDescent="0.25"/>
  <cols>
    <col min="1" max="1" width="14.140625" customWidth="1"/>
    <col min="18" max="18" width="20.28515625" customWidth="1"/>
    <col min="19" max="19" width="14" customWidth="1"/>
    <col min="20" max="20" width="11.28515625" customWidth="1"/>
    <col min="22" max="22" width="11.85546875" customWidth="1"/>
    <col min="23" max="23" width="6.140625" customWidth="1"/>
    <col min="25" max="25" width="21.140625" customWidth="1"/>
    <col min="26" max="26" width="14.140625" customWidth="1"/>
    <col min="29" max="29" width="12" customWidth="1"/>
    <col min="30" max="30" width="4.140625" customWidth="1"/>
    <col min="32" max="32" width="21.42578125" customWidth="1"/>
    <col min="37" max="37" width="23.7109375" customWidth="1"/>
  </cols>
  <sheetData>
    <row r="1" spans="1:37" ht="23.25" x14ac:dyDescent="0.35">
      <c r="A1" s="1" t="s">
        <v>13</v>
      </c>
      <c r="B1" s="3" t="s">
        <v>14</v>
      </c>
      <c r="C1" s="3"/>
      <c r="D1" s="3"/>
      <c r="E1" s="3"/>
      <c r="F1" s="3"/>
      <c r="G1" s="13"/>
    </row>
    <row r="3" spans="1:37" x14ac:dyDescent="0.25">
      <c r="C3" s="5" t="s">
        <v>3</v>
      </c>
    </row>
    <row r="4" spans="1:37" ht="15.75" thickBot="1" x14ac:dyDescent="0.3">
      <c r="C4" s="7" t="s">
        <v>4</v>
      </c>
    </row>
    <row r="5" spans="1:37" ht="15.75" thickBot="1" x14ac:dyDescent="0.3">
      <c r="B5" t="s">
        <v>2</v>
      </c>
      <c r="C5" s="8" t="s">
        <v>6</v>
      </c>
      <c r="D5" s="8" t="s">
        <v>15</v>
      </c>
      <c r="E5" s="8" t="s">
        <v>7</v>
      </c>
      <c r="F5" s="8" t="s">
        <v>16</v>
      </c>
      <c r="G5" s="8" t="s">
        <v>17</v>
      </c>
      <c r="H5" s="8" t="s">
        <v>8</v>
      </c>
      <c r="I5" s="8" t="s">
        <v>18</v>
      </c>
      <c r="J5" s="8" t="s">
        <v>9</v>
      </c>
      <c r="K5" s="8" t="s">
        <v>19</v>
      </c>
      <c r="L5" s="8" t="s">
        <v>20</v>
      </c>
      <c r="M5" s="8" t="s">
        <v>21</v>
      </c>
      <c r="N5" s="8" t="s">
        <v>22</v>
      </c>
      <c r="O5" s="8" t="s">
        <v>10</v>
      </c>
      <c r="R5" s="14" t="s">
        <v>23</v>
      </c>
      <c r="S5" s="15"/>
      <c r="T5" s="15"/>
      <c r="U5" s="15"/>
      <c r="V5" s="15"/>
      <c r="W5" s="16"/>
      <c r="Y5" s="14" t="s">
        <v>24</v>
      </c>
      <c r="Z5" s="15"/>
      <c r="AA5" s="15"/>
      <c r="AB5" s="15"/>
      <c r="AC5" s="15"/>
      <c r="AD5" s="16"/>
      <c r="AF5" s="14" t="s">
        <v>25</v>
      </c>
      <c r="AG5" s="15"/>
      <c r="AH5" s="15"/>
      <c r="AI5" s="15"/>
      <c r="AJ5" s="15"/>
      <c r="AK5" s="16"/>
    </row>
    <row r="6" spans="1:37" x14ac:dyDescent="0.25">
      <c r="B6" s="9">
        <v>1</v>
      </c>
      <c r="C6" s="10">
        <v>100</v>
      </c>
      <c r="D6" s="10">
        <v>88.24</v>
      </c>
      <c r="E6" s="10">
        <v>95.84</v>
      </c>
      <c r="F6" s="10">
        <v>71.430000000000007</v>
      </c>
      <c r="G6" s="10">
        <v>94.56</v>
      </c>
      <c r="H6" s="10">
        <v>102.1</v>
      </c>
      <c r="I6" s="10">
        <v>84.11</v>
      </c>
      <c r="J6" s="10">
        <v>91.24</v>
      </c>
      <c r="K6" s="10">
        <v>69.239999999999995</v>
      </c>
      <c r="L6" s="10">
        <v>81.430000000000007</v>
      </c>
      <c r="M6" s="10">
        <v>94.1</v>
      </c>
      <c r="N6" s="10">
        <v>95.12</v>
      </c>
      <c r="O6" s="10">
        <v>98.17</v>
      </c>
      <c r="R6" s="17"/>
      <c r="S6" s="18"/>
      <c r="T6" s="18"/>
      <c r="U6" s="18"/>
      <c r="V6" s="18"/>
      <c r="W6" s="19"/>
      <c r="Y6" s="17"/>
      <c r="Z6" s="18"/>
      <c r="AA6" s="18"/>
      <c r="AB6" s="18"/>
      <c r="AC6" s="18"/>
      <c r="AD6" s="19"/>
      <c r="AF6" s="17"/>
      <c r="AG6" s="18"/>
      <c r="AH6" s="18"/>
      <c r="AI6" s="18"/>
      <c r="AJ6" s="18"/>
      <c r="AK6" s="19"/>
    </row>
    <row r="7" spans="1:37" x14ac:dyDescent="0.25">
      <c r="B7" s="9">
        <v>2</v>
      </c>
      <c r="C7" s="10">
        <v>100</v>
      </c>
      <c r="D7" s="10">
        <v>95.15</v>
      </c>
      <c r="E7" s="10">
        <v>81.14</v>
      </c>
      <c r="F7" s="10">
        <v>94.25</v>
      </c>
      <c r="G7" s="10">
        <v>74.41</v>
      </c>
      <c r="H7" s="10">
        <v>99.21</v>
      </c>
      <c r="I7" s="10">
        <v>71.12</v>
      </c>
      <c r="J7" s="10">
        <v>84.75</v>
      </c>
      <c r="K7" s="10">
        <v>91.25</v>
      </c>
      <c r="L7" s="10">
        <v>97.47</v>
      </c>
      <c r="M7" s="10">
        <v>74.239999999999995</v>
      </c>
      <c r="N7" s="10">
        <v>95.23</v>
      </c>
      <c r="O7" s="10">
        <v>82.94</v>
      </c>
      <c r="R7" s="20" t="s">
        <v>26</v>
      </c>
      <c r="S7" s="21" t="s">
        <v>27</v>
      </c>
      <c r="T7" s="21" t="s">
        <v>28</v>
      </c>
      <c r="U7" s="21" t="s">
        <v>29</v>
      </c>
      <c r="V7" s="22"/>
      <c r="W7" s="23"/>
      <c r="Y7" s="20" t="s">
        <v>26</v>
      </c>
      <c r="Z7" s="21" t="s">
        <v>27</v>
      </c>
      <c r="AA7" s="21" t="s">
        <v>28</v>
      </c>
      <c r="AB7" s="21" t="s">
        <v>29</v>
      </c>
      <c r="AC7" s="22"/>
      <c r="AD7" s="23"/>
      <c r="AF7" s="20" t="s">
        <v>26</v>
      </c>
      <c r="AG7" s="21" t="s">
        <v>27</v>
      </c>
      <c r="AH7" s="21" t="s">
        <v>28</v>
      </c>
      <c r="AI7" s="21" t="s">
        <v>29</v>
      </c>
      <c r="AJ7" s="22"/>
      <c r="AK7" s="23"/>
    </row>
    <row r="8" spans="1:37" x14ac:dyDescent="0.25">
      <c r="B8" s="9">
        <v>3</v>
      </c>
      <c r="C8" s="10">
        <v>100</v>
      </c>
      <c r="D8" s="10">
        <v>71.75</v>
      </c>
      <c r="E8" s="10">
        <v>94.47</v>
      </c>
      <c r="F8" s="10">
        <v>75.41</v>
      </c>
      <c r="G8" s="10">
        <v>78.91</v>
      </c>
      <c r="H8" s="10">
        <v>71.34</v>
      </c>
      <c r="I8" s="10">
        <v>115.7</v>
      </c>
      <c r="J8" s="10">
        <v>81.13</v>
      </c>
      <c r="K8" s="10">
        <v>94.35</v>
      </c>
      <c r="L8" s="10">
        <v>83.56</v>
      </c>
      <c r="M8" s="10">
        <v>100.01</v>
      </c>
      <c r="N8" s="10">
        <v>102.14</v>
      </c>
      <c r="O8" s="10">
        <v>95.03</v>
      </c>
      <c r="R8" s="24" t="s">
        <v>30</v>
      </c>
      <c r="S8" s="25">
        <v>1</v>
      </c>
      <c r="T8" s="26">
        <v>8614.4380000000001</v>
      </c>
      <c r="U8" s="25" t="s">
        <v>31</v>
      </c>
      <c r="V8" s="22"/>
      <c r="W8" s="23"/>
      <c r="Y8" s="24" t="s">
        <v>30</v>
      </c>
      <c r="Z8" s="25">
        <v>1</v>
      </c>
      <c r="AA8" s="26">
        <v>9.1530000000000005</v>
      </c>
      <c r="AB8" s="25">
        <v>1.6E-2</v>
      </c>
      <c r="AC8" s="22"/>
      <c r="AD8" s="23"/>
      <c r="AF8" s="24" t="s">
        <v>30</v>
      </c>
      <c r="AG8" s="25">
        <v>3</v>
      </c>
      <c r="AH8" s="26">
        <v>32.137</v>
      </c>
      <c r="AI8" s="25" t="s">
        <v>31</v>
      </c>
      <c r="AJ8" s="22"/>
      <c r="AK8" s="23"/>
    </row>
    <row r="9" spans="1:37" ht="15.75" thickBot="1" x14ac:dyDescent="0.3">
      <c r="B9" s="9">
        <v>4</v>
      </c>
      <c r="C9" s="27">
        <v>100</v>
      </c>
      <c r="D9" s="27">
        <v>93.12</v>
      </c>
      <c r="E9" s="27">
        <v>84.23</v>
      </c>
      <c r="F9" s="27">
        <v>65.78</v>
      </c>
      <c r="G9" s="27">
        <v>94.1</v>
      </c>
      <c r="H9" s="27">
        <v>73.33</v>
      </c>
      <c r="I9" s="27">
        <v>84.24</v>
      </c>
      <c r="J9" s="27">
        <v>100.31</v>
      </c>
      <c r="K9" s="27">
        <v>77.23</v>
      </c>
      <c r="L9" s="27">
        <v>104.11</v>
      </c>
      <c r="M9" s="27">
        <v>81.41</v>
      </c>
      <c r="N9" s="27">
        <v>114.03</v>
      </c>
      <c r="O9" s="27">
        <v>91.19</v>
      </c>
      <c r="R9" s="24" t="s">
        <v>32</v>
      </c>
      <c r="S9" s="25">
        <v>12</v>
      </c>
      <c r="T9" s="26">
        <v>25.114999999999998</v>
      </c>
      <c r="U9" s="25" t="s">
        <v>31</v>
      </c>
      <c r="V9" s="22"/>
      <c r="W9" s="23"/>
      <c r="Y9" s="24" t="s">
        <v>32</v>
      </c>
      <c r="Z9" s="25">
        <v>12</v>
      </c>
      <c r="AA9" s="26">
        <v>7.1609999999999996</v>
      </c>
      <c r="AB9" s="25" t="s">
        <v>31</v>
      </c>
      <c r="AC9" s="22"/>
      <c r="AD9" s="23"/>
      <c r="AF9" s="24" t="s">
        <v>32</v>
      </c>
      <c r="AG9" s="25">
        <v>12</v>
      </c>
      <c r="AH9" s="26">
        <v>14.303000000000001</v>
      </c>
      <c r="AI9" s="25" t="s">
        <v>31</v>
      </c>
      <c r="AJ9" s="22"/>
      <c r="AK9" s="23"/>
    </row>
    <row r="10" spans="1:37" x14ac:dyDescent="0.25">
      <c r="B10" s="28" t="s">
        <v>33</v>
      </c>
      <c r="C10" s="29">
        <f>AVERAGE(C6:C9)</f>
        <v>100</v>
      </c>
      <c r="D10" s="29">
        <f t="shared" ref="D10:O10" si="0">AVERAGE(D6:D9)</f>
        <v>87.064999999999998</v>
      </c>
      <c r="E10" s="29">
        <f t="shared" si="0"/>
        <v>88.920000000000016</v>
      </c>
      <c r="F10" s="29">
        <f t="shared" si="0"/>
        <v>76.717500000000001</v>
      </c>
      <c r="G10" s="29">
        <f t="shared" si="0"/>
        <v>85.495000000000005</v>
      </c>
      <c r="H10" s="29">
        <f t="shared" si="0"/>
        <v>86.49499999999999</v>
      </c>
      <c r="I10" s="29">
        <f t="shared" si="0"/>
        <v>88.792500000000004</v>
      </c>
      <c r="J10" s="29">
        <f t="shared" si="0"/>
        <v>89.357500000000002</v>
      </c>
      <c r="K10" s="29">
        <f t="shared" si="0"/>
        <v>83.017499999999998</v>
      </c>
      <c r="L10" s="29">
        <f t="shared" si="0"/>
        <v>91.642500000000013</v>
      </c>
      <c r="M10" s="29">
        <f t="shared" si="0"/>
        <v>87.44</v>
      </c>
      <c r="N10" s="29">
        <f t="shared" si="0"/>
        <v>101.63</v>
      </c>
      <c r="O10" s="30">
        <f t="shared" si="0"/>
        <v>91.832499999999996</v>
      </c>
      <c r="R10" s="24" t="s">
        <v>34</v>
      </c>
      <c r="S10" s="25">
        <v>12</v>
      </c>
      <c r="T10" s="26">
        <v>16.327000000000002</v>
      </c>
      <c r="U10" s="25" t="s">
        <v>31</v>
      </c>
      <c r="V10" s="22"/>
      <c r="W10" s="23"/>
      <c r="Y10" s="24" t="s">
        <v>34</v>
      </c>
      <c r="Z10" s="25">
        <v>12</v>
      </c>
      <c r="AA10" s="26">
        <v>4.468</v>
      </c>
      <c r="AB10" s="25" t="s">
        <v>31</v>
      </c>
      <c r="AC10" s="22"/>
      <c r="AD10" s="23"/>
      <c r="AF10" s="24" t="s">
        <v>34</v>
      </c>
      <c r="AG10" s="25">
        <v>36</v>
      </c>
      <c r="AH10" s="26">
        <v>6.3250000000000002</v>
      </c>
      <c r="AI10" s="25" t="s">
        <v>31</v>
      </c>
      <c r="AJ10" s="22"/>
      <c r="AK10" s="23"/>
    </row>
    <row r="11" spans="1:37" x14ac:dyDescent="0.25">
      <c r="B11" s="31" t="s">
        <v>35</v>
      </c>
      <c r="C11" s="32">
        <f>STDEV(C6:C9)</f>
        <v>0</v>
      </c>
      <c r="D11" s="32">
        <f t="shared" ref="D11:O11" si="1">STDEV(D6:D9)</f>
        <v>10.613829029462892</v>
      </c>
      <c r="E11" s="32">
        <f t="shared" si="1"/>
        <v>7.330607068995036</v>
      </c>
      <c r="F11" s="32">
        <f t="shared" si="1"/>
        <v>12.338080280173205</v>
      </c>
      <c r="G11" s="32">
        <f t="shared" si="1"/>
        <v>10.367572843566872</v>
      </c>
      <c r="H11" s="32">
        <f t="shared" si="1"/>
        <v>16.41319083339172</v>
      </c>
      <c r="I11" s="32">
        <f t="shared" si="1"/>
        <v>18.964720535773768</v>
      </c>
      <c r="J11" s="32">
        <f t="shared" si="1"/>
        <v>8.4147068675424865</v>
      </c>
      <c r="K11" s="32">
        <f t="shared" si="1"/>
        <v>11.825315711077904</v>
      </c>
      <c r="L11" s="32">
        <f t="shared" si="1"/>
        <v>10.93953495355257</v>
      </c>
      <c r="M11" s="32">
        <f t="shared" si="1"/>
        <v>11.732595620748208</v>
      </c>
      <c r="N11" s="32">
        <f t="shared" si="1"/>
        <v>8.8949461306219622</v>
      </c>
      <c r="O11" s="33">
        <f t="shared" si="1"/>
        <v>6.5796979413951835</v>
      </c>
      <c r="R11" s="24" t="s">
        <v>36</v>
      </c>
      <c r="S11" s="25">
        <v>72</v>
      </c>
      <c r="T11" s="34"/>
      <c r="U11" s="34"/>
      <c r="V11" s="22"/>
      <c r="W11" s="23"/>
      <c r="Y11" s="24" t="s">
        <v>36</v>
      </c>
      <c r="Z11" s="25">
        <v>96</v>
      </c>
      <c r="AA11" s="35"/>
      <c r="AB11" s="35"/>
      <c r="AC11" s="22"/>
      <c r="AD11" s="23"/>
      <c r="AF11" s="24" t="s">
        <v>36</v>
      </c>
      <c r="AG11" s="25">
        <v>168</v>
      </c>
      <c r="AH11" s="35"/>
      <c r="AI11" s="35"/>
      <c r="AJ11" s="22"/>
      <c r="AK11" s="23"/>
    </row>
    <row r="12" spans="1:37" ht="15.75" thickBot="1" x14ac:dyDescent="0.3">
      <c r="B12" s="36" t="s">
        <v>37</v>
      </c>
      <c r="C12" s="37">
        <f>C11/SQRT(4)</f>
        <v>0</v>
      </c>
      <c r="D12" s="37">
        <f t="shared" ref="D12:O12" si="2">D11/SQRT(4)</f>
        <v>5.3069145147314458</v>
      </c>
      <c r="E12" s="37">
        <f t="shared" si="2"/>
        <v>3.665303534497518</v>
      </c>
      <c r="F12" s="37">
        <f t="shared" si="2"/>
        <v>6.1690401400866026</v>
      </c>
      <c r="G12" s="37">
        <f t="shared" si="2"/>
        <v>5.1837864217834362</v>
      </c>
      <c r="H12" s="37">
        <f t="shared" si="2"/>
        <v>8.2065954166958601</v>
      </c>
      <c r="I12" s="37">
        <f t="shared" si="2"/>
        <v>9.4823602678868841</v>
      </c>
      <c r="J12" s="37">
        <f t="shared" si="2"/>
        <v>4.2073534337712433</v>
      </c>
      <c r="K12" s="37">
        <f t="shared" si="2"/>
        <v>5.912657855538952</v>
      </c>
      <c r="L12" s="37">
        <f t="shared" si="2"/>
        <v>5.4697674767762852</v>
      </c>
      <c r="M12" s="37">
        <f t="shared" si="2"/>
        <v>5.8662978103741041</v>
      </c>
      <c r="N12" s="37">
        <f t="shared" si="2"/>
        <v>4.4474730653109811</v>
      </c>
      <c r="O12" s="38">
        <f t="shared" si="2"/>
        <v>3.2898489706975917</v>
      </c>
      <c r="R12" s="39" t="s">
        <v>38</v>
      </c>
      <c r="S12" s="40">
        <v>103</v>
      </c>
      <c r="T12" s="41"/>
      <c r="U12" s="41"/>
      <c r="V12" s="42"/>
      <c r="W12" s="43"/>
      <c r="Y12" s="39" t="s">
        <v>38</v>
      </c>
      <c r="Z12" s="40">
        <v>129</v>
      </c>
      <c r="AA12" s="44"/>
      <c r="AB12" s="44"/>
      <c r="AC12" s="42"/>
      <c r="AD12" s="43"/>
      <c r="AF12" s="39" t="s">
        <v>38</v>
      </c>
      <c r="AG12" s="40">
        <v>233</v>
      </c>
      <c r="AH12" s="44"/>
      <c r="AI12" s="44"/>
      <c r="AJ12" s="42"/>
      <c r="AK12" s="43"/>
    </row>
    <row r="14" spans="1:37" x14ac:dyDescent="0.25">
      <c r="C14" s="5" t="s">
        <v>3</v>
      </c>
    </row>
    <row r="15" spans="1:37" ht="15.75" thickBot="1" x14ac:dyDescent="0.3">
      <c r="C15" s="12" t="s">
        <v>11</v>
      </c>
    </row>
    <row r="16" spans="1:37" ht="15.75" thickBot="1" x14ac:dyDescent="0.3">
      <c r="B16" t="s">
        <v>2</v>
      </c>
      <c r="C16" s="8" t="s">
        <v>6</v>
      </c>
      <c r="D16" s="8" t="s">
        <v>15</v>
      </c>
      <c r="E16" s="8" t="s">
        <v>7</v>
      </c>
      <c r="F16" s="8" t="s">
        <v>16</v>
      </c>
      <c r="G16" s="8" t="s">
        <v>17</v>
      </c>
      <c r="H16" s="8" t="s">
        <v>8</v>
      </c>
      <c r="I16" s="8" t="s">
        <v>18</v>
      </c>
      <c r="J16" s="8" t="s">
        <v>9</v>
      </c>
      <c r="K16" s="8" t="s">
        <v>19</v>
      </c>
      <c r="L16" s="8" t="s">
        <v>20</v>
      </c>
      <c r="M16" s="8" t="s">
        <v>21</v>
      </c>
      <c r="N16" s="8" t="s">
        <v>22</v>
      </c>
      <c r="O16" s="8" t="s">
        <v>10</v>
      </c>
      <c r="R16" s="45" t="s">
        <v>39</v>
      </c>
      <c r="S16" s="46"/>
      <c r="T16" s="46"/>
      <c r="U16" s="46"/>
      <c r="V16" s="47"/>
      <c r="Y16" s="45" t="s">
        <v>39</v>
      </c>
      <c r="Z16" s="46"/>
      <c r="AA16" s="46"/>
      <c r="AB16" s="46"/>
      <c r="AC16" s="47"/>
    </row>
    <row r="17" spans="2:35" x14ac:dyDescent="0.25">
      <c r="B17" s="9">
        <v>5</v>
      </c>
      <c r="C17" s="10">
        <v>100</v>
      </c>
      <c r="D17" s="10">
        <v>12.4</v>
      </c>
      <c r="E17" s="10">
        <v>0.45800000000000002</v>
      </c>
      <c r="F17" s="10">
        <v>0</v>
      </c>
      <c r="G17" s="10">
        <v>0</v>
      </c>
      <c r="H17" s="10">
        <v>0</v>
      </c>
      <c r="I17" s="10">
        <v>0</v>
      </c>
      <c r="J17" s="10">
        <v>1.4E-2</v>
      </c>
      <c r="K17" s="10">
        <v>0</v>
      </c>
      <c r="L17" s="10">
        <v>0</v>
      </c>
      <c r="M17" s="10">
        <v>0</v>
      </c>
      <c r="N17" s="10">
        <v>5.23</v>
      </c>
      <c r="O17" s="10">
        <v>2.4500000000000002</v>
      </c>
      <c r="R17" s="48" t="s">
        <v>40</v>
      </c>
      <c r="S17" s="49"/>
      <c r="T17" s="49"/>
      <c r="U17" s="49"/>
      <c r="V17" s="19"/>
      <c r="Y17" s="48" t="s">
        <v>40</v>
      </c>
      <c r="Z17" s="50"/>
      <c r="AA17" s="50"/>
      <c r="AB17" s="50"/>
      <c r="AC17" s="51"/>
      <c r="AF17" s="52"/>
      <c r="AG17" s="52"/>
      <c r="AH17" s="52"/>
      <c r="AI17" s="52"/>
    </row>
    <row r="18" spans="2:35" x14ac:dyDescent="0.25">
      <c r="B18" s="9">
        <v>6</v>
      </c>
      <c r="C18" s="10">
        <v>100</v>
      </c>
      <c r="D18" s="10">
        <v>51.2</v>
      </c>
      <c r="E18" s="10">
        <v>1.89</v>
      </c>
      <c r="F18" s="10">
        <v>0</v>
      </c>
      <c r="G18" s="10">
        <v>0</v>
      </c>
      <c r="H18" s="10">
        <v>0</v>
      </c>
      <c r="I18" s="10">
        <v>0.24</v>
      </c>
      <c r="J18" s="10">
        <v>1.4</v>
      </c>
      <c r="K18" s="10">
        <v>0</v>
      </c>
      <c r="L18" s="10">
        <v>0</v>
      </c>
      <c r="M18" s="10">
        <v>0</v>
      </c>
      <c r="N18" s="10">
        <v>0</v>
      </c>
      <c r="O18" s="10">
        <v>9.34</v>
      </c>
      <c r="R18" s="20" t="s">
        <v>41</v>
      </c>
      <c r="S18" s="53" t="s">
        <v>42</v>
      </c>
      <c r="T18" s="53" t="s">
        <v>43</v>
      </c>
      <c r="U18" s="53" t="s">
        <v>44</v>
      </c>
      <c r="V18" s="54" t="s">
        <v>45</v>
      </c>
      <c r="Y18" s="20" t="s">
        <v>41</v>
      </c>
      <c r="Z18" s="53" t="s">
        <v>42</v>
      </c>
      <c r="AA18" s="53" t="s">
        <v>43</v>
      </c>
      <c r="AB18" s="53" t="s">
        <v>44</v>
      </c>
      <c r="AC18" s="54" t="s">
        <v>45</v>
      </c>
      <c r="AF18" s="55"/>
      <c r="AG18" s="55"/>
      <c r="AH18" s="56"/>
      <c r="AI18" s="55"/>
    </row>
    <row r="19" spans="2:35" x14ac:dyDescent="0.25">
      <c r="B19" s="9">
        <v>7</v>
      </c>
      <c r="C19" s="10">
        <v>100</v>
      </c>
      <c r="D19" s="10">
        <v>23.7</v>
      </c>
      <c r="E19" s="10">
        <v>0.34699999999999998</v>
      </c>
      <c r="F19" s="10">
        <v>0.11</v>
      </c>
      <c r="G19" s="10">
        <v>0</v>
      </c>
      <c r="H19" s="10">
        <v>1.6</v>
      </c>
      <c r="I19" s="10">
        <v>0.156</v>
      </c>
      <c r="J19" s="10">
        <v>0.27</v>
      </c>
      <c r="K19" s="10">
        <v>0</v>
      </c>
      <c r="L19" s="10">
        <v>0.05</v>
      </c>
      <c r="M19" s="10">
        <v>2.1</v>
      </c>
      <c r="N19" s="10">
        <v>2.58</v>
      </c>
      <c r="O19" s="10">
        <v>3.64</v>
      </c>
      <c r="R19" s="57" t="s">
        <v>46</v>
      </c>
      <c r="S19" s="58">
        <v>78.198999999999998</v>
      </c>
      <c r="T19" s="58">
        <v>92.813999999999993</v>
      </c>
      <c r="U19" s="58" t="s">
        <v>31</v>
      </c>
      <c r="V19" s="59" t="s">
        <v>47</v>
      </c>
      <c r="Y19" s="57" t="s">
        <v>46</v>
      </c>
      <c r="Z19" s="58">
        <v>34.046999999999997</v>
      </c>
      <c r="AA19" s="58">
        <v>3.0249999999999999</v>
      </c>
      <c r="AB19" s="58">
        <v>1.6E-2</v>
      </c>
      <c r="AC19" s="59" t="s">
        <v>47</v>
      </c>
      <c r="AF19" s="55"/>
      <c r="AG19" s="55"/>
      <c r="AH19" s="56"/>
      <c r="AI19" s="55"/>
    </row>
    <row r="20" spans="2:35" ht="15.75" thickBot="1" x14ac:dyDescent="0.3">
      <c r="B20" s="9">
        <v>8</v>
      </c>
      <c r="C20" s="27">
        <v>100</v>
      </c>
      <c r="D20" s="27">
        <v>39.4</v>
      </c>
      <c r="E20" s="27">
        <v>0.04</v>
      </c>
      <c r="F20" s="27">
        <v>0</v>
      </c>
      <c r="G20" s="27">
        <v>0</v>
      </c>
      <c r="H20" s="27">
        <v>0.05</v>
      </c>
      <c r="I20" s="27">
        <v>0</v>
      </c>
      <c r="J20" s="27">
        <v>0.43</v>
      </c>
      <c r="K20" s="27">
        <v>0</v>
      </c>
      <c r="L20" s="27">
        <v>0.15</v>
      </c>
      <c r="M20" s="27">
        <v>5.86</v>
      </c>
      <c r="N20" s="27">
        <v>1.23</v>
      </c>
      <c r="O20" s="27">
        <v>0.95</v>
      </c>
      <c r="R20" s="60"/>
      <c r="S20" s="61"/>
      <c r="T20" s="61"/>
      <c r="U20" s="61"/>
      <c r="V20" s="62"/>
      <c r="Y20" s="60"/>
      <c r="Z20" s="61"/>
      <c r="AA20" s="61"/>
      <c r="AB20" s="61"/>
      <c r="AC20" s="62"/>
      <c r="AF20" s="55"/>
      <c r="AG20" s="55"/>
      <c r="AH20" s="56"/>
      <c r="AI20" s="55"/>
    </row>
    <row r="21" spans="2:35" x14ac:dyDescent="0.25">
      <c r="B21" s="28" t="s">
        <v>33</v>
      </c>
      <c r="C21" s="29">
        <f>AVERAGE(C17:C20)</f>
        <v>100</v>
      </c>
      <c r="D21" s="29">
        <f t="shared" ref="D21:O21" si="3">AVERAGE(D17:D20)</f>
        <v>31.674999999999997</v>
      </c>
      <c r="E21" s="29">
        <f t="shared" si="3"/>
        <v>0.68374999999999997</v>
      </c>
      <c r="F21" s="29">
        <f t="shared" si="3"/>
        <v>2.75E-2</v>
      </c>
      <c r="G21" s="29">
        <f t="shared" si="3"/>
        <v>0</v>
      </c>
      <c r="H21" s="29">
        <f t="shared" si="3"/>
        <v>0.41250000000000003</v>
      </c>
      <c r="I21" s="29">
        <f t="shared" si="3"/>
        <v>9.9000000000000005E-2</v>
      </c>
      <c r="J21" s="29">
        <f t="shared" si="3"/>
        <v>0.52849999999999997</v>
      </c>
      <c r="K21" s="29">
        <f t="shared" si="3"/>
        <v>0</v>
      </c>
      <c r="L21" s="29">
        <f t="shared" si="3"/>
        <v>0.05</v>
      </c>
      <c r="M21" s="29">
        <f t="shared" si="3"/>
        <v>1.9900000000000002</v>
      </c>
      <c r="N21" s="29">
        <f t="shared" si="3"/>
        <v>2.2600000000000002</v>
      </c>
      <c r="O21" s="30">
        <f t="shared" si="3"/>
        <v>4.0949999999999998</v>
      </c>
      <c r="R21" s="63"/>
      <c r="S21" s="64"/>
      <c r="T21" s="64"/>
      <c r="U21" s="64"/>
      <c r="V21" s="65"/>
      <c r="Y21" s="17"/>
      <c r="Z21" s="50"/>
      <c r="AA21" s="50"/>
      <c r="AB21" s="50"/>
      <c r="AC21" s="51"/>
      <c r="AF21" s="55"/>
      <c r="AG21" s="55"/>
      <c r="AH21" s="56"/>
      <c r="AI21" s="56"/>
    </row>
    <row r="22" spans="2:35" x14ac:dyDescent="0.25">
      <c r="B22" s="31" t="s">
        <v>35</v>
      </c>
      <c r="C22" s="32">
        <f>STDEV(C17:C20)</f>
        <v>0</v>
      </c>
      <c r="D22" s="32">
        <f t="shared" ref="D22:O22" si="4">STDEV(D17:D20)</f>
        <v>17.088275707825737</v>
      </c>
      <c r="E22" s="32">
        <f t="shared" si="4"/>
        <v>0.82337046137608472</v>
      </c>
      <c r="F22" s="32">
        <f t="shared" si="4"/>
        <v>5.5E-2</v>
      </c>
      <c r="G22" s="32">
        <f t="shared" si="4"/>
        <v>0</v>
      </c>
      <c r="H22" s="32">
        <f t="shared" si="4"/>
        <v>0.79201746613737423</v>
      </c>
      <c r="I22" s="32">
        <f t="shared" si="4"/>
        <v>0.11934822998268553</v>
      </c>
      <c r="J22" s="32">
        <f t="shared" si="4"/>
        <v>0.60573564090836407</v>
      </c>
      <c r="K22" s="32">
        <f t="shared" si="4"/>
        <v>0</v>
      </c>
      <c r="L22" s="32">
        <f t="shared" si="4"/>
        <v>7.0710678118654752E-2</v>
      </c>
      <c r="M22" s="32">
        <f t="shared" si="4"/>
        <v>2.7634036983401464</v>
      </c>
      <c r="N22" s="32">
        <f t="shared" si="4"/>
        <v>2.2428999086004708</v>
      </c>
      <c r="O22" s="33">
        <f t="shared" si="4"/>
        <v>3.6657923199948645</v>
      </c>
      <c r="R22" s="24" t="s">
        <v>48</v>
      </c>
      <c r="S22" s="64"/>
      <c r="T22" s="64"/>
      <c r="U22" s="64"/>
      <c r="V22" s="65"/>
      <c r="Y22" s="24" t="s">
        <v>48</v>
      </c>
      <c r="Z22" s="64"/>
      <c r="AA22" s="64"/>
      <c r="AB22" s="64"/>
      <c r="AC22" s="65"/>
      <c r="AF22" s="66"/>
      <c r="AG22" s="66"/>
      <c r="AH22" s="67"/>
      <c r="AI22" s="67"/>
    </row>
    <row r="23" spans="2:35" ht="15.75" thickBot="1" x14ac:dyDescent="0.3">
      <c r="B23" s="36" t="s">
        <v>37</v>
      </c>
      <c r="C23" s="37">
        <f>C22/SQRT(4)</f>
        <v>0</v>
      </c>
      <c r="D23" s="37">
        <f t="shared" ref="D23:O23" si="5">D22/SQRT(4)</f>
        <v>8.5441378539128685</v>
      </c>
      <c r="E23" s="37">
        <f t="shared" si="5"/>
        <v>0.41168523068804236</v>
      </c>
      <c r="F23" s="37">
        <f t="shared" si="5"/>
        <v>2.75E-2</v>
      </c>
      <c r="G23" s="37">
        <f t="shared" si="5"/>
        <v>0</v>
      </c>
      <c r="H23" s="37">
        <f t="shared" si="5"/>
        <v>0.39600873306868711</v>
      </c>
      <c r="I23" s="37">
        <f t="shared" si="5"/>
        <v>5.9674114991342765E-2</v>
      </c>
      <c r="J23" s="37">
        <f t="shared" si="5"/>
        <v>0.30286782045418204</v>
      </c>
      <c r="K23" s="37">
        <f t="shared" si="5"/>
        <v>0</v>
      </c>
      <c r="L23" s="37">
        <f t="shared" si="5"/>
        <v>3.5355339059327376E-2</v>
      </c>
      <c r="M23" s="37">
        <f t="shared" si="5"/>
        <v>1.3817018491700732</v>
      </c>
      <c r="N23" s="37">
        <f t="shared" si="5"/>
        <v>1.1214499543002354</v>
      </c>
      <c r="O23" s="38">
        <f t="shared" si="5"/>
        <v>1.8328961599974323</v>
      </c>
      <c r="R23" s="20" t="s">
        <v>41</v>
      </c>
      <c r="S23" s="53" t="s">
        <v>42</v>
      </c>
      <c r="T23" s="53" t="s">
        <v>43</v>
      </c>
      <c r="U23" s="53" t="s">
        <v>44</v>
      </c>
      <c r="V23" s="54" t="s">
        <v>45</v>
      </c>
      <c r="Y23" s="20" t="s">
        <v>41</v>
      </c>
      <c r="Z23" s="53" t="s">
        <v>42</v>
      </c>
      <c r="AA23" s="53" t="s">
        <v>43</v>
      </c>
      <c r="AB23" s="53" t="s">
        <v>44</v>
      </c>
      <c r="AC23" s="54" t="s">
        <v>45</v>
      </c>
    </row>
    <row r="24" spans="2:35" x14ac:dyDescent="0.25">
      <c r="R24" s="24" t="s">
        <v>46</v>
      </c>
      <c r="S24" s="26">
        <v>0</v>
      </c>
      <c r="T24" s="26">
        <v>0</v>
      </c>
      <c r="U24" s="26">
        <v>1</v>
      </c>
      <c r="V24" s="68" t="s">
        <v>49</v>
      </c>
      <c r="Y24" s="24" t="s">
        <v>46</v>
      </c>
      <c r="Z24" s="26">
        <v>4.2629999999999999E-11</v>
      </c>
      <c r="AA24" s="26">
        <v>2.6959999999999998E-12</v>
      </c>
      <c r="AB24" s="26">
        <v>1</v>
      </c>
      <c r="AC24" s="68" t="s">
        <v>49</v>
      </c>
    </row>
    <row r="25" spans="2:35" x14ac:dyDescent="0.25">
      <c r="C25" s="5" t="s">
        <v>50</v>
      </c>
      <c r="R25" s="24"/>
      <c r="S25" s="64"/>
      <c r="T25" s="64"/>
      <c r="U25" s="64"/>
      <c r="V25" s="65"/>
      <c r="Y25" s="24"/>
      <c r="Z25" s="64"/>
      <c r="AA25" s="64"/>
      <c r="AB25" s="64"/>
      <c r="AC25" s="65"/>
    </row>
    <row r="26" spans="2:35" x14ac:dyDescent="0.25">
      <c r="C26" s="7" t="s">
        <v>4</v>
      </c>
      <c r="R26" s="24"/>
      <c r="S26" s="64"/>
      <c r="T26" s="64"/>
      <c r="U26" s="64"/>
      <c r="V26" s="65"/>
      <c r="Y26" s="24"/>
      <c r="Z26" s="64"/>
      <c r="AA26" s="64"/>
      <c r="AB26" s="64"/>
      <c r="AC26" s="65"/>
    </row>
    <row r="27" spans="2:35" x14ac:dyDescent="0.25">
      <c r="B27" t="s">
        <v>2</v>
      </c>
      <c r="C27" s="8" t="s">
        <v>6</v>
      </c>
      <c r="D27" s="8" t="s">
        <v>15</v>
      </c>
      <c r="E27" s="8" t="s">
        <v>7</v>
      </c>
      <c r="F27" s="8" t="s">
        <v>16</v>
      </c>
      <c r="G27" s="8" t="s">
        <v>17</v>
      </c>
      <c r="H27" s="8" t="s">
        <v>8</v>
      </c>
      <c r="I27" s="8" t="s">
        <v>18</v>
      </c>
      <c r="J27" s="8" t="s">
        <v>9</v>
      </c>
      <c r="K27" s="8" t="s">
        <v>19</v>
      </c>
      <c r="L27" s="8" t="s">
        <v>20</v>
      </c>
      <c r="M27" s="8" t="s">
        <v>21</v>
      </c>
      <c r="N27" s="8" t="s">
        <v>22</v>
      </c>
      <c r="O27" s="8" t="s">
        <v>10</v>
      </c>
      <c r="R27" s="24" t="s">
        <v>51</v>
      </c>
      <c r="S27" s="64"/>
      <c r="T27" s="64"/>
      <c r="U27" s="64"/>
      <c r="V27" s="65"/>
      <c r="Y27" s="24" t="s">
        <v>51</v>
      </c>
      <c r="Z27" s="64"/>
      <c r="AA27" s="64"/>
      <c r="AB27" s="64"/>
      <c r="AC27" s="65"/>
      <c r="AF27" s="52"/>
      <c r="AG27" s="52"/>
      <c r="AH27" s="52"/>
    </row>
    <row r="28" spans="2:35" x14ac:dyDescent="0.25">
      <c r="B28" s="9">
        <v>9</v>
      </c>
      <c r="C28" s="10">
        <v>100</v>
      </c>
      <c r="D28" s="10">
        <v>81.099999999999994</v>
      </c>
      <c r="E28" s="10">
        <v>75.760000000000005</v>
      </c>
      <c r="F28" s="10">
        <v>84.22</v>
      </c>
      <c r="G28" s="10">
        <v>65.23</v>
      </c>
      <c r="H28" s="10">
        <v>84.21</v>
      </c>
      <c r="I28" s="10">
        <v>78.31</v>
      </c>
      <c r="J28" s="10">
        <v>94.03</v>
      </c>
      <c r="K28" s="10">
        <v>107.86</v>
      </c>
      <c r="L28" s="10">
        <v>93.5</v>
      </c>
      <c r="M28" s="10">
        <v>84.02</v>
      </c>
      <c r="N28" s="10">
        <v>71.56</v>
      </c>
      <c r="O28" s="10">
        <v>83.34</v>
      </c>
      <c r="R28" s="20" t="s">
        <v>41</v>
      </c>
      <c r="S28" s="53" t="s">
        <v>42</v>
      </c>
      <c r="T28" s="53" t="s">
        <v>43</v>
      </c>
      <c r="U28" s="53" t="s">
        <v>44</v>
      </c>
      <c r="V28" s="54" t="s">
        <v>45</v>
      </c>
      <c r="Y28" s="20" t="s">
        <v>41</v>
      </c>
      <c r="Z28" s="53" t="s">
        <v>42</v>
      </c>
      <c r="AA28" s="53" t="s">
        <v>43</v>
      </c>
      <c r="AB28" s="53" t="s">
        <v>44</v>
      </c>
      <c r="AC28" s="54" t="s">
        <v>45</v>
      </c>
      <c r="AF28" s="56"/>
      <c r="AG28" s="55"/>
      <c r="AH28" s="55"/>
    </row>
    <row r="29" spans="2:35" x14ac:dyDescent="0.25">
      <c r="B29" s="9">
        <v>10</v>
      </c>
      <c r="C29" s="10">
        <v>100</v>
      </c>
      <c r="D29" s="10">
        <v>76.23</v>
      </c>
      <c r="E29" s="10">
        <v>89.23</v>
      </c>
      <c r="F29" s="10">
        <v>72.42</v>
      </c>
      <c r="G29" s="10">
        <v>68.94</v>
      </c>
      <c r="H29" s="10">
        <v>70.03</v>
      </c>
      <c r="I29" s="10">
        <v>68.209999999999994</v>
      </c>
      <c r="J29" s="10">
        <v>111.42</v>
      </c>
      <c r="K29" s="10">
        <v>103.19</v>
      </c>
      <c r="L29" s="10">
        <v>99.45</v>
      </c>
      <c r="M29" s="10">
        <v>74.430000000000007</v>
      </c>
      <c r="N29" s="10">
        <v>76.37</v>
      </c>
      <c r="O29" s="10">
        <v>85.81</v>
      </c>
      <c r="R29" s="24" t="s">
        <v>46</v>
      </c>
      <c r="S29" s="26">
        <v>55.39</v>
      </c>
      <c r="T29" s="26">
        <v>9.01</v>
      </c>
      <c r="U29" s="26" t="s">
        <v>31</v>
      </c>
      <c r="V29" s="68" t="s">
        <v>47</v>
      </c>
      <c r="Y29" s="24" t="s">
        <v>46</v>
      </c>
      <c r="Z29" s="26">
        <v>68.498000000000005</v>
      </c>
      <c r="AA29" s="26">
        <v>4.3319999999999999</v>
      </c>
      <c r="AB29" s="26" t="s">
        <v>31</v>
      </c>
      <c r="AC29" s="68" t="s">
        <v>47</v>
      </c>
    </row>
    <row r="30" spans="2:35" x14ac:dyDescent="0.25">
      <c r="B30" s="9">
        <v>11</v>
      </c>
      <c r="C30" s="10">
        <v>100</v>
      </c>
      <c r="D30" s="10">
        <v>89.1</v>
      </c>
      <c r="E30" s="10">
        <v>75.42</v>
      </c>
      <c r="F30" s="10">
        <v>103.54</v>
      </c>
      <c r="G30" s="10">
        <v>123.02</v>
      </c>
      <c r="H30" s="10">
        <v>85.67</v>
      </c>
      <c r="I30" s="10">
        <v>91.57</v>
      </c>
      <c r="J30" s="10">
        <v>88.36</v>
      </c>
      <c r="K30" s="10">
        <v>99.19</v>
      </c>
      <c r="L30" s="10">
        <v>72.23</v>
      </c>
      <c r="M30" s="10">
        <v>101.98</v>
      </c>
      <c r="N30" s="10">
        <v>97.34</v>
      </c>
      <c r="O30" s="10">
        <v>88.23</v>
      </c>
      <c r="R30" s="24"/>
      <c r="S30" s="64"/>
      <c r="T30" s="64"/>
      <c r="U30" s="64"/>
      <c r="V30" s="65"/>
      <c r="Y30" s="24"/>
      <c r="Z30" s="64"/>
      <c r="AA30" s="64"/>
      <c r="AB30" s="64"/>
      <c r="AC30" s="65"/>
    </row>
    <row r="31" spans="2:35" ht="15.75" thickBot="1" x14ac:dyDescent="0.3">
      <c r="B31" s="9">
        <v>12</v>
      </c>
      <c r="C31" s="27">
        <v>100</v>
      </c>
      <c r="D31" s="27">
        <v>112.68</v>
      </c>
      <c r="E31" s="27">
        <v>88.11</v>
      </c>
      <c r="F31" s="27">
        <v>117.95</v>
      </c>
      <c r="G31" s="27">
        <v>93.36</v>
      </c>
      <c r="H31" s="27">
        <v>95.31</v>
      </c>
      <c r="I31" s="27">
        <v>88.02</v>
      </c>
      <c r="J31" s="27">
        <v>120.02</v>
      </c>
      <c r="K31" s="27">
        <v>92.43</v>
      </c>
      <c r="L31" s="27">
        <v>106.75</v>
      </c>
      <c r="M31" s="27">
        <v>93.23</v>
      </c>
      <c r="N31" s="27">
        <v>90.21</v>
      </c>
      <c r="O31" s="27">
        <v>94.45</v>
      </c>
      <c r="R31" s="24"/>
      <c r="S31" s="64"/>
      <c r="T31" s="64"/>
      <c r="U31" s="64"/>
      <c r="V31" s="65"/>
      <c r="Y31" s="24"/>
      <c r="Z31" s="64"/>
      <c r="AA31" s="64"/>
      <c r="AB31" s="64"/>
      <c r="AC31" s="65"/>
    </row>
    <row r="32" spans="2:35" x14ac:dyDescent="0.25">
      <c r="B32" s="28" t="s">
        <v>33</v>
      </c>
      <c r="C32" s="29">
        <f>AVERAGE(C28:C31)</f>
        <v>100</v>
      </c>
      <c r="D32" s="29">
        <f t="shared" ref="D32:O32" si="6">AVERAGE(D28:D31)</f>
        <v>89.777500000000003</v>
      </c>
      <c r="E32" s="29">
        <f t="shared" si="6"/>
        <v>82.13000000000001</v>
      </c>
      <c r="F32" s="29">
        <f t="shared" si="6"/>
        <v>94.532499999999999</v>
      </c>
      <c r="G32" s="29">
        <f t="shared" si="6"/>
        <v>87.637500000000003</v>
      </c>
      <c r="H32" s="29">
        <f t="shared" si="6"/>
        <v>83.805000000000007</v>
      </c>
      <c r="I32" s="29">
        <f t="shared" si="6"/>
        <v>81.527499999999989</v>
      </c>
      <c r="J32" s="29">
        <f t="shared" si="6"/>
        <v>103.4575</v>
      </c>
      <c r="K32" s="29">
        <f t="shared" si="6"/>
        <v>100.6675</v>
      </c>
      <c r="L32" s="29">
        <f t="shared" si="6"/>
        <v>92.982500000000002</v>
      </c>
      <c r="M32" s="29">
        <f t="shared" si="6"/>
        <v>88.415000000000006</v>
      </c>
      <c r="N32" s="29">
        <f t="shared" si="6"/>
        <v>83.87</v>
      </c>
      <c r="O32" s="30">
        <f t="shared" si="6"/>
        <v>87.957499999999996</v>
      </c>
      <c r="R32" s="24" t="s">
        <v>52</v>
      </c>
      <c r="S32" s="64"/>
      <c r="T32" s="64"/>
      <c r="U32" s="64"/>
      <c r="V32" s="65"/>
      <c r="Y32" s="24" t="s">
        <v>52</v>
      </c>
      <c r="Z32" s="64"/>
      <c r="AA32" s="64"/>
      <c r="AB32" s="64"/>
      <c r="AC32" s="65"/>
      <c r="AF32" s="52"/>
      <c r="AG32" s="52"/>
      <c r="AH32" s="52"/>
    </row>
    <row r="33" spans="2:34" x14ac:dyDescent="0.25">
      <c r="B33" s="31" t="s">
        <v>35</v>
      </c>
      <c r="C33" s="32">
        <f>STDEV(C28:C31)</f>
        <v>0</v>
      </c>
      <c r="D33" s="32">
        <f t="shared" ref="D33:O33" si="7">STDEV(D28:D31)</f>
        <v>16.163923564530997</v>
      </c>
      <c r="E33" s="32">
        <f t="shared" si="7"/>
        <v>7.5668443444631075</v>
      </c>
      <c r="F33" s="32">
        <f t="shared" si="7"/>
        <v>20.205813313664656</v>
      </c>
      <c r="G33" s="32">
        <f t="shared" si="7"/>
        <v>26.685582093457601</v>
      </c>
      <c r="H33" s="32">
        <f t="shared" si="7"/>
        <v>10.420459042991553</v>
      </c>
      <c r="I33" s="32">
        <f t="shared" si="7"/>
        <v>10.499404348184195</v>
      </c>
      <c r="J33" s="32">
        <f t="shared" si="7"/>
        <v>14.770805383142365</v>
      </c>
      <c r="K33" s="32">
        <f t="shared" si="7"/>
        <v>6.535402946006208</v>
      </c>
      <c r="L33" s="32">
        <f t="shared" si="7"/>
        <v>14.858293699704021</v>
      </c>
      <c r="M33" s="32">
        <f t="shared" si="7"/>
        <v>11.861558357427814</v>
      </c>
      <c r="N33" s="32">
        <f t="shared" si="7"/>
        <v>11.96414922452349</v>
      </c>
      <c r="O33" s="33">
        <f t="shared" si="7"/>
        <v>4.7665457443869492</v>
      </c>
      <c r="R33" s="20" t="s">
        <v>41</v>
      </c>
      <c r="S33" s="53" t="s">
        <v>42</v>
      </c>
      <c r="T33" s="53" t="s">
        <v>43</v>
      </c>
      <c r="U33" s="53" t="s">
        <v>44</v>
      </c>
      <c r="V33" s="54" t="s">
        <v>45</v>
      </c>
      <c r="Y33" s="20" t="s">
        <v>41</v>
      </c>
      <c r="Z33" s="53" t="s">
        <v>42</v>
      </c>
      <c r="AA33" s="53" t="s">
        <v>43</v>
      </c>
      <c r="AB33" s="53" t="s">
        <v>44</v>
      </c>
      <c r="AC33" s="54" t="s">
        <v>45</v>
      </c>
      <c r="AF33" s="56"/>
      <c r="AG33" s="55"/>
      <c r="AH33" s="55"/>
    </row>
    <row r="34" spans="2:34" ht="15.75" thickBot="1" x14ac:dyDescent="0.3">
      <c r="B34" s="36" t="s">
        <v>37</v>
      </c>
      <c r="C34" s="37">
        <f>C33/SQRT(4)</f>
        <v>0</v>
      </c>
      <c r="D34" s="37">
        <f t="shared" ref="D34:O34" si="8">D33/SQRT(4)</f>
        <v>8.0819617822654983</v>
      </c>
      <c r="E34" s="37">
        <f t="shared" si="8"/>
        <v>3.7834221722315537</v>
      </c>
      <c r="F34" s="37">
        <f t="shared" si="8"/>
        <v>10.102906656832328</v>
      </c>
      <c r="G34" s="37">
        <f t="shared" si="8"/>
        <v>13.3427910467288</v>
      </c>
      <c r="H34" s="37">
        <f t="shared" si="8"/>
        <v>5.2102295214957763</v>
      </c>
      <c r="I34" s="37">
        <f t="shared" si="8"/>
        <v>5.2497021740920973</v>
      </c>
      <c r="J34" s="37">
        <f t="shared" si="8"/>
        <v>7.3854026915711826</v>
      </c>
      <c r="K34" s="37">
        <f t="shared" si="8"/>
        <v>3.267701473003104</v>
      </c>
      <c r="L34" s="37">
        <f t="shared" si="8"/>
        <v>7.4291468498520103</v>
      </c>
      <c r="M34" s="37">
        <f t="shared" si="8"/>
        <v>5.930779178713907</v>
      </c>
      <c r="N34" s="37">
        <f t="shared" si="8"/>
        <v>5.9820746122617452</v>
      </c>
      <c r="O34" s="38">
        <f t="shared" si="8"/>
        <v>2.3832728721934746</v>
      </c>
      <c r="R34" s="24" t="s">
        <v>46</v>
      </c>
      <c r="S34" s="26">
        <v>88.236000000000004</v>
      </c>
      <c r="T34" s="26">
        <v>14.353</v>
      </c>
      <c r="U34" s="26" t="s">
        <v>31</v>
      </c>
      <c r="V34" s="68" t="s">
        <v>47</v>
      </c>
      <c r="Y34" s="24" t="s">
        <v>46</v>
      </c>
      <c r="Z34" s="26">
        <v>71.055000000000007</v>
      </c>
      <c r="AA34" s="26">
        <v>4.4939999999999998</v>
      </c>
      <c r="AB34" s="26" t="s">
        <v>31</v>
      </c>
      <c r="AC34" s="68" t="s">
        <v>47</v>
      </c>
    </row>
    <row r="35" spans="2:34" x14ac:dyDescent="0.25">
      <c r="R35" s="24"/>
      <c r="S35" s="64"/>
      <c r="T35" s="64"/>
      <c r="U35" s="64"/>
      <c r="V35" s="65"/>
      <c r="Y35" s="24"/>
      <c r="Z35" s="64"/>
      <c r="AA35" s="64"/>
      <c r="AB35" s="64"/>
      <c r="AC35" s="65"/>
    </row>
    <row r="36" spans="2:34" x14ac:dyDescent="0.25">
      <c r="C36" s="5" t="s">
        <v>50</v>
      </c>
      <c r="R36" s="24"/>
      <c r="S36" s="64"/>
      <c r="T36" s="64"/>
      <c r="U36" s="64"/>
      <c r="V36" s="65"/>
      <c r="Y36" s="24"/>
      <c r="Z36" s="64"/>
      <c r="AA36" s="64"/>
      <c r="AB36" s="64"/>
      <c r="AC36" s="65"/>
    </row>
    <row r="37" spans="2:34" x14ac:dyDescent="0.25">
      <c r="C37" s="12" t="s">
        <v>11</v>
      </c>
      <c r="R37" s="24" t="s">
        <v>53</v>
      </c>
      <c r="S37" s="64"/>
      <c r="T37" s="64"/>
      <c r="U37" s="64"/>
      <c r="V37" s="65"/>
      <c r="Y37" s="24" t="s">
        <v>53</v>
      </c>
      <c r="Z37" s="64"/>
      <c r="AA37" s="64"/>
      <c r="AB37" s="64"/>
      <c r="AC37" s="65"/>
      <c r="AF37" s="52"/>
      <c r="AG37" s="52"/>
      <c r="AH37" s="52"/>
    </row>
    <row r="38" spans="2:34" x14ac:dyDescent="0.25">
      <c r="B38" t="s">
        <v>2</v>
      </c>
      <c r="C38" s="8" t="s">
        <v>6</v>
      </c>
      <c r="D38" s="8" t="s">
        <v>15</v>
      </c>
      <c r="E38" s="8" t="s">
        <v>7</v>
      </c>
      <c r="F38" s="8" t="s">
        <v>16</v>
      </c>
      <c r="G38" s="8" t="s">
        <v>17</v>
      </c>
      <c r="H38" s="8" t="s">
        <v>8</v>
      </c>
      <c r="I38" s="8" t="s">
        <v>18</v>
      </c>
      <c r="J38" s="8" t="s">
        <v>9</v>
      </c>
      <c r="K38" s="8" t="s">
        <v>19</v>
      </c>
      <c r="L38" s="8" t="s">
        <v>20</v>
      </c>
      <c r="M38" s="8" t="s">
        <v>21</v>
      </c>
      <c r="N38" s="8" t="s">
        <v>22</v>
      </c>
      <c r="O38" s="8" t="s">
        <v>10</v>
      </c>
      <c r="R38" s="20" t="s">
        <v>41</v>
      </c>
      <c r="S38" s="53" t="s">
        <v>42</v>
      </c>
      <c r="T38" s="53" t="s">
        <v>43</v>
      </c>
      <c r="U38" s="53" t="s">
        <v>44</v>
      </c>
      <c r="V38" s="54" t="s">
        <v>45</v>
      </c>
      <c r="Y38" s="20" t="s">
        <v>41</v>
      </c>
      <c r="Z38" s="53" t="s">
        <v>42</v>
      </c>
      <c r="AA38" s="53" t="s">
        <v>43</v>
      </c>
      <c r="AB38" s="53" t="s">
        <v>44</v>
      </c>
      <c r="AC38" s="54" t="s">
        <v>45</v>
      </c>
      <c r="AF38" s="56"/>
      <c r="AG38" s="55"/>
      <c r="AH38" s="55"/>
    </row>
    <row r="39" spans="2:34" x14ac:dyDescent="0.25">
      <c r="B39" s="9">
        <v>13</v>
      </c>
      <c r="C39" s="10">
        <v>100</v>
      </c>
      <c r="D39" s="10">
        <v>21.595810227972891</v>
      </c>
      <c r="E39" s="10">
        <v>1.357</v>
      </c>
      <c r="F39" s="10">
        <v>6.2846580406654349</v>
      </c>
      <c r="G39" s="10">
        <v>5.3044306279056741</v>
      </c>
      <c r="H39" s="10">
        <v>21.57</v>
      </c>
      <c r="I39" s="10">
        <v>38.066431412087603</v>
      </c>
      <c r="J39" s="10">
        <v>82.109449392259009</v>
      </c>
      <c r="K39" s="10">
        <v>64.522999999999996</v>
      </c>
      <c r="L39" s="10">
        <v>89.741219963031426</v>
      </c>
      <c r="M39" s="10">
        <v>91.001512350865397</v>
      </c>
      <c r="N39" s="10">
        <v>69.75858399148602</v>
      </c>
      <c r="O39" s="10">
        <v>42.062958606396684</v>
      </c>
      <c r="R39" s="24" t="s">
        <v>46</v>
      </c>
      <c r="S39" s="26">
        <v>76.69</v>
      </c>
      <c r="T39" s="26">
        <v>12.474</v>
      </c>
      <c r="U39" s="26" t="s">
        <v>31</v>
      </c>
      <c r="V39" s="68" t="s">
        <v>47</v>
      </c>
      <c r="Y39" s="24" t="s">
        <v>46</v>
      </c>
      <c r="Z39" s="26">
        <v>65.393000000000001</v>
      </c>
      <c r="AA39" s="26">
        <v>4.1360000000000001</v>
      </c>
      <c r="AB39" s="26" t="s">
        <v>31</v>
      </c>
      <c r="AC39" s="68" t="s">
        <v>47</v>
      </c>
    </row>
    <row r="40" spans="2:34" x14ac:dyDescent="0.25">
      <c r="B40" s="9">
        <v>14</v>
      </c>
      <c r="C40" s="10">
        <v>100</v>
      </c>
      <c r="D40" s="10">
        <v>57.715545395166558</v>
      </c>
      <c r="E40" s="10">
        <v>1.54</v>
      </c>
      <c r="F40" s="10">
        <v>50.016329196603529</v>
      </c>
      <c r="G40" s="10">
        <v>48.2527759634226</v>
      </c>
      <c r="H40" s="10">
        <v>78.2</v>
      </c>
      <c r="I40" s="10">
        <v>134.0259634225996</v>
      </c>
      <c r="J40" s="10">
        <v>138.35728282168517</v>
      </c>
      <c r="K40" s="10">
        <v>94.156999999999996</v>
      </c>
      <c r="L40" s="10">
        <v>87.291802743305027</v>
      </c>
      <c r="M40" s="10">
        <v>129.36806009144351</v>
      </c>
      <c r="N40" s="10">
        <v>96.758654474199872</v>
      </c>
      <c r="O40" s="10">
        <v>96.758654474199901</v>
      </c>
      <c r="R40" s="24"/>
      <c r="S40" s="64"/>
      <c r="T40" s="64"/>
      <c r="U40" s="64"/>
      <c r="V40" s="65"/>
      <c r="Y40" s="24"/>
      <c r="Z40" s="64"/>
      <c r="AA40" s="64"/>
      <c r="AB40" s="64"/>
      <c r="AC40" s="65"/>
    </row>
    <row r="41" spans="2:34" x14ac:dyDescent="0.25">
      <c r="B41" s="9">
        <v>15</v>
      </c>
      <c r="C41" s="10">
        <v>100</v>
      </c>
      <c r="D41" s="10">
        <v>2.4904739371902473E-2</v>
      </c>
      <c r="E41" s="10">
        <v>2.9885687246282971E-2</v>
      </c>
      <c r="F41" s="10">
        <v>2.157</v>
      </c>
      <c r="G41" s="10">
        <v>1.5669999999999999</v>
      </c>
      <c r="H41" s="10">
        <v>5.5512664059970618</v>
      </c>
      <c r="I41" s="10">
        <v>13.725001867855452</v>
      </c>
      <c r="J41" s="10">
        <v>16.484446990262246</v>
      </c>
      <c r="K41" s="10">
        <v>41.856000000000002</v>
      </c>
      <c r="L41" s="10">
        <v>23.221178990361864</v>
      </c>
      <c r="M41" s="10">
        <v>21.794137424351852</v>
      </c>
      <c r="N41" s="10">
        <v>16.462032724827537</v>
      </c>
      <c r="O41" s="10">
        <v>35.46</v>
      </c>
      <c r="R41" s="24"/>
      <c r="S41" s="64"/>
      <c r="T41" s="64"/>
      <c r="U41" s="64"/>
      <c r="V41" s="65"/>
      <c r="Y41" s="24"/>
      <c r="Z41" s="64"/>
      <c r="AA41" s="64"/>
      <c r="AB41" s="64"/>
      <c r="AC41" s="65"/>
    </row>
    <row r="42" spans="2:34" x14ac:dyDescent="0.25">
      <c r="B42" s="9">
        <v>16</v>
      </c>
      <c r="C42" s="10">
        <v>100</v>
      </c>
      <c r="D42" s="10">
        <v>0.12089732682577352</v>
      </c>
      <c r="E42" s="10">
        <v>3.806026955626203E-2</v>
      </c>
      <c r="F42" s="10">
        <v>9.8061165092016296</v>
      </c>
      <c r="G42" s="10">
        <v>17.595038731921374</v>
      </c>
      <c r="H42" s="10">
        <v>24.768280123583931</v>
      </c>
      <c r="I42" s="10">
        <v>36.186360990462546</v>
      </c>
      <c r="J42" s="10">
        <v>76.47</v>
      </c>
      <c r="K42" s="10">
        <v>74.575999999999993</v>
      </c>
      <c r="L42" s="10">
        <v>80.56</v>
      </c>
      <c r="M42" s="10">
        <v>95.4</v>
      </c>
      <c r="N42" s="10">
        <v>85.4</v>
      </c>
      <c r="O42" s="10">
        <v>102.45</v>
      </c>
      <c r="R42" s="24" t="s">
        <v>54</v>
      </c>
      <c r="S42" s="64"/>
      <c r="T42" s="64"/>
      <c r="U42" s="64"/>
      <c r="V42" s="65"/>
      <c r="Y42" s="24" t="s">
        <v>54</v>
      </c>
      <c r="Z42" s="64"/>
      <c r="AA42" s="64"/>
      <c r="AB42" s="64"/>
      <c r="AC42" s="65"/>
      <c r="AF42" s="52"/>
      <c r="AG42" s="52"/>
      <c r="AH42" s="52"/>
    </row>
    <row r="43" spans="2:34" x14ac:dyDescent="0.25">
      <c r="B43" s="9">
        <v>17</v>
      </c>
      <c r="C43" s="10">
        <v>100</v>
      </c>
      <c r="D43" s="10">
        <v>47.558731767152878</v>
      </c>
      <c r="E43" s="10">
        <v>61.270366123570042</v>
      </c>
      <c r="F43" s="10">
        <v>66.894216154235892</v>
      </c>
      <c r="G43" s="10">
        <v>51.646622756726487</v>
      </c>
      <c r="H43" s="10">
        <v>68.214180955174527</v>
      </c>
      <c r="I43" s="10">
        <v>59.003759899736011</v>
      </c>
      <c r="J43" s="10">
        <v>54.878536572358072</v>
      </c>
      <c r="K43" s="10">
        <v>55</v>
      </c>
      <c r="L43" s="10">
        <v>68.400000000000006</v>
      </c>
      <c r="M43" s="10">
        <v>69.546999999999997</v>
      </c>
      <c r="N43" s="10">
        <v>51.47</v>
      </c>
      <c r="O43" s="10">
        <v>95.24</v>
      </c>
      <c r="R43" s="20" t="s">
        <v>41</v>
      </c>
      <c r="S43" s="53" t="s">
        <v>42</v>
      </c>
      <c r="T43" s="53" t="s">
        <v>43</v>
      </c>
      <c r="U43" s="53" t="s">
        <v>44</v>
      </c>
      <c r="V43" s="54" t="s">
        <v>45</v>
      </c>
      <c r="Y43" s="20" t="s">
        <v>41</v>
      </c>
      <c r="Z43" s="53" t="s">
        <v>42</v>
      </c>
      <c r="AA43" s="53" t="s">
        <v>43</v>
      </c>
      <c r="AB43" s="53" t="s">
        <v>44</v>
      </c>
      <c r="AC43" s="54" t="s">
        <v>45</v>
      </c>
      <c r="AF43" s="56"/>
      <c r="AG43" s="55"/>
      <c r="AH43" s="55"/>
    </row>
    <row r="44" spans="2:34" ht="15.75" thickBot="1" x14ac:dyDescent="0.3">
      <c r="B44" s="9">
        <v>18</v>
      </c>
      <c r="C44" s="27">
        <v>100</v>
      </c>
      <c r="D44" s="27">
        <v>0.65884887912816481</v>
      </c>
      <c r="E44" s="27">
        <v>2.2127377449964776</v>
      </c>
      <c r="F44" s="27">
        <v>39.680106078813246</v>
      </c>
      <c r="G44" s="27">
        <v>46.252020055525627</v>
      </c>
      <c r="H44" s="27">
        <v>86.918327601209967</v>
      </c>
      <c r="I44" s="27">
        <v>60.24</v>
      </c>
      <c r="J44" s="27">
        <v>81.983176563212197</v>
      </c>
      <c r="K44" s="27">
        <v>81.200016574814569</v>
      </c>
      <c r="L44" s="27">
        <v>79.451373637757428</v>
      </c>
      <c r="M44" s="27">
        <v>76.467907015290265</v>
      </c>
      <c r="N44" s="27">
        <v>72.166742634566774</v>
      </c>
      <c r="O44" s="27">
        <v>101.04835702150584</v>
      </c>
      <c r="R44" s="24" t="s">
        <v>46</v>
      </c>
      <c r="S44" s="26">
        <v>85.495000000000005</v>
      </c>
      <c r="T44" s="26">
        <v>13.907</v>
      </c>
      <c r="U44" s="26" t="s">
        <v>31</v>
      </c>
      <c r="V44" s="68" t="s">
        <v>47</v>
      </c>
      <c r="Y44" s="24" t="s">
        <v>46</v>
      </c>
      <c r="Z44" s="26">
        <v>59.201000000000001</v>
      </c>
      <c r="AA44" s="26">
        <v>3.7440000000000002</v>
      </c>
      <c r="AB44" s="26" t="s">
        <v>31</v>
      </c>
      <c r="AC44" s="68" t="s">
        <v>47</v>
      </c>
    </row>
    <row r="45" spans="2:34" x14ac:dyDescent="0.25">
      <c r="B45" s="28" t="s">
        <v>33</v>
      </c>
      <c r="C45" s="29">
        <f>AVERAGE(C39:C44)</f>
        <v>100</v>
      </c>
      <c r="D45" s="29">
        <f t="shared" ref="D45:O45" si="9">AVERAGE(D39:D44)</f>
        <v>21.279123055936363</v>
      </c>
      <c r="E45" s="29">
        <f t="shared" si="9"/>
        <v>11.074674970894845</v>
      </c>
      <c r="F45" s="29">
        <f t="shared" si="9"/>
        <v>29.139737663253289</v>
      </c>
      <c r="G45" s="29">
        <f t="shared" si="9"/>
        <v>28.436314689250295</v>
      </c>
      <c r="H45" s="29">
        <f t="shared" si="9"/>
        <v>47.537009180994254</v>
      </c>
      <c r="I45" s="29">
        <f t="shared" si="9"/>
        <v>56.874586265456863</v>
      </c>
      <c r="J45" s="29">
        <f t="shared" si="9"/>
        <v>75.047148723296118</v>
      </c>
      <c r="K45" s="29">
        <f t="shared" si="9"/>
        <v>68.552002762469087</v>
      </c>
      <c r="L45" s="29">
        <f t="shared" si="9"/>
        <v>71.444262555742625</v>
      </c>
      <c r="M45" s="29">
        <f t="shared" si="9"/>
        <v>80.596436146991834</v>
      </c>
      <c r="N45" s="29">
        <f t="shared" si="9"/>
        <v>65.336002304180042</v>
      </c>
      <c r="O45" s="30">
        <f t="shared" si="9"/>
        <v>78.836661683683744</v>
      </c>
      <c r="R45" s="24"/>
      <c r="S45" s="64"/>
      <c r="T45" s="64"/>
      <c r="U45" s="64"/>
      <c r="V45" s="65"/>
      <c r="Y45" s="24"/>
      <c r="Z45" s="64"/>
      <c r="AA45" s="64"/>
      <c r="AB45" s="64"/>
      <c r="AC45" s="65"/>
    </row>
    <row r="46" spans="2:34" x14ac:dyDescent="0.25">
      <c r="B46" s="31" t="s">
        <v>35</v>
      </c>
      <c r="C46" s="32">
        <f>STDEV(C39:C44)</f>
        <v>0</v>
      </c>
      <c r="D46" s="32">
        <f t="shared" ref="D46:O46" si="10">STDEV(D39:D44)</f>
        <v>25.857064864524965</v>
      </c>
      <c r="E46" s="32">
        <f t="shared" si="10"/>
        <v>24.606010687297864</v>
      </c>
      <c r="F46" s="32">
        <f t="shared" si="10"/>
        <v>26.819932102074098</v>
      </c>
      <c r="G46" s="32">
        <f t="shared" si="10"/>
        <v>22.905838959515371</v>
      </c>
      <c r="H46" s="32">
        <f t="shared" si="10"/>
        <v>34.275810316092127</v>
      </c>
      <c r="I46" s="32">
        <f t="shared" si="10"/>
        <v>41.501398470211122</v>
      </c>
      <c r="J46" s="32">
        <f t="shared" si="10"/>
        <v>39.861121681693298</v>
      </c>
      <c r="K46" s="32">
        <f t="shared" si="10"/>
        <v>18.785328771553303</v>
      </c>
      <c r="L46" s="32">
        <f t="shared" si="10"/>
        <v>24.770413805404633</v>
      </c>
      <c r="M46" s="32">
        <f t="shared" si="10"/>
        <v>35.504725158102161</v>
      </c>
      <c r="N46" s="32">
        <f t="shared" si="10"/>
        <v>28.415123570102519</v>
      </c>
      <c r="O46" s="33">
        <f t="shared" si="10"/>
        <v>31.225170957293759</v>
      </c>
      <c r="R46" s="24"/>
      <c r="S46" s="64"/>
      <c r="T46" s="64"/>
      <c r="U46" s="64"/>
      <c r="V46" s="65"/>
      <c r="Y46" s="24"/>
      <c r="Z46" s="64"/>
      <c r="AA46" s="64"/>
      <c r="AB46" s="64"/>
      <c r="AC46" s="65"/>
    </row>
    <row r="47" spans="2:34" ht="15.75" thickBot="1" x14ac:dyDescent="0.3">
      <c r="B47" s="36" t="s">
        <v>37</v>
      </c>
      <c r="C47" s="37">
        <f>C46/SQRT(6)</f>
        <v>0</v>
      </c>
      <c r="D47" s="37">
        <f t="shared" ref="D47:O47" si="11">D46/SQRT(6)</f>
        <v>10.556102527355536</v>
      </c>
      <c r="E47" s="37">
        <f t="shared" si="11"/>
        <v>10.045361798224897</v>
      </c>
      <c r="F47" s="37">
        <f t="shared" si="11"/>
        <v>10.949191431028632</v>
      </c>
      <c r="G47" s="37">
        <f t="shared" si="11"/>
        <v>9.3512695968627018</v>
      </c>
      <c r="H47" s="37">
        <f t="shared" si="11"/>
        <v>13.993040965808252</v>
      </c>
      <c r="I47" s="37">
        <f t="shared" si="11"/>
        <v>16.942874977323271</v>
      </c>
      <c r="J47" s="37">
        <f t="shared" si="11"/>
        <v>16.273234782523314</v>
      </c>
      <c r="K47" s="37">
        <f t="shared" si="11"/>
        <v>7.6690783567882566</v>
      </c>
      <c r="L47" s="37">
        <f t="shared" si="11"/>
        <v>10.112479090138914</v>
      </c>
      <c r="M47" s="37">
        <f t="shared" si="11"/>
        <v>14.494743349184517</v>
      </c>
      <c r="N47" s="37">
        <f t="shared" si="11"/>
        <v>11.600425620813775</v>
      </c>
      <c r="O47" s="38">
        <f t="shared" si="11"/>
        <v>12.747622662757044</v>
      </c>
      <c r="R47" s="24" t="s">
        <v>55</v>
      </c>
      <c r="S47" s="64"/>
      <c r="T47" s="64"/>
      <c r="U47" s="64"/>
      <c r="V47" s="65"/>
      <c r="Y47" s="24" t="s">
        <v>55</v>
      </c>
      <c r="Z47" s="64"/>
      <c r="AA47" s="64"/>
      <c r="AB47" s="64"/>
      <c r="AC47" s="65"/>
      <c r="AF47" s="52"/>
      <c r="AG47" s="52"/>
      <c r="AH47" s="52"/>
    </row>
    <row r="48" spans="2:34" x14ac:dyDescent="0.25">
      <c r="R48" s="20" t="s">
        <v>41</v>
      </c>
      <c r="S48" s="53" t="s">
        <v>42</v>
      </c>
      <c r="T48" s="53" t="s">
        <v>43</v>
      </c>
      <c r="U48" s="53" t="s">
        <v>44</v>
      </c>
      <c r="V48" s="54" t="s">
        <v>45</v>
      </c>
      <c r="Y48" s="20" t="s">
        <v>41</v>
      </c>
      <c r="Z48" s="53" t="s">
        <v>42</v>
      </c>
      <c r="AA48" s="53" t="s">
        <v>43</v>
      </c>
      <c r="AB48" s="53" t="s">
        <v>44</v>
      </c>
      <c r="AC48" s="54" t="s">
        <v>45</v>
      </c>
      <c r="AF48" s="56"/>
      <c r="AG48" s="55"/>
      <c r="AH48" s="55"/>
    </row>
    <row r="49" spans="18:34" x14ac:dyDescent="0.25">
      <c r="R49" s="24" t="s">
        <v>46</v>
      </c>
      <c r="S49" s="26">
        <v>86.081999999999994</v>
      </c>
      <c r="T49" s="26">
        <v>14.002000000000001</v>
      </c>
      <c r="U49" s="26" t="s">
        <v>31</v>
      </c>
      <c r="V49" s="68" t="s">
        <v>47</v>
      </c>
      <c r="Y49" s="24" t="s">
        <v>46</v>
      </c>
      <c r="Z49" s="26">
        <v>36.268000000000001</v>
      </c>
      <c r="AA49" s="26">
        <v>2.294</v>
      </c>
      <c r="AB49" s="26">
        <v>2.9000000000000001E-2</v>
      </c>
      <c r="AC49" s="68" t="s">
        <v>47</v>
      </c>
    </row>
    <row r="50" spans="18:34" x14ac:dyDescent="0.25">
      <c r="R50" s="24"/>
      <c r="S50" s="64"/>
      <c r="T50" s="64"/>
      <c r="U50" s="64"/>
      <c r="V50" s="65"/>
      <c r="Y50" s="24"/>
      <c r="Z50" s="64"/>
      <c r="AA50" s="64"/>
      <c r="AB50" s="64"/>
      <c r="AC50" s="65"/>
    </row>
    <row r="51" spans="18:34" x14ac:dyDescent="0.25">
      <c r="R51" s="24"/>
      <c r="S51" s="64"/>
      <c r="T51" s="64"/>
      <c r="U51" s="64"/>
      <c r="V51" s="65"/>
      <c r="Y51" s="24"/>
      <c r="Z51" s="64"/>
      <c r="AA51" s="64"/>
      <c r="AB51" s="64"/>
      <c r="AC51" s="65"/>
    </row>
    <row r="52" spans="18:34" x14ac:dyDescent="0.25">
      <c r="R52" s="24" t="s">
        <v>56</v>
      </c>
      <c r="S52" s="64"/>
      <c r="T52" s="64"/>
      <c r="U52" s="64"/>
      <c r="V52" s="65"/>
      <c r="Y52" s="24" t="s">
        <v>56</v>
      </c>
      <c r="Z52" s="64"/>
      <c r="AA52" s="64"/>
      <c r="AB52" s="64"/>
      <c r="AC52" s="65"/>
      <c r="AF52" s="52"/>
      <c r="AG52" s="52"/>
      <c r="AH52" s="52"/>
    </row>
    <row r="53" spans="18:34" x14ac:dyDescent="0.25">
      <c r="R53" s="20" t="s">
        <v>41</v>
      </c>
      <c r="S53" s="53" t="s">
        <v>42</v>
      </c>
      <c r="T53" s="53" t="s">
        <v>43</v>
      </c>
      <c r="U53" s="53" t="s">
        <v>44</v>
      </c>
      <c r="V53" s="54" t="s">
        <v>45</v>
      </c>
      <c r="Y53" s="20" t="s">
        <v>41</v>
      </c>
      <c r="Z53" s="53" t="s">
        <v>42</v>
      </c>
      <c r="AA53" s="53" t="s">
        <v>43</v>
      </c>
      <c r="AB53" s="53" t="s">
        <v>44</v>
      </c>
      <c r="AC53" s="54" t="s">
        <v>45</v>
      </c>
      <c r="AF53" s="56"/>
      <c r="AG53" s="55"/>
      <c r="AH53" s="55"/>
    </row>
    <row r="54" spans="18:34" x14ac:dyDescent="0.25">
      <c r="R54" s="24" t="s">
        <v>46</v>
      </c>
      <c r="S54" s="26">
        <v>88.694000000000003</v>
      </c>
      <c r="T54" s="26">
        <v>14.427</v>
      </c>
      <c r="U54" s="26" t="s">
        <v>31</v>
      </c>
      <c r="V54" s="68" t="s">
        <v>47</v>
      </c>
      <c r="Y54" s="24" t="s">
        <v>46</v>
      </c>
      <c r="Z54" s="26">
        <v>24653</v>
      </c>
      <c r="AA54" s="26">
        <v>1559</v>
      </c>
      <c r="AB54" s="26">
        <v>0.13</v>
      </c>
      <c r="AC54" s="68" t="s">
        <v>49</v>
      </c>
    </row>
    <row r="55" spans="18:34" x14ac:dyDescent="0.25">
      <c r="R55" s="24"/>
      <c r="S55" s="64"/>
      <c r="T55" s="64"/>
      <c r="U55" s="64"/>
      <c r="V55" s="65"/>
      <c r="Y55" s="24"/>
      <c r="Z55" s="64"/>
      <c r="AA55" s="64"/>
      <c r="AB55" s="64"/>
      <c r="AC55" s="65"/>
    </row>
    <row r="56" spans="18:34" x14ac:dyDescent="0.25">
      <c r="R56" s="24"/>
      <c r="S56" s="64"/>
      <c r="T56" s="64"/>
      <c r="U56" s="64"/>
      <c r="V56" s="65"/>
      <c r="Y56" s="24"/>
      <c r="Z56" s="64"/>
      <c r="AA56" s="64"/>
      <c r="AB56" s="64"/>
      <c r="AC56" s="65"/>
    </row>
    <row r="57" spans="18:34" x14ac:dyDescent="0.25">
      <c r="R57" s="24" t="s">
        <v>57</v>
      </c>
      <c r="S57" s="64"/>
      <c r="T57" s="64"/>
      <c r="U57" s="64"/>
      <c r="V57" s="65"/>
      <c r="Y57" s="24" t="s">
        <v>57</v>
      </c>
      <c r="Z57" s="64"/>
      <c r="AA57" s="64"/>
      <c r="AB57" s="64"/>
      <c r="AC57" s="65"/>
      <c r="AF57" s="52"/>
      <c r="AG57" s="52"/>
      <c r="AH57" s="52"/>
    </row>
    <row r="58" spans="18:34" x14ac:dyDescent="0.25">
      <c r="R58" s="20" t="s">
        <v>41</v>
      </c>
      <c r="S58" s="53" t="s">
        <v>42</v>
      </c>
      <c r="T58" s="53" t="s">
        <v>43</v>
      </c>
      <c r="U58" s="53" t="s">
        <v>44</v>
      </c>
      <c r="V58" s="54" t="s">
        <v>45</v>
      </c>
      <c r="Y58" s="20" t="s">
        <v>41</v>
      </c>
      <c r="Z58" s="53" t="s">
        <v>42</v>
      </c>
      <c r="AA58" s="53" t="s">
        <v>43</v>
      </c>
      <c r="AB58" s="53" t="s">
        <v>44</v>
      </c>
      <c r="AC58" s="54" t="s">
        <v>45</v>
      </c>
      <c r="AF58" s="56"/>
      <c r="AG58" s="55"/>
      <c r="AH58" s="55"/>
    </row>
    <row r="59" spans="18:34" x14ac:dyDescent="0.25">
      <c r="R59" s="24" t="s">
        <v>46</v>
      </c>
      <c r="S59" s="26">
        <v>88.828999999999994</v>
      </c>
      <c r="T59" s="26">
        <v>14.449</v>
      </c>
      <c r="U59" s="26" t="s">
        <v>31</v>
      </c>
      <c r="V59" s="68" t="s">
        <v>47</v>
      </c>
      <c r="Y59" s="24" t="s">
        <v>46</v>
      </c>
      <c r="Z59" s="26">
        <v>88.828999999999994</v>
      </c>
      <c r="AA59" s="26">
        <v>14.449</v>
      </c>
      <c r="AB59" s="26" t="s">
        <v>31</v>
      </c>
      <c r="AC59" s="68" t="s">
        <v>47</v>
      </c>
    </row>
    <row r="60" spans="18:34" x14ac:dyDescent="0.25">
      <c r="R60" s="24"/>
      <c r="S60" s="64"/>
      <c r="T60" s="64"/>
      <c r="U60" s="64"/>
      <c r="V60" s="65"/>
      <c r="Y60" s="24"/>
      <c r="Z60" s="64"/>
      <c r="AA60" s="64"/>
      <c r="AB60" s="64"/>
      <c r="AC60" s="65"/>
    </row>
    <row r="61" spans="18:34" x14ac:dyDescent="0.25">
      <c r="R61" s="24"/>
      <c r="S61" s="64"/>
      <c r="T61" s="64"/>
      <c r="U61" s="64"/>
      <c r="V61" s="65"/>
      <c r="Y61" s="24"/>
      <c r="Z61" s="64"/>
      <c r="AA61" s="64"/>
      <c r="AB61" s="64"/>
      <c r="AC61" s="65"/>
    </row>
    <row r="62" spans="18:34" x14ac:dyDescent="0.25">
      <c r="R62" s="24" t="s">
        <v>58</v>
      </c>
      <c r="S62" s="64"/>
      <c r="T62" s="64"/>
      <c r="U62" s="64"/>
      <c r="V62" s="65"/>
      <c r="Y62" s="24" t="s">
        <v>58</v>
      </c>
      <c r="Z62" s="64"/>
      <c r="AA62" s="64"/>
      <c r="AB62" s="64"/>
      <c r="AC62" s="65"/>
      <c r="AF62" s="52"/>
      <c r="AG62" s="52"/>
      <c r="AH62" s="52"/>
    </row>
    <row r="63" spans="18:34" x14ac:dyDescent="0.25">
      <c r="R63" s="20" t="s">
        <v>41</v>
      </c>
      <c r="S63" s="53" t="s">
        <v>42</v>
      </c>
      <c r="T63" s="53" t="s">
        <v>43</v>
      </c>
      <c r="U63" s="53" t="s">
        <v>44</v>
      </c>
      <c r="V63" s="54" t="s">
        <v>45</v>
      </c>
      <c r="Y63" s="20" t="s">
        <v>41</v>
      </c>
      <c r="Z63" s="53" t="s">
        <v>42</v>
      </c>
      <c r="AA63" s="53" t="s">
        <v>43</v>
      </c>
      <c r="AB63" s="53" t="s">
        <v>44</v>
      </c>
      <c r="AC63" s="54" t="s">
        <v>45</v>
      </c>
      <c r="AF63" s="56"/>
      <c r="AG63" s="55"/>
      <c r="AH63" s="55"/>
    </row>
    <row r="64" spans="18:34" x14ac:dyDescent="0.25">
      <c r="R64" s="24" t="s">
        <v>46</v>
      </c>
      <c r="S64" s="26">
        <v>83.016999999999996</v>
      </c>
      <c r="T64" s="26">
        <v>13.504</v>
      </c>
      <c r="U64" s="26" t="s">
        <v>31</v>
      </c>
      <c r="V64" s="68" t="s">
        <v>47</v>
      </c>
      <c r="Y64" s="24" t="s">
        <v>46</v>
      </c>
      <c r="Z64" s="26">
        <v>32.115000000000002</v>
      </c>
      <c r="AA64" s="26">
        <v>2.0310000000000001</v>
      </c>
      <c r="AB64" s="26">
        <v>5.1999999999999998E-2</v>
      </c>
      <c r="AC64" s="68" t="s">
        <v>49</v>
      </c>
    </row>
    <row r="65" spans="18:34" x14ac:dyDescent="0.25">
      <c r="R65" s="24"/>
      <c r="S65" s="64"/>
      <c r="T65" s="64"/>
      <c r="U65" s="64"/>
      <c r="V65" s="65"/>
      <c r="Y65" s="24"/>
      <c r="Z65" s="64"/>
      <c r="AA65" s="64"/>
      <c r="AB65" s="64"/>
      <c r="AC65" s="65"/>
    </row>
    <row r="66" spans="18:34" x14ac:dyDescent="0.25">
      <c r="R66" s="24"/>
      <c r="S66" s="64"/>
      <c r="T66" s="64"/>
      <c r="U66" s="64"/>
      <c r="V66" s="65"/>
      <c r="Y66" s="24"/>
      <c r="Z66" s="64"/>
      <c r="AA66" s="64"/>
      <c r="AB66" s="64"/>
      <c r="AC66" s="65"/>
    </row>
    <row r="67" spans="18:34" x14ac:dyDescent="0.25">
      <c r="R67" s="24" t="s">
        <v>59</v>
      </c>
      <c r="S67" s="64"/>
      <c r="T67" s="64"/>
      <c r="U67" s="64"/>
      <c r="V67" s="65"/>
      <c r="Y67" s="24" t="s">
        <v>59</v>
      </c>
      <c r="Z67" s="64"/>
      <c r="AA67" s="64"/>
      <c r="AB67" s="64"/>
      <c r="AC67" s="65"/>
      <c r="AF67" s="52"/>
      <c r="AG67" s="52"/>
      <c r="AH67" s="52"/>
    </row>
    <row r="68" spans="18:34" x14ac:dyDescent="0.25">
      <c r="R68" s="20" t="s">
        <v>41</v>
      </c>
      <c r="S68" s="53" t="s">
        <v>42</v>
      </c>
      <c r="T68" s="53" t="s">
        <v>43</v>
      </c>
      <c r="U68" s="53" t="s">
        <v>44</v>
      </c>
      <c r="V68" s="54" t="s">
        <v>45</v>
      </c>
      <c r="Y68" s="20" t="s">
        <v>41</v>
      </c>
      <c r="Z68" s="53" t="s">
        <v>42</v>
      </c>
      <c r="AA68" s="53" t="s">
        <v>43</v>
      </c>
      <c r="AB68" s="53" t="s">
        <v>44</v>
      </c>
      <c r="AC68" s="54" t="s">
        <v>45</v>
      </c>
      <c r="AF68" s="56"/>
      <c r="AG68" s="55"/>
      <c r="AH68" s="55"/>
    </row>
    <row r="69" spans="18:34" x14ac:dyDescent="0.25">
      <c r="R69" s="24" t="s">
        <v>46</v>
      </c>
      <c r="S69" s="26">
        <v>91.593000000000004</v>
      </c>
      <c r="T69" s="26">
        <v>14.898</v>
      </c>
      <c r="U69" s="26" t="s">
        <v>31</v>
      </c>
      <c r="V69" s="68" t="s">
        <v>47</v>
      </c>
      <c r="Y69" s="24" t="s">
        <v>46</v>
      </c>
      <c r="Z69" s="26">
        <v>21.538</v>
      </c>
      <c r="AA69" s="26">
        <v>1.3620000000000001</v>
      </c>
      <c r="AB69" s="26">
        <v>0.184</v>
      </c>
      <c r="AC69" s="68" t="s">
        <v>49</v>
      </c>
    </row>
    <row r="70" spans="18:34" x14ac:dyDescent="0.25">
      <c r="R70" s="24"/>
      <c r="S70" s="64"/>
      <c r="T70" s="64"/>
      <c r="U70" s="64"/>
      <c r="V70" s="65"/>
      <c r="Y70" s="24"/>
      <c r="Z70" s="64"/>
      <c r="AA70" s="64"/>
      <c r="AB70" s="64"/>
      <c r="AC70" s="65"/>
    </row>
    <row r="71" spans="18:34" x14ac:dyDescent="0.25">
      <c r="R71" s="24"/>
      <c r="S71" s="64"/>
      <c r="T71" s="64"/>
      <c r="U71" s="64"/>
      <c r="V71" s="65"/>
      <c r="Y71" s="24"/>
      <c r="Z71" s="64"/>
      <c r="AA71" s="64"/>
      <c r="AB71" s="64"/>
      <c r="AC71" s="65"/>
    </row>
    <row r="72" spans="18:34" x14ac:dyDescent="0.25">
      <c r="R72" s="24" t="s">
        <v>60</v>
      </c>
      <c r="S72" s="64"/>
      <c r="T72" s="64"/>
      <c r="U72" s="64"/>
      <c r="V72" s="65"/>
      <c r="Y72" s="24" t="s">
        <v>60</v>
      </c>
      <c r="Z72" s="64"/>
      <c r="AA72" s="64"/>
      <c r="AB72" s="64"/>
      <c r="AC72" s="65"/>
      <c r="AF72" s="52"/>
      <c r="AG72" s="52"/>
      <c r="AH72" s="52"/>
    </row>
    <row r="73" spans="18:34" x14ac:dyDescent="0.25">
      <c r="R73" s="20" t="s">
        <v>41</v>
      </c>
      <c r="S73" s="53" t="s">
        <v>42</v>
      </c>
      <c r="T73" s="53" t="s">
        <v>43</v>
      </c>
      <c r="U73" s="53" t="s">
        <v>44</v>
      </c>
      <c r="V73" s="54" t="s">
        <v>45</v>
      </c>
      <c r="Y73" s="20" t="s">
        <v>41</v>
      </c>
      <c r="Z73" s="53" t="s">
        <v>42</v>
      </c>
      <c r="AA73" s="53" t="s">
        <v>43</v>
      </c>
      <c r="AB73" s="53" t="s">
        <v>44</v>
      </c>
      <c r="AC73" s="54" t="s">
        <v>45</v>
      </c>
      <c r="AF73" s="55"/>
      <c r="AG73" s="55"/>
      <c r="AH73" s="55"/>
    </row>
    <row r="74" spans="18:34" x14ac:dyDescent="0.25">
      <c r="R74" s="24" t="s">
        <v>46</v>
      </c>
      <c r="S74" s="26">
        <v>85.45</v>
      </c>
      <c r="T74" s="26">
        <v>13.898999999999999</v>
      </c>
      <c r="U74" s="26" t="s">
        <v>31</v>
      </c>
      <c r="V74" s="68" t="s">
        <v>47</v>
      </c>
      <c r="Y74" s="24" t="s">
        <v>46</v>
      </c>
      <c r="Z74" s="26">
        <v>7.819</v>
      </c>
      <c r="AA74" s="26">
        <v>0.49399999999999999</v>
      </c>
      <c r="AB74" s="26">
        <v>0.625</v>
      </c>
      <c r="AC74" s="68" t="s">
        <v>49</v>
      </c>
    </row>
    <row r="75" spans="18:34" x14ac:dyDescent="0.25">
      <c r="R75" s="24"/>
      <c r="S75" s="64"/>
      <c r="T75" s="64"/>
      <c r="U75" s="64"/>
      <c r="V75" s="65"/>
      <c r="Y75" s="24"/>
      <c r="Z75" s="64"/>
      <c r="AA75" s="64"/>
      <c r="AB75" s="64"/>
      <c r="AC75" s="65"/>
    </row>
    <row r="76" spans="18:34" x14ac:dyDescent="0.25">
      <c r="R76" s="24"/>
      <c r="S76" s="64"/>
      <c r="T76" s="64"/>
      <c r="U76" s="64"/>
      <c r="V76" s="65"/>
      <c r="Y76" s="24"/>
      <c r="Z76" s="64"/>
      <c r="AA76" s="64"/>
      <c r="AB76" s="64"/>
      <c r="AC76" s="65"/>
    </row>
    <row r="77" spans="18:34" x14ac:dyDescent="0.25">
      <c r="R77" s="24" t="s">
        <v>61</v>
      </c>
      <c r="S77" s="64"/>
      <c r="T77" s="64"/>
      <c r="U77" s="64"/>
      <c r="V77" s="65"/>
      <c r="Y77" s="24" t="s">
        <v>61</v>
      </c>
      <c r="Z77" s="64"/>
      <c r="AA77" s="64"/>
      <c r="AB77" s="64"/>
      <c r="AC77" s="65"/>
      <c r="AF77" s="52"/>
      <c r="AG77" s="52"/>
      <c r="AH77" s="52"/>
    </row>
    <row r="78" spans="18:34" x14ac:dyDescent="0.25">
      <c r="R78" s="20" t="s">
        <v>41</v>
      </c>
      <c r="S78" s="53" t="s">
        <v>42</v>
      </c>
      <c r="T78" s="53" t="s">
        <v>43</v>
      </c>
      <c r="U78" s="53" t="s">
        <v>44</v>
      </c>
      <c r="V78" s="54" t="s">
        <v>45</v>
      </c>
      <c r="Y78" s="20" t="s">
        <v>41</v>
      </c>
      <c r="Z78" s="53" t="s">
        <v>42</v>
      </c>
      <c r="AA78" s="53" t="s">
        <v>43</v>
      </c>
      <c r="AB78" s="53" t="s">
        <v>44</v>
      </c>
      <c r="AC78" s="54" t="s">
        <v>45</v>
      </c>
      <c r="AF78" s="56"/>
      <c r="AG78" s="55"/>
      <c r="AH78" s="55"/>
    </row>
    <row r="79" spans="18:34" x14ac:dyDescent="0.25">
      <c r="R79" s="24" t="s">
        <v>46</v>
      </c>
      <c r="S79" s="26">
        <v>99.37</v>
      </c>
      <c r="T79" s="26">
        <v>16.164000000000001</v>
      </c>
      <c r="U79" s="26" t="s">
        <v>31</v>
      </c>
      <c r="V79" s="68" t="s">
        <v>47</v>
      </c>
      <c r="Y79" s="24" t="s">
        <v>46</v>
      </c>
      <c r="Z79" s="26">
        <v>18.533999999999999</v>
      </c>
      <c r="AA79" s="26">
        <v>1.1719999999999999</v>
      </c>
      <c r="AB79" s="26">
        <v>0.251</v>
      </c>
      <c r="AC79" s="68" t="s">
        <v>49</v>
      </c>
    </row>
    <row r="80" spans="18:34" x14ac:dyDescent="0.25">
      <c r="R80" s="24"/>
      <c r="S80" s="64"/>
      <c r="T80" s="64"/>
      <c r="U80" s="64"/>
      <c r="V80" s="65"/>
      <c r="Y80" s="24"/>
      <c r="Z80" s="64"/>
      <c r="AA80" s="64"/>
      <c r="AB80" s="64"/>
      <c r="AC80" s="65"/>
    </row>
    <row r="81" spans="18:34" x14ac:dyDescent="0.25">
      <c r="R81" s="24"/>
      <c r="S81" s="64"/>
      <c r="T81" s="64"/>
      <c r="U81" s="64"/>
      <c r="V81" s="65"/>
      <c r="Y81" s="24"/>
      <c r="Z81" s="64"/>
      <c r="AA81" s="64"/>
      <c r="AB81" s="64"/>
      <c r="AC81" s="65"/>
    </row>
    <row r="82" spans="18:34" x14ac:dyDescent="0.25">
      <c r="R82" s="24" t="s">
        <v>62</v>
      </c>
      <c r="S82" s="64"/>
      <c r="T82" s="64"/>
      <c r="U82" s="64"/>
      <c r="V82" s="65"/>
      <c r="Y82" s="24" t="s">
        <v>62</v>
      </c>
      <c r="Z82" s="64"/>
      <c r="AA82" s="64"/>
      <c r="AB82" s="64"/>
      <c r="AC82" s="65"/>
      <c r="AF82" s="52"/>
      <c r="AG82" s="52"/>
      <c r="AH82" s="52"/>
    </row>
    <row r="83" spans="18:34" x14ac:dyDescent="0.25">
      <c r="R83" s="20" t="s">
        <v>41</v>
      </c>
      <c r="S83" s="53" t="s">
        <v>42</v>
      </c>
      <c r="T83" s="53" t="s">
        <v>43</v>
      </c>
      <c r="U83" s="53" t="s">
        <v>44</v>
      </c>
      <c r="V83" s="54" t="s">
        <v>45</v>
      </c>
      <c r="Y83" s="20" t="s">
        <v>41</v>
      </c>
      <c r="Z83" s="53" t="s">
        <v>42</v>
      </c>
      <c r="AA83" s="53" t="s">
        <v>43</v>
      </c>
      <c r="AB83" s="53" t="s">
        <v>44</v>
      </c>
      <c r="AC83" s="54" t="s">
        <v>45</v>
      </c>
      <c r="AF83" s="66"/>
      <c r="AG83" s="66"/>
      <c r="AH83" s="66"/>
    </row>
    <row r="84" spans="18:34" x14ac:dyDescent="0.25">
      <c r="R84" s="24" t="s">
        <v>46</v>
      </c>
      <c r="S84" s="26">
        <v>87.736999999999995</v>
      </c>
      <c r="T84" s="26">
        <v>14.271000000000001</v>
      </c>
      <c r="U84" s="26" t="s">
        <v>31</v>
      </c>
      <c r="V84" s="68" t="s">
        <v>47</v>
      </c>
      <c r="Y84" s="24" t="s">
        <v>46</v>
      </c>
      <c r="Z84" s="58">
        <v>9.1210000000000004</v>
      </c>
      <c r="AA84" s="58">
        <v>0.57699999999999996</v>
      </c>
      <c r="AB84" s="58">
        <v>0.56899999999999995</v>
      </c>
      <c r="AC84" s="59" t="s">
        <v>49</v>
      </c>
    </row>
    <row r="85" spans="18:34" ht="15.75" thickBot="1" x14ac:dyDescent="0.3">
      <c r="R85" s="60"/>
      <c r="S85" s="61"/>
      <c r="T85" s="61"/>
      <c r="U85" s="61"/>
      <c r="V85" s="62"/>
      <c r="Y85" s="60"/>
      <c r="Z85" s="61"/>
      <c r="AA85" s="61"/>
      <c r="AB85" s="61"/>
      <c r="AC85" s="62"/>
    </row>
    <row r="86" spans="18:34" x14ac:dyDescent="0.25">
      <c r="R86" s="17"/>
      <c r="S86" s="50"/>
      <c r="T86" s="50"/>
      <c r="U86" s="50"/>
      <c r="V86" s="51"/>
      <c r="Y86" s="17"/>
      <c r="Z86" s="50"/>
      <c r="AA86" s="50"/>
      <c r="AB86" s="50"/>
      <c r="AC86" s="51"/>
    </row>
    <row r="87" spans="18:34" x14ac:dyDescent="0.25">
      <c r="R87" s="24" t="s">
        <v>63</v>
      </c>
      <c r="S87" s="64"/>
      <c r="T87" s="64"/>
      <c r="U87" s="64"/>
      <c r="V87" s="65"/>
      <c r="Y87" s="24" t="s">
        <v>63</v>
      </c>
      <c r="Z87" s="64"/>
      <c r="AA87" s="64"/>
      <c r="AB87" s="64"/>
      <c r="AC87" s="65"/>
    </row>
    <row r="88" spans="18:34" x14ac:dyDescent="0.25">
      <c r="R88" s="20" t="s">
        <v>41</v>
      </c>
      <c r="S88" s="53" t="s">
        <v>42</v>
      </c>
      <c r="T88" s="53" t="s">
        <v>43</v>
      </c>
      <c r="U88" s="53" t="s">
        <v>44</v>
      </c>
      <c r="V88" s="54" t="s">
        <v>45</v>
      </c>
      <c r="Y88" s="20" t="s">
        <v>41</v>
      </c>
      <c r="Z88" s="53" t="s">
        <v>42</v>
      </c>
      <c r="AA88" s="53" t="s">
        <v>43</v>
      </c>
      <c r="AB88" s="53" t="s">
        <v>44</v>
      </c>
      <c r="AC88" s="54" t="s">
        <v>45</v>
      </c>
    </row>
    <row r="89" spans="18:34" x14ac:dyDescent="0.25">
      <c r="R89" s="24" t="s">
        <v>64</v>
      </c>
      <c r="S89" s="69">
        <v>68.325000000000003</v>
      </c>
      <c r="T89" s="69">
        <v>10.779</v>
      </c>
      <c r="U89" s="69" t="s">
        <v>31</v>
      </c>
      <c r="V89" s="68" t="s">
        <v>47</v>
      </c>
      <c r="Y89" s="24" t="s">
        <v>64</v>
      </c>
      <c r="Z89" s="69">
        <v>78.721000000000004</v>
      </c>
      <c r="AA89" s="69">
        <v>7.6130000000000004</v>
      </c>
      <c r="AB89" s="69" t="s">
        <v>31</v>
      </c>
      <c r="AC89" s="68" t="s">
        <v>47</v>
      </c>
    </row>
    <row r="90" spans="18:34" x14ac:dyDescent="0.25">
      <c r="R90" s="24" t="s">
        <v>65</v>
      </c>
      <c r="S90" s="69">
        <v>99.316000000000003</v>
      </c>
      <c r="T90" s="69">
        <v>15.669</v>
      </c>
      <c r="U90" s="69" t="s">
        <v>31</v>
      </c>
      <c r="V90" s="68" t="s">
        <v>47</v>
      </c>
      <c r="Y90" s="24" t="s">
        <v>65</v>
      </c>
      <c r="Z90" s="69">
        <v>88.924999999999997</v>
      </c>
      <c r="AA90" s="69">
        <v>8.6</v>
      </c>
      <c r="AB90" s="69" t="s">
        <v>31</v>
      </c>
      <c r="AC90" s="68" t="s">
        <v>47</v>
      </c>
    </row>
    <row r="91" spans="18:34" x14ac:dyDescent="0.25">
      <c r="R91" s="24" t="s">
        <v>66</v>
      </c>
      <c r="S91" s="69">
        <v>99.971999999999994</v>
      </c>
      <c r="T91" s="69">
        <v>15.772</v>
      </c>
      <c r="U91" s="69" t="s">
        <v>31</v>
      </c>
      <c r="V91" s="68" t="s">
        <v>47</v>
      </c>
      <c r="Y91" s="24" t="s">
        <v>66</v>
      </c>
      <c r="Z91" s="69">
        <v>70.86</v>
      </c>
      <c r="AA91" s="69">
        <v>6.8529999999999998</v>
      </c>
      <c r="AB91" s="69" t="s">
        <v>31</v>
      </c>
      <c r="AC91" s="68" t="s">
        <v>47</v>
      </c>
    </row>
    <row r="92" spans="18:34" x14ac:dyDescent="0.25">
      <c r="R92" s="24" t="s">
        <v>67</v>
      </c>
      <c r="S92" s="69">
        <v>100</v>
      </c>
      <c r="T92" s="69">
        <v>15.776999999999999</v>
      </c>
      <c r="U92" s="69" t="s">
        <v>31</v>
      </c>
      <c r="V92" s="68" t="s">
        <v>47</v>
      </c>
      <c r="Y92" s="24" t="s">
        <v>67</v>
      </c>
      <c r="Z92" s="69">
        <v>71.563999999999993</v>
      </c>
      <c r="AA92" s="69">
        <v>6.9210000000000003</v>
      </c>
      <c r="AB92" s="69" t="s">
        <v>31</v>
      </c>
      <c r="AC92" s="68" t="s">
        <v>47</v>
      </c>
    </row>
    <row r="93" spans="18:34" x14ac:dyDescent="0.25">
      <c r="R93" s="24" t="s">
        <v>68</v>
      </c>
      <c r="S93" s="69">
        <v>99.587999999999994</v>
      </c>
      <c r="T93" s="69">
        <v>15.712</v>
      </c>
      <c r="U93" s="69" t="s">
        <v>31</v>
      </c>
      <c r="V93" s="68" t="s">
        <v>47</v>
      </c>
      <c r="Y93" s="24" t="s">
        <v>68</v>
      </c>
      <c r="Z93" s="69">
        <v>52.463000000000001</v>
      </c>
      <c r="AA93" s="69">
        <v>5.0739999999999998</v>
      </c>
      <c r="AB93" s="69" t="s">
        <v>31</v>
      </c>
      <c r="AC93" s="68" t="s">
        <v>47</v>
      </c>
    </row>
    <row r="94" spans="18:34" x14ac:dyDescent="0.25">
      <c r="R94" s="24" t="s">
        <v>69</v>
      </c>
      <c r="S94" s="69">
        <v>99.900999999999996</v>
      </c>
      <c r="T94" s="69">
        <v>15.760999999999999</v>
      </c>
      <c r="U94" s="69" t="s">
        <v>31</v>
      </c>
      <c r="V94" s="68" t="s">
        <v>47</v>
      </c>
      <c r="Y94" s="24" t="s">
        <v>69</v>
      </c>
      <c r="Z94" s="69">
        <v>43.125</v>
      </c>
      <c r="AA94" s="69">
        <v>4.1710000000000003</v>
      </c>
      <c r="AB94" s="69">
        <v>5.0000000000000001E-3</v>
      </c>
      <c r="AC94" s="68" t="s">
        <v>47</v>
      </c>
    </row>
    <row r="95" spans="18:34" x14ac:dyDescent="0.25">
      <c r="R95" s="24" t="s">
        <v>70</v>
      </c>
      <c r="S95" s="69">
        <v>99.471999999999994</v>
      </c>
      <c r="T95" s="69">
        <v>15.693</v>
      </c>
      <c r="U95" s="69" t="s">
        <v>31</v>
      </c>
      <c r="V95" s="68" t="s">
        <v>47</v>
      </c>
      <c r="Y95" s="24" t="s">
        <v>70</v>
      </c>
      <c r="Z95" s="69">
        <v>24.952999999999999</v>
      </c>
      <c r="AA95" s="69">
        <v>2.4129999999999998</v>
      </c>
      <c r="AB95" s="69">
        <v>1</v>
      </c>
      <c r="AC95" s="68" t="s">
        <v>49</v>
      </c>
    </row>
    <row r="96" spans="18:34" x14ac:dyDescent="0.25">
      <c r="R96" s="24" t="s">
        <v>71</v>
      </c>
      <c r="S96" s="69">
        <v>100</v>
      </c>
      <c r="T96" s="69">
        <v>15.776999999999999</v>
      </c>
      <c r="U96" s="69" t="s">
        <v>31</v>
      </c>
      <c r="V96" s="68" t="s">
        <v>47</v>
      </c>
      <c r="Y96" s="24" t="s">
        <v>71</v>
      </c>
      <c r="Z96" s="69">
        <v>31.448</v>
      </c>
      <c r="AA96" s="69">
        <v>3.0409999999999999</v>
      </c>
      <c r="AB96" s="69">
        <v>0.23699999999999999</v>
      </c>
      <c r="AC96" s="68" t="s">
        <v>49</v>
      </c>
    </row>
    <row r="97" spans="18:29" x14ac:dyDescent="0.25">
      <c r="R97" s="24" t="s">
        <v>72</v>
      </c>
      <c r="S97" s="69">
        <v>99.95</v>
      </c>
      <c r="T97" s="69">
        <v>15.769</v>
      </c>
      <c r="U97" s="69" t="s">
        <v>31</v>
      </c>
      <c r="V97" s="68" t="s">
        <v>47</v>
      </c>
      <c r="Y97" s="24" t="s">
        <v>72</v>
      </c>
      <c r="Z97" s="69">
        <v>28.556000000000001</v>
      </c>
      <c r="AA97" s="69">
        <v>2.762</v>
      </c>
      <c r="AB97" s="69">
        <v>0.53800000000000003</v>
      </c>
      <c r="AC97" s="68" t="s">
        <v>49</v>
      </c>
    </row>
    <row r="98" spans="18:29" x14ac:dyDescent="0.25">
      <c r="R98" s="24" t="s">
        <v>73</v>
      </c>
      <c r="S98" s="69">
        <v>98.01</v>
      </c>
      <c r="T98" s="69">
        <v>15.462999999999999</v>
      </c>
      <c r="U98" s="69" t="s">
        <v>31</v>
      </c>
      <c r="V98" s="68" t="s">
        <v>47</v>
      </c>
      <c r="Y98" s="24" t="s">
        <v>73</v>
      </c>
      <c r="Z98" s="69">
        <v>19.404</v>
      </c>
      <c r="AA98" s="69">
        <v>1.8759999999999999</v>
      </c>
      <c r="AB98" s="69">
        <v>1</v>
      </c>
      <c r="AC98" s="68" t="s">
        <v>49</v>
      </c>
    </row>
    <row r="99" spans="18:29" x14ac:dyDescent="0.25">
      <c r="R99" s="24" t="s">
        <v>74</v>
      </c>
      <c r="S99" s="69">
        <v>97.74</v>
      </c>
      <c r="T99" s="69">
        <v>15.42</v>
      </c>
      <c r="U99" s="69" t="s">
        <v>31</v>
      </c>
      <c r="V99" s="68" t="s">
        <v>47</v>
      </c>
      <c r="Y99" s="24" t="s">
        <v>74</v>
      </c>
      <c r="Z99" s="69">
        <v>34.664000000000001</v>
      </c>
      <c r="AA99" s="69">
        <v>3.3519999999999999</v>
      </c>
      <c r="AB99" s="69">
        <v>0.09</v>
      </c>
      <c r="AC99" s="68" t="s">
        <v>49</v>
      </c>
    </row>
    <row r="100" spans="18:29" x14ac:dyDescent="0.25">
      <c r="R100" s="24" t="s">
        <v>75</v>
      </c>
      <c r="S100" s="69">
        <v>95.905000000000001</v>
      </c>
      <c r="T100" s="69">
        <v>15.131</v>
      </c>
      <c r="U100" s="69" t="s">
        <v>31</v>
      </c>
      <c r="V100" s="68" t="s">
        <v>47</v>
      </c>
      <c r="Y100" s="24" t="s">
        <v>75</v>
      </c>
      <c r="Z100" s="69">
        <v>21.163</v>
      </c>
      <c r="AA100" s="69">
        <v>2.0470000000000002</v>
      </c>
      <c r="AB100" s="69">
        <v>1</v>
      </c>
      <c r="AC100" s="68" t="s">
        <v>49</v>
      </c>
    </row>
    <row r="101" spans="18:29" ht="15.75" thickBot="1" x14ac:dyDescent="0.3">
      <c r="R101" s="60"/>
      <c r="S101" s="61"/>
      <c r="T101" s="61"/>
      <c r="U101" s="61"/>
      <c r="V101" s="62"/>
      <c r="Y101" s="60"/>
      <c r="Z101" s="61"/>
      <c r="AA101" s="61"/>
      <c r="AB101" s="61"/>
      <c r="AC101" s="62"/>
    </row>
    <row r="108" spans="18:29" x14ac:dyDescent="0.25">
      <c r="Y108" s="55"/>
    </row>
    <row r="109" spans="18:29" x14ac:dyDescent="0.25">
      <c r="Y109" s="55"/>
    </row>
    <row r="110" spans="18:29" x14ac:dyDescent="0.25">
      <c r="Y110" s="55"/>
    </row>
    <row r="111" spans="18:29" x14ac:dyDescent="0.25">
      <c r="Y111" s="55"/>
    </row>
    <row r="112" spans="18:29" x14ac:dyDescent="0.25">
      <c r="Y112" s="55"/>
    </row>
    <row r="113" spans="18:25" x14ac:dyDescent="0.25">
      <c r="Y113" s="55"/>
    </row>
    <row r="114" spans="18:25" x14ac:dyDescent="0.25">
      <c r="Y114" s="55"/>
    </row>
    <row r="115" spans="18:25" x14ac:dyDescent="0.25">
      <c r="Y115" s="55"/>
    </row>
    <row r="116" spans="18:25" x14ac:dyDescent="0.25">
      <c r="Y116" s="55"/>
    </row>
    <row r="117" spans="18:25" x14ac:dyDescent="0.25">
      <c r="R117" s="55"/>
      <c r="Y117" s="55"/>
    </row>
    <row r="118" spans="18:25" x14ac:dyDescent="0.25">
      <c r="R118" s="55"/>
    </row>
    <row r="119" spans="18:25" x14ac:dyDescent="0.25">
      <c r="R119" s="55"/>
    </row>
    <row r="120" spans="18:25" x14ac:dyDescent="0.25">
      <c r="R120" s="55"/>
    </row>
    <row r="121" spans="18:25" x14ac:dyDescent="0.25">
      <c r="R121" s="55"/>
    </row>
    <row r="122" spans="18:25" x14ac:dyDescent="0.25">
      <c r="R122" s="55"/>
    </row>
    <row r="123" spans="18:25" x14ac:dyDescent="0.25">
      <c r="R123" s="55"/>
    </row>
    <row r="124" spans="18:25" x14ac:dyDescent="0.25">
      <c r="R124" s="55"/>
    </row>
    <row r="125" spans="18:25" x14ac:dyDescent="0.25">
      <c r="R125" s="55"/>
    </row>
    <row r="126" spans="18:25" x14ac:dyDescent="0.25">
      <c r="R126" s="55"/>
    </row>
    <row r="127" spans="18:25" x14ac:dyDescent="0.25">
      <c r="R127" s="55"/>
    </row>
    <row r="128" spans="18:25" x14ac:dyDescent="0.25">
      <c r="R128" s="5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DE7C1-EF97-43A5-9DC9-FBC3C102886B}">
  <dimension ref="A1:AD61"/>
  <sheetViews>
    <sheetView zoomScale="60" zoomScaleNormal="60" workbookViewId="0"/>
  </sheetViews>
  <sheetFormatPr defaultColWidth="8.85546875" defaultRowHeight="15" x14ac:dyDescent="0.25"/>
  <cols>
    <col min="1" max="1" width="10.42578125" customWidth="1"/>
    <col min="19" max="19" width="17.140625" customWidth="1"/>
    <col min="20" max="20" width="15.85546875" customWidth="1"/>
    <col min="21" max="21" width="12.28515625" customWidth="1"/>
    <col min="22" max="22" width="11.42578125" customWidth="1"/>
    <col min="23" max="23" width="15.42578125" customWidth="1"/>
    <col min="24" max="24" width="8.85546875" customWidth="1"/>
  </cols>
  <sheetData>
    <row r="1" spans="1:29" ht="23.25" x14ac:dyDescent="0.35">
      <c r="A1" s="70" t="s">
        <v>76</v>
      </c>
      <c r="B1" s="3" t="s">
        <v>77</v>
      </c>
      <c r="C1" s="3"/>
      <c r="D1" s="13"/>
    </row>
    <row r="3" spans="1:29" ht="15.75" thickBot="1" x14ac:dyDescent="0.3">
      <c r="B3" s="7" t="s">
        <v>78</v>
      </c>
      <c r="X3" s="22"/>
    </row>
    <row r="4" spans="1:29" ht="15.75" thickBot="1" x14ac:dyDescent="0.3">
      <c r="B4" t="s">
        <v>79</v>
      </c>
      <c r="C4" s="71" t="s">
        <v>6</v>
      </c>
      <c r="D4" s="71" t="s">
        <v>80</v>
      </c>
      <c r="E4" s="71" t="s">
        <v>81</v>
      </c>
      <c r="F4" s="71" t="s">
        <v>82</v>
      </c>
      <c r="G4" s="71" t="s">
        <v>83</v>
      </c>
      <c r="H4" s="71" t="s">
        <v>84</v>
      </c>
      <c r="I4" s="71" t="s">
        <v>85</v>
      </c>
      <c r="J4" s="71" t="s">
        <v>86</v>
      </c>
      <c r="K4" s="71" t="s">
        <v>19</v>
      </c>
      <c r="L4" s="71" t="s">
        <v>87</v>
      </c>
      <c r="M4" s="71" t="s">
        <v>88</v>
      </c>
      <c r="N4" s="71" t="s">
        <v>89</v>
      </c>
      <c r="O4" s="71" t="s">
        <v>90</v>
      </c>
      <c r="S4" s="14" t="s">
        <v>91</v>
      </c>
      <c r="T4" s="15"/>
      <c r="U4" s="15"/>
      <c r="V4" s="15"/>
      <c r="W4" s="15"/>
      <c r="X4" s="15"/>
      <c r="Y4" s="16"/>
    </row>
    <row r="5" spans="1:29" x14ac:dyDescent="0.25">
      <c r="B5" s="9">
        <v>1</v>
      </c>
      <c r="C5" s="11">
        <v>0.6</v>
      </c>
      <c r="D5" s="11">
        <v>0.6</v>
      </c>
      <c r="E5" s="11">
        <v>1</v>
      </c>
      <c r="F5" s="11">
        <v>1</v>
      </c>
      <c r="G5" s="11">
        <v>1</v>
      </c>
      <c r="H5" s="11">
        <v>0.6</v>
      </c>
      <c r="I5" s="11">
        <v>0.6</v>
      </c>
      <c r="J5" s="11">
        <v>1</v>
      </c>
      <c r="K5" s="11">
        <v>0.6</v>
      </c>
      <c r="L5" s="11">
        <v>0.6</v>
      </c>
      <c r="M5" s="11">
        <v>0.6</v>
      </c>
      <c r="N5" s="11">
        <v>0.6</v>
      </c>
      <c r="O5" s="11">
        <v>0.6</v>
      </c>
      <c r="S5" s="17"/>
      <c r="T5" s="18"/>
      <c r="U5" s="18"/>
      <c r="V5" s="18"/>
      <c r="W5" s="18"/>
      <c r="X5" s="18"/>
      <c r="Y5" s="19"/>
    </row>
    <row r="6" spans="1:29" x14ac:dyDescent="0.25">
      <c r="B6" s="9">
        <v>2</v>
      </c>
      <c r="C6" s="11">
        <v>0.6</v>
      </c>
      <c r="D6" s="11">
        <v>0.6</v>
      </c>
      <c r="E6" s="11">
        <v>1</v>
      </c>
      <c r="F6" s="11">
        <v>1</v>
      </c>
      <c r="G6" s="11">
        <v>1</v>
      </c>
      <c r="H6" s="11">
        <v>0.6</v>
      </c>
      <c r="I6" s="11">
        <v>0.6</v>
      </c>
      <c r="J6" s="11">
        <v>1</v>
      </c>
      <c r="K6" s="11">
        <v>0.6</v>
      </c>
      <c r="L6" s="11">
        <v>1</v>
      </c>
      <c r="M6" s="11">
        <v>1</v>
      </c>
      <c r="N6" s="11">
        <v>0.6</v>
      </c>
      <c r="O6" s="11">
        <v>0.6</v>
      </c>
      <c r="S6" s="20" t="s">
        <v>26</v>
      </c>
      <c r="T6" s="21" t="s">
        <v>27</v>
      </c>
      <c r="U6" s="21" t="s">
        <v>28</v>
      </c>
      <c r="V6" s="21" t="s">
        <v>29</v>
      </c>
      <c r="W6" s="22"/>
      <c r="X6" s="22"/>
      <c r="Y6" s="23"/>
      <c r="Z6" s="52"/>
      <c r="AA6" s="52"/>
      <c r="AB6" s="52"/>
      <c r="AC6" s="52"/>
    </row>
    <row r="7" spans="1:29" x14ac:dyDescent="0.25">
      <c r="B7" s="9">
        <v>3</v>
      </c>
      <c r="C7" s="11">
        <v>1</v>
      </c>
      <c r="D7" s="11">
        <v>0.6</v>
      </c>
      <c r="E7" s="11">
        <v>1</v>
      </c>
      <c r="F7" s="11">
        <v>1</v>
      </c>
      <c r="G7" s="11">
        <v>1</v>
      </c>
      <c r="H7" s="11">
        <v>0.6</v>
      </c>
      <c r="I7" s="11">
        <v>1</v>
      </c>
      <c r="J7" s="11">
        <v>1</v>
      </c>
      <c r="K7" s="11">
        <v>1</v>
      </c>
      <c r="L7" s="11">
        <v>1</v>
      </c>
      <c r="M7" s="11">
        <v>1</v>
      </c>
      <c r="N7" s="11">
        <v>1</v>
      </c>
      <c r="O7" s="11">
        <v>1</v>
      </c>
      <c r="S7" s="24" t="s">
        <v>30</v>
      </c>
      <c r="T7" s="25">
        <v>1</v>
      </c>
      <c r="U7" s="69">
        <v>43.332999999999998</v>
      </c>
      <c r="V7" s="25" t="s">
        <v>31</v>
      </c>
      <c r="W7" s="22"/>
      <c r="X7" s="22"/>
      <c r="Y7" s="23"/>
      <c r="Z7" s="55"/>
      <c r="AA7" s="55"/>
      <c r="AB7" s="56"/>
      <c r="AC7" s="55"/>
    </row>
    <row r="8" spans="1:29" x14ac:dyDescent="0.25">
      <c r="B8" s="9">
        <v>4</v>
      </c>
      <c r="C8" s="11">
        <v>0.6</v>
      </c>
      <c r="D8" s="11">
        <v>1</v>
      </c>
      <c r="E8" s="11">
        <v>1</v>
      </c>
      <c r="F8" s="11">
        <v>1</v>
      </c>
      <c r="G8" s="11">
        <v>0.6</v>
      </c>
      <c r="H8" s="11">
        <v>0.6</v>
      </c>
      <c r="I8" s="11">
        <v>1</v>
      </c>
      <c r="J8" s="11">
        <v>0.6</v>
      </c>
      <c r="K8" s="11">
        <v>0.6</v>
      </c>
      <c r="L8" s="11">
        <v>0.16</v>
      </c>
      <c r="M8" s="11">
        <v>1</v>
      </c>
      <c r="N8" s="11">
        <v>1</v>
      </c>
      <c r="O8" s="11">
        <v>1</v>
      </c>
      <c r="S8" s="24" t="s">
        <v>32</v>
      </c>
      <c r="T8" s="25">
        <v>4</v>
      </c>
      <c r="U8" s="69">
        <v>1.4330000000000001</v>
      </c>
      <c r="V8" s="25">
        <v>0.23300000000000001</v>
      </c>
      <c r="W8" s="22"/>
      <c r="X8" s="22"/>
      <c r="Y8" s="23"/>
      <c r="Z8" s="55"/>
      <c r="AA8" s="55"/>
      <c r="AB8" s="56"/>
      <c r="AC8" s="55"/>
    </row>
    <row r="9" spans="1:29" x14ac:dyDescent="0.25">
      <c r="B9" s="9">
        <v>5</v>
      </c>
      <c r="C9" s="11">
        <v>0.6</v>
      </c>
      <c r="D9" s="11">
        <v>1</v>
      </c>
      <c r="E9" s="11">
        <v>0.6</v>
      </c>
      <c r="F9" s="11">
        <v>0.6</v>
      </c>
      <c r="G9" s="11">
        <v>0.6</v>
      </c>
      <c r="H9" s="11">
        <v>0.6</v>
      </c>
      <c r="I9" s="11">
        <v>0.6</v>
      </c>
      <c r="J9" s="11">
        <v>0.6</v>
      </c>
      <c r="K9" s="11">
        <v>0.6</v>
      </c>
      <c r="L9" s="11">
        <v>0.16</v>
      </c>
      <c r="M9" s="11">
        <v>0.6</v>
      </c>
      <c r="N9" s="11">
        <v>0.16</v>
      </c>
      <c r="O9" s="11">
        <v>0.16</v>
      </c>
      <c r="S9" s="24" t="s">
        <v>34</v>
      </c>
      <c r="T9" s="25">
        <v>4</v>
      </c>
      <c r="U9" s="69">
        <v>2.2240000000000002</v>
      </c>
      <c r="V9" s="25">
        <v>7.5999999999999998E-2</v>
      </c>
      <c r="W9" s="22"/>
      <c r="X9" s="22"/>
      <c r="Y9" s="23"/>
      <c r="Z9" s="55"/>
      <c r="AA9" s="55"/>
      <c r="AB9" s="56"/>
      <c r="AC9" s="55"/>
    </row>
    <row r="10" spans="1:29" x14ac:dyDescent="0.25">
      <c r="B10" s="9">
        <v>6</v>
      </c>
      <c r="C10" s="11">
        <v>1</v>
      </c>
      <c r="D10" s="11">
        <v>0.6</v>
      </c>
      <c r="E10" s="11">
        <v>1</v>
      </c>
      <c r="F10" s="11">
        <v>1</v>
      </c>
      <c r="G10" s="11">
        <v>1</v>
      </c>
      <c r="H10" s="11">
        <v>0.6</v>
      </c>
      <c r="I10" s="11">
        <v>1</v>
      </c>
      <c r="J10" s="11">
        <v>1</v>
      </c>
      <c r="K10" s="11">
        <v>1</v>
      </c>
      <c r="L10" s="11">
        <v>1</v>
      </c>
      <c r="M10" s="11">
        <v>1</v>
      </c>
      <c r="N10" s="11">
        <v>1</v>
      </c>
      <c r="O10" s="11">
        <v>1</v>
      </c>
      <c r="S10" s="24" t="s">
        <v>36</v>
      </c>
      <c r="T10" s="25">
        <v>64</v>
      </c>
      <c r="U10" s="34"/>
      <c r="V10" s="34"/>
      <c r="W10" s="22"/>
      <c r="X10" s="22"/>
      <c r="Y10" s="23"/>
      <c r="Z10" s="55"/>
      <c r="AA10" s="55"/>
    </row>
    <row r="11" spans="1:29" ht="15.75" thickBot="1" x14ac:dyDescent="0.3">
      <c r="B11" s="9">
        <v>7</v>
      </c>
      <c r="C11" s="11">
        <v>0.6</v>
      </c>
      <c r="D11" s="11">
        <v>0.6</v>
      </c>
      <c r="E11" s="11">
        <v>1</v>
      </c>
      <c r="F11" s="11">
        <v>1</v>
      </c>
      <c r="G11" s="11">
        <v>0.6</v>
      </c>
      <c r="H11" s="11">
        <v>0.6</v>
      </c>
      <c r="I11" s="11">
        <v>0.6</v>
      </c>
      <c r="J11" s="11">
        <v>0.16</v>
      </c>
      <c r="K11" s="11">
        <v>0.6</v>
      </c>
      <c r="L11" s="11">
        <v>0.6</v>
      </c>
      <c r="M11" s="11">
        <v>0.6</v>
      </c>
      <c r="N11" s="11">
        <v>0.6</v>
      </c>
      <c r="O11" s="11">
        <v>0.6</v>
      </c>
      <c r="S11" s="39" t="s">
        <v>38</v>
      </c>
      <c r="T11" s="40">
        <v>89</v>
      </c>
      <c r="U11" s="44"/>
      <c r="V11" s="40"/>
      <c r="W11" s="42"/>
      <c r="X11" s="42"/>
      <c r="Y11" s="43"/>
      <c r="Z11" s="66"/>
      <c r="AA11" s="66"/>
      <c r="AB11" s="67"/>
      <c r="AC11" s="66"/>
    </row>
    <row r="12" spans="1:29" x14ac:dyDescent="0.25">
      <c r="B12" s="9">
        <v>8</v>
      </c>
      <c r="C12" s="11">
        <v>0.6</v>
      </c>
      <c r="D12" s="11">
        <v>0.16</v>
      </c>
      <c r="E12" s="11">
        <v>0.6</v>
      </c>
      <c r="F12" s="11">
        <v>0.16</v>
      </c>
      <c r="G12" s="11">
        <v>0.6</v>
      </c>
      <c r="H12" s="11">
        <v>0.6</v>
      </c>
      <c r="I12" s="11">
        <v>0.16</v>
      </c>
      <c r="J12" s="11">
        <v>0.6</v>
      </c>
      <c r="K12" s="11">
        <v>0.6</v>
      </c>
      <c r="L12" s="11">
        <v>0.6</v>
      </c>
      <c r="M12" s="11">
        <v>0.16</v>
      </c>
      <c r="N12" s="11">
        <v>0.16</v>
      </c>
      <c r="O12" s="11">
        <v>0.6</v>
      </c>
      <c r="X12" s="22"/>
    </row>
    <row r="13" spans="1:29" ht="15.75" thickBot="1" x14ac:dyDescent="0.3">
      <c r="B13" s="9">
        <v>9</v>
      </c>
      <c r="C13" s="72">
        <v>0.6</v>
      </c>
      <c r="D13" s="72">
        <v>0.6</v>
      </c>
      <c r="E13" s="72">
        <v>1</v>
      </c>
      <c r="F13" s="72">
        <v>0.6</v>
      </c>
      <c r="G13" s="72">
        <v>0.16</v>
      </c>
      <c r="H13" s="72">
        <v>1</v>
      </c>
      <c r="I13" s="72">
        <v>1</v>
      </c>
      <c r="J13" s="72">
        <v>0.6</v>
      </c>
      <c r="K13" s="72">
        <v>0.6</v>
      </c>
      <c r="L13" s="72">
        <v>1</v>
      </c>
      <c r="M13" s="72">
        <v>1</v>
      </c>
      <c r="N13" s="72">
        <v>0.6</v>
      </c>
      <c r="O13" s="72">
        <v>1</v>
      </c>
      <c r="X13" s="22"/>
    </row>
    <row r="14" spans="1:29" ht="15.75" thickBot="1" x14ac:dyDescent="0.3">
      <c r="B14" s="28" t="s">
        <v>33</v>
      </c>
      <c r="C14" s="73">
        <f>AVERAGE(C5:C13)</f>
        <v>0.68888888888888877</v>
      </c>
      <c r="D14" s="73">
        <f t="shared" ref="D14:O14" si="0">AVERAGE(D5:D13)</f>
        <v>0.6399999999999999</v>
      </c>
      <c r="E14" s="73">
        <f t="shared" si="0"/>
        <v>0.91111111111111098</v>
      </c>
      <c r="F14" s="73">
        <f t="shared" si="0"/>
        <v>0.81777777777777771</v>
      </c>
      <c r="G14" s="73">
        <f t="shared" si="0"/>
        <v>0.72888888888888881</v>
      </c>
      <c r="H14" s="73">
        <f t="shared" si="0"/>
        <v>0.64444444444444438</v>
      </c>
      <c r="I14" s="73">
        <f t="shared" si="0"/>
        <v>0.72888888888888892</v>
      </c>
      <c r="J14" s="73">
        <f t="shared" si="0"/>
        <v>0.72888888888888881</v>
      </c>
      <c r="K14" s="73">
        <f t="shared" si="0"/>
        <v>0.68888888888888877</v>
      </c>
      <c r="L14" s="73">
        <f t="shared" si="0"/>
        <v>0.68</v>
      </c>
      <c r="M14" s="73">
        <f t="shared" si="0"/>
        <v>0.77333333333333332</v>
      </c>
      <c r="N14" s="73">
        <f t="shared" si="0"/>
        <v>0.63555555555555554</v>
      </c>
      <c r="O14" s="74">
        <f t="shared" si="0"/>
        <v>0.72888888888888881</v>
      </c>
    </row>
    <row r="15" spans="1:29" ht="15.75" thickBot="1" x14ac:dyDescent="0.3">
      <c r="B15" s="31" t="s">
        <v>35</v>
      </c>
      <c r="C15" s="6">
        <f>STDEV(C5:C13)</f>
        <v>0.17638342073763993</v>
      </c>
      <c r="D15" s="6">
        <f t="shared" ref="D15:O15" si="1">STDEV(D5:D13)</f>
        <v>0.24979991993593639</v>
      </c>
      <c r="E15" s="6">
        <f t="shared" si="1"/>
        <v>0.17638342073763993</v>
      </c>
      <c r="F15" s="6">
        <f t="shared" si="1"/>
        <v>0.30140412147886203</v>
      </c>
      <c r="G15" s="6">
        <f t="shared" si="1"/>
        <v>0.29242282932615093</v>
      </c>
      <c r="H15" s="6">
        <f t="shared" si="1"/>
        <v>0.13333333333333314</v>
      </c>
      <c r="I15" s="6">
        <f t="shared" si="1"/>
        <v>0.29242282932615077</v>
      </c>
      <c r="J15" s="6">
        <f t="shared" si="1"/>
        <v>0.29242282932615093</v>
      </c>
      <c r="K15" s="6">
        <f t="shared" si="1"/>
        <v>0.17638342073763993</v>
      </c>
      <c r="L15" s="6">
        <f t="shared" si="1"/>
        <v>0.34813790371058417</v>
      </c>
      <c r="M15" s="6">
        <f t="shared" si="1"/>
        <v>0.30066592756745802</v>
      </c>
      <c r="N15" s="6">
        <f t="shared" si="1"/>
        <v>0.32707457525429556</v>
      </c>
      <c r="O15" s="75">
        <f t="shared" si="1"/>
        <v>0.29242282932615093</v>
      </c>
      <c r="S15" s="45" t="s">
        <v>39</v>
      </c>
      <c r="T15" s="46"/>
      <c r="U15" s="46"/>
      <c r="V15" s="46"/>
      <c r="W15" s="47"/>
    </row>
    <row r="16" spans="1:29" ht="15.75" thickBot="1" x14ac:dyDescent="0.3">
      <c r="B16" s="36" t="s">
        <v>37</v>
      </c>
      <c r="C16" s="76">
        <f>C15/SQRT(9)</f>
        <v>5.8794473579213309E-2</v>
      </c>
      <c r="D16" s="76">
        <f t="shared" ref="D16:O16" si="2">D15/SQRT(9)</f>
        <v>8.326663997864546E-2</v>
      </c>
      <c r="E16" s="76">
        <f t="shared" si="2"/>
        <v>5.8794473579213309E-2</v>
      </c>
      <c r="F16" s="76">
        <f t="shared" si="2"/>
        <v>0.10046804049295401</v>
      </c>
      <c r="G16" s="76">
        <f t="shared" si="2"/>
        <v>9.7474276442050312E-2</v>
      </c>
      <c r="H16" s="76">
        <f t="shared" si="2"/>
        <v>4.4444444444444377E-2</v>
      </c>
      <c r="I16" s="76">
        <f t="shared" si="2"/>
        <v>9.7474276442050256E-2</v>
      </c>
      <c r="J16" s="76">
        <f t="shared" si="2"/>
        <v>9.7474276442050312E-2</v>
      </c>
      <c r="K16" s="76">
        <f t="shared" si="2"/>
        <v>5.8794473579213309E-2</v>
      </c>
      <c r="L16" s="76">
        <f t="shared" si="2"/>
        <v>0.11604596790352806</v>
      </c>
      <c r="M16" s="76">
        <f t="shared" si="2"/>
        <v>0.10022197585581934</v>
      </c>
      <c r="N16" s="76">
        <f t="shared" si="2"/>
        <v>0.10902485841809852</v>
      </c>
      <c r="O16" s="77">
        <f t="shared" si="2"/>
        <v>9.7474276442050312E-2</v>
      </c>
      <c r="S16" s="48" t="s">
        <v>40</v>
      </c>
      <c r="T16" s="49"/>
      <c r="U16" s="49"/>
      <c r="V16" s="49"/>
      <c r="W16" s="19"/>
      <c r="Z16" s="55"/>
    </row>
    <row r="17" spans="2:30" x14ac:dyDescent="0.25">
      <c r="S17" s="20" t="s">
        <v>41</v>
      </c>
      <c r="T17" s="53" t="s">
        <v>42</v>
      </c>
      <c r="U17" s="53" t="s">
        <v>43</v>
      </c>
      <c r="V17" s="53" t="s">
        <v>44</v>
      </c>
      <c r="W17" s="54" t="s">
        <v>45</v>
      </c>
      <c r="Z17" s="52"/>
      <c r="AA17" s="52"/>
      <c r="AB17" s="52"/>
      <c r="AC17" s="52"/>
      <c r="AD17" s="52"/>
    </row>
    <row r="18" spans="2:30" x14ac:dyDescent="0.25">
      <c r="B18" s="12" t="s">
        <v>11</v>
      </c>
      <c r="S18" s="57" t="s">
        <v>46</v>
      </c>
      <c r="T18" s="58">
        <v>0.54300000000000004</v>
      </c>
      <c r="U18" s="58">
        <v>6.5830000000000002</v>
      </c>
      <c r="V18" s="58" t="s">
        <v>31</v>
      </c>
      <c r="W18" s="59" t="s">
        <v>47</v>
      </c>
      <c r="Z18" s="66"/>
      <c r="AA18" s="66"/>
      <c r="AB18" s="67"/>
      <c r="AC18" s="66"/>
      <c r="AD18" s="66"/>
    </row>
    <row r="19" spans="2:30" ht="15.75" thickBot="1" x14ac:dyDescent="0.3">
      <c r="B19" t="s">
        <v>79</v>
      </c>
      <c r="C19" s="71" t="s">
        <v>6</v>
      </c>
      <c r="D19" s="71" t="s">
        <v>80</v>
      </c>
      <c r="E19" s="71" t="s">
        <v>81</v>
      </c>
      <c r="F19" s="71" t="s">
        <v>82</v>
      </c>
      <c r="G19" s="71" t="s">
        <v>83</v>
      </c>
      <c r="H19" s="71" t="s">
        <v>84</v>
      </c>
      <c r="I19" s="71" t="s">
        <v>85</v>
      </c>
      <c r="J19" s="71" t="s">
        <v>86</v>
      </c>
      <c r="K19" s="71" t="s">
        <v>19</v>
      </c>
      <c r="L19" s="71" t="s">
        <v>87</v>
      </c>
      <c r="M19" s="71" t="s">
        <v>88</v>
      </c>
      <c r="N19" s="71" t="s">
        <v>89</v>
      </c>
      <c r="O19" s="71" t="s">
        <v>90</v>
      </c>
      <c r="S19" s="60"/>
      <c r="T19" s="61"/>
      <c r="U19" s="61"/>
      <c r="V19" s="61"/>
      <c r="W19" s="62"/>
    </row>
    <row r="20" spans="2:30" x14ac:dyDescent="0.25">
      <c r="B20" s="9">
        <v>11</v>
      </c>
      <c r="C20" s="11">
        <v>1</v>
      </c>
      <c r="D20" s="11">
        <v>4</v>
      </c>
      <c r="E20" s="11">
        <v>4</v>
      </c>
      <c r="F20" s="11">
        <v>4</v>
      </c>
      <c r="G20" s="11">
        <v>1.4</v>
      </c>
      <c r="H20" s="11">
        <v>1</v>
      </c>
      <c r="I20" s="11">
        <v>1</v>
      </c>
      <c r="J20" s="11">
        <v>1</v>
      </c>
      <c r="K20" s="11">
        <v>0.6</v>
      </c>
      <c r="L20" s="11">
        <v>0.6</v>
      </c>
      <c r="M20" s="11">
        <v>7.0000000000000007E-2</v>
      </c>
      <c r="N20" s="11">
        <v>7.0000000000000007E-2</v>
      </c>
      <c r="O20" s="11">
        <v>7.0000000000000007E-2</v>
      </c>
      <c r="S20" s="48"/>
      <c r="T20" s="50"/>
      <c r="U20" s="50"/>
      <c r="V20" s="50"/>
      <c r="W20" s="51"/>
    </row>
    <row r="21" spans="2:30" x14ac:dyDescent="0.25">
      <c r="B21" s="9">
        <v>12</v>
      </c>
      <c r="C21" s="11">
        <v>0.6</v>
      </c>
      <c r="D21" s="11">
        <v>4</v>
      </c>
      <c r="E21" s="11">
        <v>4</v>
      </c>
      <c r="F21" s="11">
        <v>4</v>
      </c>
      <c r="G21" s="11">
        <v>1.4</v>
      </c>
      <c r="H21" s="11">
        <v>1</v>
      </c>
      <c r="I21" s="11">
        <v>0.6</v>
      </c>
      <c r="J21" s="11">
        <v>0.6</v>
      </c>
      <c r="K21" s="11">
        <v>0.6</v>
      </c>
      <c r="L21" s="11">
        <v>0.6</v>
      </c>
      <c r="M21" s="11">
        <v>7.0000000000000007E-2</v>
      </c>
      <c r="N21" s="11">
        <v>7.0000000000000007E-2</v>
      </c>
      <c r="O21" s="11">
        <v>7.0000000000000007E-2</v>
      </c>
      <c r="S21" s="24" t="s">
        <v>58</v>
      </c>
      <c r="T21" s="64"/>
      <c r="U21" s="64"/>
      <c r="V21" s="64"/>
      <c r="W21" s="65"/>
    </row>
    <row r="22" spans="2:30" x14ac:dyDescent="0.25">
      <c r="B22" s="9">
        <v>13</v>
      </c>
      <c r="C22" s="11">
        <v>0.06</v>
      </c>
      <c r="D22" s="11">
        <v>4</v>
      </c>
      <c r="E22" s="11">
        <v>4</v>
      </c>
      <c r="F22" s="11">
        <v>4</v>
      </c>
      <c r="G22" s="11">
        <v>1</v>
      </c>
      <c r="H22" s="11">
        <v>1</v>
      </c>
      <c r="I22" s="11">
        <v>1</v>
      </c>
      <c r="J22" s="11">
        <v>0.6</v>
      </c>
      <c r="K22" s="11">
        <v>0.16</v>
      </c>
      <c r="L22" s="11">
        <v>7.0000000000000007E-2</v>
      </c>
      <c r="M22" s="11">
        <v>7.0000000000000007E-2</v>
      </c>
      <c r="N22" s="11">
        <v>7.0000000000000007E-2</v>
      </c>
      <c r="O22" s="11">
        <v>7.0000000000000007E-2</v>
      </c>
      <c r="S22" s="20" t="s">
        <v>41</v>
      </c>
      <c r="T22" s="53" t="s">
        <v>42</v>
      </c>
      <c r="U22" s="53" t="s">
        <v>43</v>
      </c>
      <c r="V22" s="53" t="s">
        <v>44</v>
      </c>
      <c r="W22" s="54" t="s">
        <v>45</v>
      </c>
    </row>
    <row r="23" spans="2:30" x14ac:dyDescent="0.25">
      <c r="B23" s="9">
        <v>14</v>
      </c>
      <c r="C23" s="11">
        <v>1</v>
      </c>
      <c r="D23" s="11">
        <v>4</v>
      </c>
      <c r="E23" s="11">
        <v>4</v>
      </c>
      <c r="F23" s="11">
        <v>4</v>
      </c>
      <c r="G23" s="11">
        <v>4</v>
      </c>
      <c r="H23" s="11">
        <v>1</v>
      </c>
      <c r="I23" s="11">
        <v>1</v>
      </c>
      <c r="J23" s="11">
        <v>1</v>
      </c>
      <c r="K23" s="11">
        <v>0.16</v>
      </c>
      <c r="L23" s="11">
        <v>7.0000000000000007E-2</v>
      </c>
      <c r="M23" s="11">
        <v>7.0000000000000007E-2</v>
      </c>
      <c r="N23" s="11">
        <v>7.0000000000000007E-2</v>
      </c>
      <c r="O23" s="11">
        <v>7.0000000000000007E-2</v>
      </c>
      <c r="S23" s="24" t="s">
        <v>46</v>
      </c>
      <c r="T23" s="26">
        <v>0.36299999999999999</v>
      </c>
      <c r="U23" s="26">
        <v>3.2450000000000001</v>
      </c>
      <c r="V23" s="26">
        <v>2E-3</v>
      </c>
      <c r="W23" s="68" t="s">
        <v>47</v>
      </c>
      <c r="Z23" s="55"/>
    </row>
    <row r="24" spans="2:30" x14ac:dyDescent="0.25">
      <c r="B24" s="9">
        <v>15</v>
      </c>
      <c r="C24" s="11">
        <v>1</v>
      </c>
      <c r="D24" s="11">
        <v>1.4</v>
      </c>
      <c r="E24" s="11">
        <v>4</v>
      </c>
      <c r="F24" s="11">
        <v>4</v>
      </c>
      <c r="G24" s="11">
        <v>1</v>
      </c>
      <c r="H24" s="11">
        <v>1</v>
      </c>
      <c r="I24" s="11">
        <v>1</v>
      </c>
      <c r="J24" s="11">
        <v>0.6</v>
      </c>
      <c r="K24" s="11">
        <v>0.6</v>
      </c>
      <c r="L24" s="11">
        <v>7.0000000000000007E-2</v>
      </c>
      <c r="M24" s="11">
        <v>7.0000000000000007E-2</v>
      </c>
      <c r="N24" s="11">
        <v>0.16</v>
      </c>
      <c r="O24" s="11">
        <v>0.16</v>
      </c>
      <c r="S24" s="24"/>
      <c r="T24" s="64"/>
      <c r="U24" s="64"/>
      <c r="V24" s="64"/>
      <c r="W24" s="65"/>
      <c r="Z24" s="52"/>
      <c r="AA24" s="52"/>
      <c r="AB24" s="52"/>
      <c r="AC24" s="52"/>
      <c r="AD24" s="52"/>
    </row>
    <row r="25" spans="2:30" x14ac:dyDescent="0.25">
      <c r="B25" s="9">
        <v>16</v>
      </c>
      <c r="C25" s="11">
        <v>1</v>
      </c>
      <c r="D25" s="11">
        <v>4</v>
      </c>
      <c r="E25" s="11">
        <v>4</v>
      </c>
      <c r="F25" s="11">
        <v>4</v>
      </c>
      <c r="G25" s="11">
        <v>2</v>
      </c>
      <c r="H25" s="11">
        <v>1</v>
      </c>
      <c r="I25" s="11">
        <v>0.6</v>
      </c>
      <c r="J25" s="11">
        <v>0.6</v>
      </c>
      <c r="K25" s="11">
        <v>7.0000000000000007E-2</v>
      </c>
      <c r="L25" s="11">
        <v>7.0000000000000007E-2</v>
      </c>
      <c r="M25" s="11">
        <v>7.0000000000000007E-2</v>
      </c>
      <c r="N25" s="11">
        <v>0.16</v>
      </c>
      <c r="O25" s="11">
        <v>7.0000000000000007E-2</v>
      </c>
      <c r="S25" s="24"/>
      <c r="T25" s="64"/>
      <c r="U25" s="64"/>
      <c r="V25" s="64"/>
      <c r="W25" s="65"/>
      <c r="Z25" s="55"/>
      <c r="AA25" s="55"/>
      <c r="AB25" s="56"/>
      <c r="AC25" s="55"/>
      <c r="AD25" s="55"/>
    </row>
    <row r="26" spans="2:30" x14ac:dyDescent="0.25">
      <c r="B26" s="9">
        <v>17</v>
      </c>
      <c r="C26" s="11">
        <v>1</v>
      </c>
      <c r="D26" s="11">
        <v>4</v>
      </c>
      <c r="E26" s="11">
        <v>4</v>
      </c>
      <c r="F26" s="11">
        <v>4</v>
      </c>
      <c r="G26" s="11">
        <v>1</v>
      </c>
      <c r="H26" s="11">
        <v>0.6</v>
      </c>
      <c r="I26" s="11">
        <v>0.6</v>
      </c>
      <c r="J26" s="11">
        <v>1</v>
      </c>
      <c r="K26" s="11">
        <v>7.0000000000000007E-2</v>
      </c>
      <c r="L26" s="11">
        <v>7.0000000000000007E-2</v>
      </c>
      <c r="M26" s="11">
        <v>0.16</v>
      </c>
      <c r="N26" s="11">
        <v>0.16</v>
      </c>
      <c r="O26" s="11">
        <v>0.16</v>
      </c>
      <c r="S26" s="24" t="s">
        <v>59</v>
      </c>
      <c r="T26" s="64"/>
      <c r="U26" s="64"/>
      <c r="V26" s="64"/>
      <c r="W26" s="65"/>
      <c r="Z26" s="55"/>
    </row>
    <row r="27" spans="2:30" x14ac:dyDescent="0.25">
      <c r="B27" s="9">
        <v>18</v>
      </c>
      <c r="C27" s="11">
        <v>1</v>
      </c>
      <c r="D27" s="11">
        <v>4</v>
      </c>
      <c r="E27" s="11">
        <v>4</v>
      </c>
      <c r="F27" s="11">
        <v>4</v>
      </c>
      <c r="G27" s="11">
        <v>2</v>
      </c>
      <c r="H27" s="11">
        <v>1</v>
      </c>
      <c r="I27" s="11">
        <v>1</v>
      </c>
      <c r="J27" s="11">
        <v>0.16</v>
      </c>
      <c r="K27" s="11">
        <v>7.0000000000000007E-2</v>
      </c>
      <c r="L27" s="11">
        <v>7.0000000000000007E-2</v>
      </c>
      <c r="M27" s="11">
        <v>0.16</v>
      </c>
      <c r="N27" s="11">
        <v>7.0000000000000007E-2</v>
      </c>
      <c r="O27" s="11">
        <v>7.0000000000000007E-2</v>
      </c>
      <c r="S27" s="20" t="s">
        <v>41</v>
      </c>
      <c r="T27" s="53" t="s">
        <v>42</v>
      </c>
      <c r="U27" s="53" t="s">
        <v>43</v>
      </c>
      <c r="V27" s="53" t="s">
        <v>44</v>
      </c>
      <c r="W27" s="54" t="s">
        <v>45</v>
      </c>
      <c r="Z27" s="55"/>
    </row>
    <row r="28" spans="2:30" ht="15.75" thickBot="1" x14ac:dyDescent="0.3">
      <c r="B28" s="9">
        <v>19</v>
      </c>
      <c r="C28" s="72">
        <v>0.6</v>
      </c>
      <c r="D28" s="72">
        <v>0.16</v>
      </c>
      <c r="E28" s="72">
        <v>0.6</v>
      </c>
      <c r="F28" s="72">
        <v>0.6</v>
      </c>
      <c r="G28" s="72">
        <v>0.6</v>
      </c>
      <c r="H28" s="72">
        <v>0.6</v>
      </c>
      <c r="I28" s="72">
        <v>0.6</v>
      </c>
      <c r="J28" s="72">
        <v>0.6</v>
      </c>
      <c r="K28" s="72">
        <v>0.6</v>
      </c>
      <c r="L28" s="72">
        <v>7.0000000000000007E-2</v>
      </c>
      <c r="M28" s="72">
        <v>7.0000000000000007E-2</v>
      </c>
      <c r="N28" s="72">
        <v>7.0000000000000007E-2</v>
      </c>
      <c r="O28" s="72">
        <v>7.0000000000000007E-2</v>
      </c>
      <c r="S28" s="24" t="s">
        <v>46</v>
      </c>
      <c r="T28" s="26">
        <v>0.49199999999999999</v>
      </c>
      <c r="U28" s="26">
        <v>4.3970000000000002</v>
      </c>
      <c r="V28" s="26" t="s">
        <v>31</v>
      </c>
      <c r="W28" s="68" t="s">
        <v>47</v>
      </c>
      <c r="Z28" s="55"/>
    </row>
    <row r="29" spans="2:30" x14ac:dyDescent="0.25">
      <c r="B29" s="28" t="s">
        <v>33</v>
      </c>
      <c r="C29" s="73">
        <f>AVERAGE(C20:C28)</f>
        <v>0.80666666666666664</v>
      </c>
      <c r="D29" s="73">
        <f t="shared" ref="D29:O29" si="3">AVERAGE(D20:D28)</f>
        <v>3.2844444444444445</v>
      </c>
      <c r="E29" s="73">
        <f t="shared" si="3"/>
        <v>3.6222222222222222</v>
      </c>
      <c r="F29" s="73">
        <f t="shared" si="3"/>
        <v>3.6222222222222222</v>
      </c>
      <c r="G29" s="73">
        <f t="shared" si="3"/>
        <v>1.6</v>
      </c>
      <c r="H29" s="73">
        <f t="shared" si="3"/>
        <v>0.91111111111111098</v>
      </c>
      <c r="I29" s="73">
        <f t="shared" si="3"/>
        <v>0.82222222222222208</v>
      </c>
      <c r="J29" s="73">
        <f t="shared" si="3"/>
        <v>0.68444444444444441</v>
      </c>
      <c r="K29" s="73">
        <f t="shared" si="3"/>
        <v>0.32555555555555549</v>
      </c>
      <c r="L29" s="73">
        <f t="shared" si="3"/>
        <v>0.18777777777777782</v>
      </c>
      <c r="M29" s="73">
        <f t="shared" si="3"/>
        <v>9.0000000000000011E-2</v>
      </c>
      <c r="N29" s="73">
        <f t="shared" si="3"/>
        <v>0.10000000000000002</v>
      </c>
      <c r="O29" s="74">
        <f t="shared" si="3"/>
        <v>9.0000000000000011E-2</v>
      </c>
      <c r="S29" s="24"/>
      <c r="T29" s="64"/>
      <c r="U29" s="64"/>
      <c r="V29" s="64"/>
      <c r="W29" s="65"/>
      <c r="Z29" s="52"/>
      <c r="AA29" s="52"/>
      <c r="AB29" s="52"/>
      <c r="AC29" s="52"/>
      <c r="AD29" s="52"/>
    </row>
    <row r="30" spans="2:30" x14ac:dyDescent="0.25">
      <c r="B30" s="31" t="s">
        <v>35</v>
      </c>
      <c r="C30" s="6">
        <f>STDEV(C20:C28)</f>
        <v>0.32924155266308663</v>
      </c>
      <c r="D30" s="6">
        <f t="shared" ref="D30:O30" si="4">STDEV(D20:D28)</f>
        <v>1.4533333333333331</v>
      </c>
      <c r="E30" s="6">
        <f t="shared" si="4"/>
        <v>1.1333333333333342</v>
      </c>
      <c r="F30" s="6">
        <f t="shared" si="4"/>
        <v>1.1333333333333342</v>
      </c>
      <c r="G30" s="6">
        <f t="shared" si="4"/>
        <v>1.014889156509222</v>
      </c>
      <c r="H30" s="6">
        <f t="shared" si="4"/>
        <v>0.17638342073763993</v>
      </c>
      <c r="I30" s="6">
        <f t="shared" si="4"/>
        <v>0.2108185106778929</v>
      </c>
      <c r="J30" s="6">
        <f t="shared" si="4"/>
        <v>0.27600322059312604</v>
      </c>
      <c r="K30" s="6">
        <f t="shared" si="4"/>
        <v>0.26268379808769665</v>
      </c>
      <c r="L30" s="6">
        <f t="shared" si="4"/>
        <v>0.23370803247737215</v>
      </c>
      <c r="M30" s="6">
        <f t="shared" si="4"/>
        <v>3.9686269665968839E-2</v>
      </c>
      <c r="N30" s="6">
        <f t="shared" si="4"/>
        <v>4.4999999999999971E-2</v>
      </c>
      <c r="O30" s="75">
        <f t="shared" si="4"/>
        <v>3.9686269665968839E-2</v>
      </c>
      <c r="S30" s="24"/>
      <c r="T30" s="64"/>
      <c r="U30" s="64"/>
      <c r="V30" s="64"/>
      <c r="W30" s="65"/>
      <c r="Z30" s="55"/>
      <c r="AA30" s="55"/>
      <c r="AB30" s="56"/>
      <c r="AC30" s="55"/>
      <c r="AD30" s="55"/>
    </row>
    <row r="31" spans="2:30" ht="15.75" thickBot="1" x14ac:dyDescent="0.3">
      <c r="B31" s="36" t="s">
        <v>37</v>
      </c>
      <c r="C31" s="76">
        <f>C30/SQRT(9)</f>
        <v>0.10974718422102887</v>
      </c>
      <c r="D31" s="76">
        <f t="shared" ref="D31:O31" si="5">D30/SQRT(9)</f>
        <v>0.4844444444444444</v>
      </c>
      <c r="E31" s="76">
        <f t="shared" si="5"/>
        <v>0.37777777777777805</v>
      </c>
      <c r="F31" s="76">
        <f t="shared" si="5"/>
        <v>0.37777777777777805</v>
      </c>
      <c r="G31" s="76">
        <f t="shared" si="5"/>
        <v>0.338296385503074</v>
      </c>
      <c r="H31" s="76">
        <f t="shared" si="5"/>
        <v>5.8794473579213309E-2</v>
      </c>
      <c r="I31" s="76">
        <f t="shared" si="5"/>
        <v>7.027283689263096E-2</v>
      </c>
      <c r="J31" s="76">
        <f t="shared" si="5"/>
        <v>9.2001073531042019E-2</v>
      </c>
      <c r="K31" s="76">
        <f t="shared" si="5"/>
        <v>8.7561266029232213E-2</v>
      </c>
      <c r="L31" s="76">
        <f t="shared" si="5"/>
        <v>7.7902677492457384E-2</v>
      </c>
      <c r="M31" s="76">
        <f t="shared" si="5"/>
        <v>1.3228756555322947E-2</v>
      </c>
      <c r="N31" s="76">
        <f t="shared" si="5"/>
        <v>1.4999999999999991E-2</v>
      </c>
      <c r="O31" s="77">
        <f t="shared" si="5"/>
        <v>1.3228756555322947E-2</v>
      </c>
      <c r="S31" s="24" t="s">
        <v>60</v>
      </c>
      <c r="T31" s="64"/>
      <c r="U31" s="64"/>
      <c r="V31" s="64"/>
      <c r="W31" s="65"/>
      <c r="Z31" s="55"/>
    </row>
    <row r="32" spans="2:30" x14ac:dyDescent="0.25">
      <c r="S32" s="20" t="s">
        <v>41</v>
      </c>
      <c r="T32" s="53" t="s">
        <v>42</v>
      </c>
      <c r="U32" s="53" t="s">
        <v>43</v>
      </c>
      <c r="V32" s="53" t="s">
        <v>44</v>
      </c>
      <c r="W32" s="54" t="s">
        <v>45</v>
      </c>
      <c r="Z32" s="55"/>
    </row>
    <row r="33" spans="19:30" x14ac:dyDescent="0.25">
      <c r="S33" s="24" t="s">
        <v>46</v>
      </c>
      <c r="T33" s="26">
        <v>0.68300000000000005</v>
      </c>
      <c r="U33" s="26">
        <v>6.1040000000000001</v>
      </c>
      <c r="V33" s="26" t="s">
        <v>31</v>
      </c>
      <c r="W33" s="68" t="s">
        <v>47</v>
      </c>
      <c r="Z33" s="55"/>
    </row>
    <row r="34" spans="19:30" x14ac:dyDescent="0.25">
      <c r="S34" s="24"/>
      <c r="T34" s="64"/>
      <c r="U34" s="64"/>
      <c r="V34" s="64"/>
      <c r="W34" s="65"/>
      <c r="Z34" s="52"/>
      <c r="AA34" s="52"/>
      <c r="AB34" s="52"/>
      <c r="AC34" s="52"/>
      <c r="AD34" s="52"/>
    </row>
    <row r="35" spans="19:30" x14ac:dyDescent="0.25">
      <c r="S35" s="24"/>
      <c r="T35" s="64"/>
      <c r="U35" s="64"/>
      <c r="V35" s="64"/>
      <c r="W35" s="65"/>
      <c r="Z35" s="55"/>
      <c r="AA35" s="55"/>
      <c r="AB35" s="56"/>
      <c r="AC35" s="55"/>
      <c r="AD35" s="55"/>
    </row>
    <row r="36" spans="19:30" x14ac:dyDescent="0.25">
      <c r="S36" s="24" t="s">
        <v>61</v>
      </c>
      <c r="T36" s="64"/>
      <c r="U36" s="64"/>
      <c r="V36" s="64"/>
      <c r="W36" s="65"/>
      <c r="Z36" s="55"/>
    </row>
    <row r="37" spans="19:30" x14ac:dyDescent="0.25">
      <c r="S37" s="20" t="s">
        <v>41</v>
      </c>
      <c r="T37" s="53" t="s">
        <v>42</v>
      </c>
      <c r="U37" s="53" t="s">
        <v>43</v>
      </c>
      <c r="V37" s="53" t="s">
        <v>44</v>
      </c>
      <c r="W37" s="54" t="s">
        <v>45</v>
      </c>
      <c r="Z37" s="55"/>
    </row>
    <row r="38" spans="19:30" x14ac:dyDescent="0.25">
      <c r="S38" s="24" t="s">
        <v>46</v>
      </c>
      <c r="T38" s="26">
        <v>0.53600000000000003</v>
      </c>
      <c r="U38" s="26">
        <v>4.7839999999999998</v>
      </c>
      <c r="V38" s="26" t="s">
        <v>31</v>
      </c>
      <c r="W38" s="68" t="s">
        <v>47</v>
      </c>
      <c r="Z38" s="55"/>
    </row>
    <row r="39" spans="19:30" x14ac:dyDescent="0.25">
      <c r="S39" s="24"/>
      <c r="T39" s="64"/>
      <c r="U39" s="64"/>
      <c r="V39" s="64"/>
      <c r="W39" s="65"/>
      <c r="Z39" s="52"/>
      <c r="AA39" s="52"/>
      <c r="AB39" s="52"/>
      <c r="AC39" s="52"/>
      <c r="AD39" s="52"/>
    </row>
    <row r="40" spans="19:30" x14ac:dyDescent="0.25">
      <c r="S40" s="24"/>
      <c r="T40" s="64"/>
      <c r="U40" s="64"/>
      <c r="V40" s="64"/>
      <c r="W40" s="65"/>
      <c r="Z40" s="55"/>
      <c r="AA40" s="55"/>
      <c r="AB40" s="56"/>
      <c r="AC40" s="55"/>
      <c r="AD40" s="55"/>
    </row>
    <row r="41" spans="19:30" x14ac:dyDescent="0.25">
      <c r="S41" s="24" t="s">
        <v>62</v>
      </c>
      <c r="T41" s="64"/>
      <c r="U41" s="64"/>
      <c r="V41" s="64"/>
      <c r="W41" s="65"/>
      <c r="Z41" s="55"/>
    </row>
    <row r="42" spans="19:30" x14ac:dyDescent="0.25">
      <c r="S42" s="20" t="s">
        <v>41</v>
      </c>
      <c r="T42" s="53" t="s">
        <v>42</v>
      </c>
      <c r="U42" s="53" t="s">
        <v>43</v>
      </c>
      <c r="V42" s="53" t="s">
        <v>44</v>
      </c>
      <c r="W42" s="54" t="s">
        <v>45</v>
      </c>
      <c r="Z42" s="55"/>
    </row>
    <row r="43" spans="19:30" x14ac:dyDescent="0.25">
      <c r="S43" s="24" t="s">
        <v>46</v>
      </c>
      <c r="T43" s="26">
        <v>0.63900000000000001</v>
      </c>
      <c r="U43" s="26">
        <v>5.7069999999999999</v>
      </c>
      <c r="V43" s="26" t="s">
        <v>31</v>
      </c>
      <c r="W43" s="68" t="s">
        <v>47</v>
      </c>
      <c r="Z43" s="55"/>
    </row>
    <row r="44" spans="19:30" ht="15.75" thickBot="1" x14ac:dyDescent="0.3">
      <c r="S44" s="60"/>
      <c r="T44" s="61"/>
      <c r="U44" s="61"/>
      <c r="V44" s="61"/>
      <c r="W44" s="62"/>
      <c r="Z44" s="52"/>
      <c r="AA44" s="52"/>
      <c r="AB44" s="52"/>
      <c r="AC44" s="52"/>
      <c r="AD44" s="52"/>
    </row>
    <row r="45" spans="19:30" x14ac:dyDescent="0.25">
      <c r="S45" s="22"/>
      <c r="T45" s="22"/>
      <c r="U45" s="22"/>
      <c r="V45" s="22"/>
      <c r="W45" s="22"/>
      <c r="Z45" s="55"/>
      <c r="AA45" s="55"/>
      <c r="AB45" s="56"/>
      <c r="AC45" s="55"/>
      <c r="AD45" s="55"/>
    </row>
    <row r="46" spans="19:30" x14ac:dyDescent="0.25">
      <c r="S46" s="22"/>
      <c r="T46" s="22"/>
      <c r="U46" s="22"/>
      <c r="V46" s="22"/>
      <c r="W46" s="22"/>
      <c r="Z46" s="55"/>
    </row>
    <row r="47" spans="19:30" x14ac:dyDescent="0.25">
      <c r="S47" s="78"/>
      <c r="T47" s="78"/>
      <c r="U47" s="78"/>
      <c r="V47" s="78"/>
      <c r="W47" s="78"/>
    </row>
    <row r="48" spans="19:30" x14ac:dyDescent="0.25">
      <c r="S48" s="79"/>
      <c r="T48" s="80"/>
      <c r="U48" s="80"/>
      <c r="V48" s="79"/>
      <c r="W48" s="79"/>
    </row>
    <row r="49" spans="19:23" x14ac:dyDescent="0.25">
      <c r="S49" s="79"/>
      <c r="T49" s="22"/>
      <c r="U49" s="22"/>
      <c r="V49" s="22"/>
      <c r="W49" s="22"/>
    </row>
    <row r="50" spans="19:23" x14ac:dyDescent="0.25">
      <c r="S50" s="79"/>
      <c r="T50" s="22"/>
      <c r="U50" s="22"/>
      <c r="V50" s="22"/>
      <c r="W50" s="22"/>
    </row>
    <row r="51" spans="19:23" x14ac:dyDescent="0.25">
      <c r="S51" s="79"/>
      <c r="T51" s="22"/>
      <c r="U51" s="22"/>
      <c r="V51" s="22"/>
      <c r="W51" s="22"/>
    </row>
    <row r="52" spans="19:23" x14ac:dyDescent="0.25">
      <c r="S52" s="78"/>
      <c r="T52" s="78"/>
      <c r="U52" s="78"/>
      <c r="V52" s="78"/>
      <c r="W52" s="78"/>
    </row>
    <row r="53" spans="19:23" x14ac:dyDescent="0.25">
      <c r="S53" s="79"/>
      <c r="T53" s="80"/>
      <c r="U53" s="80"/>
      <c r="V53" s="79"/>
      <c r="W53" s="79"/>
    </row>
    <row r="54" spans="19:23" x14ac:dyDescent="0.25">
      <c r="S54" s="79"/>
      <c r="T54" s="22"/>
      <c r="U54" s="22"/>
      <c r="V54" s="22"/>
      <c r="W54" s="22"/>
    </row>
    <row r="55" spans="19:23" x14ac:dyDescent="0.25">
      <c r="S55" s="79"/>
      <c r="T55" s="22"/>
      <c r="U55" s="22"/>
      <c r="V55" s="22"/>
      <c r="W55" s="22"/>
    </row>
    <row r="56" spans="19:23" x14ac:dyDescent="0.25">
      <c r="S56" s="79"/>
      <c r="T56" s="22"/>
      <c r="U56" s="22"/>
      <c r="V56" s="22"/>
      <c r="W56" s="22"/>
    </row>
    <row r="57" spans="19:23" x14ac:dyDescent="0.25">
      <c r="S57" s="78"/>
      <c r="T57" s="78"/>
      <c r="U57" s="78"/>
      <c r="V57" s="78"/>
      <c r="W57" s="78"/>
    </row>
    <row r="58" spans="19:23" x14ac:dyDescent="0.25">
      <c r="S58" s="79"/>
      <c r="T58" s="80"/>
      <c r="U58" s="80"/>
      <c r="V58" s="79"/>
      <c r="W58" s="79"/>
    </row>
    <row r="59" spans="19:23" x14ac:dyDescent="0.25">
      <c r="S59" s="22"/>
      <c r="T59" s="22"/>
      <c r="U59" s="22"/>
      <c r="V59" s="22"/>
      <c r="W59" s="22"/>
    </row>
    <row r="60" spans="19:23" x14ac:dyDescent="0.25">
      <c r="S60" s="22"/>
      <c r="T60" s="22"/>
      <c r="U60" s="22"/>
      <c r="V60" s="22"/>
      <c r="W60" s="22"/>
    </row>
    <row r="61" spans="19:23" x14ac:dyDescent="0.25">
      <c r="S61" s="22"/>
      <c r="T61" s="22"/>
      <c r="U61" s="22"/>
      <c r="V61" s="22"/>
      <c r="W61" s="2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24EDE-7DAD-40F7-97CE-38B5902BBAE8}">
  <dimension ref="A1:AA44"/>
  <sheetViews>
    <sheetView zoomScale="60" zoomScaleNormal="60" workbookViewId="0">
      <selection activeCell="H38" sqref="H38"/>
    </sheetView>
  </sheetViews>
  <sheetFormatPr defaultColWidth="8.85546875" defaultRowHeight="15" x14ac:dyDescent="0.25"/>
  <cols>
    <col min="1" max="1" width="10.42578125" customWidth="1"/>
    <col min="3" max="3" width="13.140625" customWidth="1"/>
    <col min="16" max="16" width="23" customWidth="1"/>
    <col min="17" max="17" width="11.7109375" customWidth="1"/>
    <col min="20" max="20" width="18.140625" customWidth="1"/>
    <col min="24" max="24" width="11.85546875" customWidth="1"/>
  </cols>
  <sheetData>
    <row r="1" spans="1:27" ht="23.25" x14ac:dyDescent="0.35">
      <c r="A1" s="70" t="s">
        <v>92</v>
      </c>
      <c r="B1" s="3" t="s">
        <v>93</v>
      </c>
      <c r="C1" s="3"/>
      <c r="D1" s="3"/>
      <c r="E1" s="3"/>
      <c r="F1" s="13"/>
      <c r="G1" s="13"/>
      <c r="H1" s="13"/>
    </row>
    <row r="3" spans="1:27" ht="15.75" thickBot="1" x14ac:dyDescent="0.3"/>
    <row r="4" spans="1:27" ht="15.75" thickBot="1" x14ac:dyDescent="0.3">
      <c r="C4" s="81" t="s">
        <v>94</v>
      </c>
      <c r="D4" s="81"/>
      <c r="E4" s="81"/>
      <c r="F4" s="81" t="s">
        <v>94</v>
      </c>
      <c r="G4" s="81"/>
      <c r="I4" s="82" t="s">
        <v>95</v>
      </c>
      <c r="J4" s="82"/>
      <c r="K4" s="82"/>
      <c r="L4" s="82" t="s">
        <v>95</v>
      </c>
      <c r="M4" s="82"/>
      <c r="P4" s="14" t="s">
        <v>96</v>
      </c>
      <c r="Q4" s="15"/>
      <c r="R4" s="15"/>
      <c r="S4" s="15"/>
      <c r="T4" s="16"/>
      <c r="X4" s="52"/>
      <c r="Y4" s="52"/>
      <c r="Z4" s="52"/>
      <c r="AA4" s="52"/>
    </row>
    <row r="5" spans="1:27" x14ac:dyDescent="0.25">
      <c r="P5" s="17"/>
      <c r="Q5" s="18"/>
      <c r="R5" s="18"/>
      <c r="S5" s="18"/>
      <c r="T5" s="19"/>
      <c r="X5" s="55"/>
      <c r="Y5" s="55"/>
      <c r="Z5" s="55"/>
      <c r="AA5" s="55"/>
    </row>
    <row r="6" spans="1:27" x14ac:dyDescent="0.25">
      <c r="C6" s="7" t="s">
        <v>78</v>
      </c>
      <c r="F6" s="12" t="s">
        <v>11</v>
      </c>
      <c r="I6" s="7" t="s">
        <v>78</v>
      </c>
      <c r="L6" s="12" t="s">
        <v>11</v>
      </c>
      <c r="P6" s="20" t="s">
        <v>26</v>
      </c>
      <c r="Q6" s="21" t="s">
        <v>27</v>
      </c>
      <c r="R6" s="21" t="s">
        <v>28</v>
      </c>
      <c r="S6" s="21" t="s">
        <v>29</v>
      </c>
      <c r="T6" s="65"/>
      <c r="X6" s="55"/>
      <c r="Y6" s="55"/>
      <c r="Z6" s="55"/>
      <c r="AA6" s="55"/>
    </row>
    <row r="7" spans="1:27" x14ac:dyDescent="0.25">
      <c r="B7" t="s">
        <v>2</v>
      </c>
      <c r="C7" s="83" t="s">
        <v>97</v>
      </c>
      <c r="D7" s="84" t="s">
        <v>98</v>
      </c>
      <c r="E7" t="s">
        <v>2</v>
      </c>
      <c r="F7" s="83" t="s">
        <v>97</v>
      </c>
      <c r="G7" s="84" t="s">
        <v>98</v>
      </c>
      <c r="H7" t="s">
        <v>2</v>
      </c>
      <c r="I7" s="83" t="s">
        <v>97</v>
      </c>
      <c r="J7" s="84" t="s">
        <v>98</v>
      </c>
      <c r="K7" t="s">
        <v>2</v>
      </c>
      <c r="L7" s="83" t="s">
        <v>97</v>
      </c>
      <c r="M7" s="84" t="s">
        <v>98</v>
      </c>
      <c r="P7" s="24" t="s">
        <v>99</v>
      </c>
      <c r="Q7" s="25">
        <v>3</v>
      </c>
      <c r="R7" s="26">
        <v>0.89400000000000002</v>
      </c>
      <c r="S7" s="25">
        <v>0.45500000000000002</v>
      </c>
      <c r="T7" s="65"/>
      <c r="X7" s="55"/>
      <c r="Y7" s="55"/>
      <c r="Z7" s="56"/>
      <c r="AA7" s="55"/>
    </row>
    <row r="8" spans="1:27" x14ac:dyDescent="0.25">
      <c r="B8" s="85">
        <v>1</v>
      </c>
      <c r="C8" s="86">
        <v>58.933333333333337</v>
      </c>
      <c r="D8" s="86">
        <v>39.008333333333333</v>
      </c>
      <c r="E8" s="97">
        <v>11</v>
      </c>
      <c r="F8" s="86">
        <v>35.608333333333334</v>
      </c>
      <c r="G8" s="86">
        <v>63.958333333333329</v>
      </c>
      <c r="H8" s="97">
        <v>21</v>
      </c>
      <c r="I8" s="86">
        <v>64.941666666666663</v>
      </c>
      <c r="J8" s="86">
        <v>33.808333333333337</v>
      </c>
      <c r="K8" s="97">
        <v>31</v>
      </c>
      <c r="L8" s="86">
        <v>60.45</v>
      </c>
      <c r="M8" s="86">
        <v>36.825000000000003</v>
      </c>
      <c r="P8" s="24" t="s">
        <v>100</v>
      </c>
      <c r="Q8" s="25">
        <v>1</v>
      </c>
      <c r="R8" s="26">
        <v>0.56299999999999994</v>
      </c>
      <c r="S8" s="25">
        <v>0.45900000000000002</v>
      </c>
      <c r="T8" s="65"/>
      <c r="X8" s="55"/>
      <c r="Y8" s="55"/>
      <c r="Z8" s="56"/>
    </row>
    <row r="9" spans="1:27" x14ac:dyDescent="0.25">
      <c r="B9" s="85">
        <v>2</v>
      </c>
      <c r="C9" s="86">
        <v>41.85</v>
      </c>
      <c r="D9" s="86">
        <v>57.575000000000003</v>
      </c>
      <c r="E9" s="97">
        <v>12</v>
      </c>
      <c r="F9" s="86">
        <v>44.816666666666663</v>
      </c>
      <c r="G9" s="86">
        <v>50.225000000000001</v>
      </c>
      <c r="H9" s="97">
        <v>22</v>
      </c>
      <c r="I9" s="86">
        <v>46.408333333333331</v>
      </c>
      <c r="J9" s="86">
        <v>51.6</v>
      </c>
      <c r="K9" s="97">
        <v>32</v>
      </c>
      <c r="L9" s="86">
        <v>73.674999999999997</v>
      </c>
      <c r="M9" s="86">
        <v>21.35</v>
      </c>
      <c r="P9" s="24" t="s">
        <v>101</v>
      </c>
      <c r="Q9" s="25">
        <v>3</v>
      </c>
      <c r="R9" s="26">
        <v>8.7940000000000005</v>
      </c>
      <c r="S9" s="25" t="s">
        <v>31</v>
      </c>
      <c r="T9" s="65"/>
      <c r="X9" s="66"/>
      <c r="Y9" s="66"/>
      <c r="Z9" s="67"/>
    </row>
    <row r="10" spans="1:27" x14ac:dyDescent="0.25">
      <c r="B10" s="85">
        <v>3</v>
      </c>
      <c r="C10" s="86">
        <v>32.674999999999997</v>
      </c>
      <c r="D10" s="86">
        <v>66.86666666666666</v>
      </c>
      <c r="E10" s="97">
        <v>13</v>
      </c>
      <c r="F10" s="86">
        <v>42</v>
      </c>
      <c r="G10" s="86">
        <v>65.391666666666666</v>
      </c>
      <c r="H10" s="97">
        <v>23</v>
      </c>
      <c r="I10" s="86">
        <v>28.9</v>
      </c>
      <c r="J10" s="86">
        <v>69.900000000000006</v>
      </c>
      <c r="K10" s="97">
        <v>33</v>
      </c>
      <c r="L10" s="86">
        <v>63.95</v>
      </c>
      <c r="M10" s="86">
        <v>34.541666666666664</v>
      </c>
      <c r="P10" s="24" t="s">
        <v>36</v>
      </c>
      <c r="Q10" s="25">
        <v>31</v>
      </c>
      <c r="R10" s="35"/>
      <c r="S10" s="34"/>
      <c r="T10" s="65"/>
    </row>
    <row r="11" spans="1:27" ht="15.75" thickBot="1" x14ac:dyDescent="0.3">
      <c r="B11" s="85">
        <v>4</v>
      </c>
      <c r="C11" s="86">
        <v>49.166666666666664</v>
      </c>
      <c r="D11" s="86">
        <v>49.733333333333327</v>
      </c>
      <c r="E11" s="97">
        <v>14</v>
      </c>
      <c r="F11" s="86">
        <v>33.299999999999997</v>
      </c>
      <c r="G11" s="86">
        <v>66.00833333333334</v>
      </c>
      <c r="H11" s="97">
        <v>24</v>
      </c>
      <c r="I11" s="86">
        <v>32.541666666666671</v>
      </c>
      <c r="J11" s="86">
        <v>65.941666666666663</v>
      </c>
      <c r="K11" s="97">
        <v>34</v>
      </c>
      <c r="L11" s="86">
        <v>53.2</v>
      </c>
      <c r="M11" s="86">
        <v>45.325000000000003</v>
      </c>
      <c r="P11" s="39" t="s">
        <v>38</v>
      </c>
      <c r="Q11" s="40">
        <v>69</v>
      </c>
      <c r="R11" s="44"/>
      <c r="S11" s="41"/>
      <c r="T11" s="62"/>
    </row>
    <row r="12" spans="1:27" x14ac:dyDescent="0.25">
      <c r="B12" s="85">
        <v>5</v>
      </c>
      <c r="C12" s="86">
        <v>55.808333333333337</v>
      </c>
      <c r="D12" s="86">
        <v>42.616666666666667</v>
      </c>
      <c r="E12" s="97">
        <v>15</v>
      </c>
      <c r="F12" s="86">
        <v>27.05</v>
      </c>
      <c r="G12" s="86">
        <v>72.558333333333337</v>
      </c>
      <c r="H12" s="97">
        <v>25</v>
      </c>
      <c r="I12" s="86">
        <v>40.35</v>
      </c>
      <c r="J12" s="86">
        <v>58.258333333333333</v>
      </c>
      <c r="K12" s="97">
        <v>35</v>
      </c>
      <c r="L12" s="86">
        <v>83.974999999999994</v>
      </c>
      <c r="M12" s="86">
        <v>14.183333333333332</v>
      </c>
    </row>
    <row r="13" spans="1:27" x14ac:dyDescent="0.25">
      <c r="B13" s="85">
        <v>6</v>
      </c>
      <c r="C13" s="86">
        <v>42.75</v>
      </c>
      <c r="D13" s="86">
        <v>54.36666666666666</v>
      </c>
      <c r="E13" s="97">
        <v>16</v>
      </c>
      <c r="F13" s="86">
        <v>57.141666666666666</v>
      </c>
      <c r="G13" s="86">
        <v>41.441666666666663</v>
      </c>
      <c r="H13" s="97">
        <v>26</v>
      </c>
      <c r="I13" s="86">
        <v>40.308333333333337</v>
      </c>
      <c r="J13" s="86">
        <v>59.033333333333324</v>
      </c>
      <c r="K13" s="97">
        <v>36</v>
      </c>
      <c r="L13" s="86">
        <v>53.283333333333324</v>
      </c>
      <c r="M13" s="86">
        <v>46.366666666666667</v>
      </c>
    </row>
    <row r="14" spans="1:27" ht="15.75" thickBot="1" x14ac:dyDescent="0.3">
      <c r="B14" s="85">
        <v>7</v>
      </c>
      <c r="C14" s="86">
        <v>36.25833333333334</v>
      </c>
      <c r="D14" s="86">
        <v>62.283333333333331</v>
      </c>
      <c r="E14" s="97">
        <v>17</v>
      </c>
      <c r="F14" s="86">
        <v>46.3</v>
      </c>
      <c r="G14" s="86">
        <v>52.65</v>
      </c>
      <c r="H14" s="97">
        <v>27</v>
      </c>
      <c r="I14" s="86">
        <v>41.541666666666664</v>
      </c>
      <c r="J14" s="86">
        <v>57</v>
      </c>
      <c r="K14" s="97">
        <v>37</v>
      </c>
      <c r="L14" s="86">
        <v>79.533333333333331</v>
      </c>
      <c r="M14" s="86">
        <v>19.783333333333335</v>
      </c>
    </row>
    <row r="15" spans="1:27" ht="15.75" thickBot="1" x14ac:dyDescent="0.3">
      <c r="B15" s="85">
        <v>8</v>
      </c>
      <c r="C15" s="86">
        <v>22.625</v>
      </c>
      <c r="D15" s="86">
        <v>75.8</v>
      </c>
      <c r="E15" s="87"/>
      <c r="F15" s="87"/>
      <c r="G15" s="87"/>
      <c r="H15" s="97">
        <v>28</v>
      </c>
      <c r="I15" s="86">
        <v>37.266666666666666</v>
      </c>
      <c r="J15" s="86">
        <v>61.933333333333337</v>
      </c>
      <c r="K15" s="97">
        <v>38</v>
      </c>
      <c r="L15" s="86">
        <v>56.8</v>
      </c>
      <c r="M15" s="86">
        <v>42.5</v>
      </c>
      <c r="P15" s="45" t="s">
        <v>39</v>
      </c>
      <c r="Q15" s="46"/>
      <c r="R15" s="46"/>
      <c r="S15" s="46"/>
      <c r="T15" s="47"/>
    </row>
    <row r="16" spans="1:27" x14ac:dyDescent="0.25">
      <c r="B16" s="85">
        <v>9</v>
      </c>
      <c r="C16" s="86">
        <v>62.841666666666676</v>
      </c>
      <c r="D16" s="86">
        <v>36.11666666666666</v>
      </c>
      <c r="E16" s="87"/>
      <c r="F16" s="87"/>
      <c r="G16" s="87"/>
      <c r="H16" s="97">
        <v>29</v>
      </c>
      <c r="I16" s="86">
        <v>41.2</v>
      </c>
      <c r="J16" s="86">
        <v>57.174999999999997</v>
      </c>
      <c r="K16" s="97">
        <v>39</v>
      </c>
      <c r="L16" s="86">
        <v>72.866666666666674</v>
      </c>
      <c r="M16" s="86">
        <v>26.416666666666664</v>
      </c>
      <c r="P16" s="48" t="s">
        <v>40</v>
      </c>
      <c r="Q16" s="49"/>
      <c r="R16" s="49"/>
      <c r="S16" s="49"/>
      <c r="T16" s="19"/>
    </row>
    <row r="17" spans="2:20" ht="15.75" thickBot="1" x14ac:dyDescent="0.3">
      <c r="C17" s="87"/>
      <c r="D17" s="87"/>
      <c r="E17" s="87"/>
      <c r="F17" s="87"/>
      <c r="G17" s="87"/>
      <c r="H17" s="87"/>
      <c r="I17" s="87"/>
      <c r="J17" s="87"/>
      <c r="K17" s="97">
        <v>40</v>
      </c>
      <c r="L17" s="86">
        <v>47.61666666666666</v>
      </c>
      <c r="M17" s="86">
        <v>51.024999999999999</v>
      </c>
      <c r="P17" s="20" t="s">
        <v>41</v>
      </c>
      <c r="Q17" s="53" t="s">
        <v>42</v>
      </c>
      <c r="R17" s="53" t="s">
        <v>43</v>
      </c>
      <c r="S17" s="53" t="s">
        <v>44</v>
      </c>
      <c r="T17" s="54" t="s">
        <v>45</v>
      </c>
    </row>
    <row r="18" spans="2:20" x14ac:dyDescent="0.25">
      <c r="B18" s="28" t="s">
        <v>33</v>
      </c>
      <c r="C18" s="88">
        <f>AVERAGE(C8:C16)</f>
        <v>44.767592592592592</v>
      </c>
      <c r="D18" s="88">
        <f t="shared" ref="D18:J18" si="0">AVERAGE(D8:D16)</f>
        <v>53.818518518518516</v>
      </c>
      <c r="E18" s="28" t="s">
        <v>33</v>
      </c>
      <c r="F18" s="88">
        <f>AVERAGE(F8:F14)</f>
        <v>40.888095238095239</v>
      </c>
      <c r="G18" s="88">
        <f>AVERAGE(G8:G14)</f>
        <v>58.890476190476186</v>
      </c>
      <c r="H18" s="28" t="s">
        <v>33</v>
      </c>
      <c r="I18" s="88">
        <f t="shared" si="0"/>
        <v>41.495370370370367</v>
      </c>
      <c r="J18" s="88">
        <f t="shared" si="0"/>
        <v>57.18333333333333</v>
      </c>
      <c r="K18" s="28" t="s">
        <v>33</v>
      </c>
      <c r="L18" s="88">
        <f>AVERAGE(L8:L17)</f>
        <v>64.534999999999997</v>
      </c>
      <c r="M18" s="89">
        <f>AVERAGE(M8:M17)</f>
        <v>33.831666666666663</v>
      </c>
      <c r="P18" s="24" t="s">
        <v>102</v>
      </c>
      <c r="Q18" s="26">
        <v>0.70599999999999996</v>
      </c>
      <c r="R18" s="26">
        <v>1.554</v>
      </c>
      <c r="S18" s="26">
        <v>0.78200000000000003</v>
      </c>
      <c r="T18" s="68" t="s">
        <v>49</v>
      </c>
    </row>
    <row r="19" spans="2:20" x14ac:dyDescent="0.25">
      <c r="B19" s="31" t="s">
        <v>35</v>
      </c>
      <c r="C19" s="6">
        <f>STDEV(C8:C16)</f>
        <v>13.181928420482214</v>
      </c>
      <c r="D19" s="6">
        <f t="shared" ref="D19:J19" si="1">STDEV(D8:D16)</f>
        <v>13.296483438729959</v>
      </c>
      <c r="E19" s="31" t="s">
        <v>35</v>
      </c>
      <c r="F19" s="6">
        <f>STDEV(F8:F14)</f>
        <v>9.8917916976358526</v>
      </c>
      <c r="G19" s="6">
        <f>STDEV(G8:G14)</f>
        <v>10.984214714015664</v>
      </c>
      <c r="H19" s="31" t="s">
        <v>35</v>
      </c>
      <c r="I19" s="6">
        <f t="shared" si="1"/>
        <v>10.206434441681674</v>
      </c>
      <c r="J19" s="6">
        <f t="shared" si="1"/>
        <v>10.266210081838612</v>
      </c>
      <c r="K19" s="31" t="s">
        <v>35</v>
      </c>
      <c r="L19" s="6">
        <f>STDEV(L8:L17)</f>
        <v>12.355798358925291</v>
      </c>
      <c r="M19" s="75">
        <f>STDEV(M8:M17)</f>
        <v>12.75244941371589</v>
      </c>
      <c r="P19" s="24" t="s">
        <v>103</v>
      </c>
      <c r="Q19" s="26">
        <v>0.59599999999999997</v>
      </c>
      <c r="R19" s="26">
        <v>1.2829999999999999</v>
      </c>
      <c r="S19" s="26">
        <v>1</v>
      </c>
      <c r="T19" s="68" t="s">
        <v>49</v>
      </c>
    </row>
    <row r="20" spans="2:20" ht="15.75" thickBot="1" x14ac:dyDescent="0.3">
      <c r="B20" s="36" t="s">
        <v>37</v>
      </c>
      <c r="C20" s="76">
        <f>C19/SQRT(9)</f>
        <v>4.3939761401607376</v>
      </c>
      <c r="D20" s="76">
        <f t="shared" ref="D20:J20" si="2">D19/SQRT(9)</f>
        <v>4.4321611462433195</v>
      </c>
      <c r="E20" s="36" t="s">
        <v>37</v>
      </c>
      <c r="F20" s="76">
        <f>F19/SQRT(7)</f>
        <v>3.738745836113984</v>
      </c>
      <c r="G20" s="76">
        <f>G19/SQRT(7)</f>
        <v>4.15164292580313</v>
      </c>
      <c r="H20" s="36" t="s">
        <v>37</v>
      </c>
      <c r="I20" s="76">
        <f t="shared" si="2"/>
        <v>3.4021448138938912</v>
      </c>
      <c r="J20" s="76">
        <f t="shared" si="2"/>
        <v>3.422070027279537</v>
      </c>
      <c r="K20" s="36" t="s">
        <v>37</v>
      </c>
      <c r="L20" s="76">
        <f>L19/SQRT(10)</f>
        <v>3.9072465123974571</v>
      </c>
      <c r="M20" s="77">
        <f>M19/SQRT(10)</f>
        <v>4.03267858934211</v>
      </c>
      <c r="P20" s="24" t="s">
        <v>104</v>
      </c>
      <c r="Q20" s="26">
        <v>0.55000000000000004</v>
      </c>
      <c r="R20" s="26">
        <v>1.1839999999999999</v>
      </c>
      <c r="S20" s="26">
        <v>1</v>
      </c>
      <c r="T20" s="68" t="s">
        <v>49</v>
      </c>
    </row>
    <row r="21" spans="2:20" x14ac:dyDescent="0.25">
      <c r="P21" s="24" t="s">
        <v>105</v>
      </c>
      <c r="Q21" s="26">
        <v>0.156</v>
      </c>
      <c r="R21" s="26">
        <v>0.36799999999999999</v>
      </c>
      <c r="S21" s="26">
        <v>1</v>
      </c>
      <c r="T21" s="68" t="s">
        <v>49</v>
      </c>
    </row>
    <row r="22" spans="2:20" x14ac:dyDescent="0.25">
      <c r="P22" s="24" t="s">
        <v>106</v>
      </c>
      <c r="Q22" s="26">
        <v>4.6300000000000001E-2</v>
      </c>
      <c r="R22" s="26">
        <v>0.107</v>
      </c>
      <c r="S22" s="26">
        <v>1</v>
      </c>
      <c r="T22" s="68" t="s">
        <v>49</v>
      </c>
    </row>
    <row r="23" spans="2:20" ht="15.75" thickBot="1" x14ac:dyDescent="0.3">
      <c r="P23" s="39" t="s">
        <v>107</v>
      </c>
      <c r="Q23" s="90">
        <v>0.11</v>
      </c>
      <c r="R23" s="90">
        <v>0.25900000000000001</v>
      </c>
      <c r="S23" s="90">
        <v>1</v>
      </c>
      <c r="T23" s="91" t="s">
        <v>49</v>
      </c>
    </row>
    <row r="24" spans="2:20" x14ac:dyDescent="0.25">
      <c r="P24" s="17"/>
      <c r="Q24" s="50"/>
      <c r="R24" s="50"/>
      <c r="S24" s="50"/>
      <c r="T24" s="51"/>
    </row>
    <row r="25" spans="2:20" x14ac:dyDescent="0.25">
      <c r="P25" s="24" t="s">
        <v>108</v>
      </c>
      <c r="Q25" s="64"/>
      <c r="R25" s="64"/>
      <c r="S25" s="64"/>
      <c r="T25" s="65"/>
    </row>
    <row r="26" spans="2:20" x14ac:dyDescent="0.25">
      <c r="P26" s="20" t="s">
        <v>41</v>
      </c>
      <c r="Q26" s="53" t="s">
        <v>42</v>
      </c>
      <c r="R26" s="53" t="s">
        <v>43</v>
      </c>
      <c r="S26" s="53" t="s">
        <v>44</v>
      </c>
      <c r="T26" s="54" t="s">
        <v>45</v>
      </c>
    </row>
    <row r="27" spans="2:20" x14ac:dyDescent="0.25">
      <c r="P27" s="24" t="s">
        <v>109</v>
      </c>
      <c r="Q27" s="26">
        <v>23.646999999999998</v>
      </c>
      <c r="R27" s="26">
        <v>4.0670000000000002</v>
      </c>
      <c r="S27" s="26">
        <v>2E-3</v>
      </c>
      <c r="T27" s="68" t="s">
        <v>47</v>
      </c>
    </row>
    <row r="28" spans="2:20" x14ac:dyDescent="0.25">
      <c r="P28" s="24" t="s">
        <v>110</v>
      </c>
      <c r="Q28" s="26">
        <v>23.04</v>
      </c>
      <c r="R28" s="26">
        <v>4.25</v>
      </c>
      <c r="S28" s="26">
        <v>1E-3</v>
      </c>
      <c r="T28" s="68" t="s">
        <v>47</v>
      </c>
    </row>
    <row r="29" spans="2:20" x14ac:dyDescent="0.25">
      <c r="P29" s="24" t="s">
        <v>111</v>
      </c>
      <c r="Q29" s="26">
        <v>19.766999999999999</v>
      </c>
      <c r="R29" s="26">
        <v>3.6469999999999998</v>
      </c>
      <c r="S29" s="26">
        <v>6.0000000000000001E-3</v>
      </c>
      <c r="T29" s="68" t="s">
        <v>47</v>
      </c>
    </row>
    <row r="30" spans="2:20" x14ac:dyDescent="0.25">
      <c r="P30" s="24" t="s">
        <v>112</v>
      </c>
      <c r="Q30" s="26">
        <v>3.879</v>
      </c>
      <c r="R30" s="26">
        <v>0.65300000000000002</v>
      </c>
      <c r="S30" s="26">
        <v>1</v>
      </c>
      <c r="T30" s="68" t="s">
        <v>49</v>
      </c>
    </row>
    <row r="31" spans="2:20" x14ac:dyDescent="0.25">
      <c r="P31" s="24" t="s">
        <v>113</v>
      </c>
      <c r="Q31" s="26">
        <v>3.2719999999999998</v>
      </c>
      <c r="R31" s="26">
        <v>0.58799999999999997</v>
      </c>
      <c r="S31" s="26">
        <v>1</v>
      </c>
      <c r="T31" s="68" t="s">
        <v>49</v>
      </c>
    </row>
    <row r="32" spans="2:20" ht="15.75" thickBot="1" x14ac:dyDescent="0.3">
      <c r="P32" s="39" t="s">
        <v>114</v>
      </c>
      <c r="Q32" s="90">
        <v>0.60699999999999998</v>
      </c>
      <c r="R32" s="90">
        <v>0.10199999999999999</v>
      </c>
      <c r="S32" s="90">
        <v>1</v>
      </c>
      <c r="T32" s="91" t="s">
        <v>49</v>
      </c>
    </row>
    <row r="33" spans="16:20" x14ac:dyDescent="0.25">
      <c r="P33" s="48"/>
      <c r="Q33" s="92"/>
      <c r="R33" s="92"/>
      <c r="S33" s="92"/>
      <c r="T33" s="93"/>
    </row>
    <row r="34" spans="16:20" x14ac:dyDescent="0.25">
      <c r="P34" s="24" t="s">
        <v>115</v>
      </c>
      <c r="Q34" s="64"/>
      <c r="R34" s="64"/>
      <c r="S34" s="64"/>
      <c r="T34" s="65"/>
    </row>
    <row r="35" spans="16:20" x14ac:dyDescent="0.25">
      <c r="P35" s="20" t="s">
        <v>41</v>
      </c>
      <c r="Q35" s="53" t="s">
        <v>42</v>
      </c>
      <c r="R35" s="53" t="s">
        <v>43</v>
      </c>
      <c r="S35" s="53" t="s">
        <v>44</v>
      </c>
      <c r="T35" s="54" t="s">
        <v>45</v>
      </c>
    </row>
    <row r="36" spans="16:20" x14ac:dyDescent="0.25">
      <c r="P36" s="24" t="s">
        <v>102</v>
      </c>
      <c r="Q36" s="26">
        <v>25.059000000000001</v>
      </c>
      <c r="R36" s="26">
        <v>4.3099999999999996</v>
      </c>
      <c r="S36" s="26" t="s">
        <v>31</v>
      </c>
      <c r="T36" s="68" t="s">
        <v>47</v>
      </c>
    </row>
    <row r="37" spans="16:20" x14ac:dyDescent="0.25">
      <c r="P37" s="24" t="s">
        <v>103</v>
      </c>
      <c r="Q37" s="26">
        <v>5.0720000000000001</v>
      </c>
      <c r="R37" s="26">
        <v>0.85299999999999998</v>
      </c>
      <c r="S37" s="26">
        <v>1</v>
      </c>
      <c r="T37" s="68" t="s">
        <v>49</v>
      </c>
    </row>
    <row r="38" spans="16:20" x14ac:dyDescent="0.25">
      <c r="P38" s="24" t="s">
        <v>104</v>
      </c>
      <c r="Q38" s="26">
        <v>1.7070000000000001</v>
      </c>
      <c r="R38" s="26">
        <v>0.28699999999999998</v>
      </c>
      <c r="S38" s="26">
        <v>1</v>
      </c>
      <c r="T38" s="68" t="s">
        <v>49</v>
      </c>
    </row>
    <row r="39" spans="16:20" x14ac:dyDescent="0.25">
      <c r="P39" s="24" t="s">
        <v>105</v>
      </c>
      <c r="Q39" s="26">
        <v>23.352</v>
      </c>
      <c r="R39" s="26">
        <v>4.3079999999999998</v>
      </c>
      <c r="S39" s="26" t="s">
        <v>31</v>
      </c>
      <c r="T39" s="68" t="s">
        <v>47</v>
      </c>
    </row>
    <row r="40" spans="16:20" x14ac:dyDescent="0.25">
      <c r="P40" s="24" t="s">
        <v>106</v>
      </c>
      <c r="Q40" s="26">
        <v>3.3650000000000002</v>
      </c>
      <c r="R40" s="26">
        <v>0.60499999999999998</v>
      </c>
      <c r="S40" s="26">
        <v>1</v>
      </c>
      <c r="T40" s="68" t="s">
        <v>49</v>
      </c>
    </row>
    <row r="41" spans="16:20" x14ac:dyDescent="0.25">
      <c r="P41" s="57" t="s">
        <v>107</v>
      </c>
      <c r="Q41" s="58">
        <v>19.986999999999998</v>
      </c>
      <c r="R41" s="58">
        <v>3.6869999999999998</v>
      </c>
      <c r="S41" s="58">
        <v>5.0000000000000001E-3</v>
      </c>
      <c r="T41" s="59" t="s">
        <v>47</v>
      </c>
    </row>
    <row r="42" spans="16:20" ht="15.75" thickBot="1" x14ac:dyDescent="0.3">
      <c r="P42" s="94"/>
      <c r="Q42" s="95"/>
      <c r="R42" s="95"/>
      <c r="S42" s="95"/>
      <c r="T42" s="96"/>
    </row>
    <row r="43" spans="16:20" x14ac:dyDescent="0.25">
      <c r="P43" s="79"/>
      <c r="Q43" s="79"/>
      <c r="R43" s="80"/>
      <c r="S43" s="79"/>
      <c r="T43" s="79"/>
    </row>
    <row r="44" spans="16:20" x14ac:dyDescent="0.25">
      <c r="P44" s="22"/>
      <c r="Q44" s="22"/>
      <c r="R44" s="22"/>
      <c r="S44" s="22"/>
      <c r="T44" s="2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Fig. 1c</vt:lpstr>
      <vt:lpstr>Fig.1d</vt:lpstr>
      <vt:lpstr>Fig. 1e</vt:lpstr>
      <vt:lpstr>Fig. 1f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Vijayan Gangadharan</dc:creator>
  <cp:lastModifiedBy>Vijayan Gangadharan</cp:lastModifiedBy>
  <dcterms:created xsi:type="dcterms:W3CDTF">2022-03-30T19:26:36Z</dcterms:created>
  <dcterms:modified xsi:type="dcterms:W3CDTF">2022-03-30T19:33:05Z</dcterms:modified>
</cp:coreProperties>
</file>