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2DDB371B-80B9-4940-9677-8754D34EF690}" xr6:coauthVersionLast="36" xr6:coauthVersionMax="36" xr10:uidLastSave="{00000000-0000-0000-0000-000000000000}"/>
  <bookViews>
    <workbookView xWindow="0" yWindow="0" windowWidth="28800" windowHeight="12225" activeTab="1" xr2:uid="{E28A8CA4-3737-4B78-AFAC-18C30D6B0C85}"/>
  </bookViews>
  <sheets>
    <sheet name="Ext. Fig. 11b" sheetId="1" r:id="rId1"/>
    <sheet name="Ext. Fig. 11d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2" l="1"/>
  <c r="G38" i="2"/>
  <c r="G39" i="2" s="1"/>
  <c r="F38" i="2"/>
  <c r="E38" i="2"/>
  <c r="E39" i="2" s="1"/>
  <c r="D38" i="2"/>
  <c r="D39" i="2" s="1"/>
  <c r="C38" i="2"/>
  <c r="C39" i="2" s="1"/>
  <c r="G37" i="2"/>
  <c r="F37" i="2"/>
  <c r="E37" i="2"/>
  <c r="D37" i="2"/>
  <c r="C37" i="2"/>
  <c r="G22" i="2"/>
  <c r="E22" i="2"/>
  <c r="G21" i="2"/>
  <c r="F21" i="2"/>
  <c r="F22" i="2" s="1"/>
  <c r="E21" i="2"/>
  <c r="D21" i="2"/>
  <c r="D22" i="2" s="1"/>
  <c r="C21" i="2"/>
  <c r="C22" i="2" s="1"/>
  <c r="G20" i="2"/>
  <c r="F20" i="2"/>
  <c r="E20" i="2"/>
  <c r="D20" i="2"/>
  <c r="C20" i="2"/>
  <c r="F44" i="1"/>
  <c r="G43" i="1"/>
  <c r="G44" i="1" s="1"/>
  <c r="F43" i="1"/>
  <c r="E43" i="1"/>
  <c r="E44" i="1" s="1"/>
  <c r="D43" i="1"/>
  <c r="D44" i="1" s="1"/>
  <c r="C43" i="1"/>
  <c r="C44" i="1" s="1"/>
  <c r="G42" i="1"/>
  <c r="F42" i="1"/>
  <c r="E42" i="1"/>
  <c r="D42" i="1"/>
  <c r="C42" i="1"/>
  <c r="E28" i="1"/>
  <c r="G27" i="1"/>
  <c r="G28" i="1" s="1"/>
  <c r="F27" i="1"/>
  <c r="F28" i="1" s="1"/>
  <c r="E27" i="1"/>
  <c r="D27" i="1"/>
  <c r="D28" i="1" s="1"/>
  <c r="C27" i="1"/>
  <c r="C28" i="1" s="1"/>
  <c r="G26" i="1"/>
  <c r="F26" i="1"/>
  <c r="E26" i="1"/>
  <c r="D26" i="1"/>
  <c r="C26" i="1"/>
</calcChain>
</file>

<file path=xl/sharedStrings.xml><?xml version="1.0" encoding="utf-8"?>
<sst xmlns="http://schemas.openxmlformats.org/spreadsheetml/2006/main" count="158" uniqueCount="55">
  <si>
    <t>Ext. Fig 11b</t>
  </si>
  <si>
    <t>number of cells</t>
  </si>
  <si>
    <t>anti-Gr1</t>
  </si>
  <si>
    <t xml:space="preserve">Sham tibial vs SNI tibial </t>
  </si>
  <si>
    <t xml:space="preserve">Sham </t>
  </si>
  <si>
    <t>SNI</t>
  </si>
  <si>
    <t>CFA</t>
  </si>
  <si>
    <t>Unpaired t test</t>
  </si>
  <si>
    <t>Section No</t>
  </si>
  <si>
    <t>tibial</t>
  </si>
  <si>
    <t>sural</t>
  </si>
  <si>
    <t>P value</t>
  </si>
  <si>
    <t>P value summary</t>
  </si>
  <si>
    <t>ns</t>
  </si>
  <si>
    <t>Significantly different (P &lt; 0.05)?</t>
  </si>
  <si>
    <t>No</t>
  </si>
  <si>
    <t>One- or two-tailed P value?</t>
  </si>
  <si>
    <t>Two-tailed</t>
  </si>
  <si>
    <t>t, df</t>
  </si>
  <si>
    <t>t=0.6174, df=34</t>
  </si>
  <si>
    <t>Mean of Sham tibial</t>
  </si>
  <si>
    <t>Mean of SNI tibial</t>
  </si>
  <si>
    <t>Difference between means (C - A) ± SEM</t>
  </si>
  <si>
    <t>-0.3125 ± 0.5062</t>
  </si>
  <si>
    <t>95% confidence interval</t>
  </si>
  <si>
    <t>-1.341 to 0.7162</t>
  </si>
  <si>
    <t>R squared (eta squared)</t>
  </si>
  <si>
    <t>F test to compare variances</t>
  </si>
  <si>
    <t>F, DFn, Dfd</t>
  </si>
  <si>
    <t>1.186, 15, 19</t>
  </si>
  <si>
    <t>AVG</t>
  </si>
  <si>
    <t>SD</t>
  </si>
  <si>
    <t>SE</t>
  </si>
  <si>
    <t xml:space="preserve">Sham sural vs SNI sural </t>
  </si>
  <si>
    <t>t=1.494, df=19</t>
  </si>
  <si>
    <t>Mice no</t>
  </si>
  <si>
    <t>Mean of sham sural</t>
  </si>
  <si>
    <t>Mean of SNI sural</t>
  </si>
  <si>
    <t>Difference between means (D - B) ± SEM</t>
  </si>
  <si>
    <t>-1.194 ± 0.7996</t>
  </si>
  <si>
    <t>-2.868 to 0.4791</t>
  </si>
  <si>
    <t>1.051, 11, 8</t>
  </si>
  <si>
    <t>Ext. Fig 11d</t>
  </si>
  <si>
    <t>anti-CD4/CD8</t>
  </si>
  <si>
    <t>t=0.5861, df=21</t>
  </si>
  <si>
    <t>How big is the difference?</t>
  </si>
  <si>
    <t>Mean of sham tibial</t>
  </si>
  <si>
    <t>-0.5079 ± 0.8667</t>
  </si>
  <si>
    <t>-2.310 to 1.294</t>
  </si>
  <si>
    <t>1.505, 8, 13</t>
  </si>
  <si>
    <t>t=0.4324, df=15</t>
  </si>
  <si>
    <t>Mean of Sham sural</t>
  </si>
  <si>
    <t>-0.6111 ± 1.413</t>
  </si>
  <si>
    <t>-3.623 to 2.401</t>
  </si>
  <si>
    <t>3.014, 7, 8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</si>
</sst>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1">
    <xf numFmtId="0" fontId="0" fillId="0" borderId="0" xfId="0"/>
    <xf numFmtId="0" fontId="3" fillId="0" borderId="0" xfId="0" applyFont="1"/>
    <xf numFmtId="0" fontId="3" fillId="3" borderId="0" xfId="0" applyFont="1" applyFill="1"/>
    <xf numFmtId="0" fontId="3" fillId="0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0" fontId="4" fillId="4" borderId="2" xfId="0" applyFont="1" applyFill="1" applyBorder="1"/>
    <xf numFmtId="0" fontId="4" fillId="4" borderId="3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6" borderId="4" xfId="0" applyFont="1" applyFill="1" applyBorder="1"/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0" fillId="7" borderId="7" xfId="0" applyFont="1" applyFill="1" applyBorder="1"/>
    <xf numFmtId="0" fontId="0" fillId="8" borderId="8" xfId="0" applyFont="1" applyFill="1" applyBorder="1"/>
    <xf numFmtId="0" fontId="0" fillId="6" borderId="9" xfId="0" applyFont="1" applyFill="1" applyBorder="1"/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left"/>
    </xf>
    <xf numFmtId="0" fontId="6" fillId="9" borderId="12" xfId="1" applyFont="1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left"/>
    </xf>
    <xf numFmtId="0" fontId="6" fillId="9" borderId="21" xfId="1" applyFont="1" applyFill="1" applyBorder="1"/>
    <xf numFmtId="0" fontId="2" fillId="0" borderId="2" xfId="0" applyFont="1" applyFill="1" applyBorder="1"/>
    <xf numFmtId="2" fontId="0" fillId="0" borderId="22" xfId="0" applyNumberFormat="1" applyBorder="1"/>
    <xf numFmtId="2" fontId="0" fillId="0" borderId="3" xfId="0" applyNumberFormat="1" applyBorder="1"/>
    <xf numFmtId="0" fontId="2" fillId="0" borderId="7" xfId="0" applyFont="1" applyFill="1" applyBorder="1"/>
    <xf numFmtId="0" fontId="0" fillId="0" borderId="8" xfId="0" applyBorder="1"/>
    <xf numFmtId="0" fontId="2" fillId="0" borderId="23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6" fillId="9" borderId="1" xfId="1" applyFont="1" applyFill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0" xfId="0" applyFill="1" applyBorder="1"/>
    <xf numFmtId="0" fontId="6" fillId="0" borderId="0" xfId="1" applyFont="1" applyFill="1" applyBorder="1"/>
    <xf numFmtId="2" fontId="0" fillId="0" borderId="0" xfId="0" applyNumberFormat="1" applyFill="1" applyBorder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D285E-2ABC-4E90-9ED2-1BC972D13674}">
  <dimension ref="A1:N47"/>
  <sheetViews>
    <sheetView workbookViewId="0">
      <selection activeCell="G36" sqref="G36"/>
    </sheetView>
  </sheetViews>
  <sheetFormatPr defaultColWidth="8.85546875" defaultRowHeight="15" x14ac:dyDescent="0.25"/>
  <cols>
    <col min="1" max="1" width="17.140625" customWidth="1"/>
    <col min="2" max="2" width="9.85546875" customWidth="1"/>
    <col min="13" max="13" width="36" style="4" customWidth="1"/>
    <col min="14" max="14" width="21.28515625" style="5" customWidth="1"/>
  </cols>
  <sheetData>
    <row r="1" spans="1:14" ht="23.25" x14ac:dyDescent="0.35">
      <c r="A1" s="1" t="s">
        <v>0</v>
      </c>
      <c r="B1" s="2" t="s">
        <v>1</v>
      </c>
      <c r="C1" s="2"/>
      <c r="D1" s="2"/>
      <c r="E1" s="3"/>
    </row>
    <row r="3" spans="1:14" ht="15.75" thickBot="1" x14ac:dyDescent="0.3">
      <c r="B3" t="s">
        <v>2</v>
      </c>
      <c r="M3" s="6" t="s">
        <v>3</v>
      </c>
    </row>
    <row r="4" spans="1:14" ht="15.75" x14ac:dyDescent="0.25">
      <c r="C4" s="7" t="s">
        <v>4</v>
      </c>
      <c r="D4" s="8"/>
      <c r="E4" s="9" t="s">
        <v>5</v>
      </c>
      <c r="F4" s="10"/>
      <c r="G4" s="11" t="s">
        <v>6</v>
      </c>
      <c r="M4" s="12" t="s">
        <v>7</v>
      </c>
      <c r="N4" s="13"/>
    </row>
    <row r="5" spans="1:14" ht="15.75" thickBot="1" x14ac:dyDescent="0.3">
      <c r="B5" t="s">
        <v>8</v>
      </c>
      <c r="C5" s="14" t="s">
        <v>9</v>
      </c>
      <c r="D5" s="15" t="s">
        <v>10</v>
      </c>
      <c r="E5" s="14" t="s">
        <v>9</v>
      </c>
      <c r="F5" s="15" t="s">
        <v>10</v>
      </c>
      <c r="G5" s="16"/>
      <c r="M5" s="17" t="s">
        <v>11</v>
      </c>
      <c r="N5" s="18">
        <v>0.54110000000000003</v>
      </c>
    </row>
    <row r="6" spans="1:14" x14ac:dyDescent="0.25">
      <c r="B6" s="19">
        <v>1</v>
      </c>
      <c r="C6" s="20">
        <v>0</v>
      </c>
      <c r="D6" s="20">
        <v>3</v>
      </c>
      <c r="E6" s="20">
        <v>0</v>
      </c>
      <c r="F6" s="20">
        <v>6</v>
      </c>
      <c r="G6" s="20">
        <v>72</v>
      </c>
      <c r="M6" s="17" t="s">
        <v>12</v>
      </c>
      <c r="N6" s="18" t="s">
        <v>13</v>
      </c>
    </row>
    <row r="7" spans="1:14" x14ac:dyDescent="0.25">
      <c r="B7" s="19">
        <v>2</v>
      </c>
      <c r="C7" s="21">
        <v>0</v>
      </c>
      <c r="D7" s="21">
        <v>3</v>
      </c>
      <c r="E7" s="21">
        <v>0</v>
      </c>
      <c r="F7" s="21">
        <v>2</v>
      </c>
      <c r="G7" s="21">
        <v>65</v>
      </c>
      <c r="M7" s="17" t="s">
        <v>14</v>
      </c>
      <c r="N7" s="18" t="s">
        <v>15</v>
      </c>
    </row>
    <row r="8" spans="1:14" ht="15.75" thickBot="1" x14ac:dyDescent="0.3">
      <c r="B8" s="19">
        <v>3</v>
      </c>
      <c r="C8" s="21">
        <v>0</v>
      </c>
      <c r="D8" s="22">
        <v>0</v>
      </c>
      <c r="E8" s="21">
        <v>0</v>
      </c>
      <c r="F8" s="22">
        <v>0</v>
      </c>
      <c r="G8" s="22">
        <v>58</v>
      </c>
      <c r="M8" s="17" t="s">
        <v>16</v>
      </c>
      <c r="N8" s="18" t="s">
        <v>17</v>
      </c>
    </row>
    <row r="9" spans="1:14" ht="15.75" thickBot="1" x14ac:dyDescent="0.3">
      <c r="B9" s="19">
        <v>4</v>
      </c>
      <c r="C9" s="22">
        <v>2</v>
      </c>
      <c r="D9" s="20">
        <v>6</v>
      </c>
      <c r="E9" s="22">
        <v>0</v>
      </c>
      <c r="F9" s="20">
        <v>0</v>
      </c>
      <c r="G9" s="20">
        <v>78</v>
      </c>
      <c r="M9" s="17" t="s">
        <v>18</v>
      </c>
      <c r="N9" s="18" t="s">
        <v>19</v>
      </c>
    </row>
    <row r="10" spans="1:14" ht="15.75" thickBot="1" x14ac:dyDescent="0.3">
      <c r="B10" s="19">
        <v>5</v>
      </c>
      <c r="C10" s="20">
        <v>0</v>
      </c>
      <c r="D10" s="22">
        <v>2</v>
      </c>
      <c r="E10" s="20">
        <v>2</v>
      </c>
      <c r="F10" s="22">
        <v>0</v>
      </c>
      <c r="G10" s="21">
        <v>90</v>
      </c>
      <c r="M10" s="17"/>
      <c r="N10" s="18"/>
    </row>
    <row r="11" spans="1:14" ht="15.75" thickBot="1" x14ac:dyDescent="0.3">
      <c r="B11" s="19">
        <v>6</v>
      </c>
      <c r="C11" s="21">
        <v>2</v>
      </c>
      <c r="D11" s="20">
        <v>1</v>
      </c>
      <c r="E11" s="21">
        <v>6</v>
      </c>
      <c r="F11" s="20">
        <v>0</v>
      </c>
      <c r="G11" s="22">
        <v>45</v>
      </c>
      <c r="M11" s="17"/>
      <c r="N11" s="18"/>
    </row>
    <row r="12" spans="1:14" ht="15.75" thickBot="1" x14ac:dyDescent="0.3">
      <c r="B12" s="19">
        <v>7</v>
      </c>
      <c r="C12" s="22">
        <v>5</v>
      </c>
      <c r="D12" s="23">
        <v>4</v>
      </c>
      <c r="E12" s="22">
        <v>0</v>
      </c>
      <c r="F12" s="21">
        <v>3</v>
      </c>
      <c r="G12" s="24"/>
      <c r="M12" s="17" t="s">
        <v>20</v>
      </c>
      <c r="N12" s="18">
        <v>1</v>
      </c>
    </row>
    <row r="13" spans="1:14" ht="15.75" thickBot="1" x14ac:dyDescent="0.3">
      <c r="B13" s="19">
        <v>8</v>
      </c>
      <c r="C13" s="20">
        <v>3</v>
      </c>
      <c r="D13" s="25">
        <v>4</v>
      </c>
      <c r="E13" s="20">
        <v>0</v>
      </c>
      <c r="F13" s="22">
        <v>1</v>
      </c>
      <c r="G13" s="24"/>
      <c r="M13" s="17" t="s">
        <v>21</v>
      </c>
      <c r="N13" s="18">
        <v>0.6875</v>
      </c>
    </row>
    <row r="14" spans="1:14" ht="15.75" thickBot="1" x14ac:dyDescent="0.3">
      <c r="B14" s="19">
        <v>9</v>
      </c>
      <c r="C14" s="21">
        <v>0</v>
      </c>
      <c r="D14" s="26">
        <v>2</v>
      </c>
      <c r="E14" s="21">
        <v>0</v>
      </c>
      <c r="F14" s="20">
        <v>0</v>
      </c>
      <c r="G14" s="24"/>
      <c r="M14" s="17" t="s">
        <v>22</v>
      </c>
      <c r="N14" s="18" t="s">
        <v>23</v>
      </c>
    </row>
    <row r="15" spans="1:14" ht="15.75" thickBot="1" x14ac:dyDescent="0.3">
      <c r="B15" s="19">
        <v>10</v>
      </c>
      <c r="C15" s="21">
        <v>0</v>
      </c>
      <c r="D15" s="24"/>
      <c r="E15" s="22">
        <v>0</v>
      </c>
      <c r="F15" s="22">
        <v>3</v>
      </c>
      <c r="G15" s="24"/>
      <c r="M15" s="17" t="s">
        <v>24</v>
      </c>
      <c r="N15" s="18" t="s">
        <v>25</v>
      </c>
    </row>
    <row r="16" spans="1:14" ht="15.75" thickBot="1" x14ac:dyDescent="0.3">
      <c r="B16" s="19">
        <v>11</v>
      </c>
      <c r="C16" s="22">
        <v>0</v>
      </c>
      <c r="D16" s="24"/>
      <c r="E16" s="20">
        <v>0</v>
      </c>
      <c r="F16" s="20">
        <v>2</v>
      </c>
      <c r="G16" s="24"/>
      <c r="M16" s="17" t="s">
        <v>26</v>
      </c>
      <c r="N16" s="18">
        <v>1.1089999999999999E-2</v>
      </c>
    </row>
    <row r="17" spans="2:14" ht="15.75" thickBot="1" x14ac:dyDescent="0.3">
      <c r="B17" s="19">
        <v>12</v>
      </c>
      <c r="C17" s="20">
        <v>0</v>
      </c>
      <c r="D17" s="24"/>
      <c r="E17" s="21">
        <v>0</v>
      </c>
      <c r="F17" s="22">
        <v>2</v>
      </c>
      <c r="G17" s="24"/>
      <c r="M17" s="17"/>
      <c r="N17" s="18"/>
    </row>
    <row r="18" spans="2:14" ht="15.75" thickBot="1" x14ac:dyDescent="0.3">
      <c r="B18" s="19">
        <v>13</v>
      </c>
      <c r="C18" s="21">
        <v>0</v>
      </c>
      <c r="D18" s="24"/>
      <c r="E18" s="22">
        <v>1</v>
      </c>
      <c r="F18" s="24"/>
      <c r="G18" s="24"/>
      <c r="M18" s="17" t="s">
        <v>27</v>
      </c>
      <c r="N18" s="18"/>
    </row>
    <row r="19" spans="2:14" ht="15.75" thickBot="1" x14ac:dyDescent="0.3">
      <c r="B19" s="19">
        <v>14</v>
      </c>
      <c r="C19" s="22">
        <v>1</v>
      </c>
      <c r="D19" s="24"/>
      <c r="E19" s="20">
        <v>2</v>
      </c>
      <c r="F19" s="24"/>
      <c r="G19" s="24"/>
      <c r="M19" s="17" t="s">
        <v>28</v>
      </c>
      <c r="N19" s="18" t="s">
        <v>29</v>
      </c>
    </row>
    <row r="20" spans="2:14" x14ac:dyDescent="0.25">
      <c r="B20" s="19">
        <v>15</v>
      </c>
      <c r="C20" s="20">
        <v>0</v>
      </c>
      <c r="D20" s="24"/>
      <c r="E20" s="21">
        <v>0</v>
      </c>
      <c r="F20" s="24"/>
      <c r="G20" s="24"/>
      <c r="M20" s="17" t="s">
        <v>11</v>
      </c>
      <c r="N20" s="18">
        <v>0.71619999999999995</v>
      </c>
    </row>
    <row r="21" spans="2:14" ht="15.75" thickBot="1" x14ac:dyDescent="0.3">
      <c r="B21" s="19">
        <v>16</v>
      </c>
      <c r="C21" s="21">
        <v>3</v>
      </c>
      <c r="D21" s="24"/>
      <c r="E21" s="22">
        <v>0</v>
      </c>
      <c r="F21" s="24"/>
      <c r="G21" s="24"/>
      <c r="M21" s="17" t="s">
        <v>12</v>
      </c>
      <c r="N21" s="18" t="s">
        <v>13</v>
      </c>
    </row>
    <row r="22" spans="2:14" ht="15.75" thickBot="1" x14ac:dyDescent="0.3">
      <c r="B22" s="19">
        <v>17</v>
      </c>
      <c r="C22" s="22">
        <v>2</v>
      </c>
      <c r="D22" s="24"/>
      <c r="E22" s="24"/>
      <c r="F22" s="24"/>
      <c r="G22" s="24"/>
      <c r="M22" s="27" t="s">
        <v>14</v>
      </c>
      <c r="N22" s="28" t="s">
        <v>15</v>
      </c>
    </row>
    <row r="23" spans="2:14" x14ac:dyDescent="0.25">
      <c r="B23" s="19">
        <v>18</v>
      </c>
      <c r="C23" s="20">
        <v>2</v>
      </c>
      <c r="D23" s="24"/>
      <c r="E23" s="24"/>
      <c r="F23" s="24"/>
      <c r="G23" s="24"/>
    </row>
    <row r="24" spans="2:14" x14ac:dyDescent="0.25">
      <c r="B24" s="19">
        <v>19</v>
      </c>
      <c r="C24" s="21">
        <v>0</v>
      </c>
      <c r="D24" s="24"/>
      <c r="E24" s="24"/>
      <c r="F24" s="24"/>
      <c r="G24" s="24"/>
    </row>
    <row r="25" spans="2:14" ht="15.75" thickBot="1" x14ac:dyDescent="0.3">
      <c r="B25" s="29">
        <v>20</v>
      </c>
      <c r="C25" s="22">
        <v>0</v>
      </c>
      <c r="D25" s="24"/>
      <c r="E25" s="24"/>
      <c r="F25" s="24"/>
      <c r="G25" s="24"/>
    </row>
    <row r="26" spans="2:14" x14ac:dyDescent="0.25">
      <c r="B26" s="30" t="s">
        <v>30</v>
      </c>
      <c r="C26" s="31">
        <f>AVERAGE(C6:C25)</f>
        <v>1</v>
      </c>
      <c r="D26" s="31">
        <f>AVERAGE(D6:D14)</f>
        <v>2.7777777777777777</v>
      </c>
      <c r="E26" s="31">
        <f>AVERAGE(E6:E21)</f>
        <v>0.6875</v>
      </c>
      <c r="F26" s="31">
        <f>AVERAGE(F6:F17)</f>
        <v>1.5833333333333333</v>
      </c>
      <c r="G26" s="32">
        <f>AVERAGE(G6:G11)</f>
        <v>68</v>
      </c>
    </row>
    <row r="27" spans="2:14" x14ac:dyDescent="0.25">
      <c r="B27" s="33" t="s">
        <v>31</v>
      </c>
      <c r="C27" s="24">
        <f>STDEV(C6:C25)</f>
        <v>1.4509525002200232</v>
      </c>
      <c r="D27" s="24">
        <f>STDEV(D6:D14)</f>
        <v>1.7873008824606014</v>
      </c>
      <c r="E27" s="24">
        <f>STDEV(E6:E21)</f>
        <v>1.5798206649279321</v>
      </c>
      <c r="F27" s="24">
        <f>STDEV(F6:F17)</f>
        <v>1.8319554050414564</v>
      </c>
      <c r="G27" s="34">
        <f>STDEV(G6:G11)</f>
        <v>15.735310610216755</v>
      </c>
    </row>
    <row r="28" spans="2:14" ht="15.75" thickBot="1" x14ac:dyDescent="0.3">
      <c r="B28" s="35" t="s">
        <v>32</v>
      </c>
      <c r="C28" s="36">
        <f>C27/SQRT(20)</f>
        <v>0.32444284226152503</v>
      </c>
      <c r="D28" s="36">
        <f>D27/SQRT(9)</f>
        <v>0.59576696082020042</v>
      </c>
      <c r="E28" s="36">
        <f>E27/SQRT(16)</f>
        <v>0.39495516623198301</v>
      </c>
      <c r="F28" s="36">
        <f>F27/SQRT(12)</f>
        <v>0.52883997312203745</v>
      </c>
      <c r="G28" s="37">
        <f>G27/SQRT(6)</f>
        <v>6.4239136565388764</v>
      </c>
      <c r="M28" s="6" t="s">
        <v>33</v>
      </c>
    </row>
    <row r="29" spans="2:14" x14ac:dyDescent="0.25">
      <c r="M29" s="12" t="s">
        <v>7</v>
      </c>
      <c r="N29" s="13"/>
    </row>
    <row r="30" spans="2:14" x14ac:dyDescent="0.25">
      <c r="M30" s="17" t="s">
        <v>11</v>
      </c>
      <c r="N30" s="18">
        <v>0.15160000000000001</v>
      </c>
    </row>
    <row r="31" spans="2:14" x14ac:dyDescent="0.25">
      <c r="M31" s="17" t="s">
        <v>12</v>
      </c>
      <c r="N31" s="18" t="s">
        <v>13</v>
      </c>
    </row>
    <row r="32" spans="2:14" x14ac:dyDescent="0.25">
      <c r="M32" s="17" t="s">
        <v>14</v>
      </c>
      <c r="N32" s="18" t="s">
        <v>15</v>
      </c>
    </row>
    <row r="33" spans="2:14" ht="15.75" thickBot="1" x14ac:dyDescent="0.3">
      <c r="B33" t="s">
        <v>2</v>
      </c>
      <c r="M33" s="17" t="s">
        <v>16</v>
      </c>
      <c r="N33" s="18" t="s">
        <v>17</v>
      </c>
    </row>
    <row r="34" spans="2:14" ht="15.75" x14ac:dyDescent="0.25">
      <c r="C34" s="7" t="s">
        <v>4</v>
      </c>
      <c r="D34" s="8"/>
      <c r="E34" s="9" t="s">
        <v>5</v>
      </c>
      <c r="F34" s="10"/>
      <c r="G34" s="11" t="s">
        <v>6</v>
      </c>
      <c r="M34" s="17" t="s">
        <v>18</v>
      </c>
      <c r="N34" s="18" t="s">
        <v>34</v>
      </c>
    </row>
    <row r="35" spans="2:14" x14ac:dyDescent="0.25">
      <c r="B35" t="s">
        <v>35</v>
      </c>
      <c r="C35" s="14" t="s">
        <v>9</v>
      </c>
      <c r="D35" s="15" t="s">
        <v>10</v>
      </c>
      <c r="E35" s="14" t="s">
        <v>9</v>
      </c>
      <c r="F35" s="15" t="s">
        <v>10</v>
      </c>
      <c r="G35" s="16"/>
      <c r="M35" s="17"/>
      <c r="N35" s="18"/>
    </row>
    <row r="36" spans="2:14" x14ac:dyDescent="0.25">
      <c r="B36">
        <v>1</v>
      </c>
      <c r="C36" s="38">
        <v>0.5</v>
      </c>
      <c r="D36" s="38">
        <v>2</v>
      </c>
      <c r="E36" s="38">
        <v>0</v>
      </c>
      <c r="F36" s="38">
        <v>2.6666666666666665</v>
      </c>
      <c r="G36" s="38">
        <v>65</v>
      </c>
      <c r="M36" s="17"/>
      <c r="N36" s="18"/>
    </row>
    <row r="37" spans="2:14" x14ac:dyDescent="0.25">
      <c r="B37">
        <v>2</v>
      </c>
      <c r="C37" s="38">
        <v>2.3333333333333335</v>
      </c>
      <c r="D37" s="38">
        <v>4</v>
      </c>
      <c r="E37" s="38">
        <v>2.6666666666666665</v>
      </c>
      <c r="F37" s="38">
        <v>0</v>
      </c>
      <c r="G37" s="38">
        <v>71</v>
      </c>
      <c r="M37" s="17" t="s">
        <v>36</v>
      </c>
      <c r="N37" s="18">
        <v>2.778</v>
      </c>
    </row>
    <row r="38" spans="2:14" x14ac:dyDescent="0.25">
      <c r="B38">
        <v>3</v>
      </c>
      <c r="C38" s="38">
        <v>0.75</v>
      </c>
      <c r="D38" s="38">
        <v>2.5</v>
      </c>
      <c r="E38" s="38">
        <v>0</v>
      </c>
      <c r="F38" s="38">
        <v>1.3333333333333333</v>
      </c>
      <c r="G38" s="38"/>
      <c r="M38" s="17" t="s">
        <v>37</v>
      </c>
      <c r="N38" s="18">
        <v>1.583</v>
      </c>
    </row>
    <row r="39" spans="2:14" x14ac:dyDescent="0.25">
      <c r="B39">
        <v>4</v>
      </c>
      <c r="C39" s="38">
        <v>0.33333333333333331</v>
      </c>
      <c r="D39" s="38">
        <v>3</v>
      </c>
      <c r="E39" s="38">
        <v>0.33333333333333331</v>
      </c>
      <c r="F39" s="38">
        <v>1.5</v>
      </c>
      <c r="G39" s="38"/>
      <c r="M39" s="17" t="s">
        <v>38</v>
      </c>
      <c r="N39" s="18" t="s">
        <v>39</v>
      </c>
    </row>
    <row r="40" spans="2:14" x14ac:dyDescent="0.25">
      <c r="B40">
        <v>5</v>
      </c>
      <c r="C40" s="38">
        <v>1.6666666666666667</v>
      </c>
      <c r="D40" s="38"/>
      <c r="E40" s="38">
        <v>0.66666666666666663</v>
      </c>
      <c r="F40" s="38">
        <v>2</v>
      </c>
      <c r="G40" s="38"/>
      <c r="M40" s="17" t="s">
        <v>24</v>
      </c>
      <c r="N40" s="18" t="s">
        <v>40</v>
      </c>
    </row>
    <row r="41" spans="2:14" ht="15.75" thickBot="1" x14ac:dyDescent="0.3">
      <c r="B41">
        <v>6</v>
      </c>
      <c r="C41" s="39">
        <v>0.66666666666666663</v>
      </c>
      <c r="D41" s="39"/>
      <c r="E41" s="39"/>
      <c r="F41" s="39"/>
      <c r="G41" s="39"/>
      <c r="M41" s="17" t="s">
        <v>26</v>
      </c>
      <c r="N41" s="18">
        <v>0.1051</v>
      </c>
    </row>
    <row r="42" spans="2:14" x14ac:dyDescent="0.25">
      <c r="B42" s="30" t="s">
        <v>30</v>
      </c>
      <c r="C42" s="31">
        <f>AVERAGE(C36:C41)</f>
        <v>1.0416666666666667</v>
      </c>
      <c r="D42" s="31">
        <f>AVERAGE(D36:D39)</f>
        <v>2.875</v>
      </c>
      <c r="E42" s="31">
        <f>AVERAGE(E36:E40)</f>
        <v>0.73333333333333328</v>
      </c>
      <c r="F42" s="31">
        <f>AVERAGE(F36:F40)</f>
        <v>1.5</v>
      </c>
      <c r="G42" s="32">
        <f>AVERAGE(G36:G37)</f>
        <v>68</v>
      </c>
      <c r="M42" s="17"/>
      <c r="N42" s="18"/>
    </row>
    <row r="43" spans="2:14" x14ac:dyDescent="0.25">
      <c r="B43" s="33" t="s">
        <v>31</v>
      </c>
      <c r="C43" s="24">
        <f>STDEV(C36:C41)</f>
        <v>0.78483897853140672</v>
      </c>
      <c r="D43" s="24">
        <f>STDEV(D36:D39)</f>
        <v>0.8539125638299665</v>
      </c>
      <c r="E43" s="24">
        <f>STDEV(E36:E40)</f>
        <v>1.1155467020454342</v>
      </c>
      <c r="F43" s="24">
        <f>STDEV(F36:F40)</f>
        <v>0.98601329718326935</v>
      </c>
      <c r="G43" s="34">
        <f>STDEV(G36:G37)</f>
        <v>4.2426406871192848</v>
      </c>
      <c r="M43" s="17" t="s">
        <v>27</v>
      </c>
      <c r="N43" s="18"/>
    </row>
    <row r="44" spans="2:14" ht="15.75" thickBot="1" x14ac:dyDescent="0.3">
      <c r="B44" s="35" t="s">
        <v>32</v>
      </c>
      <c r="C44" s="36">
        <f>C43/SQRT(6)</f>
        <v>0.3204091712748513</v>
      </c>
      <c r="D44" s="36">
        <f>D43/SQRT(4)</f>
        <v>0.42695628191498325</v>
      </c>
      <c r="E44" s="36">
        <f>E43/SQRT(5)</f>
        <v>0.49888765156985887</v>
      </c>
      <c r="F44" s="36">
        <f>F43/SQRT(5)</f>
        <v>0.44095855184409843</v>
      </c>
      <c r="G44" s="37">
        <f>G43/SQRT(2)</f>
        <v>2.9999999999999996</v>
      </c>
      <c r="M44" s="17" t="s">
        <v>28</v>
      </c>
      <c r="N44" s="18" t="s">
        <v>41</v>
      </c>
    </row>
    <row r="45" spans="2:14" x14ac:dyDescent="0.25">
      <c r="M45" s="17" t="s">
        <v>11</v>
      </c>
      <c r="N45" s="18">
        <v>0.96970000000000001</v>
      </c>
    </row>
    <row r="46" spans="2:14" x14ac:dyDescent="0.25">
      <c r="M46" s="17" t="s">
        <v>12</v>
      </c>
      <c r="N46" s="18" t="s">
        <v>13</v>
      </c>
    </row>
    <row r="47" spans="2:14" ht="15.75" thickBot="1" x14ac:dyDescent="0.3">
      <c r="M47" s="27" t="s">
        <v>14</v>
      </c>
      <c r="N47" s="2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CD605-BAC8-414C-946A-4F8A896A9E80}">
  <dimension ref="A1:N47"/>
  <sheetViews>
    <sheetView tabSelected="1" topLeftCell="A4" workbookViewId="0">
      <selection activeCell="I25" sqref="I25"/>
    </sheetView>
  </sheetViews>
  <sheetFormatPr defaultColWidth="8.85546875" defaultRowHeight="15" x14ac:dyDescent="0.25"/>
  <cols>
    <col min="1" max="1" width="17.140625" customWidth="1"/>
    <col min="2" max="2" width="9.85546875" customWidth="1"/>
    <col min="12" max="12" width="2.42578125" customWidth="1"/>
    <col min="13" max="13" width="36" style="4" customWidth="1"/>
    <col min="14" max="14" width="21.28515625" style="5" customWidth="1"/>
  </cols>
  <sheetData>
    <row r="1" spans="1:14" ht="23.25" x14ac:dyDescent="0.35">
      <c r="A1" s="1" t="s">
        <v>42</v>
      </c>
      <c r="B1" s="2" t="s">
        <v>1</v>
      </c>
      <c r="C1" s="2"/>
      <c r="D1" s="2"/>
      <c r="E1" s="3"/>
    </row>
    <row r="3" spans="1:14" ht="15.75" thickBot="1" x14ac:dyDescent="0.3">
      <c r="B3" t="s">
        <v>43</v>
      </c>
      <c r="M3" s="6" t="s">
        <v>3</v>
      </c>
    </row>
    <row r="4" spans="1:14" ht="15.75" x14ac:dyDescent="0.25">
      <c r="C4" s="7" t="s">
        <v>4</v>
      </c>
      <c r="D4" s="8"/>
      <c r="E4" s="9" t="s">
        <v>5</v>
      </c>
      <c r="F4" s="10"/>
      <c r="G4" s="11" t="s">
        <v>6</v>
      </c>
      <c r="M4" s="12" t="s">
        <v>7</v>
      </c>
      <c r="N4" s="13"/>
    </row>
    <row r="5" spans="1:14" ht="15.75" thickBot="1" x14ac:dyDescent="0.3">
      <c r="B5" t="s">
        <v>8</v>
      </c>
      <c r="C5" s="14" t="s">
        <v>9</v>
      </c>
      <c r="D5" s="15" t="s">
        <v>10</v>
      </c>
      <c r="E5" s="14" t="s">
        <v>9</v>
      </c>
      <c r="F5" s="15" t="s">
        <v>10</v>
      </c>
      <c r="G5" s="16"/>
      <c r="M5" s="17" t="s">
        <v>11</v>
      </c>
      <c r="N5" s="18">
        <v>0.56410000000000005</v>
      </c>
    </row>
    <row r="6" spans="1:14" x14ac:dyDescent="0.25">
      <c r="B6" s="19">
        <v>1</v>
      </c>
      <c r="C6" s="20">
        <v>0</v>
      </c>
      <c r="D6" s="20">
        <v>10</v>
      </c>
      <c r="E6" s="20">
        <v>1</v>
      </c>
      <c r="F6" s="20">
        <v>4</v>
      </c>
      <c r="G6" s="40">
        <v>20</v>
      </c>
      <c r="M6" s="17" t="s">
        <v>12</v>
      </c>
      <c r="N6" s="18" t="s">
        <v>13</v>
      </c>
    </row>
    <row r="7" spans="1:14" ht="15.75" thickBot="1" x14ac:dyDescent="0.3">
      <c r="B7" s="19">
        <v>2</v>
      </c>
      <c r="C7" s="22">
        <v>1</v>
      </c>
      <c r="D7" s="22">
        <v>6</v>
      </c>
      <c r="E7" s="21">
        <v>0</v>
      </c>
      <c r="F7" s="22">
        <v>0</v>
      </c>
      <c r="G7" s="41">
        <v>15</v>
      </c>
      <c r="M7" s="17" t="s">
        <v>14</v>
      </c>
      <c r="N7" s="18" t="s">
        <v>15</v>
      </c>
    </row>
    <row r="8" spans="1:14" ht="15.75" thickBot="1" x14ac:dyDescent="0.3">
      <c r="B8" s="19">
        <v>3</v>
      </c>
      <c r="C8" s="20">
        <v>2</v>
      </c>
      <c r="D8" s="20">
        <v>0</v>
      </c>
      <c r="E8" s="22">
        <v>0</v>
      </c>
      <c r="F8" s="20">
        <v>5</v>
      </c>
      <c r="G8" s="41">
        <v>32</v>
      </c>
      <c r="M8" s="17" t="s">
        <v>16</v>
      </c>
      <c r="N8" s="18" t="s">
        <v>17</v>
      </c>
    </row>
    <row r="9" spans="1:14" ht="15.75" thickBot="1" x14ac:dyDescent="0.3">
      <c r="B9" s="19">
        <v>4</v>
      </c>
      <c r="C9" s="22">
        <v>6</v>
      </c>
      <c r="D9" s="22">
        <v>1</v>
      </c>
      <c r="E9" s="20">
        <v>6</v>
      </c>
      <c r="F9" s="22">
        <v>0</v>
      </c>
      <c r="G9" s="41">
        <v>14</v>
      </c>
      <c r="M9" s="17" t="s">
        <v>18</v>
      </c>
      <c r="N9" s="18" t="s">
        <v>44</v>
      </c>
    </row>
    <row r="10" spans="1:14" x14ac:dyDescent="0.25">
      <c r="B10" s="19">
        <v>5</v>
      </c>
      <c r="C10" s="20">
        <v>5</v>
      </c>
      <c r="D10" s="20">
        <v>0</v>
      </c>
      <c r="E10" s="21">
        <v>5</v>
      </c>
      <c r="F10" s="20">
        <v>1</v>
      </c>
      <c r="G10" s="41">
        <v>26</v>
      </c>
      <c r="M10" s="17"/>
      <c r="N10" s="18"/>
    </row>
    <row r="11" spans="1:14" ht="15.75" thickBot="1" x14ac:dyDescent="0.3">
      <c r="B11" s="19">
        <v>6</v>
      </c>
      <c r="C11" s="21">
        <v>4</v>
      </c>
      <c r="D11" s="22">
        <v>0</v>
      </c>
      <c r="E11" s="22">
        <v>0</v>
      </c>
      <c r="F11" s="22">
        <v>0</v>
      </c>
      <c r="G11" s="41">
        <v>23</v>
      </c>
      <c r="M11" s="17" t="s">
        <v>45</v>
      </c>
      <c r="N11" s="18"/>
    </row>
    <row r="12" spans="1:14" ht="15.75" thickBot="1" x14ac:dyDescent="0.3">
      <c r="B12" s="19">
        <v>7</v>
      </c>
      <c r="C12" s="22">
        <v>2</v>
      </c>
      <c r="D12" s="20">
        <v>1</v>
      </c>
      <c r="E12" s="20">
        <v>1</v>
      </c>
      <c r="F12" s="20">
        <v>4</v>
      </c>
      <c r="G12" s="41"/>
      <c r="M12" s="17" t="s">
        <v>46</v>
      </c>
      <c r="N12" s="18">
        <v>2.222</v>
      </c>
    </row>
    <row r="13" spans="1:14" ht="15.75" thickBot="1" x14ac:dyDescent="0.3">
      <c r="B13" s="19">
        <v>8</v>
      </c>
      <c r="C13" s="20">
        <v>0</v>
      </c>
      <c r="D13" s="22">
        <v>2</v>
      </c>
      <c r="E13" s="22">
        <v>0</v>
      </c>
      <c r="F13" s="22">
        <v>3</v>
      </c>
      <c r="G13" s="41"/>
      <c r="M13" s="17" t="s">
        <v>21</v>
      </c>
      <c r="N13" s="18">
        <v>1.714</v>
      </c>
    </row>
    <row r="14" spans="1:14" ht="15.75" thickBot="1" x14ac:dyDescent="0.3">
      <c r="B14" s="19">
        <v>9</v>
      </c>
      <c r="C14" s="22">
        <v>0</v>
      </c>
      <c r="D14" s="42"/>
      <c r="E14" s="20">
        <v>1</v>
      </c>
      <c r="F14" s="20">
        <v>0</v>
      </c>
      <c r="G14" s="41"/>
      <c r="M14" s="17" t="s">
        <v>22</v>
      </c>
      <c r="N14" s="18" t="s">
        <v>47</v>
      </c>
    </row>
    <row r="15" spans="1:14" ht="15.75" thickBot="1" x14ac:dyDescent="0.3">
      <c r="B15" s="43">
        <v>10</v>
      </c>
      <c r="C15" s="44"/>
      <c r="D15" s="45"/>
      <c r="E15" s="21">
        <v>2</v>
      </c>
      <c r="F15" s="22">
        <v>0</v>
      </c>
      <c r="G15" s="41"/>
      <c r="M15" s="17" t="s">
        <v>24</v>
      </c>
      <c r="N15" s="18" t="s">
        <v>48</v>
      </c>
    </row>
    <row r="16" spans="1:14" ht="15.75" thickBot="1" x14ac:dyDescent="0.3">
      <c r="B16" s="43">
        <v>11</v>
      </c>
      <c r="C16" s="38"/>
      <c r="D16" s="45"/>
      <c r="E16" s="22">
        <v>2</v>
      </c>
      <c r="F16" s="40"/>
      <c r="G16" s="38"/>
      <c r="M16" s="17" t="s">
        <v>26</v>
      </c>
      <c r="N16" s="18">
        <v>1.609E-2</v>
      </c>
    </row>
    <row r="17" spans="1:14" x14ac:dyDescent="0.25">
      <c r="B17" s="43">
        <v>12</v>
      </c>
      <c r="C17" s="38"/>
      <c r="D17" s="45"/>
      <c r="E17" s="20">
        <v>2</v>
      </c>
      <c r="F17" s="41"/>
      <c r="G17" s="38"/>
      <c r="M17" s="17"/>
      <c r="N17" s="18"/>
    </row>
    <row r="18" spans="1:14" x14ac:dyDescent="0.25">
      <c r="B18" s="43">
        <v>13</v>
      </c>
      <c r="C18" s="38"/>
      <c r="D18" s="45"/>
      <c r="E18" s="21">
        <v>1</v>
      </c>
      <c r="F18" s="41"/>
      <c r="G18" s="38"/>
      <c r="M18" s="17" t="s">
        <v>27</v>
      </c>
      <c r="N18" s="18"/>
    </row>
    <row r="19" spans="1:14" ht="15.75" thickBot="1" x14ac:dyDescent="0.3">
      <c r="B19" s="43">
        <v>14</v>
      </c>
      <c r="C19" s="39"/>
      <c r="D19" s="46"/>
      <c r="E19" s="22">
        <v>3</v>
      </c>
      <c r="F19" s="47"/>
      <c r="G19" s="39"/>
      <c r="M19" s="17" t="s">
        <v>28</v>
      </c>
      <c r="N19" s="18" t="s">
        <v>49</v>
      </c>
    </row>
    <row r="20" spans="1:14" x14ac:dyDescent="0.25">
      <c r="B20" s="30" t="s">
        <v>30</v>
      </c>
      <c r="C20" s="31">
        <f>AVERAGE(C6:C14)</f>
        <v>2.2222222222222223</v>
      </c>
      <c r="D20" s="31">
        <f>AVERAGE(D6:D13)</f>
        <v>2.5</v>
      </c>
      <c r="E20" s="31">
        <f>AVERAGE(E6:E19)</f>
        <v>1.7142857142857142</v>
      </c>
      <c r="F20" s="31">
        <f>AVERAGE(F6:F15)</f>
        <v>1.7</v>
      </c>
      <c r="G20" s="32">
        <f>AVERAGE(G6:G11)</f>
        <v>21.666666666666668</v>
      </c>
      <c r="M20" s="17" t="s">
        <v>11</v>
      </c>
      <c r="N20" s="18">
        <v>0.49180000000000001</v>
      </c>
    </row>
    <row r="21" spans="1:14" x14ac:dyDescent="0.25">
      <c r="B21" s="33" t="s">
        <v>31</v>
      </c>
      <c r="C21" s="24">
        <f>STDEV(C6:C14)</f>
        <v>2.2791323885295571</v>
      </c>
      <c r="D21" s="24">
        <f>STDEV(D6:D13)</f>
        <v>3.625307868699863</v>
      </c>
      <c r="E21" s="24">
        <f>STDEV(E6:E19)</f>
        <v>1.85756546332813</v>
      </c>
      <c r="F21" s="24">
        <f>STDEV(F6:F15)</f>
        <v>2.0575065816014622</v>
      </c>
      <c r="G21" s="34">
        <f>STDEV(G6:G11)</f>
        <v>6.8313005106397346</v>
      </c>
      <c r="M21" s="17" t="s">
        <v>12</v>
      </c>
      <c r="N21" s="18" t="s">
        <v>13</v>
      </c>
    </row>
    <row r="22" spans="1:14" ht="15.75" thickBot="1" x14ac:dyDescent="0.3">
      <c r="B22" s="35" t="s">
        <v>32</v>
      </c>
      <c r="C22" s="36">
        <f>C21/SQRT(9)</f>
        <v>0.75971079617651904</v>
      </c>
      <c r="D22" s="36">
        <f>D21/SQRT(8)</f>
        <v>1.2817398889233114</v>
      </c>
      <c r="E22" s="36">
        <f>E21/SQRT(14)</f>
        <v>0.49645525266270407</v>
      </c>
      <c r="F22" s="36">
        <f>F21/SQRT(9)</f>
        <v>0.68583552720048735</v>
      </c>
      <c r="G22" s="37">
        <f>G21/SQRT(6)</f>
        <v>2.7888667551135864</v>
      </c>
      <c r="M22" s="27" t="s">
        <v>14</v>
      </c>
      <c r="N22" s="28" t="s">
        <v>15</v>
      </c>
    </row>
    <row r="23" spans="1:14" x14ac:dyDescent="0.25">
      <c r="A23" s="48"/>
      <c r="B23" s="49"/>
      <c r="C23" s="48"/>
      <c r="D23" s="48"/>
      <c r="E23" s="48"/>
      <c r="F23" s="48"/>
      <c r="G23" s="48"/>
      <c r="H23" s="48"/>
    </row>
    <row r="24" spans="1:14" x14ac:dyDescent="0.25">
      <c r="A24" s="48"/>
      <c r="B24" s="49"/>
      <c r="C24" s="48"/>
      <c r="D24" s="48"/>
      <c r="E24" s="48"/>
      <c r="F24" s="48"/>
      <c r="G24" s="48"/>
      <c r="H24" s="48"/>
    </row>
    <row r="25" spans="1:14" x14ac:dyDescent="0.25">
      <c r="A25" s="48"/>
      <c r="B25" s="49"/>
      <c r="C25" s="48"/>
      <c r="D25" s="48"/>
      <c r="E25" s="48"/>
      <c r="F25" s="48"/>
      <c r="G25" s="48"/>
      <c r="H25" s="48"/>
    </row>
    <row r="26" spans="1:14" x14ac:dyDescent="0.25">
      <c r="A26" s="48"/>
      <c r="B26" s="48"/>
      <c r="C26" s="50"/>
      <c r="D26" s="50"/>
      <c r="E26" s="50"/>
      <c r="F26" s="50"/>
      <c r="G26" s="50"/>
      <c r="H26" s="48"/>
    </row>
    <row r="27" spans="1:14" x14ac:dyDescent="0.25">
      <c r="A27" s="48"/>
      <c r="B27" s="48"/>
      <c r="C27" s="48"/>
      <c r="D27" s="48"/>
      <c r="E27" s="48"/>
      <c r="F27" s="48"/>
      <c r="G27" s="48"/>
      <c r="H27" s="48"/>
    </row>
    <row r="28" spans="1:14" ht="15.75" thickBot="1" x14ac:dyDescent="0.3">
      <c r="A28" s="48"/>
      <c r="B28" t="s">
        <v>43</v>
      </c>
      <c r="D28" s="48"/>
      <c r="E28" s="48"/>
      <c r="F28" s="48"/>
      <c r="G28" s="48"/>
      <c r="H28" s="48"/>
      <c r="M28" s="6" t="s">
        <v>33</v>
      </c>
    </row>
    <row r="29" spans="1:14" ht="15.75" x14ac:dyDescent="0.25">
      <c r="A29" s="48"/>
      <c r="C29" s="7" t="s">
        <v>4</v>
      </c>
      <c r="D29" s="8"/>
      <c r="E29" s="9" t="s">
        <v>5</v>
      </c>
      <c r="F29" s="10"/>
      <c r="G29" s="11" t="s">
        <v>6</v>
      </c>
      <c r="H29" s="48"/>
      <c r="M29" s="12" t="s">
        <v>7</v>
      </c>
      <c r="N29" s="13"/>
    </row>
    <row r="30" spans="1:14" x14ac:dyDescent="0.25">
      <c r="B30" t="s">
        <v>35</v>
      </c>
      <c r="C30" s="14" t="s">
        <v>9</v>
      </c>
      <c r="D30" s="15" t="s">
        <v>10</v>
      </c>
      <c r="E30" s="14" t="s">
        <v>9</v>
      </c>
      <c r="F30" s="15" t="s">
        <v>10</v>
      </c>
      <c r="G30" s="16"/>
      <c r="M30" s="17" t="s">
        <v>11</v>
      </c>
      <c r="N30" s="18">
        <v>0.67159999999999997</v>
      </c>
    </row>
    <row r="31" spans="1:14" x14ac:dyDescent="0.25">
      <c r="B31">
        <v>1</v>
      </c>
      <c r="C31" s="38">
        <v>0.5</v>
      </c>
      <c r="D31" s="38">
        <v>8</v>
      </c>
      <c r="E31" s="38">
        <v>0.5</v>
      </c>
      <c r="F31" s="38">
        <v>2</v>
      </c>
      <c r="G31" s="38">
        <v>22.333333333333332</v>
      </c>
      <c r="M31" s="17" t="s">
        <v>12</v>
      </c>
      <c r="N31" s="18" t="s">
        <v>13</v>
      </c>
    </row>
    <row r="32" spans="1:14" x14ac:dyDescent="0.25">
      <c r="B32">
        <v>2</v>
      </c>
      <c r="C32" s="38">
        <v>4</v>
      </c>
      <c r="D32" s="38">
        <v>0.5</v>
      </c>
      <c r="E32" s="38">
        <v>3.6666666666666665</v>
      </c>
      <c r="F32" s="38">
        <v>2.5</v>
      </c>
      <c r="G32" s="38">
        <v>21</v>
      </c>
      <c r="M32" s="17" t="s">
        <v>14</v>
      </c>
      <c r="N32" s="18" t="s">
        <v>15</v>
      </c>
    </row>
    <row r="33" spans="2:14" x14ac:dyDescent="0.25">
      <c r="B33">
        <v>3</v>
      </c>
      <c r="C33" s="38">
        <v>3.6666666666666665</v>
      </c>
      <c r="D33" s="38">
        <v>0</v>
      </c>
      <c r="E33" s="38">
        <v>0.5</v>
      </c>
      <c r="F33" s="38">
        <v>0.5</v>
      </c>
      <c r="G33" s="38"/>
      <c r="M33" s="17" t="s">
        <v>16</v>
      </c>
      <c r="N33" s="18" t="s">
        <v>17</v>
      </c>
    </row>
    <row r="34" spans="2:14" x14ac:dyDescent="0.25">
      <c r="B34">
        <v>4</v>
      </c>
      <c r="C34" s="38">
        <v>0</v>
      </c>
      <c r="D34" s="38">
        <v>1.5</v>
      </c>
      <c r="E34" s="38">
        <v>1.6666666666666667</v>
      </c>
      <c r="F34" s="38">
        <v>3.5</v>
      </c>
      <c r="G34" s="38"/>
      <c r="M34" s="17" t="s">
        <v>18</v>
      </c>
      <c r="N34" s="18" t="s">
        <v>50</v>
      </c>
    </row>
    <row r="35" spans="2:14" x14ac:dyDescent="0.25">
      <c r="B35">
        <v>5</v>
      </c>
      <c r="C35" s="38"/>
      <c r="D35" s="38"/>
      <c r="E35" s="38">
        <v>2</v>
      </c>
      <c r="F35" s="38">
        <v>0</v>
      </c>
      <c r="G35" s="38"/>
      <c r="M35" s="17"/>
      <c r="N35" s="18"/>
    </row>
    <row r="36" spans="2:14" ht="15.75" thickBot="1" x14ac:dyDescent="0.3">
      <c r="M36" s="17" t="s">
        <v>45</v>
      </c>
      <c r="N36" s="18"/>
    </row>
    <row r="37" spans="2:14" x14ac:dyDescent="0.25">
      <c r="B37" s="30" t="s">
        <v>30</v>
      </c>
      <c r="C37" s="31">
        <f>AVERAGE(C31:C34)</f>
        <v>2.0416666666666665</v>
      </c>
      <c r="D37" s="31">
        <f>AVERAGE(D31:D34)</f>
        <v>2.5</v>
      </c>
      <c r="E37" s="31">
        <f>AVERAGE(E31:E35)</f>
        <v>1.6666666666666665</v>
      </c>
      <c r="F37" s="31">
        <f>AVERAGE(F31:F35)</f>
        <v>1.7</v>
      </c>
      <c r="G37" s="32">
        <f>AVERAGE(G31:G32)</f>
        <v>21.666666666666664</v>
      </c>
      <c r="M37" s="17" t="s">
        <v>51</v>
      </c>
      <c r="N37" s="18">
        <v>2.5</v>
      </c>
    </row>
    <row r="38" spans="2:14" x14ac:dyDescent="0.25">
      <c r="B38" s="33" t="s">
        <v>31</v>
      </c>
      <c r="C38" s="24">
        <f>STDEV(C31:C34)</f>
        <v>2.0833333333333335</v>
      </c>
      <c r="D38" s="24">
        <f>STDEV(D31:D34)</f>
        <v>3.7193189340702331</v>
      </c>
      <c r="E38" s="24">
        <f>STDEV(E31:E35)</f>
        <v>1.3070322617798438</v>
      </c>
      <c r="F38" s="24">
        <f>STDEV(F31:F35)</f>
        <v>1.4404860290887933</v>
      </c>
      <c r="G38" s="34">
        <f>STDEV(G31:G32)</f>
        <v>0.94280904158206247</v>
      </c>
      <c r="M38" s="17" t="s">
        <v>37</v>
      </c>
      <c r="N38" s="18">
        <v>1.889</v>
      </c>
    </row>
    <row r="39" spans="2:14" ht="15.75" thickBot="1" x14ac:dyDescent="0.3">
      <c r="B39" s="35" t="s">
        <v>32</v>
      </c>
      <c r="C39" s="36">
        <f>C38/SQRT(4)</f>
        <v>1.0416666666666667</v>
      </c>
      <c r="D39" s="36">
        <f>D38/SQRT(4)</f>
        <v>1.8596594670351165</v>
      </c>
      <c r="E39" s="36">
        <f>E38/SQRT(5)</f>
        <v>0.58452259722500621</v>
      </c>
      <c r="F39" s="36">
        <f>F38/SQRT(5)</f>
        <v>0.6442049363362562</v>
      </c>
      <c r="G39" s="37">
        <f>G38/SQRT(2)</f>
        <v>0.66666666666666596</v>
      </c>
      <c r="M39" s="17" t="s">
        <v>38</v>
      </c>
      <c r="N39" s="18" t="s">
        <v>52</v>
      </c>
    </row>
    <row r="40" spans="2:14" x14ac:dyDescent="0.25">
      <c r="M40" s="17" t="s">
        <v>24</v>
      </c>
      <c r="N40" s="18" t="s">
        <v>53</v>
      </c>
    </row>
    <row r="41" spans="2:14" x14ac:dyDescent="0.25">
      <c r="M41" s="17" t="s">
        <v>26</v>
      </c>
      <c r="N41" s="18">
        <v>1.231E-2</v>
      </c>
    </row>
    <row r="42" spans="2:14" x14ac:dyDescent="0.25">
      <c r="M42" s="17"/>
      <c r="N42" s="18"/>
    </row>
    <row r="43" spans="2:14" x14ac:dyDescent="0.25">
      <c r="M43" s="17" t="s">
        <v>27</v>
      </c>
      <c r="N43" s="18"/>
    </row>
    <row r="44" spans="2:14" x14ac:dyDescent="0.25">
      <c r="M44" s="17" t="s">
        <v>28</v>
      </c>
      <c r="N44" s="18" t="s">
        <v>54</v>
      </c>
    </row>
    <row r="45" spans="2:14" x14ac:dyDescent="0.25">
      <c r="M45" s="17" t="s">
        <v>11</v>
      </c>
      <c r="N45" s="18">
        <v>0.14499999999999999</v>
      </c>
    </row>
    <row r="46" spans="2:14" x14ac:dyDescent="0.25">
      <c r="M46" s="17" t="s">
        <v>12</v>
      </c>
      <c r="N46" s="18" t="s">
        <v>13</v>
      </c>
    </row>
    <row r="47" spans="2:14" ht="15.75" thickBot="1" x14ac:dyDescent="0.3">
      <c r="M47" s="27" t="s">
        <v>14</v>
      </c>
      <c r="N47" s="2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Fig. 11b</vt:lpstr>
      <vt:lpstr>Ext. Fig. 11d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2022-03-30T19:45:06Z</dcterms:created>
  <dcterms:modified xsi:type="dcterms:W3CDTF">2022-03-30T19:45:32Z</dcterms:modified>
</cp:coreProperties>
</file>