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tudies\First_Author_Papers\3.Endothermy_Paper\Manuscript\Revision 3\"/>
    </mc:Choice>
  </mc:AlternateContent>
  <xr:revisionPtr revIDLastSave="0" documentId="8_{6DDA2C85-5B98-4C1F-B952-85B6201B3FAE}" xr6:coauthVersionLast="46" xr6:coauthVersionMax="46" xr10:uidLastSave="{00000000-0000-0000-0000-000000000000}"/>
  <bookViews>
    <workbookView xWindow="-120" yWindow="-120" windowWidth="29040" windowHeight="15990" xr2:uid="{984EFAE0-E800-4527-976D-59CA0CF8B2C9}"/>
  </bookViews>
  <sheets>
    <sheet name="Amniotes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4" l="1"/>
  <c r="D31" i="4"/>
  <c r="E31" i="4" s="1"/>
  <c r="C32" i="4"/>
  <c r="D32" i="4"/>
  <c r="E32" i="4"/>
  <c r="C33" i="4"/>
  <c r="D33" i="4" s="1"/>
  <c r="E33" i="4" s="1"/>
  <c r="C34" i="4"/>
  <c r="D34" i="4" s="1"/>
  <c r="E34" i="4" s="1"/>
  <c r="C35" i="4"/>
  <c r="D35" i="4"/>
  <c r="E35" i="4" s="1"/>
  <c r="C36" i="4"/>
  <c r="D36" i="4" s="1"/>
  <c r="E36" i="4" s="1"/>
  <c r="C37" i="4"/>
  <c r="D37" i="4" s="1"/>
  <c r="E37" i="4" s="1"/>
  <c r="C38" i="4"/>
  <c r="D38" i="4" s="1"/>
  <c r="E38" i="4" s="1"/>
  <c r="C39" i="4"/>
  <c r="D39" i="4"/>
  <c r="E39" i="4" s="1"/>
  <c r="D41" i="4"/>
  <c r="E41" i="4"/>
  <c r="D42" i="4"/>
  <c r="E42" i="4"/>
  <c r="D43" i="4"/>
  <c r="E43" i="4" s="1"/>
  <c r="D44" i="4"/>
  <c r="E44" i="4" s="1"/>
  <c r="D45" i="4"/>
  <c r="E45" i="4"/>
  <c r="D46" i="4"/>
  <c r="E46" i="4"/>
  <c r="D47" i="4"/>
  <c r="E47" i="4" s="1"/>
  <c r="D48" i="4"/>
  <c r="E48" i="4" s="1"/>
  <c r="D49" i="4"/>
  <c r="E49" i="4"/>
  <c r="D50" i="4"/>
  <c r="E50" i="4"/>
  <c r="D51" i="4"/>
  <c r="E51" i="4" s="1"/>
  <c r="D52" i="4"/>
  <c r="E52" i="4" s="1"/>
  <c r="D53" i="4"/>
  <c r="E53" i="4"/>
  <c r="D54" i="4"/>
  <c r="E54" i="4"/>
  <c r="D55" i="4"/>
  <c r="E55" i="4" s="1"/>
  <c r="D56" i="4"/>
  <c r="E56" i="4" s="1"/>
  <c r="D57" i="4"/>
  <c r="E57" i="4"/>
  <c r="D58" i="4"/>
  <c r="E58" i="4"/>
  <c r="D59" i="4"/>
  <c r="E59" i="4" s="1"/>
  <c r="D60" i="4"/>
  <c r="E60" i="4" s="1"/>
  <c r="D61" i="4"/>
  <c r="E61" i="4"/>
  <c r="D62" i="4"/>
  <c r="E62" i="4"/>
  <c r="D63" i="4"/>
  <c r="E63" i="4" s="1"/>
  <c r="D64" i="4"/>
  <c r="E64" i="4" s="1"/>
  <c r="D65" i="4"/>
  <c r="E65" i="4"/>
  <c r="D66" i="4"/>
  <c r="E66" i="4"/>
  <c r="D67" i="4"/>
  <c r="E67" i="4" s="1"/>
  <c r="D68" i="4"/>
  <c r="E68" i="4" s="1"/>
  <c r="D69" i="4"/>
  <c r="E69" i="4"/>
  <c r="D70" i="4"/>
  <c r="E70" i="4"/>
  <c r="D71" i="4"/>
  <c r="E71" i="4" s="1"/>
  <c r="D72" i="4"/>
  <c r="E72" i="4" s="1"/>
  <c r="D73" i="4"/>
  <c r="E73" i="4"/>
  <c r="D74" i="4"/>
  <c r="E74" i="4"/>
  <c r="D75" i="4"/>
  <c r="E75" i="4" s="1"/>
  <c r="D76" i="4"/>
  <c r="E76" i="4" s="1"/>
  <c r="D77" i="4"/>
  <c r="E77" i="4"/>
  <c r="D78" i="4"/>
  <c r="E78" i="4"/>
  <c r="D79" i="4"/>
  <c r="E79" i="4" s="1"/>
  <c r="D80" i="4"/>
  <c r="E80" i="4" s="1"/>
  <c r="D81" i="4"/>
  <c r="E81" i="4"/>
  <c r="D82" i="4"/>
  <c r="E82" i="4"/>
  <c r="D83" i="4"/>
  <c r="E83" i="4" s="1"/>
  <c r="D84" i="4"/>
  <c r="E84" i="4" s="1"/>
  <c r="D85" i="4"/>
  <c r="E85" i="4"/>
  <c r="D86" i="4"/>
  <c r="E86" i="4"/>
  <c r="D87" i="4"/>
  <c r="E87" i="4" s="1"/>
  <c r="D88" i="4"/>
  <c r="E88" i="4" s="1"/>
  <c r="D89" i="4"/>
  <c r="E89" i="4"/>
  <c r="D90" i="4"/>
  <c r="E90" i="4"/>
  <c r="D91" i="4"/>
  <c r="E91" i="4" s="1"/>
  <c r="D92" i="4"/>
  <c r="E92" i="4" s="1"/>
  <c r="D93" i="4"/>
  <c r="E93" i="4"/>
  <c r="D94" i="4"/>
  <c r="E94" i="4"/>
  <c r="D95" i="4"/>
  <c r="E95" i="4" s="1"/>
  <c r="D96" i="4"/>
  <c r="E96" i="4" s="1"/>
  <c r="D97" i="4"/>
  <c r="E97" i="4"/>
  <c r="D98" i="4"/>
  <c r="E98" i="4"/>
  <c r="D99" i="4"/>
  <c r="E99" i="4" s="1"/>
  <c r="D100" i="4"/>
  <c r="E100" i="4" s="1"/>
  <c r="D101" i="4"/>
  <c r="E101" i="4"/>
  <c r="D102" i="4"/>
  <c r="E102" i="4"/>
  <c r="D103" i="4"/>
  <c r="E103" i="4" s="1"/>
  <c r="D104" i="4"/>
  <c r="E104" i="4" s="1"/>
  <c r="D105" i="4"/>
  <c r="E105" i="4"/>
  <c r="D106" i="4"/>
  <c r="E106" i="4"/>
  <c r="D107" i="4"/>
  <c r="E107" i="4" s="1"/>
  <c r="D108" i="4"/>
  <c r="E108" i="4" s="1"/>
  <c r="D109" i="4"/>
  <c r="E109" i="4"/>
  <c r="D110" i="4"/>
  <c r="E110" i="4"/>
  <c r="D111" i="4"/>
  <c r="E111" i="4" s="1"/>
  <c r="D112" i="4"/>
  <c r="E112" i="4" s="1"/>
  <c r="D113" i="4"/>
  <c r="E113" i="4"/>
  <c r="D114" i="4"/>
  <c r="E114" i="4"/>
  <c r="D115" i="4"/>
  <c r="E115" i="4" s="1"/>
  <c r="D116" i="4"/>
  <c r="E116" i="4" s="1"/>
  <c r="D117" i="4"/>
  <c r="E117" i="4"/>
  <c r="D118" i="4"/>
  <c r="E118" i="4"/>
  <c r="D119" i="4"/>
  <c r="E119" i="4" s="1"/>
  <c r="D120" i="4"/>
  <c r="E120" i="4" s="1"/>
  <c r="D121" i="4"/>
  <c r="E121" i="4"/>
  <c r="D122" i="4"/>
  <c r="E122" i="4"/>
  <c r="D123" i="4"/>
  <c r="E123" i="4" s="1"/>
  <c r="D124" i="4"/>
  <c r="E124" i="4" s="1"/>
  <c r="D125" i="4"/>
  <c r="E125" i="4"/>
  <c r="D126" i="4"/>
  <c r="E126" i="4" s="1"/>
  <c r="D127" i="4"/>
  <c r="E127" i="4" s="1"/>
  <c r="D128" i="4"/>
  <c r="E128" i="4" s="1"/>
  <c r="D129" i="4"/>
  <c r="E129" i="4"/>
  <c r="D130" i="4"/>
  <c r="E130" i="4"/>
  <c r="D131" i="4"/>
  <c r="E131" i="4" s="1"/>
  <c r="D132" i="4"/>
  <c r="E132" i="4" s="1"/>
  <c r="D133" i="4"/>
  <c r="E133" i="4"/>
  <c r="D134" i="4"/>
  <c r="E134" i="4"/>
  <c r="D135" i="4"/>
  <c r="E135" i="4" s="1"/>
  <c r="D136" i="4"/>
  <c r="E136" i="4" s="1"/>
  <c r="D137" i="4"/>
  <c r="E137" i="4"/>
  <c r="D138" i="4"/>
  <c r="E138" i="4"/>
  <c r="D139" i="4"/>
  <c r="E139" i="4" s="1"/>
  <c r="D140" i="4"/>
  <c r="E140" i="4" s="1"/>
  <c r="D141" i="4"/>
  <c r="E141" i="4"/>
  <c r="D142" i="4"/>
  <c r="E142" i="4" s="1"/>
  <c r="D143" i="4"/>
  <c r="E143" i="4" s="1"/>
  <c r="D144" i="4"/>
  <c r="E144" i="4" s="1"/>
  <c r="D145" i="4"/>
  <c r="E145" i="4"/>
  <c r="D146" i="4"/>
  <c r="E146" i="4"/>
  <c r="D147" i="4"/>
  <c r="E147" i="4" s="1"/>
  <c r="D148" i="4"/>
  <c r="E148" i="4" s="1"/>
  <c r="D149" i="4"/>
  <c r="E149" i="4"/>
  <c r="D150" i="4"/>
  <c r="E150" i="4"/>
  <c r="D151" i="4"/>
  <c r="E151" i="4" s="1"/>
  <c r="D152" i="4"/>
  <c r="E152" i="4" s="1"/>
  <c r="D153" i="4"/>
  <c r="E153" i="4"/>
  <c r="D154" i="4"/>
  <c r="E154" i="4"/>
  <c r="D155" i="4"/>
  <c r="E155" i="4" s="1"/>
  <c r="D156" i="4"/>
  <c r="E156" i="4" s="1"/>
  <c r="D157" i="4"/>
  <c r="E157" i="4"/>
  <c r="D158" i="4"/>
  <c r="E158" i="4" s="1"/>
  <c r="D159" i="4"/>
  <c r="E159" i="4" s="1"/>
  <c r="D160" i="4"/>
  <c r="E160" i="4" s="1"/>
  <c r="D161" i="4"/>
  <c r="E161" i="4"/>
  <c r="D162" i="4"/>
  <c r="E162" i="4"/>
  <c r="D163" i="4"/>
  <c r="E163" i="4" s="1"/>
  <c r="D164" i="4"/>
  <c r="E164" i="4" s="1"/>
  <c r="D165" i="4"/>
  <c r="E165" i="4"/>
  <c r="D166" i="4"/>
  <c r="E166" i="4"/>
  <c r="D167" i="4"/>
  <c r="E167" i="4" s="1"/>
  <c r="D168" i="4"/>
  <c r="E168" i="4" s="1"/>
  <c r="D169" i="4"/>
  <c r="E169" i="4"/>
  <c r="D170" i="4"/>
  <c r="E170" i="4"/>
  <c r="D171" i="4"/>
  <c r="E171" i="4" s="1"/>
  <c r="D172" i="4"/>
  <c r="E172" i="4" s="1"/>
  <c r="D173" i="4"/>
  <c r="E173" i="4"/>
  <c r="D174" i="4"/>
  <c r="E174" i="4"/>
  <c r="D175" i="4"/>
  <c r="E175" i="4" s="1"/>
  <c r="D176" i="4"/>
  <c r="E176" i="4" s="1"/>
  <c r="D177" i="4"/>
  <c r="E177" i="4"/>
  <c r="D178" i="4"/>
  <c r="E178" i="4"/>
  <c r="D179" i="4"/>
  <c r="E179" i="4" s="1"/>
  <c r="D180" i="4"/>
  <c r="E180" i="4" s="1"/>
  <c r="D181" i="4"/>
  <c r="E181" i="4"/>
  <c r="D182" i="4"/>
  <c r="E182" i="4"/>
  <c r="D183" i="4"/>
  <c r="E183" i="4" s="1"/>
  <c r="D184" i="4"/>
  <c r="E184" i="4" s="1"/>
  <c r="D185" i="4"/>
  <c r="E185" i="4"/>
  <c r="D186" i="4"/>
  <c r="E186" i="4"/>
  <c r="D187" i="4"/>
  <c r="E187" i="4" s="1"/>
  <c r="D188" i="4"/>
  <c r="E188" i="4" s="1"/>
  <c r="D189" i="4"/>
  <c r="E189" i="4"/>
  <c r="D190" i="4"/>
  <c r="E190" i="4"/>
  <c r="D191" i="4"/>
  <c r="E191" i="4" s="1"/>
  <c r="D192" i="4"/>
  <c r="E192" i="4" s="1"/>
  <c r="D193" i="4"/>
  <c r="E193" i="4"/>
  <c r="D194" i="4"/>
  <c r="E194" i="4"/>
  <c r="D195" i="4"/>
  <c r="E195" i="4" s="1"/>
  <c r="D196" i="4"/>
  <c r="E196" i="4" s="1"/>
  <c r="D197" i="4"/>
  <c r="E197" i="4"/>
  <c r="D198" i="4"/>
  <c r="E198" i="4"/>
  <c r="D199" i="4"/>
  <c r="E199" i="4" s="1"/>
  <c r="D200" i="4"/>
  <c r="E200" i="4" s="1"/>
  <c r="D201" i="4"/>
  <c r="E201" i="4"/>
  <c r="D202" i="4"/>
  <c r="E202" i="4"/>
  <c r="D203" i="4"/>
  <c r="E203" i="4" s="1"/>
  <c r="D204" i="4"/>
  <c r="E204" i="4" s="1"/>
  <c r="D205" i="4"/>
  <c r="E205" i="4"/>
  <c r="D206" i="4"/>
  <c r="E206" i="4"/>
  <c r="D207" i="4"/>
  <c r="E207" i="4" s="1"/>
  <c r="D208" i="4"/>
  <c r="E208" i="4" s="1"/>
  <c r="D209" i="4"/>
  <c r="E209" i="4"/>
  <c r="D210" i="4"/>
  <c r="E210" i="4"/>
  <c r="D211" i="4"/>
  <c r="E211" i="4" s="1"/>
  <c r="D212" i="4"/>
  <c r="E212" i="4" s="1"/>
  <c r="D213" i="4"/>
  <c r="E213" i="4"/>
  <c r="D214" i="4"/>
  <c r="E214" i="4"/>
  <c r="D215" i="4"/>
  <c r="E215" i="4" s="1"/>
  <c r="D216" i="4"/>
  <c r="E216" i="4" s="1"/>
  <c r="D217" i="4"/>
  <c r="E217" i="4"/>
  <c r="D218" i="4"/>
  <c r="E218" i="4"/>
  <c r="D219" i="4"/>
  <c r="E219" i="4" s="1"/>
  <c r="D220" i="4"/>
  <c r="E220" i="4" s="1"/>
  <c r="D221" i="4"/>
  <c r="E221" i="4"/>
  <c r="D222" i="4"/>
  <c r="E222" i="4"/>
  <c r="D223" i="4"/>
  <c r="E223" i="4" s="1"/>
  <c r="D224" i="4"/>
  <c r="E224" i="4" s="1"/>
  <c r="D225" i="4"/>
  <c r="E225" i="4"/>
  <c r="D226" i="4"/>
  <c r="E226" i="4"/>
  <c r="D227" i="4"/>
  <c r="E227" i="4" s="1"/>
  <c r="D228" i="4"/>
  <c r="E228" i="4" s="1"/>
  <c r="D229" i="4"/>
  <c r="E229" i="4"/>
  <c r="D230" i="4"/>
  <c r="E230" i="4"/>
  <c r="D231" i="4"/>
  <c r="E231" i="4" s="1"/>
  <c r="D232" i="4"/>
  <c r="E232" i="4" s="1"/>
  <c r="D233" i="4"/>
  <c r="E233" i="4"/>
  <c r="D234" i="4"/>
  <c r="E234" i="4"/>
  <c r="D235" i="4"/>
  <c r="E235" i="4" s="1"/>
  <c r="D236" i="4"/>
  <c r="E236" i="4" s="1"/>
  <c r="D237" i="4"/>
  <c r="E237" i="4"/>
  <c r="D238" i="4"/>
  <c r="E238" i="4"/>
  <c r="D239" i="4"/>
  <c r="E239" i="4" s="1"/>
  <c r="D240" i="4"/>
  <c r="E240" i="4" s="1"/>
  <c r="D241" i="4"/>
  <c r="E241" i="4"/>
  <c r="D242" i="4"/>
  <c r="E242" i="4"/>
  <c r="D243" i="4"/>
  <c r="E243" i="4" s="1"/>
  <c r="D244" i="4"/>
  <c r="E244" i="4" s="1"/>
  <c r="D245" i="4"/>
  <c r="E245" i="4"/>
  <c r="D246" i="4"/>
  <c r="E246" i="4"/>
  <c r="D247" i="4"/>
  <c r="E247" i="4" s="1"/>
  <c r="D248" i="4"/>
  <c r="E248" i="4" s="1"/>
  <c r="D249" i="4"/>
  <c r="E249" i="4"/>
  <c r="D250" i="4"/>
  <c r="E250" i="4"/>
  <c r="D251" i="4"/>
  <c r="E251" i="4" s="1"/>
  <c r="D252" i="4"/>
  <c r="E252" i="4" s="1"/>
  <c r="D253" i="4"/>
  <c r="E253" i="4"/>
  <c r="D254" i="4"/>
  <c r="E254" i="4"/>
  <c r="D255" i="4"/>
  <c r="E255" i="4" s="1"/>
  <c r="D256" i="4"/>
  <c r="E256" i="4" s="1"/>
  <c r="D257" i="4"/>
  <c r="E257" i="4"/>
  <c r="D258" i="4"/>
  <c r="E258" i="4"/>
  <c r="D259" i="4"/>
  <c r="E259" i="4" s="1"/>
  <c r="D260" i="4"/>
  <c r="E260" i="4" s="1"/>
  <c r="D261" i="4"/>
  <c r="E261" i="4"/>
  <c r="D262" i="4"/>
  <c r="E262" i="4"/>
  <c r="D263" i="4"/>
  <c r="E263" i="4" s="1"/>
  <c r="D264" i="4"/>
  <c r="E264" i="4" s="1"/>
  <c r="D265" i="4"/>
  <c r="E265" i="4"/>
  <c r="D266" i="4"/>
  <c r="E266" i="4"/>
  <c r="D267" i="4"/>
  <c r="E267" i="4" s="1"/>
  <c r="D268" i="4"/>
  <c r="E268" i="4" s="1"/>
  <c r="D269" i="4"/>
  <c r="E269" i="4"/>
  <c r="D270" i="4"/>
  <c r="E270" i="4"/>
  <c r="D271" i="4"/>
  <c r="E271" i="4" s="1"/>
  <c r="D272" i="4"/>
  <c r="E272" i="4" s="1"/>
  <c r="D273" i="4"/>
  <c r="E273" i="4"/>
  <c r="D274" i="4"/>
  <c r="E274" i="4"/>
  <c r="D275" i="4"/>
  <c r="E275" i="4" s="1"/>
  <c r="D276" i="4"/>
  <c r="E276" i="4" s="1"/>
  <c r="D277" i="4"/>
  <c r="E277" i="4"/>
  <c r="D278" i="4"/>
  <c r="E278" i="4"/>
  <c r="D279" i="4"/>
  <c r="E279" i="4" s="1"/>
  <c r="D280" i="4"/>
  <c r="E280" i="4" s="1"/>
  <c r="D281" i="4"/>
  <c r="E281" i="4"/>
  <c r="D282" i="4"/>
  <c r="E282" i="4"/>
  <c r="D283" i="4"/>
  <c r="E283" i="4" s="1"/>
  <c r="D284" i="4"/>
  <c r="E284" i="4" s="1"/>
  <c r="D285" i="4"/>
  <c r="E285" i="4"/>
  <c r="D286" i="4"/>
  <c r="E286" i="4"/>
  <c r="D287" i="4"/>
  <c r="E287" i="4" s="1"/>
  <c r="D288" i="4"/>
  <c r="E288" i="4" s="1"/>
  <c r="D289" i="4"/>
  <c r="E289" i="4"/>
  <c r="D290" i="4"/>
  <c r="E290" i="4"/>
  <c r="D291" i="4"/>
  <c r="E291" i="4" s="1"/>
  <c r="D292" i="4"/>
  <c r="E292" i="4" s="1"/>
  <c r="D293" i="4"/>
  <c r="E293" i="4"/>
  <c r="D294" i="4"/>
  <c r="E294" i="4"/>
  <c r="D295" i="4"/>
  <c r="E295" i="4" s="1"/>
  <c r="D296" i="4"/>
  <c r="E296" i="4" s="1"/>
  <c r="D297" i="4"/>
  <c r="E297" i="4"/>
  <c r="D298" i="4"/>
  <c r="E298" i="4"/>
  <c r="D299" i="4"/>
  <c r="E299" i="4" s="1"/>
  <c r="D300" i="4"/>
  <c r="E300" i="4" s="1"/>
  <c r="D301" i="4"/>
  <c r="E301" i="4"/>
  <c r="D302" i="4"/>
  <c r="E302" i="4"/>
  <c r="D303" i="4"/>
  <c r="E303" i="4" s="1"/>
  <c r="D304" i="4"/>
  <c r="E304" i="4" s="1"/>
  <c r="D305" i="4"/>
  <c r="E305" i="4"/>
  <c r="D306" i="4"/>
  <c r="E306" i="4"/>
  <c r="D307" i="4"/>
  <c r="E307" i="4" s="1"/>
  <c r="D308" i="4"/>
  <c r="E308" i="4" s="1"/>
  <c r="D309" i="4"/>
  <c r="E309" i="4"/>
  <c r="D310" i="4"/>
  <c r="E310" i="4"/>
  <c r="D311" i="4"/>
  <c r="E311" i="4" s="1"/>
  <c r="D312" i="4"/>
  <c r="E312" i="4" s="1"/>
  <c r="D313" i="4"/>
  <c r="E313" i="4"/>
  <c r="D314" i="4"/>
  <c r="E314" i="4"/>
  <c r="D315" i="4"/>
  <c r="E315" i="4" s="1"/>
  <c r="D316" i="4"/>
  <c r="E316" i="4" s="1"/>
  <c r="D317" i="4"/>
  <c r="E317" i="4"/>
  <c r="D318" i="4"/>
  <c r="E318" i="4"/>
  <c r="D319" i="4"/>
  <c r="E319" i="4" s="1"/>
  <c r="D320" i="4"/>
  <c r="E320" i="4" s="1"/>
  <c r="D321" i="4"/>
  <c r="E321" i="4"/>
  <c r="D322" i="4"/>
  <c r="E322" i="4"/>
  <c r="D323" i="4"/>
  <c r="E323" i="4" s="1"/>
  <c r="D324" i="4"/>
  <c r="E324" i="4" s="1"/>
  <c r="D325" i="4"/>
  <c r="E325" i="4"/>
  <c r="D326" i="4"/>
  <c r="E326" i="4"/>
  <c r="D327" i="4"/>
  <c r="E327" i="4" s="1"/>
  <c r="D328" i="4"/>
  <c r="E328" i="4" s="1"/>
  <c r="D329" i="4"/>
  <c r="E329" i="4"/>
  <c r="D330" i="4"/>
  <c r="E330" i="4"/>
  <c r="D331" i="4"/>
  <c r="E331" i="4" s="1"/>
  <c r="D332" i="4"/>
  <c r="E332" i="4" s="1"/>
  <c r="D333" i="4"/>
  <c r="E333" i="4"/>
  <c r="D334" i="4"/>
  <c r="E334" i="4"/>
  <c r="D335" i="4"/>
  <c r="E335" i="4" s="1"/>
  <c r="D336" i="4"/>
  <c r="E336" i="4" s="1"/>
  <c r="D337" i="4"/>
  <c r="E337" i="4"/>
  <c r="D338" i="4"/>
  <c r="E338" i="4"/>
  <c r="D339" i="4"/>
  <c r="E339" i="4" s="1"/>
  <c r="D340" i="4"/>
  <c r="E340" i="4" s="1"/>
  <c r="D341" i="4"/>
  <c r="E341" i="4"/>
  <c r="D342" i="4"/>
  <c r="E342" i="4"/>
  <c r="D343" i="4"/>
  <c r="E343" i="4" s="1"/>
  <c r="D344" i="4"/>
  <c r="E344" i="4" s="1"/>
  <c r="D345" i="4"/>
  <c r="E345" i="4"/>
  <c r="D346" i="4"/>
  <c r="E346" i="4"/>
  <c r="D347" i="4"/>
  <c r="E347" i="4"/>
  <c r="D348" i="4"/>
  <c r="E348" i="4" s="1"/>
  <c r="D349" i="4"/>
  <c r="E349" i="4"/>
  <c r="D350" i="4"/>
  <c r="E350" i="4" s="1"/>
  <c r="D351" i="4"/>
  <c r="E351" i="4" s="1"/>
  <c r="D352" i="4"/>
  <c r="E352" i="4" s="1"/>
  <c r="D353" i="4"/>
  <c r="E353" i="4"/>
  <c r="D354" i="4"/>
  <c r="E354" i="4"/>
  <c r="D355" i="4"/>
  <c r="E355" i="4"/>
  <c r="D356" i="4"/>
  <c r="E356" i="4" s="1"/>
  <c r="D357" i="4"/>
  <c r="E357" i="4"/>
  <c r="D358" i="4"/>
  <c r="E358" i="4" s="1"/>
  <c r="D359" i="4"/>
  <c r="E359" i="4" s="1"/>
  <c r="D360" i="4"/>
  <c r="E360" i="4" s="1"/>
  <c r="D361" i="4"/>
  <c r="E361" i="4"/>
  <c r="D362" i="4"/>
  <c r="E362" i="4"/>
  <c r="D363" i="4"/>
  <c r="E363" i="4"/>
  <c r="D364" i="4"/>
  <c r="E364" i="4" s="1"/>
  <c r="D365" i="4"/>
  <c r="E365" i="4"/>
  <c r="D366" i="4"/>
  <c r="E366" i="4" s="1"/>
  <c r="D367" i="4"/>
  <c r="E367" i="4" s="1"/>
  <c r="D368" i="4"/>
  <c r="E368" i="4" s="1"/>
  <c r="D369" i="4"/>
  <c r="E369" i="4"/>
  <c r="D370" i="4"/>
  <c r="E370" i="4"/>
  <c r="D371" i="4"/>
  <c r="E371" i="4"/>
  <c r="D372" i="4"/>
  <c r="E372" i="4"/>
  <c r="D373" i="4"/>
  <c r="E373" i="4"/>
  <c r="D374" i="4"/>
  <c r="E374" i="4"/>
  <c r="D375" i="4"/>
  <c r="E375" i="4"/>
  <c r="D376" i="4"/>
  <c r="E376" i="4"/>
  <c r="D377" i="4"/>
  <c r="E377" i="4"/>
  <c r="D378" i="4"/>
  <c r="E378" i="4"/>
  <c r="D379" i="4"/>
  <c r="E379" i="4"/>
  <c r="D380" i="4"/>
  <c r="E380" i="4"/>
  <c r="D381" i="4"/>
  <c r="E381" i="4"/>
  <c r="C13" i="4"/>
  <c r="T59" i="4"/>
  <c r="U59" i="4"/>
  <c r="T60" i="4"/>
  <c r="U60" i="4"/>
  <c r="T61" i="4"/>
  <c r="U61" i="4"/>
  <c r="T62" i="4"/>
  <c r="U62" i="4"/>
  <c r="T63" i="4"/>
  <c r="U63" i="4"/>
  <c r="T64" i="4"/>
  <c r="U64" i="4"/>
  <c r="T65" i="4"/>
  <c r="U65" i="4"/>
  <c r="T66" i="4"/>
  <c r="U66" i="4"/>
  <c r="T67" i="4"/>
  <c r="U67" i="4"/>
  <c r="T68" i="4"/>
  <c r="U68" i="4"/>
  <c r="T69" i="4"/>
  <c r="U69" i="4"/>
  <c r="T70" i="4"/>
  <c r="U70" i="4"/>
  <c r="T71" i="4"/>
  <c r="U71" i="4"/>
  <c r="T72" i="4"/>
  <c r="U72" i="4"/>
  <c r="T73" i="4"/>
  <c r="U73" i="4"/>
  <c r="T74" i="4"/>
  <c r="U74" i="4"/>
  <c r="T75" i="4"/>
  <c r="U75" i="4"/>
  <c r="T76" i="4"/>
  <c r="U76" i="4"/>
  <c r="T77" i="4"/>
  <c r="U77" i="4"/>
  <c r="T78" i="4"/>
  <c r="U78" i="4"/>
  <c r="T79" i="4"/>
  <c r="U79" i="4"/>
  <c r="T80" i="4"/>
  <c r="U80" i="4"/>
  <c r="T81" i="4"/>
  <c r="U81" i="4"/>
  <c r="T82" i="4"/>
  <c r="U82" i="4"/>
  <c r="T83" i="4"/>
  <c r="U83" i="4"/>
  <c r="T84" i="4"/>
  <c r="U84" i="4"/>
  <c r="T85" i="4"/>
  <c r="U85" i="4"/>
  <c r="T86" i="4"/>
  <c r="U86" i="4"/>
  <c r="T87" i="4"/>
  <c r="U87" i="4"/>
  <c r="T88" i="4"/>
  <c r="U88" i="4"/>
  <c r="T89" i="4"/>
  <c r="U89" i="4"/>
  <c r="T90" i="4"/>
  <c r="U90" i="4"/>
  <c r="T91" i="4"/>
  <c r="U91" i="4"/>
  <c r="T92" i="4"/>
  <c r="U92" i="4"/>
  <c r="T93" i="4"/>
  <c r="U93" i="4"/>
  <c r="T94" i="4"/>
  <c r="U94" i="4"/>
  <c r="T95" i="4"/>
  <c r="U95" i="4"/>
  <c r="T96" i="4"/>
  <c r="U96" i="4"/>
  <c r="T97" i="4"/>
  <c r="U97" i="4"/>
  <c r="T98" i="4"/>
  <c r="U98" i="4"/>
  <c r="T99" i="4"/>
  <c r="U99" i="4"/>
  <c r="T100" i="4"/>
  <c r="U100" i="4"/>
  <c r="T101" i="4"/>
  <c r="U101" i="4"/>
  <c r="T102" i="4"/>
  <c r="U102" i="4"/>
  <c r="T103" i="4"/>
  <c r="U103" i="4"/>
  <c r="T104" i="4"/>
  <c r="U104" i="4"/>
  <c r="T105" i="4"/>
  <c r="U105" i="4"/>
  <c r="T106" i="4"/>
  <c r="U106" i="4"/>
  <c r="T107" i="4"/>
  <c r="U107" i="4"/>
  <c r="T108" i="4"/>
  <c r="U108" i="4"/>
  <c r="T109" i="4"/>
  <c r="U109" i="4"/>
  <c r="T110" i="4"/>
  <c r="U110" i="4"/>
  <c r="T111" i="4"/>
  <c r="U111" i="4"/>
  <c r="T112" i="4"/>
  <c r="U112" i="4"/>
  <c r="T113" i="4"/>
  <c r="U113" i="4"/>
  <c r="T114" i="4"/>
  <c r="U114" i="4"/>
  <c r="T115" i="4"/>
  <c r="U115" i="4"/>
  <c r="T116" i="4"/>
  <c r="U116" i="4"/>
  <c r="T117" i="4"/>
  <c r="U117" i="4"/>
  <c r="T118" i="4"/>
  <c r="U118" i="4"/>
  <c r="T119" i="4"/>
  <c r="U119" i="4"/>
  <c r="T120" i="4"/>
  <c r="U120" i="4"/>
  <c r="T121" i="4"/>
  <c r="U121" i="4"/>
  <c r="T122" i="4"/>
  <c r="U122" i="4"/>
  <c r="T123" i="4"/>
  <c r="U123" i="4"/>
  <c r="T124" i="4"/>
  <c r="U124" i="4"/>
  <c r="T125" i="4"/>
  <c r="U125" i="4"/>
  <c r="T126" i="4"/>
  <c r="U126" i="4"/>
  <c r="T127" i="4"/>
  <c r="U127" i="4"/>
  <c r="T128" i="4"/>
  <c r="U128" i="4"/>
  <c r="T129" i="4"/>
  <c r="U129" i="4"/>
  <c r="T130" i="4"/>
  <c r="U130" i="4"/>
  <c r="T131" i="4"/>
  <c r="U131" i="4"/>
  <c r="T132" i="4"/>
  <c r="U132" i="4"/>
  <c r="T133" i="4"/>
  <c r="U133" i="4"/>
  <c r="T134" i="4"/>
  <c r="U134" i="4"/>
  <c r="T135" i="4"/>
  <c r="U135" i="4"/>
  <c r="T136" i="4"/>
  <c r="U136" i="4"/>
  <c r="T137" i="4"/>
  <c r="U137" i="4"/>
  <c r="T138" i="4"/>
  <c r="U138" i="4"/>
  <c r="T139" i="4"/>
  <c r="U139" i="4"/>
  <c r="T140" i="4"/>
  <c r="U140" i="4"/>
  <c r="T141" i="4"/>
  <c r="U141" i="4"/>
  <c r="T142" i="4"/>
  <c r="U142" i="4"/>
  <c r="T143" i="4"/>
  <c r="U143" i="4"/>
  <c r="T144" i="4"/>
  <c r="U144" i="4"/>
  <c r="T145" i="4"/>
  <c r="U145" i="4"/>
  <c r="T146" i="4"/>
  <c r="U146" i="4"/>
  <c r="T147" i="4"/>
  <c r="U147" i="4"/>
  <c r="T148" i="4"/>
  <c r="U148" i="4"/>
  <c r="T149" i="4"/>
  <c r="U149" i="4"/>
  <c r="T150" i="4"/>
  <c r="U150" i="4"/>
  <c r="T151" i="4"/>
  <c r="U151" i="4"/>
  <c r="T152" i="4"/>
  <c r="U152" i="4"/>
  <c r="T153" i="4"/>
  <c r="U153" i="4"/>
  <c r="T154" i="4"/>
  <c r="U154" i="4"/>
  <c r="T155" i="4"/>
  <c r="U155" i="4"/>
  <c r="T156" i="4"/>
  <c r="U156" i="4"/>
  <c r="T157" i="4"/>
  <c r="U157" i="4"/>
  <c r="T158" i="4"/>
  <c r="U158" i="4"/>
  <c r="T159" i="4"/>
  <c r="U159" i="4"/>
  <c r="T160" i="4"/>
  <c r="U160" i="4"/>
  <c r="T161" i="4"/>
  <c r="U161" i="4"/>
  <c r="T162" i="4"/>
  <c r="U162" i="4"/>
  <c r="T163" i="4"/>
  <c r="U163" i="4"/>
  <c r="T164" i="4"/>
  <c r="U164" i="4"/>
  <c r="T165" i="4"/>
  <c r="U165" i="4"/>
  <c r="T166" i="4"/>
  <c r="U166" i="4"/>
  <c r="T167" i="4"/>
  <c r="U167" i="4"/>
  <c r="T168" i="4"/>
  <c r="U168" i="4"/>
  <c r="T169" i="4"/>
  <c r="U169" i="4"/>
  <c r="T170" i="4"/>
  <c r="U170" i="4"/>
  <c r="T171" i="4"/>
  <c r="U171" i="4"/>
  <c r="T172" i="4"/>
  <c r="U172" i="4"/>
  <c r="T173" i="4"/>
  <c r="U173" i="4"/>
  <c r="T174" i="4"/>
  <c r="U174" i="4"/>
  <c r="T175" i="4"/>
  <c r="U175" i="4"/>
  <c r="T176" i="4"/>
  <c r="U176" i="4"/>
  <c r="T177" i="4"/>
  <c r="U177" i="4"/>
  <c r="T178" i="4"/>
  <c r="U178" i="4"/>
  <c r="T179" i="4"/>
  <c r="U179" i="4"/>
  <c r="T180" i="4"/>
  <c r="U180" i="4"/>
  <c r="T181" i="4"/>
  <c r="U181" i="4"/>
  <c r="T182" i="4"/>
  <c r="U182" i="4"/>
  <c r="T183" i="4"/>
  <c r="U183" i="4"/>
  <c r="T184" i="4"/>
  <c r="U184" i="4"/>
  <c r="T185" i="4"/>
  <c r="U185" i="4"/>
  <c r="T186" i="4"/>
  <c r="U186" i="4"/>
  <c r="T187" i="4"/>
  <c r="U187" i="4"/>
  <c r="T188" i="4"/>
  <c r="U188" i="4"/>
  <c r="T189" i="4"/>
  <c r="U189" i="4"/>
  <c r="T190" i="4"/>
  <c r="U190" i="4"/>
  <c r="T191" i="4"/>
  <c r="U191" i="4"/>
  <c r="T192" i="4"/>
  <c r="U192" i="4"/>
  <c r="T193" i="4"/>
  <c r="U193" i="4"/>
  <c r="T194" i="4"/>
  <c r="U194" i="4"/>
  <c r="T195" i="4"/>
  <c r="U195" i="4"/>
  <c r="T196" i="4"/>
  <c r="U196" i="4"/>
  <c r="T197" i="4"/>
  <c r="U197" i="4"/>
  <c r="T198" i="4"/>
  <c r="U198" i="4"/>
  <c r="T199" i="4"/>
  <c r="U199" i="4"/>
  <c r="T200" i="4"/>
  <c r="U200" i="4"/>
  <c r="T201" i="4"/>
  <c r="U201" i="4"/>
  <c r="T202" i="4"/>
  <c r="U202" i="4"/>
  <c r="T203" i="4"/>
  <c r="U203" i="4"/>
  <c r="T204" i="4"/>
  <c r="U204" i="4"/>
  <c r="T205" i="4"/>
  <c r="U205" i="4"/>
  <c r="T206" i="4"/>
  <c r="U206" i="4"/>
  <c r="T207" i="4"/>
  <c r="U207" i="4"/>
  <c r="T208" i="4"/>
  <c r="U208" i="4"/>
  <c r="T209" i="4"/>
  <c r="U209" i="4"/>
  <c r="T210" i="4"/>
  <c r="U210" i="4"/>
  <c r="T211" i="4"/>
  <c r="U211" i="4"/>
  <c r="T212" i="4"/>
  <c r="U212" i="4"/>
  <c r="T213" i="4"/>
  <c r="U213" i="4"/>
  <c r="T214" i="4"/>
  <c r="U214" i="4"/>
  <c r="T215" i="4"/>
  <c r="U215" i="4"/>
  <c r="T216" i="4"/>
  <c r="U216" i="4"/>
  <c r="T217" i="4"/>
  <c r="U217" i="4"/>
  <c r="T218" i="4"/>
  <c r="U218" i="4"/>
  <c r="T219" i="4"/>
  <c r="U219" i="4"/>
  <c r="T220" i="4"/>
  <c r="U220" i="4"/>
  <c r="T221" i="4"/>
  <c r="U221" i="4"/>
  <c r="T222" i="4"/>
  <c r="U222" i="4"/>
  <c r="T223" i="4"/>
  <c r="U223" i="4"/>
  <c r="T224" i="4"/>
  <c r="U224" i="4"/>
  <c r="T225" i="4"/>
  <c r="U225" i="4"/>
  <c r="C22" i="4" l="1"/>
  <c r="C8" i="4"/>
  <c r="P58" i="4"/>
  <c r="P59" i="4" l="1"/>
  <c r="C2" i="4"/>
  <c r="D2" i="4" s="1"/>
  <c r="E2" i="4" s="1"/>
  <c r="C3" i="4"/>
  <c r="D3" i="4" s="1"/>
  <c r="E3" i="4" s="1"/>
  <c r="C4" i="4"/>
  <c r="D4" i="4" s="1"/>
  <c r="E4" i="4" s="1"/>
  <c r="C5" i="4"/>
  <c r="D5" i="4" s="1"/>
  <c r="E5" i="4" s="1"/>
  <c r="C6" i="4"/>
  <c r="D6" i="4" s="1"/>
  <c r="E6" i="4" s="1"/>
  <c r="C7" i="4"/>
  <c r="D7" i="4" s="1"/>
  <c r="E7" i="4" s="1"/>
  <c r="D8" i="4"/>
  <c r="C9" i="4"/>
  <c r="D9" i="4" s="1"/>
  <c r="E9" i="4" s="1"/>
  <c r="C10" i="4"/>
  <c r="D10" i="4" s="1"/>
  <c r="E10" i="4" s="1"/>
  <c r="C11" i="4"/>
  <c r="D11" i="4" s="1"/>
  <c r="E11" i="4" s="1"/>
  <c r="C12" i="4"/>
  <c r="D12" i="4" s="1"/>
  <c r="E12" i="4" s="1"/>
  <c r="C14" i="4"/>
  <c r="C15" i="4"/>
  <c r="C16" i="4"/>
  <c r="C17" i="4"/>
  <c r="C18" i="4"/>
  <c r="D18" i="4" s="1"/>
  <c r="E18" i="4" s="1"/>
  <c r="C19" i="4"/>
  <c r="C20" i="4"/>
  <c r="D22" i="4"/>
  <c r="E22" i="4" s="1"/>
  <c r="C23" i="4"/>
  <c r="C21" i="4"/>
  <c r="C24" i="4"/>
  <c r="C25" i="4"/>
  <c r="C26" i="4"/>
  <c r="C27" i="4"/>
  <c r="C28" i="4"/>
  <c r="C29" i="4"/>
  <c r="O3" i="4"/>
  <c r="O4" i="4"/>
  <c r="P4" i="4" s="1"/>
  <c r="O5" i="4"/>
  <c r="P5" i="4" s="1"/>
  <c r="O6" i="4"/>
  <c r="P6" i="4" s="1"/>
  <c r="O7" i="4"/>
  <c r="O8" i="4"/>
  <c r="O9" i="4"/>
  <c r="O10" i="4"/>
  <c r="P10" i="4" s="1"/>
  <c r="O11" i="4"/>
  <c r="O12" i="4"/>
  <c r="P12" i="4" s="1"/>
  <c r="O13" i="4"/>
  <c r="P13" i="4" s="1"/>
  <c r="O14" i="4"/>
  <c r="P14" i="4" s="1"/>
  <c r="O15" i="4"/>
  <c r="P15" i="4" s="1"/>
  <c r="O16" i="4"/>
  <c r="P16" i="4" s="1"/>
  <c r="O17" i="4"/>
  <c r="O18" i="4"/>
  <c r="P18" i="4" s="1"/>
  <c r="O19" i="4"/>
  <c r="P19" i="4" s="1"/>
  <c r="O20" i="4"/>
  <c r="O21" i="4"/>
  <c r="P21" i="4" s="1"/>
  <c r="O22" i="4"/>
  <c r="O23" i="4"/>
  <c r="P23" i="4" s="1"/>
  <c r="O24" i="4"/>
  <c r="P24" i="4" s="1"/>
  <c r="O25" i="4"/>
  <c r="O26" i="4"/>
  <c r="O27" i="4"/>
  <c r="O28" i="4"/>
  <c r="O29" i="4"/>
  <c r="P29" i="4" s="1"/>
  <c r="O30" i="4"/>
  <c r="P30" i="4" s="1"/>
  <c r="O31" i="4"/>
  <c r="O32" i="4"/>
  <c r="O33" i="4"/>
  <c r="O34" i="4"/>
  <c r="O35" i="4"/>
  <c r="O36" i="4"/>
  <c r="P36" i="4" s="1"/>
  <c r="O37" i="4"/>
  <c r="P37" i="4" s="1"/>
  <c r="O38" i="4"/>
  <c r="P38" i="4" s="1"/>
  <c r="O39" i="4"/>
  <c r="P39" i="4" s="1"/>
  <c r="O40" i="4"/>
  <c r="P40" i="4" s="1"/>
  <c r="O41" i="4"/>
  <c r="P41" i="4" s="1"/>
  <c r="O42" i="4"/>
  <c r="O43" i="4"/>
  <c r="P43" i="4" s="1"/>
  <c r="O44" i="4"/>
  <c r="O45" i="4"/>
  <c r="P45" i="4" s="1"/>
  <c r="O46" i="4"/>
  <c r="P46" i="4" s="1"/>
  <c r="O47" i="4"/>
  <c r="P47" i="4" s="1"/>
  <c r="O48" i="4"/>
  <c r="P48" i="4" s="1"/>
  <c r="O49" i="4"/>
  <c r="P49" i="4" s="1"/>
  <c r="O50" i="4"/>
  <c r="P50" i="4" s="1"/>
  <c r="O51" i="4"/>
  <c r="P51" i="4" s="1"/>
  <c r="O52" i="4"/>
  <c r="P52" i="4" s="1"/>
  <c r="O2" i="4"/>
  <c r="P2" i="4" s="1"/>
  <c r="P25" i="4"/>
  <c r="D24" i="4" l="1"/>
  <c r="E24" i="4" s="1"/>
  <c r="D16" i="4"/>
  <c r="E16" i="4" s="1"/>
  <c r="D23" i="4"/>
  <c r="E23" i="4" s="1"/>
  <c r="D14" i="4"/>
  <c r="E14" i="4" s="1"/>
  <c r="D29" i="4"/>
  <c r="E29" i="4" s="1"/>
  <c r="D13" i="4"/>
  <c r="E13" i="4" s="1"/>
  <c r="D15" i="4"/>
  <c r="E15" i="4" s="1"/>
  <c r="D28" i="4"/>
  <c r="E28" i="4" s="1"/>
  <c r="D20" i="4"/>
  <c r="E20" i="4" s="1"/>
  <c r="D21" i="4"/>
  <c r="E21" i="4" s="1"/>
  <c r="D27" i="4"/>
  <c r="E27" i="4" s="1"/>
  <c r="D19" i="4"/>
  <c r="E19" i="4" s="1"/>
  <c r="D26" i="4"/>
  <c r="E26" i="4" s="1"/>
  <c r="D25" i="4"/>
  <c r="E25" i="4" s="1"/>
  <c r="D17" i="4"/>
  <c r="E17" i="4" s="1"/>
  <c r="P60" i="4"/>
  <c r="E8" i="4"/>
  <c r="P7" i="4"/>
  <c r="P31" i="4"/>
  <c r="P33" i="4"/>
  <c r="P32" i="4"/>
  <c r="P3" i="4"/>
  <c r="P11" i="4"/>
  <c r="P22" i="4"/>
  <c r="P35" i="4"/>
  <c r="P44" i="4"/>
  <c r="P34" i="4"/>
  <c r="P8" i="4"/>
  <c r="P9" i="4"/>
  <c r="P17" i="4"/>
  <c r="P20" i="4"/>
  <c r="P28" i="4"/>
  <c r="P27" i="4"/>
  <c r="P42" i="4"/>
  <c r="P26" i="4"/>
  <c r="P61" i="4" l="1"/>
  <c r="P62" i="4" l="1"/>
  <c r="P63" i="4" l="1"/>
  <c r="P64" i="4" l="1"/>
  <c r="P65" i="4" l="1"/>
  <c r="P66" i="4" l="1"/>
  <c r="P67" i="4" l="1"/>
  <c r="P68" i="4" l="1"/>
  <c r="P69" i="4" l="1"/>
  <c r="P70" i="4" l="1"/>
  <c r="P71" i="4" l="1"/>
  <c r="P72" i="4" l="1"/>
  <c r="P73" i="4" l="1"/>
  <c r="P74" i="4" l="1"/>
  <c r="P75" i="4" l="1"/>
  <c r="P76" i="4" l="1"/>
  <c r="P77" i="4" l="1"/>
  <c r="P78" i="4" l="1"/>
  <c r="P79" i="4" l="1"/>
  <c r="P80" i="4" l="1"/>
  <c r="P81" i="4" l="1"/>
  <c r="P82" i="4" l="1"/>
  <c r="P83" i="4" l="1"/>
  <c r="P84" i="4" l="1"/>
  <c r="P85" i="4" l="1"/>
  <c r="P86" i="4" l="1"/>
  <c r="P87" i="4" l="1"/>
  <c r="P88" i="4" l="1"/>
  <c r="P89" i="4" l="1"/>
  <c r="P90" i="4" l="1"/>
  <c r="P91" i="4" l="1"/>
  <c r="P92" i="4" l="1"/>
  <c r="P93" i="4" l="1"/>
  <c r="P94" i="4" l="1"/>
  <c r="P95" i="4" l="1"/>
  <c r="P96" i="4" l="1"/>
  <c r="P97" i="4" l="1"/>
  <c r="P98" i="4" l="1"/>
  <c r="P99" i="4" l="1"/>
  <c r="P100" i="4" l="1"/>
  <c r="P101" i="4" l="1"/>
  <c r="P102" i="4" l="1"/>
  <c r="P103" i="4" l="1"/>
  <c r="P104" i="4" l="1"/>
  <c r="P105" i="4" l="1"/>
  <c r="P106" i="4" l="1"/>
  <c r="P107" i="4" l="1"/>
  <c r="P108" i="4" l="1"/>
  <c r="P109" i="4" l="1"/>
  <c r="P110" i="4" l="1"/>
  <c r="P111" i="4" l="1"/>
  <c r="P112" i="4" l="1"/>
  <c r="P113" i="4" l="1"/>
  <c r="P114" i="4" l="1"/>
  <c r="P115" i="4" l="1"/>
  <c r="P116" i="4" l="1"/>
  <c r="P117" i="4" l="1"/>
  <c r="P118" i="4" l="1"/>
  <c r="P119" i="4" l="1"/>
  <c r="P120" i="4" l="1"/>
  <c r="P121" i="4" l="1"/>
  <c r="P122" i="4" l="1"/>
  <c r="P123" i="4" l="1"/>
  <c r="P124" i="4" l="1"/>
  <c r="P125" i="4" l="1"/>
  <c r="P126" i="4" l="1"/>
  <c r="P127" i="4" l="1"/>
  <c r="P128" i="4" l="1"/>
  <c r="P129" i="4" l="1"/>
  <c r="P130" i="4" l="1"/>
  <c r="P131" i="4" l="1"/>
  <c r="P132" i="4" l="1"/>
  <c r="P133" i="4" l="1"/>
  <c r="P134" i="4" l="1"/>
  <c r="P135" i="4" l="1"/>
  <c r="P136" i="4" l="1"/>
  <c r="P137" i="4" l="1"/>
  <c r="P138" i="4" l="1"/>
  <c r="P139" i="4" l="1"/>
  <c r="P140" i="4" l="1"/>
  <c r="P141" i="4" l="1"/>
  <c r="P142" i="4" l="1"/>
  <c r="P143" i="4" l="1"/>
  <c r="P144" i="4" l="1"/>
  <c r="P145" i="4" l="1"/>
  <c r="P146" i="4" l="1"/>
  <c r="P147" i="4" l="1"/>
  <c r="P148" i="4" l="1"/>
  <c r="P149" i="4" l="1"/>
  <c r="P150" i="4" l="1"/>
  <c r="P151" i="4" l="1"/>
  <c r="P152" i="4" l="1"/>
  <c r="P153" i="4" l="1"/>
  <c r="P154" i="4" l="1"/>
  <c r="P155" i="4" l="1"/>
  <c r="P156" i="4" l="1"/>
  <c r="P157" i="4" l="1"/>
  <c r="P158" i="4" l="1"/>
  <c r="P159" i="4" l="1"/>
  <c r="P160" i="4" l="1"/>
  <c r="P161" i="4" l="1"/>
  <c r="P162" i="4" l="1"/>
  <c r="P163" i="4" l="1"/>
  <c r="P164" i="4" l="1"/>
  <c r="P165" i="4" l="1"/>
  <c r="P166" i="4" l="1"/>
  <c r="P167" i="4" l="1"/>
  <c r="P168" i="4" l="1"/>
  <c r="P169" i="4" l="1"/>
  <c r="P170" i="4" l="1"/>
  <c r="P171" i="4" l="1"/>
  <c r="P172" i="4" l="1"/>
  <c r="P173" i="4" l="1"/>
  <c r="P174" i="4" l="1"/>
  <c r="P175" i="4" l="1"/>
  <c r="P176" i="4" l="1"/>
  <c r="P177" i="4" l="1"/>
  <c r="P178" i="4" l="1"/>
  <c r="P179" i="4" l="1"/>
  <c r="P180" i="4" l="1"/>
  <c r="P181" i="4" l="1"/>
  <c r="P182" i="4" l="1"/>
  <c r="P183" i="4" l="1"/>
  <c r="P184" i="4" l="1"/>
  <c r="P185" i="4" l="1"/>
  <c r="P186" i="4" l="1"/>
  <c r="P187" i="4" l="1"/>
  <c r="P188" i="4" l="1"/>
  <c r="P189" i="4" l="1"/>
  <c r="P190" i="4" l="1"/>
  <c r="P191" i="4" l="1"/>
  <c r="P192" i="4" l="1"/>
  <c r="P193" i="4" l="1"/>
  <c r="P194" i="4" l="1"/>
  <c r="P195" i="4" l="1"/>
  <c r="P196" i="4" l="1"/>
  <c r="P197" i="4" l="1"/>
  <c r="P198" i="4" l="1"/>
  <c r="P199" i="4" l="1"/>
  <c r="P200" i="4" l="1"/>
  <c r="P201" i="4" l="1"/>
  <c r="P202" i="4" l="1"/>
  <c r="P203" i="4" l="1"/>
  <c r="P204" i="4" l="1"/>
  <c r="P205" i="4" l="1"/>
  <c r="P206" i="4" l="1"/>
  <c r="P207" i="4" l="1"/>
  <c r="P208" i="4" l="1"/>
  <c r="P209" i="4" l="1"/>
  <c r="P210" i="4" l="1"/>
  <c r="P211" i="4" l="1"/>
  <c r="P212" i="4" l="1"/>
  <c r="P213" i="4" l="1"/>
  <c r="P214" i="4" l="1"/>
  <c r="P215" i="4" l="1"/>
  <c r="P216" i="4" l="1"/>
  <c r="P217" i="4" l="1"/>
  <c r="P218" i="4" l="1"/>
  <c r="P219" i="4" l="1"/>
  <c r="P220" i="4" l="1"/>
  <c r="P221" i="4" l="1"/>
  <c r="P222" i="4" l="1"/>
  <c r="P223" i="4" l="1"/>
  <c r="P226" i="4" l="1"/>
  <c r="P227" i="4"/>
  <c r="S59" i="4" l="1"/>
  <c r="S58" i="4" s="1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0" i="4"/>
  <c r="S121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S160" i="4"/>
  <c r="S161" i="4"/>
  <c r="S162" i="4"/>
  <c r="S163" i="4"/>
  <c r="S164" i="4"/>
  <c r="S165" i="4"/>
  <c r="S166" i="4"/>
  <c r="S167" i="4"/>
  <c r="S168" i="4"/>
  <c r="S169" i="4"/>
  <c r="S170" i="4"/>
  <c r="S171" i="4"/>
  <c r="S172" i="4"/>
  <c r="S173" i="4"/>
  <c r="S174" i="4"/>
  <c r="S175" i="4"/>
  <c r="S176" i="4"/>
  <c r="S177" i="4"/>
  <c r="S178" i="4"/>
  <c r="S179" i="4"/>
  <c r="S180" i="4"/>
  <c r="S181" i="4"/>
  <c r="S182" i="4"/>
  <c r="S183" i="4"/>
  <c r="S184" i="4"/>
  <c r="S185" i="4"/>
  <c r="S186" i="4"/>
  <c r="S187" i="4"/>
  <c r="S188" i="4"/>
  <c r="S189" i="4"/>
  <c r="S190" i="4"/>
  <c r="S191" i="4"/>
  <c r="S192" i="4"/>
  <c r="S193" i="4"/>
  <c r="S194" i="4"/>
  <c r="S195" i="4"/>
  <c r="S196" i="4"/>
  <c r="S197" i="4"/>
  <c r="S198" i="4"/>
  <c r="S199" i="4"/>
  <c r="S200" i="4"/>
  <c r="S201" i="4"/>
  <c r="S202" i="4"/>
  <c r="S203" i="4"/>
  <c r="S204" i="4"/>
  <c r="S205" i="4"/>
  <c r="S206" i="4"/>
  <c r="S207" i="4"/>
  <c r="S208" i="4"/>
  <c r="S209" i="4"/>
  <c r="S210" i="4"/>
  <c r="S211" i="4"/>
  <c r="S212" i="4"/>
  <c r="S213" i="4"/>
  <c r="S214" i="4"/>
  <c r="S215" i="4"/>
  <c r="S216" i="4"/>
  <c r="S217" i="4"/>
  <c r="S218" i="4"/>
  <c r="S219" i="4"/>
  <c r="S220" i="4"/>
  <c r="S221" i="4"/>
  <c r="S222" i="4"/>
  <c r="S223" i="4"/>
  <c r="S224" i="4"/>
  <c r="S225" i="4"/>
  <c r="S226" i="4" s="1"/>
</calcChain>
</file>

<file path=xl/sharedStrings.xml><?xml version="1.0" encoding="utf-8"?>
<sst xmlns="http://schemas.openxmlformats.org/spreadsheetml/2006/main" count="387" uniqueCount="385">
  <si>
    <t>Selachii</t>
  </si>
  <si>
    <t>Batoidea</t>
  </si>
  <si>
    <t>Protacanthopterygii</t>
  </si>
  <si>
    <t>Paracanthopterygii</t>
  </si>
  <si>
    <t>Otocephala</t>
  </si>
  <si>
    <t>Anura</t>
  </si>
  <si>
    <t>Caudata</t>
  </si>
  <si>
    <t>Monotremata</t>
  </si>
  <si>
    <t>Marsupialia</t>
  </si>
  <si>
    <t>Atlantogenata</t>
  </si>
  <si>
    <t>Euarchontoglires</t>
  </si>
  <si>
    <t>Laurasiatheria</t>
  </si>
  <si>
    <t>Gekkota</t>
  </si>
  <si>
    <t>Scincomorpha</t>
  </si>
  <si>
    <t>Lacertoidea</t>
  </si>
  <si>
    <t>Serpentes</t>
  </si>
  <si>
    <t>Anguimorpha</t>
  </si>
  <si>
    <t>Iguania</t>
  </si>
  <si>
    <t>Crocodylia</t>
  </si>
  <si>
    <t>Palaeognathae</t>
  </si>
  <si>
    <t>Galloanserae</t>
  </si>
  <si>
    <t>Neoaves</t>
  </si>
  <si>
    <t>Index</t>
  </si>
  <si>
    <t>Endotherm</t>
  </si>
  <si>
    <t>Cynognathia</t>
  </si>
  <si>
    <t>Z Phylo</t>
  </si>
  <si>
    <t>Proba Phylo</t>
  </si>
  <si>
    <t>x</t>
  </si>
  <si>
    <t>Endo</t>
  </si>
  <si>
    <t>Ecto</t>
  </si>
  <si>
    <t>Holocephali</t>
  </si>
  <si>
    <t>Acanthopterygii</t>
  </si>
  <si>
    <t>Elopomorpha</t>
  </si>
  <si>
    <t>Gymnophiona</t>
  </si>
  <si>
    <t>Testudines</t>
  </si>
  <si>
    <t>Rhynchocephalia</t>
  </si>
  <si>
    <t>Caecilia</t>
  </si>
  <si>
    <t>Pelodytes</t>
  </si>
  <si>
    <t>Rana</t>
  </si>
  <si>
    <t>Eleutherodactylus</t>
  </si>
  <si>
    <t>Xenopus</t>
  </si>
  <si>
    <t>Lissotriton</t>
  </si>
  <si>
    <t>Proteus</t>
  </si>
  <si>
    <t>Diadectes</t>
  </si>
  <si>
    <t>Captorhinus</t>
  </si>
  <si>
    <t>Labidosaurus</t>
  </si>
  <si>
    <t>Youngina</t>
  </si>
  <si>
    <t>Chelydra</t>
  </si>
  <si>
    <t>Kinosternon</t>
  </si>
  <si>
    <t>Chelonia</t>
  </si>
  <si>
    <t>Sacalia</t>
  </si>
  <si>
    <t>Graptemys</t>
  </si>
  <si>
    <t>Trachemys</t>
  </si>
  <si>
    <t>Prolacerta</t>
  </si>
  <si>
    <t>Alligator</t>
  </si>
  <si>
    <t>Caiman</t>
  </si>
  <si>
    <t>Tomistoma</t>
  </si>
  <si>
    <t>Gavialis</t>
  </si>
  <si>
    <t>Crocodylus_johnstoni</t>
  </si>
  <si>
    <t>Crocodylus_niloticus</t>
  </si>
  <si>
    <t>Crocodylus_moreletii</t>
  </si>
  <si>
    <t>Crocodylus_intermedius</t>
  </si>
  <si>
    <t>Crocodylus_acutus</t>
  </si>
  <si>
    <t>Struthio</t>
  </si>
  <si>
    <t>Apteryx</t>
  </si>
  <si>
    <t>Dromaius</t>
  </si>
  <si>
    <t>Casuarius</t>
  </si>
  <si>
    <t>Rhynchotus</t>
  </si>
  <si>
    <t>Meleagris</t>
  </si>
  <si>
    <t>Gallus</t>
  </si>
  <si>
    <t>Lophura</t>
  </si>
  <si>
    <t>Phasianus</t>
  </si>
  <si>
    <t>Coturnix</t>
  </si>
  <si>
    <t>Cygnus</t>
  </si>
  <si>
    <t>Anas</t>
  </si>
  <si>
    <t>Tachyeres</t>
  </si>
  <si>
    <t>Aythya</t>
  </si>
  <si>
    <t>Apus</t>
  </si>
  <si>
    <t>Selasphorus</t>
  </si>
  <si>
    <t>Thalurania</t>
  </si>
  <si>
    <t>Steatornis</t>
  </si>
  <si>
    <t>Podargus</t>
  </si>
  <si>
    <t>Caprimulgus</t>
  </si>
  <si>
    <t>Columba</t>
  </si>
  <si>
    <t>Cuculus</t>
  </si>
  <si>
    <t>Grus</t>
  </si>
  <si>
    <t>Spheniscus</t>
  </si>
  <si>
    <t>Pelagodroma</t>
  </si>
  <si>
    <t>Diomedea</t>
  </si>
  <si>
    <t>Fulmarus</t>
  </si>
  <si>
    <t>Gavia</t>
  </si>
  <si>
    <t>Ardea</t>
  </si>
  <si>
    <t>Phalacrocorax</t>
  </si>
  <si>
    <t>Fregata</t>
  </si>
  <si>
    <t>Phaethon</t>
  </si>
  <si>
    <t>Balaeniceps</t>
  </si>
  <si>
    <t>Ciconia_ciconia</t>
  </si>
  <si>
    <t>Ciconia_nigra</t>
  </si>
  <si>
    <t>Phoenicopterus</t>
  </si>
  <si>
    <t>Podiceps</t>
  </si>
  <si>
    <t>Haematopus</t>
  </si>
  <si>
    <t>Scolopax</t>
  </si>
  <si>
    <t>Actitis</t>
  </si>
  <si>
    <t>Alca</t>
  </si>
  <si>
    <t>Gelochelidon</t>
  </si>
  <si>
    <t>Creagrus</t>
  </si>
  <si>
    <t>Larus</t>
  </si>
  <si>
    <t>Opisthocomus</t>
  </si>
  <si>
    <t>Athene</t>
  </si>
  <si>
    <t>Tyto</t>
  </si>
  <si>
    <t>Alcedo</t>
  </si>
  <si>
    <t>Coracias</t>
  </si>
  <si>
    <t>Ramphastos</t>
  </si>
  <si>
    <t>Pteroglossus</t>
  </si>
  <si>
    <t>Dendrocopos</t>
  </si>
  <si>
    <t>Sagittarius</t>
  </si>
  <si>
    <t>Pandion</t>
  </si>
  <si>
    <t>Circus</t>
  </si>
  <si>
    <t>Aquila</t>
  </si>
  <si>
    <t>Buteo</t>
  </si>
  <si>
    <t>Vultur</t>
  </si>
  <si>
    <t>Falco</t>
  </si>
  <si>
    <t>Melopsittacus</t>
  </si>
  <si>
    <t>Ara</t>
  </si>
  <si>
    <t>Psittacus</t>
  </si>
  <si>
    <t>Dicrurus</t>
  </si>
  <si>
    <t>Corvus</t>
  </si>
  <si>
    <t>Taeniopygia</t>
  </si>
  <si>
    <t>Passer</t>
  </si>
  <si>
    <t>Carduelis</t>
  </si>
  <si>
    <t>Bangsia</t>
  </si>
  <si>
    <t>Hirundo</t>
  </si>
  <si>
    <t>Regulus</t>
  </si>
  <si>
    <t>Luscinia</t>
  </si>
  <si>
    <t>Turdus</t>
  </si>
  <si>
    <t>Sphenodon</t>
  </si>
  <si>
    <t>Delma</t>
  </si>
  <si>
    <t>Nephrurus</t>
  </si>
  <si>
    <t>Hemitheconyx</t>
  </si>
  <si>
    <t>Eublepharis</t>
  </si>
  <si>
    <t>Teratoscincus</t>
  </si>
  <si>
    <t>Ptyodactylus</t>
  </si>
  <si>
    <t>Gekko</t>
  </si>
  <si>
    <t>Gymnodactylus</t>
  </si>
  <si>
    <t>Smaug</t>
  </si>
  <si>
    <t>Lepidophyma</t>
  </si>
  <si>
    <t>Cricosaura</t>
  </si>
  <si>
    <t>Tribolonotus</t>
  </si>
  <si>
    <t>Tiliqua</t>
  </si>
  <si>
    <t>Eumeces</t>
  </si>
  <si>
    <t>Feylinia</t>
  </si>
  <si>
    <t>Chalcides</t>
  </si>
  <si>
    <t>Tupinambis</t>
  </si>
  <si>
    <t>Salvator</t>
  </si>
  <si>
    <t>Diplometopon</t>
  </si>
  <si>
    <t>Bipes</t>
  </si>
  <si>
    <t>Lacerta</t>
  </si>
  <si>
    <t>Podarcis_wagleriana</t>
  </si>
  <si>
    <t>Podarcis_siculus</t>
  </si>
  <si>
    <t>Typhlops</t>
  </si>
  <si>
    <t>Tropidophis</t>
  </si>
  <si>
    <t>Boa</t>
  </si>
  <si>
    <t>Uropeltis</t>
  </si>
  <si>
    <t>Anomochilus</t>
  </si>
  <si>
    <t>Cylindrophis</t>
  </si>
  <si>
    <t>Casarea</t>
  </si>
  <si>
    <t>Xenopeltis</t>
  </si>
  <si>
    <t>Morelia</t>
  </si>
  <si>
    <t>Python</t>
  </si>
  <si>
    <t>Acrochordus</t>
  </si>
  <si>
    <t>Xenodermus</t>
  </si>
  <si>
    <t>Cerastes</t>
  </si>
  <si>
    <t>Ahaetulla</t>
  </si>
  <si>
    <t>Chrysopelea</t>
  </si>
  <si>
    <t>Aparallactus</t>
  </si>
  <si>
    <t>Naja</t>
  </si>
  <si>
    <t>Laticauda</t>
  </si>
  <si>
    <t>Heloderma_horridum</t>
  </si>
  <si>
    <t>Heloderma_suspectum</t>
  </si>
  <si>
    <t>Ophisaurus</t>
  </si>
  <si>
    <t>Gerrhonotus</t>
  </si>
  <si>
    <t>Elgaria</t>
  </si>
  <si>
    <t>Lanthanotus</t>
  </si>
  <si>
    <t>Varanus_niloticus</t>
  </si>
  <si>
    <t>Varanus_exanthematicus</t>
  </si>
  <si>
    <t>Varanus_salvator</t>
  </si>
  <si>
    <t>Varanus_jobiensis</t>
  </si>
  <si>
    <t>Varanus_giganteus</t>
  </si>
  <si>
    <t>Chamaeleo</t>
  </si>
  <si>
    <t>Brookesia</t>
  </si>
  <si>
    <t>Draco</t>
  </si>
  <si>
    <t>Uromastyx</t>
  </si>
  <si>
    <t>Saara</t>
  </si>
  <si>
    <t>Sceloporus</t>
  </si>
  <si>
    <t>Leiocephalus</t>
  </si>
  <si>
    <t>Morunasaurus</t>
  </si>
  <si>
    <t>Gambelia</t>
  </si>
  <si>
    <t>Basiliscus</t>
  </si>
  <si>
    <t>Liolaemus_chilensis</t>
  </si>
  <si>
    <t>Liolaemus_bellii</t>
  </si>
  <si>
    <t>Anolis_sagrei</t>
  </si>
  <si>
    <t>Anolis_grahami</t>
  </si>
  <si>
    <t>Eothyris</t>
  </si>
  <si>
    <t>Dimetrodon</t>
  </si>
  <si>
    <t>Hipposaurus</t>
  </si>
  <si>
    <t>Lemurosaurus</t>
  </si>
  <si>
    <t>Leucocephalus</t>
  </si>
  <si>
    <t>Herpetoskylax</t>
  </si>
  <si>
    <t>Moschops</t>
  </si>
  <si>
    <t>Patranomodon</t>
  </si>
  <si>
    <t>Eodicynodon</t>
  </si>
  <si>
    <t>Diictodon</t>
  </si>
  <si>
    <t>Pristerodon</t>
  </si>
  <si>
    <t>Niassodon</t>
  </si>
  <si>
    <t>Endothiodon_bathystoma</t>
  </si>
  <si>
    <t>Endothiodon_tolani</t>
  </si>
  <si>
    <t>Abajudon</t>
  </si>
  <si>
    <t>Dicynodontoides</t>
  </si>
  <si>
    <t>Kembawacela</t>
  </si>
  <si>
    <t>Kawingasaurus</t>
  </si>
  <si>
    <t>Oudenodon</t>
  </si>
  <si>
    <t>Aulacephalodon</t>
  </si>
  <si>
    <t>Lystrosaurus_declivis</t>
  </si>
  <si>
    <t>Lystrosaurus_murrayi</t>
  </si>
  <si>
    <t>Sangusaurus</t>
  </si>
  <si>
    <t>Scylacocephalus</t>
  </si>
  <si>
    <t>Lycaenops</t>
  </si>
  <si>
    <t>Dixeya</t>
  </si>
  <si>
    <t>BP/1/155</t>
  </si>
  <si>
    <t>_Aloposaurus_</t>
  </si>
  <si>
    <t>Oliveirosuchus</t>
  </si>
  <si>
    <t>Euchambersia</t>
  </si>
  <si>
    <t>Ictidosuchoides</t>
  </si>
  <si>
    <t>Mupashi</t>
  </si>
  <si>
    <t>Microgomphodon</t>
  </si>
  <si>
    <t>Choerosaurus</t>
  </si>
  <si>
    <t>Procynosuchus</t>
  </si>
  <si>
    <t>Cynosaurus</t>
  </si>
  <si>
    <t>Galesaurus</t>
  </si>
  <si>
    <t>Thrinaxodon</t>
  </si>
  <si>
    <t>Trirachodon</t>
  </si>
  <si>
    <t>Cricodon</t>
  </si>
  <si>
    <t>Scalenodon</t>
  </si>
  <si>
    <t>Massethognathus</t>
  </si>
  <si>
    <t>Luangwa</t>
  </si>
  <si>
    <t>Lumkuia</t>
  </si>
  <si>
    <t>Chiniquodon</t>
  </si>
  <si>
    <t>Riograndia</t>
  </si>
  <si>
    <t>Tritylodon</t>
  </si>
  <si>
    <t>Oligokyphus</t>
  </si>
  <si>
    <t>Pseudotherium</t>
  </si>
  <si>
    <t>Brasilodon</t>
  </si>
  <si>
    <t>Megazostrodon</t>
  </si>
  <si>
    <t>Morganucodon_watsoni</t>
  </si>
  <si>
    <t>Morganucodon_oehleri</t>
  </si>
  <si>
    <t>Haldanodon</t>
  </si>
  <si>
    <t>Hadrocodium</t>
  </si>
  <si>
    <t>Tachyglossus</t>
  </si>
  <si>
    <t>Zaglossus</t>
  </si>
  <si>
    <t>Ornithorhynchus</t>
  </si>
  <si>
    <t>Dryolestes</t>
  </si>
  <si>
    <t>Dasyurus</t>
  </si>
  <si>
    <t>Isoodon</t>
  </si>
  <si>
    <t>Phascolarctos</t>
  </si>
  <si>
    <t>Monodelphis</t>
  </si>
  <si>
    <t>Didelphis</t>
  </si>
  <si>
    <t>Dasypus</t>
  </si>
  <si>
    <t>Procavia</t>
  </si>
  <si>
    <t>Elephas</t>
  </si>
  <si>
    <t>Dugong</t>
  </si>
  <si>
    <t>Trichechus</t>
  </si>
  <si>
    <t>Orycteropus</t>
  </si>
  <si>
    <t>Chrysochloris</t>
  </si>
  <si>
    <t>Hemicentetes</t>
  </si>
  <si>
    <t>Elephantulus</t>
  </si>
  <si>
    <t>Macroscelides</t>
  </si>
  <si>
    <t>Cavia</t>
  </si>
  <si>
    <t>Sciurus</t>
  </si>
  <si>
    <t>Mus</t>
  </si>
  <si>
    <t>Lepus</t>
  </si>
  <si>
    <t>Sylvilagus</t>
  </si>
  <si>
    <t>Oryctolagus</t>
  </si>
  <si>
    <t>Tupaia_javanica</t>
  </si>
  <si>
    <t>Tupaia_glis</t>
  </si>
  <si>
    <t>Cynocephalus</t>
  </si>
  <si>
    <t>Nycticebus</t>
  </si>
  <si>
    <t>Euoticus</t>
  </si>
  <si>
    <t>Microcebus</t>
  </si>
  <si>
    <t>Lemur</t>
  </si>
  <si>
    <t>Saimiri</t>
  </si>
  <si>
    <t>Callithrix</t>
  </si>
  <si>
    <t>Papio</t>
  </si>
  <si>
    <t>Macaca_mulatta</t>
  </si>
  <si>
    <t>Macaca_fascicularis</t>
  </si>
  <si>
    <t>Hylobates</t>
  </si>
  <si>
    <t>Pongo</t>
  </si>
  <si>
    <t>Homo</t>
  </si>
  <si>
    <t>Pan_paniscus</t>
  </si>
  <si>
    <t>Sorex</t>
  </si>
  <si>
    <t>Atelerix</t>
  </si>
  <si>
    <t>Nycteris</t>
  </si>
  <si>
    <t>Tadarida</t>
  </si>
  <si>
    <t>Carollia</t>
  </si>
  <si>
    <t>Rhinolophus</t>
  </si>
  <si>
    <t>Pteropus_lylei</t>
  </si>
  <si>
    <t>Pteropus_rodricensis</t>
  </si>
  <si>
    <t>Manis</t>
  </si>
  <si>
    <t>Cynictis</t>
  </si>
  <si>
    <t>Felis</t>
  </si>
  <si>
    <t>Canis</t>
  </si>
  <si>
    <t>Nasua</t>
  </si>
  <si>
    <t>Eumetopias</t>
  </si>
  <si>
    <t>Phoca</t>
  </si>
  <si>
    <t>Equus</t>
  </si>
  <si>
    <t>Rhinoceros</t>
  </si>
  <si>
    <t>Tapirus</t>
  </si>
  <si>
    <t>Lama</t>
  </si>
  <si>
    <t>Vicugna</t>
  </si>
  <si>
    <t>Doliochoerus</t>
  </si>
  <si>
    <t>Tayassu</t>
  </si>
  <si>
    <t>Babyrousa</t>
  </si>
  <si>
    <t>Sus</t>
  </si>
  <si>
    <t>Hylochoerus</t>
  </si>
  <si>
    <t>Potamochoerus</t>
  </si>
  <si>
    <t>Phacochoerus</t>
  </si>
  <si>
    <t>Tursiops</t>
  </si>
  <si>
    <t>Hippopotamus</t>
  </si>
  <si>
    <t>Choeropsis</t>
  </si>
  <si>
    <t>Diplobune</t>
  </si>
  <si>
    <t>Bachitherium</t>
  </si>
  <si>
    <t>Moschiola</t>
  </si>
  <si>
    <t>Rangifer</t>
  </si>
  <si>
    <t>Giraffa</t>
  </si>
  <si>
    <t>Bos</t>
  </si>
  <si>
    <t>Etroplus</t>
  </si>
  <si>
    <t>Poecilia</t>
  </si>
  <si>
    <t>Steatocranus</t>
  </si>
  <si>
    <t>Opsanus</t>
  </si>
  <si>
    <t>Leuciscus</t>
  </si>
  <si>
    <t>Tinca</t>
  </si>
  <si>
    <t>Merluccius</t>
  </si>
  <si>
    <t>Perca</t>
  </si>
  <si>
    <t>Molva</t>
  </si>
  <si>
    <t>Brama</t>
  </si>
  <si>
    <t>Microstomus</t>
  </si>
  <si>
    <t>Scomber</t>
  </si>
  <si>
    <t>Conger</t>
  </si>
  <si>
    <t>Esox</t>
  </si>
  <si>
    <t>Reinhardtius</t>
  </si>
  <si>
    <t>Brosme</t>
  </si>
  <si>
    <t>Melamphaes</t>
  </si>
  <si>
    <t>Poromitra</t>
  </si>
  <si>
    <t>Scopelogadus</t>
  </si>
  <si>
    <t>Antimora</t>
  </si>
  <si>
    <t>Synaphobranchus</t>
  </si>
  <si>
    <t>Histiobranchus</t>
  </si>
  <si>
    <t>Polyacanthonotus</t>
  </si>
  <si>
    <t>Halosauropsis</t>
  </si>
  <si>
    <t>Chimaera</t>
  </si>
  <si>
    <t>Squalus</t>
  </si>
  <si>
    <t>Dipturus</t>
  </si>
  <si>
    <t>Aetobatus</t>
  </si>
  <si>
    <t>Hemitrygon</t>
  </si>
  <si>
    <t>Neotrygon</t>
  </si>
  <si>
    <t>Pateobatis</t>
  </si>
  <si>
    <t>Urolophus</t>
  </si>
  <si>
    <t>Gymnura</t>
  </si>
  <si>
    <t>Carcharhinus_leucas</t>
  </si>
  <si>
    <t>Carcharhinus_plumbeus</t>
  </si>
  <si>
    <t>Carcharhinus_obscurus</t>
  </si>
  <si>
    <t>Negaprion</t>
  </si>
  <si>
    <t>Orectolobus</t>
  </si>
  <si>
    <t>Rhizoprionodon</t>
  </si>
  <si>
    <t>Chiloscyllium</t>
  </si>
  <si>
    <t>Heterodontus</t>
  </si>
  <si>
    <t>Glaucostegus</t>
  </si>
  <si>
    <t>Callorhinchus</t>
  </si>
  <si>
    <t>Non-therapsid synapsid</t>
  </si>
  <si>
    <t>Non-neotherapsids therapsids</t>
  </si>
  <si>
    <t>Anomodontian</t>
  </si>
  <si>
    <t>Gorgonopsian</t>
  </si>
  <si>
    <t>Therocephalian</t>
  </si>
  <si>
    <t>Non-mammaliamorph probainognathian</t>
  </si>
  <si>
    <t>Non-mammal mammaliamorph</t>
  </si>
  <si>
    <t>Non-eucynodont cynodonts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</si>
</sst>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11" fontId="0" fillId="0" borderId="0" xfId="0" applyNumberFormat="1"/>
    <xf numFmtId="2" fontId="0" fillId="0" borderId="0" xfId="0" applyNumberForma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0" fillId="0" borderId="0" xfId="0" applyNumberFormat="1" applyAlignment="1"/>
    <xf numFmtId="0" fontId="0" fillId="0" borderId="0" xfId="0" applyAlignment="1"/>
    <xf numFmtId="164" fontId="0" fillId="0" borderId="0" xfId="0" applyNumberFormat="1" applyAlignment="1"/>
    <xf numFmtId="164" fontId="0" fillId="0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Endotherms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(Amniotes!$C$27:$C$29,Amniotes!$C$13:$C$17)</c:f>
              <c:numCache>
                <c:formatCode>0.00</c:formatCode>
                <c:ptCount val="8"/>
                <c:pt idx="0">
                  <c:v>1.625850784</c:v>
                </c:pt>
                <c:pt idx="1">
                  <c:v>1.5364276388888889</c:v>
                </c:pt>
                <c:pt idx="2">
                  <c:v>1.3716331146551719</c:v>
                </c:pt>
                <c:pt idx="3">
                  <c:v>1.20381078</c:v>
                </c:pt>
                <c:pt idx="4">
                  <c:v>1.5063626659999998</c:v>
                </c:pt>
                <c:pt idx="5">
                  <c:v>1.5178723080000001</c:v>
                </c:pt>
                <c:pt idx="6">
                  <c:v>1.450596400909091</c:v>
                </c:pt>
                <c:pt idx="7">
                  <c:v>1.4456184255555553</c:v>
                </c:pt>
              </c:numCache>
            </c:numRef>
          </c:xVal>
          <c:yVal>
            <c:numRef>
              <c:f>(Amniotes!$B$13:$B$17,Amniotes!$B$27:$B$29)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990-4021-8485-2BC4A8864BE3}"/>
            </c:ext>
          </c:extLst>
        </c:ser>
        <c:ser>
          <c:idx val="1"/>
          <c:order val="1"/>
          <c:tx>
            <c:v>Ectotherms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(Amniotes!$C$19:$C$26,Amniotes!$C$2:$C$12)</c:f>
              <c:numCache>
                <c:formatCode>0.00</c:formatCode>
                <c:ptCount val="19"/>
                <c:pt idx="0">
                  <c:v>1.0161873562500001</c:v>
                </c:pt>
                <c:pt idx="1">
                  <c:v>1.0911093275000001</c:v>
                </c:pt>
                <c:pt idx="2">
                  <c:v>1.0960733542857142</c:v>
                </c:pt>
                <c:pt idx="3">
                  <c:v>1.05396573</c:v>
                </c:pt>
                <c:pt idx="4">
                  <c:v>0.81664444363636368</c:v>
                </c:pt>
                <c:pt idx="5">
                  <c:v>0.96115162714285707</c:v>
                </c:pt>
                <c:pt idx="6">
                  <c:v>0.75906839833333339</c:v>
                </c:pt>
                <c:pt idx="7">
                  <c:v>1.0557782677777778</c:v>
                </c:pt>
                <c:pt idx="8">
                  <c:v>0.70237042000000005</c:v>
                </c:pt>
                <c:pt idx="9">
                  <c:v>0.78809542750000006</c:v>
                </c:pt>
                <c:pt idx="10">
                  <c:v>0.41247560999999999</c:v>
                </c:pt>
                <c:pt idx="11">
                  <c:v>0.54055138999999996</c:v>
                </c:pt>
                <c:pt idx="12">
                  <c:v>0.37439710499999995</c:v>
                </c:pt>
                <c:pt idx="13">
                  <c:v>0.5202465825</c:v>
                </c:pt>
                <c:pt idx="14">
                  <c:v>0.55858709500000003</c:v>
                </c:pt>
                <c:pt idx="15">
                  <c:v>-5.3445503999999991E-2</c:v>
                </c:pt>
                <c:pt idx="16">
                  <c:v>0.50267885999999995</c:v>
                </c:pt>
                <c:pt idx="17">
                  <c:v>0.80634764000000003</c:v>
                </c:pt>
                <c:pt idx="18">
                  <c:v>0.47124685499999996</c:v>
                </c:pt>
              </c:numCache>
            </c:numRef>
          </c:xVal>
          <c:yVal>
            <c:numRef>
              <c:f>(Amniotes!$B$19:$B$26,Amniotes!$B$2:$B$12)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990-4021-8485-2BC4A8864BE3}"/>
            </c:ext>
          </c:extLst>
        </c:ser>
        <c:ser>
          <c:idx val="2"/>
          <c:order val="2"/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Amniotes!$N$2:$N$54</c:f>
              <c:numCache>
                <c:formatCode>0.00</c:formatCode>
                <c:ptCount val="53"/>
                <c:pt idx="0">
                  <c:v>-0.6</c:v>
                </c:pt>
                <c:pt idx="1">
                  <c:v>-0.55000000000000004</c:v>
                </c:pt>
                <c:pt idx="2">
                  <c:v>-0.5</c:v>
                </c:pt>
                <c:pt idx="3">
                  <c:v>-0.45</c:v>
                </c:pt>
                <c:pt idx="4">
                  <c:v>-0.4</c:v>
                </c:pt>
                <c:pt idx="5">
                  <c:v>-0.35</c:v>
                </c:pt>
                <c:pt idx="6">
                  <c:v>-0.3</c:v>
                </c:pt>
                <c:pt idx="7">
                  <c:v>-0.25</c:v>
                </c:pt>
                <c:pt idx="8">
                  <c:v>-0.20000000000000101</c:v>
                </c:pt>
                <c:pt idx="9">
                  <c:v>-0.15000000000000099</c:v>
                </c:pt>
                <c:pt idx="10">
                  <c:v>-0.100000000000001</c:v>
                </c:pt>
                <c:pt idx="11">
                  <c:v>-5.0000000000000898E-2</c:v>
                </c:pt>
                <c:pt idx="12">
                  <c:v>-9.9920072216264108E-16</c:v>
                </c:pt>
                <c:pt idx="13">
                  <c:v>4.9999999999998997E-2</c:v>
                </c:pt>
                <c:pt idx="14">
                  <c:v>9.9999999999999006E-2</c:v>
                </c:pt>
                <c:pt idx="15">
                  <c:v>0.149999999999999</c:v>
                </c:pt>
                <c:pt idx="16">
                  <c:v>0.19999999999999901</c:v>
                </c:pt>
                <c:pt idx="17">
                  <c:v>0.249999999999999</c:v>
                </c:pt>
                <c:pt idx="18">
                  <c:v>0.29999999999999899</c:v>
                </c:pt>
                <c:pt idx="19">
                  <c:v>0.34999999999999898</c:v>
                </c:pt>
                <c:pt idx="20">
                  <c:v>0.39999999999999902</c:v>
                </c:pt>
                <c:pt idx="21">
                  <c:v>0.45</c:v>
                </c:pt>
                <c:pt idx="22">
                  <c:v>0.5</c:v>
                </c:pt>
                <c:pt idx="23">
                  <c:v>0.55000000000000004</c:v>
                </c:pt>
                <c:pt idx="24">
                  <c:v>0.6</c:v>
                </c:pt>
                <c:pt idx="25">
                  <c:v>0.65</c:v>
                </c:pt>
                <c:pt idx="26">
                  <c:v>0.7</c:v>
                </c:pt>
                <c:pt idx="27">
                  <c:v>0.75</c:v>
                </c:pt>
                <c:pt idx="28">
                  <c:v>0.8</c:v>
                </c:pt>
                <c:pt idx="29">
                  <c:v>0.85</c:v>
                </c:pt>
                <c:pt idx="30">
                  <c:v>0.9</c:v>
                </c:pt>
                <c:pt idx="31">
                  <c:v>0.95</c:v>
                </c:pt>
                <c:pt idx="32">
                  <c:v>1</c:v>
                </c:pt>
                <c:pt idx="33">
                  <c:v>1.05</c:v>
                </c:pt>
                <c:pt idx="34">
                  <c:v>1.1000000000000001</c:v>
                </c:pt>
                <c:pt idx="35">
                  <c:v>1.1499999999999999</c:v>
                </c:pt>
                <c:pt idx="36">
                  <c:v>1.2</c:v>
                </c:pt>
                <c:pt idx="37">
                  <c:v>1.25</c:v>
                </c:pt>
                <c:pt idx="38">
                  <c:v>1.3</c:v>
                </c:pt>
                <c:pt idx="39">
                  <c:v>1.35</c:v>
                </c:pt>
                <c:pt idx="40">
                  <c:v>1.4</c:v>
                </c:pt>
                <c:pt idx="41">
                  <c:v>1.45</c:v>
                </c:pt>
                <c:pt idx="42">
                  <c:v>1.5</c:v>
                </c:pt>
                <c:pt idx="43">
                  <c:v>1.55</c:v>
                </c:pt>
                <c:pt idx="44">
                  <c:v>1.6</c:v>
                </c:pt>
                <c:pt idx="45">
                  <c:v>1.65</c:v>
                </c:pt>
                <c:pt idx="46">
                  <c:v>1.7</c:v>
                </c:pt>
                <c:pt idx="47">
                  <c:v>1.75</c:v>
                </c:pt>
                <c:pt idx="48">
                  <c:v>1.8</c:v>
                </c:pt>
                <c:pt idx="49">
                  <c:v>1.85</c:v>
                </c:pt>
                <c:pt idx="50">
                  <c:v>1.9</c:v>
                </c:pt>
              </c:numCache>
            </c:numRef>
          </c:xVal>
          <c:yVal>
            <c:numRef>
              <c:f>Amniotes!$P$2:$P$54</c:f>
              <c:numCache>
                <c:formatCode>0.00</c:formatCode>
                <c:ptCount val="53"/>
                <c:pt idx="0">
                  <c:v>5.2952238967820266E-6</c:v>
                </c:pt>
                <c:pt idx="1">
                  <c:v>7.4670730187298851E-6</c:v>
                </c:pt>
                <c:pt idx="2">
                  <c:v>1.0529702026917579E-5</c:v>
                </c:pt>
                <c:pt idx="3">
                  <c:v>1.4848453366203488E-5</c:v>
                </c:pt>
                <c:pt idx="4">
                  <c:v>2.0938501038659243E-5</c:v>
                </c:pt>
                <c:pt idx="5">
                  <c:v>2.9526289359970909E-5</c:v>
                </c:pt>
                <c:pt idx="6">
                  <c:v>4.1636155855846972E-5</c:v>
                </c:pt>
                <c:pt idx="7">
                  <c:v>5.8712452585854999E-5</c:v>
                </c:pt>
                <c:pt idx="8">
                  <c:v>8.2791695696516306E-5</c:v>
                </c:pt>
                <c:pt idx="9">
                  <c:v>1.1674520277068866E-4</c:v>
                </c:pt>
                <c:pt idx="10">
                  <c:v>1.6462101008806834E-4</c:v>
                </c:pt>
                <c:pt idx="11">
                  <c:v>2.3212555380269586E-4</c:v>
                </c:pt>
                <c:pt idx="12">
                  <c:v>3.2730197065026693E-4</c:v>
                </c:pt>
                <c:pt idx="13">
                  <c:v>4.6148473049782078E-4</c:v>
                </c:pt>
                <c:pt idx="14">
                  <c:v>6.5064208872535757E-4</c:v>
                </c:pt>
                <c:pt idx="15">
                  <c:v>9.1726175191436047E-4</c:v>
                </c:pt>
                <c:pt idx="16">
                  <c:v>1.2929952770361344E-3</c:v>
                </c:pt>
                <c:pt idx="17">
                  <c:v>1.8223579846373703E-3</c:v>
                </c:pt>
                <c:pt idx="18">
                  <c:v>2.5678888122713309E-3</c:v>
                </c:pt>
                <c:pt idx="19">
                  <c:v>3.6173127212344816E-3</c:v>
                </c:pt>
                <c:pt idx="20">
                  <c:v>5.093416618327489E-3</c:v>
                </c:pt>
                <c:pt idx="21">
                  <c:v>7.1675359384961741E-3</c:v>
                </c:pt>
                <c:pt idx="22">
                  <c:v>1.0077713898725688E-2</c:v>
                </c:pt>
                <c:pt idx="23">
                  <c:v>1.4152644969707879E-2</c:v>
                </c:pt>
                <c:pt idx="24">
                  <c:v>1.9842250494255666E-2</c:v>
                </c:pt>
                <c:pt idx="25">
                  <c:v>2.7754779432836243E-2</c:v>
                </c:pt>
                <c:pt idx="26">
                  <c:v>3.8698025909084374E-2</c:v>
                </c:pt>
                <c:pt idx="27">
                  <c:v>5.3717617792706431E-2</c:v>
                </c:pt>
                <c:pt idx="28">
                  <c:v>7.4117202514118727E-2</c:v>
                </c:pt>
                <c:pt idx="29">
                  <c:v>0.10143325430854373</c:v>
                </c:pt>
                <c:pt idx="30">
                  <c:v>0.13732353666220726</c:v>
                </c:pt>
                <c:pt idx="31">
                  <c:v>0.18332210822298545</c:v>
                </c:pt>
                <c:pt idx="32">
                  <c:v>0.24043429109183798</c:v>
                </c:pt>
                <c:pt idx="33">
                  <c:v>0.30861548793507365</c:v>
                </c:pt>
                <c:pt idx="34">
                  <c:v>0.38629808913321984</c:v>
                </c:pt>
                <c:pt idx="35">
                  <c:v>0.47023523472642542</c:v>
                </c:pt>
                <c:pt idx="36">
                  <c:v>0.55589045586813002</c:v>
                </c:pt>
                <c:pt idx="37">
                  <c:v>0.63834773088775432</c:v>
                </c:pt>
                <c:pt idx="38">
                  <c:v>0.71338880412035166</c:v>
                </c:pt>
                <c:pt idx="39">
                  <c:v>0.77826774244973207</c:v>
                </c:pt>
                <c:pt idx="40">
                  <c:v>0.83192052774024938</c:v>
                </c:pt>
                <c:pt idx="41">
                  <c:v>0.87468135493271737</c:v>
                </c:pt>
                <c:pt idx="42">
                  <c:v>0.90776953237718971</c:v>
                </c:pt>
                <c:pt idx="43">
                  <c:v>0.93279262996946533</c:v>
                </c:pt>
                <c:pt idx="44">
                  <c:v>0.9513902403889466</c:v>
                </c:pt>
                <c:pt idx="45">
                  <c:v>0.96503443282024692</c:v>
                </c:pt>
                <c:pt idx="46">
                  <c:v>0.97494969813369892</c:v>
                </c:pt>
                <c:pt idx="47">
                  <c:v>0.98210540627028131</c:v>
                </c:pt>
                <c:pt idx="48">
                  <c:v>0.98724380513618615</c:v>
                </c:pt>
                <c:pt idx="49">
                  <c:v>0.99092036338671519</c:v>
                </c:pt>
                <c:pt idx="50">
                  <c:v>0.99354420257444576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990-4021-8485-2BC4A8864BE3}"/>
            </c:ext>
          </c:extLst>
        </c:ser>
        <c:ser>
          <c:idx val="3"/>
          <c:order val="3"/>
          <c:spPr>
            <a:ln w="25400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Amniotes!$S$2:$S$52</c:f>
              <c:numCache>
                <c:formatCode>General</c:formatCode>
                <c:ptCount val="51"/>
              </c:numCache>
            </c:numRef>
          </c:xVal>
          <c:yVal>
            <c:numRef>
              <c:f>Amniotes!$U$2:$U$52</c:f>
              <c:numCache>
                <c:formatCode>0.00</c:formatCode>
                <c:ptCount val="5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680-42C6-BE6E-CFDEB0CDC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342392"/>
        <c:axId val="605346328"/>
      </c:scatterChart>
      <c:valAx>
        <c:axId val="605342392"/>
        <c:scaling>
          <c:orientation val="minMax"/>
          <c:max val="1.9"/>
          <c:min val="-0.60000000000000009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5346328"/>
        <c:crosses val="autoZero"/>
        <c:crossBetween val="midCat"/>
      </c:valAx>
      <c:valAx>
        <c:axId val="605346328"/>
        <c:scaling>
          <c:orientation val="minMax"/>
          <c:max val="1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5342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2"/>
          <c:order val="2"/>
          <c:tx>
            <c:v>Endotherms</c:v>
          </c:tx>
          <c:spPr>
            <a:solidFill>
              <a:srgbClr val="FF0000">
                <a:alpha val="34000"/>
              </a:srgbClr>
            </a:solidFill>
            <a:ln>
              <a:noFill/>
            </a:ln>
            <a:effectLst/>
          </c:spPr>
          <c:cat>
            <c:numRef>
              <c:f>Amniotes!$S$57:$S$227</c:f>
              <c:numCache>
                <c:formatCode>0.00</c:formatCode>
                <c:ptCount val="1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6.0240963855421858</c:v>
                </c:pt>
                <c:pt idx="4">
                  <c:v>12.048192771084372</c:v>
                </c:pt>
                <c:pt idx="5">
                  <c:v>18.072289156626557</c:v>
                </c:pt>
                <c:pt idx="6">
                  <c:v>24.096385542168743</c:v>
                </c:pt>
                <c:pt idx="7">
                  <c:v>30.12048192771093</c:v>
                </c:pt>
                <c:pt idx="8">
                  <c:v>36.144578313253113</c:v>
                </c:pt>
                <c:pt idx="9">
                  <c:v>42.1686746987953</c:v>
                </c:pt>
                <c:pt idx="10">
                  <c:v>48.192771084337487</c:v>
                </c:pt>
                <c:pt idx="11">
                  <c:v>54.216867469879666</c:v>
                </c:pt>
                <c:pt idx="12">
                  <c:v>60.24096385542186</c:v>
                </c:pt>
                <c:pt idx="13">
                  <c:v>66.265060240964033</c:v>
                </c:pt>
                <c:pt idx="14">
                  <c:v>72.289156626506227</c:v>
                </c:pt>
                <c:pt idx="15">
                  <c:v>78.313253012048406</c:v>
                </c:pt>
                <c:pt idx="16">
                  <c:v>84.3373493975906</c:v>
                </c:pt>
                <c:pt idx="17">
                  <c:v>90.36144578313278</c:v>
                </c:pt>
                <c:pt idx="18">
                  <c:v>96.385542168674974</c:v>
                </c:pt>
                <c:pt idx="19">
                  <c:v>102.40963855421715</c:v>
                </c:pt>
                <c:pt idx="20">
                  <c:v>108.43373493975933</c:v>
                </c:pt>
                <c:pt idx="21">
                  <c:v>114.45783132530151</c:v>
                </c:pt>
                <c:pt idx="22">
                  <c:v>120.48192771084372</c:v>
                </c:pt>
                <c:pt idx="23">
                  <c:v>126.5060240963859</c:v>
                </c:pt>
                <c:pt idx="24">
                  <c:v>132.53012048192807</c:v>
                </c:pt>
                <c:pt idx="25">
                  <c:v>138.55421686747025</c:v>
                </c:pt>
                <c:pt idx="26">
                  <c:v>144.57831325301245</c:v>
                </c:pt>
                <c:pt idx="27">
                  <c:v>150.60240963855463</c:v>
                </c:pt>
                <c:pt idx="28">
                  <c:v>156.62650602409681</c:v>
                </c:pt>
                <c:pt idx="29">
                  <c:v>162.65060240963899</c:v>
                </c:pt>
                <c:pt idx="30">
                  <c:v>168.6746987951812</c:v>
                </c:pt>
                <c:pt idx="31">
                  <c:v>174.69879518072338</c:v>
                </c:pt>
                <c:pt idx="32">
                  <c:v>180.72289156626556</c:v>
                </c:pt>
                <c:pt idx="33">
                  <c:v>186.74698795180774</c:v>
                </c:pt>
                <c:pt idx="34">
                  <c:v>192.77108433734995</c:v>
                </c:pt>
                <c:pt idx="35">
                  <c:v>198.79518072289213</c:v>
                </c:pt>
                <c:pt idx="36">
                  <c:v>204.81927710843431</c:v>
                </c:pt>
                <c:pt idx="37">
                  <c:v>210.84337349397643</c:v>
                </c:pt>
                <c:pt idx="38">
                  <c:v>216.86746987951861</c:v>
                </c:pt>
                <c:pt idx="39">
                  <c:v>222.89156626506079</c:v>
                </c:pt>
                <c:pt idx="40">
                  <c:v>228.91566265060297</c:v>
                </c:pt>
                <c:pt idx="41">
                  <c:v>234.9397590361452</c:v>
                </c:pt>
                <c:pt idx="42">
                  <c:v>240.96385542168738</c:v>
                </c:pt>
                <c:pt idx="43">
                  <c:v>246.98795180722956</c:v>
                </c:pt>
                <c:pt idx="44">
                  <c:v>253.01204819277174</c:v>
                </c:pt>
                <c:pt idx="45">
                  <c:v>259.03614457831389</c:v>
                </c:pt>
                <c:pt idx="46">
                  <c:v>265.06024096385607</c:v>
                </c:pt>
                <c:pt idx="47">
                  <c:v>271.08433734939825</c:v>
                </c:pt>
                <c:pt idx="48">
                  <c:v>277.10843373494043</c:v>
                </c:pt>
                <c:pt idx="49">
                  <c:v>283.13253012048261</c:v>
                </c:pt>
                <c:pt idx="50">
                  <c:v>289.15662650602485</c:v>
                </c:pt>
                <c:pt idx="51">
                  <c:v>295.18072289156703</c:v>
                </c:pt>
                <c:pt idx="52">
                  <c:v>301.20481927710921</c:v>
                </c:pt>
                <c:pt idx="53">
                  <c:v>307.22891566265133</c:v>
                </c:pt>
                <c:pt idx="54">
                  <c:v>313.25301204819357</c:v>
                </c:pt>
                <c:pt idx="55">
                  <c:v>319.27710843373569</c:v>
                </c:pt>
                <c:pt idx="56">
                  <c:v>325.30120481927793</c:v>
                </c:pt>
                <c:pt idx="57">
                  <c:v>331.32530120482011</c:v>
                </c:pt>
                <c:pt idx="58">
                  <c:v>337.34939759036229</c:v>
                </c:pt>
                <c:pt idx="59">
                  <c:v>343.37349397590447</c:v>
                </c:pt>
                <c:pt idx="60">
                  <c:v>349.39759036144665</c:v>
                </c:pt>
                <c:pt idx="61">
                  <c:v>355.42168674698883</c:v>
                </c:pt>
                <c:pt idx="62">
                  <c:v>361.44578313253101</c:v>
                </c:pt>
                <c:pt idx="63">
                  <c:v>367.46987951807318</c:v>
                </c:pt>
                <c:pt idx="64">
                  <c:v>373.49397590361536</c:v>
                </c:pt>
                <c:pt idx="65">
                  <c:v>379.51807228915754</c:v>
                </c:pt>
                <c:pt idx="66">
                  <c:v>385.54216867469978</c:v>
                </c:pt>
                <c:pt idx="67">
                  <c:v>391.5662650602419</c:v>
                </c:pt>
                <c:pt idx="68">
                  <c:v>397.59036144578414</c:v>
                </c:pt>
                <c:pt idx="69">
                  <c:v>403.61445783132626</c:v>
                </c:pt>
                <c:pt idx="70">
                  <c:v>409.6385542168685</c:v>
                </c:pt>
                <c:pt idx="71">
                  <c:v>415.66265060241068</c:v>
                </c:pt>
                <c:pt idx="72">
                  <c:v>421.68674698795286</c:v>
                </c:pt>
                <c:pt idx="73">
                  <c:v>427.71084337349504</c:v>
                </c:pt>
                <c:pt idx="74">
                  <c:v>433.73493975903722</c:v>
                </c:pt>
                <c:pt idx="75">
                  <c:v>439.7590361445794</c:v>
                </c:pt>
                <c:pt idx="76">
                  <c:v>445.78313253012158</c:v>
                </c:pt>
                <c:pt idx="77">
                  <c:v>451.80722891566376</c:v>
                </c:pt>
                <c:pt idx="78">
                  <c:v>457.83132530120588</c:v>
                </c:pt>
                <c:pt idx="79">
                  <c:v>463.85542168674812</c:v>
                </c:pt>
                <c:pt idx="80">
                  <c:v>469.87951807229041</c:v>
                </c:pt>
                <c:pt idx="81">
                  <c:v>475.90361445783248</c:v>
                </c:pt>
                <c:pt idx="82">
                  <c:v>481.92771084337465</c:v>
                </c:pt>
                <c:pt idx="83">
                  <c:v>487.95180722891683</c:v>
                </c:pt>
                <c:pt idx="84">
                  <c:v>493.97590361445913</c:v>
                </c:pt>
                <c:pt idx="85">
                  <c:v>500.00000000000119</c:v>
                </c:pt>
                <c:pt idx="86">
                  <c:v>506.02409638554337</c:v>
                </c:pt>
                <c:pt idx="87">
                  <c:v>512.04819277108561</c:v>
                </c:pt>
                <c:pt idx="88">
                  <c:v>518.07228915662779</c:v>
                </c:pt>
                <c:pt idx="89">
                  <c:v>524.09638554216997</c:v>
                </c:pt>
                <c:pt idx="90">
                  <c:v>530.12048192771215</c:v>
                </c:pt>
                <c:pt idx="91">
                  <c:v>536.14457831325433</c:v>
                </c:pt>
                <c:pt idx="92">
                  <c:v>542.16867469879651</c:v>
                </c:pt>
                <c:pt idx="93">
                  <c:v>548.19277108433869</c:v>
                </c:pt>
                <c:pt idx="94">
                  <c:v>554.21686746988087</c:v>
                </c:pt>
                <c:pt idx="95">
                  <c:v>560.24096385542305</c:v>
                </c:pt>
                <c:pt idx="96">
                  <c:v>566.26506024096534</c:v>
                </c:pt>
                <c:pt idx="97">
                  <c:v>572.28915662650752</c:v>
                </c:pt>
                <c:pt idx="98">
                  <c:v>578.3132530120497</c:v>
                </c:pt>
                <c:pt idx="99">
                  <c:v>584.33734939759188</c:v>
                </c:pt>
                <c:pt idx="100">
                  <c:v>590.36144578313406</c:v>
                </c:pt>
                <c:pt idx="101">
                  <c:v>596.38554216867624</c:v>
                </c:pt>
                <c:pt idx="102">
                  <c:v>602.40963855421842</c:v>
                </c:pt>
                <c:pt idx="103">
                  <c:v>608.4337349397606</c:v>
                </c:pt>
                <c:pt idx="104">
                  <c:v>614.45783132530278</c:v>
                </c:pt>
                <c:pt idx="105">
                  <c:v>620.48192771084496</c:v>
                </c:pt>
                <c:pt idx="106">
                  <c:v>626.50602409638714</c:v>
                </c:pt>
                <c:pt idx="107">
                  <c:v>632.53012048192932</c:v>
                </c:pt>
                <c:pt idx="108">
                  <c:v>638.5542168674715</c:v>
                </c:pt>
                <c:pt idx="109">
                  <c:v>644.57831325301368</c:v>
                </c:pt>
                <c:pt idx="110">
                  <c:v>650.60240963855586</c:v>
                </c:pt>
                <c:pt idx="111">
                  <c:v>656.62650602409792</c:v>
                </c:pt>
                <c:pt idx="112">
                  <c:v>662.65060240964021</c:v>
                </c:pt>
                <c:pt idx="113">
                  <c:v>668.67469879518217</c:v>
                </c:pt>
                <c:pt idx="114">
                  <c:v>674.69879518072446</c:v>
                </c:pt>
                <c:pt idx="115">
                  <c:v>680.72289156626641</c:v>
                </c:pt>
                <c:pt idx="116">
                  <c:v>686.74698795180871</c:v>
                </c:pt>
                <c:pt idx="117">
                  <c:v>692.77108433735066</c:v>
                </c:pt>
                <c:pt idx="118">
                  <c:v>698.79518072289295</c:v>
                </c:pt>
                <c:pt idx="119">
                  <c:v>704.81927710843502</c:v>
                </c:pt>
                <c:pt idx="120">
                  <c:v>710.8433734939772</c:v>
                </c:pt>
                <c:pt idx="121">
                  <c:v>716.86746987951938</c:v>
                </c:pt>
                <c:pt idx="122">
                  <c:v>722.89156626506156</c:v>
                </c:pt>
                <c:pt idx="123">
                  <c:v>728.91566265060362</c:v>
                </c:pt>
                <c:pt idx="124">
                  <c:v>734.9397590361458</c:v>
                </c:pt>
                <c:pt idx="125">
                  <c:v>740.96385542168787</c:v>
                </c:pt>
                <c:pt idx="126">
                  <c:v>746.98795180723016</c:v>
                </c:pt>
                <c:pt idx="127">
                  <c:v>753.01204819277211</c:v>
                </c:pt>
                <c:pt idx="128">
                  <c:v>759.03614457831441</c:v>
                </c:pt>
                <c:pt idx="129">
                  <c:v>765.06024096385636</c:v>
                </c:pt>
                <c:pt idx="130">
                  <c:v>771.08433734939865</c:v>
                </c:pt>
                <c:pt idx="131">
                  <c:v>777.10843373494072</c:v>
                </c:pt>
                <c:pt idx="132">
                  <c:v>783.1325301204829</c:v>
                </c:pt>
                <c:pt idx="133">
                  <c:v>789.15662650602508</c:v>
                </c:pt>
                <c:pt idx="134">
                  <c:v>795.18072289156726</c:v>
                </c:pt>
                <c:pt idx="135">
                  <c:v>801.20481927710932</c:v>
                </c:pt>
                <c:pt idx="136">
                  <c:v>807.2289156626515</c:v>
                </c:pt>
                <c:pt idx="137">
                  <c:v>813.25301204819357</c:v>
                </c:pt>
                <c:pt idx="138">
                  <c:v>819.27710843373575</c:v>
                </c:pt>
                <c:pt idx="139">
                  <c:v>825.3012048192777</c:v>
                </c:pt>
                <c:pt idx="140">
                  <c:v>831.32530120482011</c:v>
                </c:pt>
                <c:pt idx="141">
                  <c:v>837.34939759036206</c:v>
                </c:pt>
                <c:pt idx="142">
                  <c:v>843.37349397590424</c:v>
                </c:pt>
                <c:pt idx="143">
                  <c:v>849.39759036144642</c:v>
                </c:pt>
                <c:pt idx="144">
                  <c:v>855.4216867469886</c:v>
                </c:pt>
                <c:pt idx="145">
                  <c:v>861.44578313253066</c:v>
                </c:pt>
                <c:pt idx="146">
                  <c:v>867.46987951807284</c:v>
                </c:pt>
                <c:pt idx="147">
                  <c:v>873.49397590361502</c:v>
                </c:pt>
                <c:pt idx="148">
                  <c:v>879.5180722891572</c:v>
                </c:pt>
                <c:pt idx="149">
                  <c:v>885.54216867469916</c:v>
                </c:pt>
                <c:pt idx="150">
                  <c:v>891.56626506024156</c:v>
                </c:pt>
                <c:pt idx="151">
                  <c:v>897.59036144578351</c:v>
                </c:pt>
                <c:pt idx="152">
                  <c:v>903.61445783132569</c:v>
                </c:pt>
                <c:pt idx="153">
                  <c:v>909.63855421686776</c:v>
                </c:pt>
                <c:pt idx="154">
                  <c:v>915.66265060241005</c:v>
                </c:pt>
                <c:pt idx="155">
                  <c:v>921.68674698795212</c:v>
                </c:pt>
                <c:pt idx="156">
                  <c:v>927.7108433734943</c:v>
                </c:pt>
                <c:pt idx="157">
                  <c:v>933.73493975903648</c:v>
                </c:pt>
                <c:pt idx="158">
                  <c:v>939.75903614457866</c:v>
                </c:pt>
                <c:pt idx="159">
                  <c:v>945.78313253012061</c:v>
                </c:pt>
                <c:pt idx="160">
                  <c:v>951.80722891566279</c:v>
                </c:pt>
                <c:pt idx="161">
                  <c:v>957.83132530120497</c:v>
                </c:pt>
                <c:pt idx="162">
                  <c:v>963.85542168674715</c:v>
                </c:pt>
                <c:pt idx="163">
                  <c:v>969.8795180722891</c:v>
                </c:pt>
                <c:pt idx="164">
                  <c:v>975.90361445783151</c:v>
                </c:pt>
                <c:pt idx="165">
                  <c:v>981.92771084337346</c:v>
                </c:pt>
                <c:pt idx="166">
                  <c:v>987.95180722891564</c:v>
                </c:pt>
                <c:pt idx="167">
                  <c:v>993.97590361445771</c:v>
                </c:pt>
                <c:pt idx="168">
                  <c:v>1000</c:v>
                </c:pt>
                <c:pt idx="169">
                  <c:v>1000</c:v>
                </c:pt>
                <c:pt idx="170">
                  <c:v>1000</c:v>
                </c:pt>
              </c:numCache>
            </c:numRef>
          </c:cat>
          <c:val>
            <c:numRef>
              <c:f>Amniotes!$T$57:$T$227</c:f>
              <c:numCache>
                <c:formatCode>0.00</c:formatCode>
                <c:ptCount val="1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4.8617439999999999E-8</c:v>
                </c:pt>
                <c:pt idx="84">
                  <c:v>2.049533E-7</c:v>
                </c:pt>
                <c:pt idx="85">
                  <c:v>7.9638430000000002E-7</c:v>
                </c:pt>
                <c:pt idx="86">
                  <c:v>2.8609899999999999E-6</c:v>
                </c:pt>
                <c:pt idx="87">
                  <c:v>9.5149290000000003E-6</c:v>
                </c:pt>
                <c:pt idx="88">
                  <c:v>2.9269029999999999E-5</c:v>
                </c:pt>
                <c:pt idx="89">
                  <c:v>8.3339330000000006E-5</c:v>
                </c:pt>
                <c:pt idx="90">
                  <c:v>2.201293E-4</c:v>
                </c:pt>
                <c:pt idx="91">
                  <c:v>5.4001859999999995E-4</c:v>
                </c:pt>
                <c:pt idx="92">
                  <c:v>1.228839E-3</c:v>
                </c:pt>
                <c:pt idx="93">
                  <c:v>2.5985000000000001E-3</c:v>
                </c:pt>
                <c:pt idx="94">
                  <c:v>5.1178580000000003E-3</c:v>
                </c:pt>
                <c:pt idx="95">
                  <c:v>9.4156359999999998E-3</c:v>
                </c:pt>
                <c:pt idx="96">
                  <c:v>1.623927E-2</c:v>
                </c:pt>
                <c:pt idx="97">
                  <c:v>2.6369610000000002E-2</c:v>
                </c:pt>
                <c:pt idx="98">
                  <c:v>4.0510369999999997E-2</c:v>
                </c:pt>
                <c:pt idx="99">
                  <c:v>5.9185799999999997E-2</c:v>
                </c:pt>
                <c:pt idx="100">
                  <c:v>8.2597740000000003E-2</c:v>
                </c:pt>
                <c:pt idx="101">
                  <c:v>0.11047079999999999</c:v>
                </c:pt>
                <c:pt idx="102">
                  <c:v>0.14185719999999999</c:v>
                </c:pt>
                <c:pt idx="103">
                  <c:v>0.17490900000000001</c:v>
                </c:pt>
                <c:pt idx="104">
                  <c:v>0.2068333</c:v>
                </c:pt>
                <c:pt idx="105">
                  <c:v>0.23425289999999999</c:v>
                </c:pt>
                <c:pt idx="106">
                  <c:v>0.25391760000000002</c:v>
                </c:pt>
                <c:pt idx="107">
                  <c:v>0.26378299999999999</c:v>
                </c:pt>
                <c:pt idx="108">
                  <c:v>0.26372040000000002</c:v>
                </c:pt>
                <c:pt idx="109">
                  <c:v>0.25580160000000002</c:v>
                </c:pt>
                <c:pt idx="110">
                  <c:v>0.24373909999999999</c:v>
                </c:pt>
                <c:pt idx="111">
                  <c:v>0.232018</c:v>
                </c:pt>
                <c:pt idx="112">
                  <c:v>0.2250906</c:v>
                </c:pt>
                <c:pt idx="113">
                  <c:v>0.2268741</c:v>
                </c:pt>
                <c:pt idx="114">
                  <c:v>0.24057220000000001</c:v>
                </c:pt>
                <c:pt idx="115">
                  <c:v>0.26863979999999998</c:v>
                </c:pt>
                <c:pt idx="116">
                  <c:v>0.31271209999999999</c:v>
                </c:pt>
                <c:pt idx="117">
                  <c:v>0.37349080000000001</c:v>
                </c:pt>
                <c:pt idx="118">
                  <c:v>0.4503047</c:v>
                </c:pt>
                <c:pt idx="119">
                  <c:v>0.54106180000000004</c:v>
                </c:pt>
                <c:pt idx="120">
                  <c:v>0.64214309999999997</c:v>
                </c:pt>
                <c:pt idx="121">
                  <c:v>0.74861319999999998</c:v>
                </c:pt>
                <c:pt idx="122">
                  <c:v>0.85486709999999999</c:v>
                </c:pt>
                <c:pt idx="123">
                  <c:v>0.95573799999999998</c:v>
                </c:pt>
                <c:pt idx="124">
                  <c:v>1.047876</c:v>
                </c:pt>
                <c:pt idx="125">
                  <c:v>1.1307929999999999</c:v>
                </c:pt>
                <c:pt idx="126">
                  <c:v>1.207163</c:v>
                </c:pt>
                <c:pt idx="127">
                  <c:v>1.281935</c:v>
                </c:pt>
                <c:pt idx="128">
                  <c:v>1.360047</c:v>
                </c:pt>
                <c:pt idx="129">
                  <c:v>1.444296</c:v>
                </c:pt>
                <c:pt idx="130">
                  <c:v>1.533952</c:v>
                </c:pt>
                <c:pt idx="131">
                  <c:v>1.6250260000000001</c:v>
                </c:pt>
                <c:pt idx="132">
                  <c:v>1.7121090000000001</c:v>
                </c:pt>
                <c:pt idx="133">
                  <c:v>1.7909390000000001</c:v>
                </c:pt>
                <c:pt idx="134">
                  <c:v>1.86046</c:v>
                </c:pt>
                <c:pt idx="135">
                  <c:v>1.9234199999999999</c:v>
                </c:pt>
                <c:pt idx="136">
                  <c:v>1.985112</c:v>
                </c:pt>
                <c:pt idx="137">
                  <c:v>2.050589</c:v>
                </c:pt>
                <c:pt idx="138">
                  <c:v>2.1216870000000001</c:v>
                </c:pt>
                <c:pt idx="139">
                  <c:v>2.1950099999999999</c:v>
                </c:pt>
                <c:pt idx="140">
                  <c:v>2.2619549999999999</c:v>
                </c:pt>
                <c:pt idx="141">
                  <c:v>2.311096</c:v>
                </c:pt>
                <c:pt idx="142">
                  <c:v>2.332103</c:v>
                </c:pt>
                <c:pt idx="143">
                  <c:v>2.3194620000000001</c:v>
                </c:pt>
                <c:pt idx="144">
                  <c:v>2.2741539999999998</c:v>
                </c:pt>
                <c:pt idx="145">
                  <c:v>2.2023419999999998</c:v>
                </c:pt>
                <c:pt idx="146">
                  <c:v>2.1115200000000001</c:v>
                </c:pt>
                <c:pt idx="147">
                  <c:v>2.0066410000000001</c:v>
                </c:pt>
                <c:pt idx="148">
                  <c:v>1.8885719999999999</c:v>
                </c:pt>
                <c:pt idx="149">
                  <c:v>1.755536</c:v>
                </c:pt>
                <c:pt idx="150">
                  <c:v>1.6062609999999999</c:v>
                </c:pt>
                <c:pt idx="151">
                  <c:v>1.4427540000000001</c:v>
                </c:pt>
                <c:pt idx="152">
                  <c:v>1.270983</c:v>
                </c:pt>
                <c:pt idx="153">
                  <c:v>1.0993280000000001</c:v>
                </c:pt>
                <c:pt idx="154">
                  <c:v>0.93581579999999998</c:v>
                </c:pt>
                <c:pt idx="155">
                  <c:v>0.78609150000000005</c:v>
                </c:pt>
                <c:pt idx="156">
                  <c:v>0.65283630000000004</c:v>
                </c:pt>
                <c:pt idx="157">
                  <c:v>0.53642710000000005</c:v>
                </c:pt>
                <c:pt idx="158">
                  <c:v>0.43606590000000001</c:v>
                </c:pt>
                <c:pt idx="159">
                  <c:v>0.3506687</c:v>
                </c:pt>
                <c:pt idx="160">
                  <c:v>0.27925630000000001</c:v>
                </c:pt>
                <c:pt idx="161">
                  <c:v>0.2209971</c:v>
                </c:pt>
                <c:pt idx="162">
                  <c:v>0.17493259999999999</c:v>
                </c:pt>
                <c:pt idx="163">
                  <c:v>0.1398634</c:v>
                </c:pt>
                <c:pt idx="164">
                  <c:v>0.11419</c:v>
                </c:pt>
                <c:pt idx="165">
                  <c:v>9.5849400000000001E-2</c:v>
                </c:pt>
                <c:pt idx="166">
                  <c:v>8.2430729999999994E-2</c:v>
                </c:pt>
                <c:pt idx="167">
                  <c:v>7.1603600000000003E-2</c:v>
                </c:pt>
                <c:pt idx="168">
                  <c:v>6.1543309999999997E-2</c:v>
                </c:pt>
                <c:pt idx="169">
                  <c:v>0</c:v>
                </c:pt>
                <c:pt idx="1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FE-41A3-9669-A3208AE02C0B}"/>
            </c:ext>
          </c:extLst>
        </c:ser>
        <c:ser>
          <c:idx val="3"/>
          <c:order val="3"/>
          <c:tx>
            <c:v>Ectotherms</c:v>
          </c:tx>
          <c:spPr>
            <a:solidFill>
              <a:schemeClr val="accent1">
                <a:alpha val="34000"/>
              </a:schemeClr>
            </a:solidFill>
            <a:ln>
              <a:noFill/>
            </a:ln>
            <a:effectLst/>
          </c:spPr>
          <c:cat>
            <c:numRef>
              <c:f>Amniotes!$S$57:$S$227</c:f>
              <c:numCache>
                <c:formatCode>0.00</c:formatCode>
                <c:ptCount val="1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6.0240963855421858</c:v>
                </c:pt>
                <c:pt idx="4">
                  <c:v>12.048192771084372</c:v>
                </c:pt>
                <c:pt idx="5">
                  <c:v>18.072289156626557</c:v>
                </c:pt>
                <c:pt idx="6">
                  <c:v>24.096385542168743</c:v>
                </c:pt>
                <c:pt idx="7">
                  <c:v>30.12048192771093</c:v>
                </c:pt>
                <c:pt idx="8">
                  <c:v>36.144578313253113</c:v>
                </c:pt>
                <c:pt idx="9">
                  <c:v>42.1686746987953</c:v>
                </c:pt>
                <c:pt idx="10">
                  <c:v>48.192771084337487</c:v>
                </c:pt>
                <c:pt idx="11">
                  <c:v>54.216867469879666</c:v>
                </c:pt>
                <c:pt idx="12">
                  <c:v>60.24096385542186</c:v>
                </c:pt>
                <c:pt idx="13">
                  <c:v>66.265060240964033</c:v>
                </c:pt>
                <c:pt idx="14">
                  <c:v>72.289156626506227</c:v>
                </c:pt>
                <c:pt idx="15">
                  <c:v>78.313253012048406</c:v>
                </c:pt>
                <c:pt idx="16">
                  <c:v>84.3373493975906</c:v>
                </c:pt>
                <c:pt idx="17">
                  <c:v>90.36144578313278</c:v>
                </c:pt>
                <c:pt idx="18">
                  <c:v>96.385542168674974</c:v>
                </c:pt>
                <c:pt idx="19">
                  <c:v>102.40963855421715</c:v>
                </c:pt>
                <c:pt idx="20">
                  <c:v>108.43373493975933</c:v>
                </c:pt>
                <c:pt idx="21">
                  <c:v>114.45783132530151</c:v>
                </c:pt>
                <c:pt idx="22">
                  <c:v>120.48192771084372</c:v>
                </c:pt>
                <c:pt idx="23">
                  <c:v>126.5060240963859</c:v>
                </c:pt>
                <c:pt idx="24">
                  <c:v>132.53012048192807</c:v>
                </c:pt>
                <c:pt idx="25">
                  <c:v>138.55421686747025</c:v>
                </c:pt>
                <c:pt idx="26">
                  <c:v>144.57831325301245</c:v>
                </c:pt>
                <c:pt idx="27">
                  <c:v>150.60240963855463</c:v>
                </c:pt>
                <c:pt idx="28">
                  <c:v>156.62650602409681</c:v>
                </c:pt>
                <c:pt idx="29">
                  <c:v>162.65060240963899</c:v>
                </c:pt>
                <c:pt idx="30">
                  <c:v>168.6746987951812</c:v>
                </c:pt>
                <c:pt idx="31">
                  <c:v>174.69879518072338</c:v>
                </c:pt>
                <c:pt idx="32">
                  <c:v>180.72289156626556</c:v>
                </c:pt>
                <c:pt idx="33">
                  <c:v>186.74698795180774</c:v>
                </c:pt>
                <c:pt idx="34">
                  <c:v>192.77108433734995</c:v>
                </c:pt>
                <c:pt idx="35">
                  <c:v>198.79518072289213</c:v>
                </c:pt>
                <c:pt idx="36">
                  <c:v>204.81927710843431</c:v>
                </c:pt>
                <c:pt idx="37">
                  <c:v>210.84337349397643</c:v>
                </c:pt>
                <c:pt idx="38">
                  <c:v>216.86746987951861</c:v>
                </c:pt>
                <c:pt idx="39">
                  <c:v>222.89156626506079</c:v>
                </c:pt>
                <c:pt idx="40">
                  <c:v>228.91566265060297</c:v>
                </c:pt>
                <c:pt idx="41">
                  <c:v>234.9397590361452</c:v>
                </c:pt>
                <c:pt idx="42">
                  <c:v>240.96385542168738</c:v>
                </c:pt>
                <c:pt idx="43">
                  <c:v>246.98795180722956</c:v>
                </c:pt>
                <c:pt idx="44">
                  <c:v>253.01204819277174</c:v>
                </c:pt>
                <c:pt idx="45">
                  <c:v>259.03614457831389</c:v>
                </c:pt>
                <c:pt idx="46">
                  <c:v>265.06024096385607</c:v>
                </c:pt>
                <c:pt idx="47">
                  <c:v>271.08433734939825</c:v>
                </c:pt>
                <c:pt idx="48">
                  <c:v>277.10843373494043</c:v>
                </c:pt>
                <c:pt idx="49">
                  <c:v>283.13253012048261</c:v>
                </c:pt>
                <c:pt idx="50">
                  <c:v>289.15662650602485</c:v>
                </c:pt>
                <c:pt idx="51">
                  <c:v>295.18072289156703</c:v>
                </c:pt>
                <c:pt idx="52">
                  <c:v>301.20481927710921</c:v>
                </c:pt>
                <c:pt idx="53">
                  <c:v>307.22891566265133</c:v>
                </c:pt>
                <c:pt idx="54">
                  <c:v>313.25301204819357</c:v>
                </c:pt>
                <c:pt idx="55">
                  <c:v>319.27710843373569</c:v>
                </c:pt>
                <c:pt idx="56">
                  <c:v>325.30120481927793</c:v>
                </c:pt>
                <c:pt idx="57">
                  <c:v>331.32530120482011</c:v>
                </c:pt>
                <c:pt idx="58">
                  <c:v>337.34939759036229</c:v>
                </c:pt>
                <c:pt idx="59">
                  <c:v>343.37349397590447</c:v>
                </c:pt>
                <c:pt idx="60">
                  <c:v>349.39759036144665</c:v>
                </c:pt>
                <c:pt idx="61">
                  <c:v>355.42168674698883</c:v>
                </c:pt>
                <c:pt idx="62">
                  <c:v>361.44578313253101</c:v>
                </c:pt>
                <c:pt idx="63">
                  <c:v>367.46987951807318</c:v>
                </c:pt>
                <c:pt idx="64">
                  <c:v>373.49397590361536</c:v>
                </c:pt>
                <c:pt idx="65">
                  <c:v>379.51807228915754</c:v>
                </c:pt>
                <c:pt idx="66">
                  <c:v>385.54216867469978</c:v>
                </c:pt>
                <c:pt idx="67">
                  <c:v>391.5662650602419</c:v>
                </c:pt>
                <c:pt idx="68">
                  <c:v>397.59036144578414</c:v>
                </c:pt>
                <c:pt idx="69">
                  <c:v>403.61445783132626</c:v>
                </c:pt>
                <c:pt idx="70">
                  <c:v>409.6385542168685</c:v>
                </c:pt>
                <c:pt idx="71">
                  <c:v>415.66265060241068</c:v>
                </c:pt>
                <c:pt idx="72">
                  <c:v>421.68674698795286</c:v>
                </c:pt>
                <c:pt idx="73">
                  <c:v>427.71084337349504</c:v>
                </c:pt>
                <c:pt idx="74">
                  <c:v>433.73493975903722</c:v>
                </c:pt>
                <c:pt idx="75">
                  <c:v>439.7590361445794</c:v>
                </c:pt>
                <c:pt idx="76">
                  <c:v>445.78313253012158</c:v>
                </c:pt>
                <c:pt idx="77">
                  <c:v>451.80722891566376</c:v>
                </c:pt>
                <c:pt idx="78">
                  <c:v>457.83132530120588</c:v>
                </c:pt>
                <c:pt idx="79">
                  <c:v>463.85542168674812</c:v>
                </c:pt>
                <c:pt idx="80">
                  <c:v>469.87951807229041</c:v>
                </c:pt>
                <c:pt idx="81">
                  <c:v>475.90361445783248</c:v>
                </c:pt>
                <c:pt idx="82">
                  <c:v>481.92771084337465</c:v>
                </c:pt>
                <c:pt idx="83">
                  <c:v>487.95180722891683</c:v>
                </c:pt>
                <c:pt idx="84">
                  <c:v>493.97590361445913</c:v>
                </c:pt>
                <c:pt idx="85">
                  <c:v>500.00000000000119</c:v>
                </c:pt>
                <c:pt idx="86">
                  <c:v>506.02409638554337</c:v>
                </c:pt>
                <c:pt idx="87">
                  <c:v>512.04819277108561</c:v>
                </c:pt>
                <c:pt idx="88">
                  <c:v>518.07228915662779</c:v>
                </c:pt>
                <c:pt idx="89">
                  <c:v>524.09638554216997</c:v>
                </c:pt>
                <c:pt idx="90">
                  <c:v>530.12048192771215</c:v>
                </c:pt>
                <c:pt idx="91">
                  <c:v>536.14457831325433</c:v>
                </c:pt>
                <c:pt idx="92">
                  <c:v>542.16867469879651</c:v>
                </c:pt>
                <c:pt idx="93">
                  <c:v>548.19277108433869</c:v>
                </c:pt>
                <c:pt idx="94">
                  <c:v>554.21686746988087</c:v>
                </c:pt>
                <c:pt idx="95">
                  <c:v>560.24096385542305</c:v>
                </c:pt>
                <c:pt idx="96">
                  <c:v>566.26506024096534</c:v>
                </c:pt>
                <c:pt idx="97">
                  <c:v>572.28915662650752</c:v>
                </c:pt>
                <c:pt idx="98">
                  <c:v>578.3132530120497</c:v>
                </c:pt>
                <c:pt idx="99">
                  <c:v>584.33734939759188</c:v>
                </c:pt>
                <c:pt idx="100">
                  <c:v>590.36144578313406</c:v>
                </c:pt>
                <c:pt idx="101">
                  <c:v>596.38554216867624</c:v>
                </c:pt>
                <c:pt idx="102">
                  <c:v>602.40963855421842</c:v>
                </c:pt>
                <c:pt idx="103">
                  <c:v>608.4337349397606</c:v>
                </c:pt>
                <c:pt idx="104">
                  <c:v>614.45783132530278</c:v>
                </c:pt>
                <c:pt idx="105">
                  <c:v>620.48192771084496</c:v>
                </c:pt>
                <c:pt idx="106">
                  <c:v>626.50602409638714</c:v>
                </c:pt>
                <c:pt idx="107">
                  <c:v>632.53012048192932</c:v>
                </c:pt>
                <c:pt idx="108">
                  <c:v>638.5542168674715</c:v>
                </c:pt>
                <c:pt idx="109">
                  <c:v>644.57831325301368</c:v>
                </c:pt>
                <c:pt idx="110">
                  <c:v>650.60240963855586</c:v>
                </c:pt>
                <c:pt idx="111">
                  <c:v>656.62650602409792</c:v>
                </c:pt>
                <c:pt idx="112">
                  <c:v>662.65060240964021</c:v>
                </c:pt>
                <c:pt idx="113">
                  <c:v>668.67469879518217</c:v>
                </c:pt>
                <c:pt idx="114">
                  <c:v>674.69879518072446</c:v>
                </c:pt>
                <c:pt idx="115">
                  <c:v>680.72289156626641</c:v>
                </c:pt>
                <c:pt idx="116">
                  <c:v>686.74698795180871</c:v>
                </c:pt>
                <c:pt idx="117">
                  <c:v>692.77108433735066</c:v>
                </c:pt>
                <c:pt idx="118">
                  <c:v>698.79518072289295</c:v>
                </c:pt>
                <c:pt idx="119">
                  <c:v>704.81927710843502</c:v>
                </c:pt>
                <c:pt idx="120">
                  <c:v>710.8433734939772</c:v>
                </c:pt>
                <c:pt idx="121">
                  <c:v>716.86746987951938</c:v>
                </c:pt>
                <c:pt idx="122">
                  <c:v>722.89156626506156</c:v>
                </c:pt>
                <c:pt idx="123">
                  <c:v>728.91566265060362</c:v>
                </c:pt>
                <c:pt idx="124">
                  <c:v>734.9397590361458</c:v>
                </c:pt>
                <c:pt idx="125">
                  <c:v>740.96385542168787</c:v>
                </c:pt>
                <c:pt idx="126">
                  <c:v>746.98795180723016</c:v>
                </c:pt>
                <c:pt idx="127">
                  <c:v>753.01204819277211</c:v>
                </c:pt>
                <c:pt idx="128">
                  <c:v>759.03614457831441</c:v>
                </c:pt>
                <c:pt idx="129">
                  <c:v>765.06024096385636</c:v>
                </c:pt>
                <c:pt idx="130">
                  <c:v>771.08433734939865</c:v>
                </c:pt>
                <c:pt idx="131">
                  <c:v>777.10843373494072</c:v>
                </c:pt>
                <c:pt idx="132">
                  <c:v>783.1325301204829</c:v>
                </c:pt>
                <c:pt idx="133">
                  <c:v>789.15662650602508</c:v>
                </c:pt>
                <c:pt idx="134">
                  <c:v>795.18072289156726</c:v>
                </c:pt>
                <c:pt idx="135">
                  <c:v>801.20481927710932</c:v>
                </c:pt>
                <c:pt idx="136">
                  <c:v>807.2289156626515</c:v>
                </c:pt>
                <c:pt idx="137">
                  <c:v>813.25301204819357</c:v>
                </c:pt>
                <c:pt idx="138">
                  <c:v>819.27710843373575</c:v>
                </c:pt>
                <c:pt idx="139">
                  <c:v>825.3012048192777</c:v>
                </c:pt>
                <c:pt idx="140">
                  <c:v>831.32530120482011</c:v>
                </c:pt>
                <c:pt idx="141">
                  <c:v>837.34939759036206</c:v>
                </c:pt>
                <c:pt idx="142">
                  <c:v>843.37349397590424</c:v>
                </c:pt>
                <c:pt idx="143">
                  <c:v>849.39759036144642</c:v>
                </c:pt>
                <c:pt idx="144">
                  <c:v>855.4216867469886</c:v>
                </c:pt>
                <c:pt idx="145">
                  <c:v>861.44578313253066</c:v>
                </c:pt>
                <c:pt idx="146">
                  <c:v>867.46987951807284</c:v>
                </c:pt>
                <c:pt idx="147">
                  <c:v>873.49397590361502</c:v>
                </c:pt>
                <c:pt idx="148">
                  <c:v>879.5180722891572</c:v>
                </c:pt>
                <c:pt idx="149">
                  <c:v>885.54216867469916</c:v>
                </c:pt>
                <c:pt idx="150">
                  <c:v>891.56626506024156</c:v>
                </c:pt>
                <c:pt idx="151">
                  <c:v>897.59036144578351</c:v>
                </c:pt>
                <c:pt idx="152">
                  <c:v>903.61445783132569</c:v>
                </c:pt>
                <c:pt idx="153">
                  <c:v>909.63855421686776</c:v>
                </c:pt>
                <c:pt idx="154">
                  <c:v>915.66265060241005</c:v>
                </c:pt>
                <c:pt idx="155">
                  <c:v>921.68674698795212</c:v>
                </c:pt>
                <c:pt idx="156">
                  <c:v>927.7108433734943</c:v>
                </c:pt>
                <c:pt idx="157">
                  <c:v>933.73493975903648</c:v>
                </c:pt>
                <c:pt idx="158">
                  <c:v>939.75903614457866</c:v>
                </c:pt>
                <c:pt idx="159">
                  <c:v>945.78313253012061</c:v>
                </c:pt>
                <c:pt idx="160">
                  <c:v>951.80722891566279</c:v>
                </c:pt>
                <c:pt idx="161">
                  <c:v>957.83132530120497</c:v>
                </c:pt>
                <c:pt idx="162">
                  <c:v>963.85542168674715</c:v>
                </c:pt>
                <c:pt idx="163">
                  <c:v>969.8795180722891</c:v>
                </c:pt>
                <c:pt idx="164">
                  <c:v>975.90361445783151</c:v>
                </c:pt>
                <c:pt idx="165">
                  <c:v>981.92771084337346</c:v>
                </c:pt>
                <c:pt idx="166">
                  <c:v>987.95180722891564</c:v>
                </c:pt>
                <c:pt idx="167">
                  <c:v>993.97590361445771</c:v>
                </c:pt>
                <c:pt idx="168">
                  <c:v>1000</c:v>
                </c:pt>
                <c:pt idx="169">
                  <c:v>1000</c:v>
                </c:pt>
                <c:pt idx="170">
                  <c:v>1000</c:v>
                </c:pt>
              </c:numCache>
            </c:numRef>
          </c:cat>
          <c:val>
            <c:numRef>
              <c:f>Amniotes!$U$57:$U$227</c:f>
              <c:numCache>
                <c:formatCode>0.00</c:formatCode>
                <c:ptCount val="171"/>
                <c:pt idx="0">
                  <c:v>0</c:v>
                </c:pt>
                <c:pt idx="1">
                  <c:v>0</c:v>
                </c:pt>
                <c:pt idx="2">
                  <c:v>2.932245E-2</c:v>
                </c:pt>
                <c:pt idx="3">
                  <c:v>2.8188890000000001E-2</c:v>
                </c:pt>
                <c:pt idx="4">
                  <c:v>2.653318E-2</c:v>
                </c:pt>
                <c:pt idx="5">
                  <c:v>2.443207E-2</c:v>
                </c:pt>
                <c:pt idx="6">
                  <c:v>2.2031720000000001E-2</c:v>
                </c:pt>
                <c:pt idx="7">
                  <c:v>1.945125E-2</c:v>
                </c:pt>
                <c:pt idx="8">
                  <c:v>1.6838519999999999E-2</c:v>
                </c:pt>
                <c:pt idx="9">
                  <c:v>1.4317420000000001E-2</c:v>
                </c:pt>
                <c:pt idx="10">
                  <c:v>1.2000419999999999E-2</c:v>
                </c:pt>
                <c:pt idx="11">
                  <c:v>9.9675230000000007E-3</c:v>
                </c:pt>
                <c:pt idx="12">
                  <c:v>8.3029969999999995E-3</c:v>
                </c:pt>
                <c:pt idx="13">
                  <c:v>7.0437570000000003E-3</c:v>
                </c:pt>
                <c:pt idx="14">
                  <c:v>6.238614E-3</c:v>
                </c:pt>
                <c:pt idx="15">
                  <c:v>5.8819609999999998E-3</c:v>
                </c:pt>
                <c:pt idx="16">
                  <c:v>6.0436689999999998E-3</c:v>
                </c:pt>
                <c:pt idx="17">
                  <c:v>6.657573E-3</c:v>
                </c:pt>
                <c:pt idx="18">
                  <c:v>7.7972099999999997E-3</c:v>
                </c:pt>
                <c:pt idx="19">
                  <c:v>9.4073060000000007E-3</c:v>
                </c:pt>
                <c:pt idx="20">
                  <c:v>1.150027E-2</c:v>
                </c:pt>
                <c:pt idx="21">
                  <c:v>1.4031500000000001E-2</c:v>
                </c:pt>
                <c:pt idx="22">
                  <c:v>1.6982529999999999E-2</c:v>
                </c:pt>
                <c:pt idx="23">
                  <c:v>2.0277259999999998E-2</c:v>
                </c:pt>
                <c:pt idx="24">
                  <c:v>2.3856829999999999E-2</c:v>
                </c:pt>
                <c:pt idx="25">
                  <c:v>2.7646009999999999E-2</c:v>
                </c:pt>
                <c:pt idx="26">
                  <c:v>3.1550250000000002E-2</c:v>
                </c:pt>
                <c:pt idx="27">
                  <c:v>3.5494489999999997E-2</c:v>
                </c:pt>
                <c:pt idx="28">
                  <c:v>3.9406869999999997E-2</c:v>
                </c:pt>
                <c:pt idx="29">
                  <c:v>4.3232939999999997E-2</c:v>
                </c:pt>
                <c:pt idx="30">
                  <c:v>4.6953880000000003E-2</c:v>
                </c:pt>
                <c:pt idx="31">
                  <c:v>5.0565039999999999E-2</c:v>
                </c:pt>
                <c:pt idx="32">
                  <c:v>5.4116089999999999E-2</c:v>
                </c:pt>
                <c:pt idx="33">
                  <c:v>5.7674330000000003E-2</c:v>
                </c:pt>
                <c:pt idx="34">
                  <c:v>6.1342189999999998E-2</c:v>
                </c:pt>
                <c:pt idx="35">
                  <c:v>6.5240610000000004E-2</c:v>
                </c:pt>
                <c:pt idx="36">
                  <c:v>6.9510680000000005E-2</c:v>
                </c:pt>
                <c:pt idx="37">
                  <c:v>7.4295890000000003E-2</c:v>
                </c:pt>
                <c:pt idx="38">
                  <c:v>7.973276E-2</c:v>
                </c:pt>
                <c:pt idx="39">
                  <c:v>8.5916140000000002E-2</c:v>
                </c:pt>
                <c:pt idx="40">
                  <c:v>9.3012330000000004E-2</c:v>
                </c:pt>
                <c:pt idx="41">
                  <c:v>0.10096810000000001</c:v>
                </c:pt>
                <c:pt idx="42">
                  <c:v>0.1099059</c:v>
                </c:pt>
                <c:pt idx="43">
                  <c:v>0.11971320000000001</c:v>
                </c:pt>
                <c:pt idx="44">
                  <c:v>0.13035140000000001</c:v>
                </c:pt>
                <c:pt idx="45">
                  <c:v>0.1416499</c:v>
                </c:pt>
                <c:pt idx="46">
                  <c:v>0.15348529999999999</c:v>
                </c:pt>
                <c:pt idx="47">
                  <c:v>0.1656251</c:v>
                </c:pt>
                <c:pt idx="48">
                  <c:v>0.1778882</c:v>
                </c:pt>
                <c:pt idx="49">
                  <c:v>0.19007769999999999</c:v>
                </c:pt>
                <c:pt idx="50">
                  <c:v>0.20205129999999999</c:v>
                </c:pt>
                <c:pt idx="51">
                  <c:v>0.2136952</c:v>
                </c:pt>
                <c:pt idx="52">
                  <c:v>0.22499649999999999</c:v>
                </c:pt>
                <c:pt idx="53">
                  <c:v>0.23599529999999999</c:v>
                </c:pt>
                <c:pt idx="54">
                  <c:v>0.246838</c:v>
                </c:pt>
                <c:pt idx="55">
                  <c:v>0.25772970000000001</c:v>
                </c:pt>
                <c:pt idx="56">
                  <c:v>0.26890209999999998</c:v>
                </c:pt>
                <c:pt idx="57">
                  <c:v>0.2806881</c:v>
                </c:pt>
                <c:pt idx="58">
                  <c:v>0.29331610000000002</c:v>
                </c:pt>
                <c:pt idx="59">
                  <c:v>0.30705130000000003</c:v>
                </c:pt>
                <c:pt idx="60">
                  <c:v>0.32202710000000001</c:v>
                </c:pt>
                <c:pt idx="61">
                  <c:v>0.33836929999999998</c:v>
                </c:pt>
                <c:pt idx="62">
                  <c:v>0.35598859999999999</c:v>
                </c:pt>
                <c:pt idx="63">
                  <c:v>0.37474629999999998</c:v>
                </c:pt>
                <c:pt idx="64">
                  <c:v>0.39442339999999998</c:v>
                </c:pt>
                <c:pt idx="65">
                  <c:v>0.41459859999999998</c:v>
                </c:pt>
                <c:pt idx="66">
                  <c:v>0.43485499999999999</c:v>
                </c:pt>
                <c:pt idx="67">
                  <c:v>0.45469039999999999</c:v>
                </c:pt>
                <c:pt idx="68">
                  <c:v>0.4735297</c:v>
                </c:pt>
                <c:pt idx="69">
                  <c:v>0.4909251</c:v>
                </c:pt>
                <c:pt idx="70">
                  <c:v>0.50618569999999996</c:v>
                </c:pt>
                <c:pt idx="71">
                  <c:v>0.51913419999999999</c:v>
                </c:pt>
                <c:pt idx="72">
                  <c:v>0.52926439999999997</c:v>
                </c:pt>
                <c:pt idx="73">
                  <c:v>0.53650889999999996</c:v>
                </c:pt>
                <c:pt idx="74">
                  <c:v>0.54097379999999995</c:v>
                </c:pt>
                <c:pt idx="75">
                  <c:v>0.54289609999999999</c:v>
                </c:pt>
                <c:pt idx="76">
                  <c:v>0.5428193</c:v>
                </c:pt>
                <c:pt idx="77">
                  <c:v>0.54150569999999998</c:v>
                </c:pt>
                <c:pt idx="78">
                  <c:v>0.53990050000000001</c:v>
                </c:pt>
                <c:pt idx="79">
                  <c:v>0.53916799999999998</c:v>
                </c:pt>
                <c:pt idx="80">
                  <c:v>0.54026050000000003</c:v>
                </c:pt>
                <c:pt idx="81">
                  <c:v>0.54460160000000002</c:v>
                </c:pt>
                <c:pt idx="82">
                  <c:v>0.55294589999999999</c:v>
                </c:pt>
                <c:pt idx="83">
                  <c:v>0.56635020000000003</c:v>
                </c:pt>
                <c:pt idx="84">
                  <c:v>0.58512209999999998</c:v>
                </c:pt>
                <c:pt idx="85">
                  <c:v>0.61000750000000004</c:v>
                </c:pt>
                <c:pt idx="86">
                  <c:v>0.64060039999999996</c:v>
                </c:pt>
                <c:pt idx="87">
                  <c:v>0.67688470000000001</c:v>
                </c:pt>
                <c:pt idx="88">
                  <c:v>0.71851050000000005</c:v>
                </c:pt>
                <c:pt idx="89">
                  <c:v>0.76453110000000002</c:v>
                </c:pt>
                <c:pt idx="90">
                  <c:v>0.81446269999999998</c:v>
                </c:pt>
                <c:pt idx="91">
                  <c:v>0.86729429999999996</c:v>
                </c:pt>
                <c:pt idx="92">
                  <c:v>0.92224519999999999</c:v>
                </c:pt>
                <c:pt idx="93">
                  <c:v>0.97832669999999999</c:v>
                </c:pt>
                <c:pt idx="94">
                  <c:v>1.0347280000000001</c:v>
                </c:pt>
                <c:pt idx="95">
                  <c:v>1.0905860000000001</c:v>
                </c:pt>
                <c:pt idx="96">
                  <c:v>1.14496</c:v>
                </c:pt>
                <c:pt idx="97">
                  <c:v>1.1970689999999999</c:v>
                </c:pt>
                <c:pt idx="98">
                  <c:v>1.2460389999999999</c:v>
                </c:pt>
                <c:pt idx="99">
                  <c:v>1.2910919999999999</c:v>
                </c:pt>
                <c:pt idx="100">
                  <c:v>1.33128</c:v>
                </c:pt>
                <c:pt idx="101">
                  <c:v>1.365955</c:v>
                </c:pt>
                <c:pt idx="102">
                  <c:v>1.3945399999999999</c:v>
                </c:pt>
                <c:pt idx="103">
                  <c:v>1.415891</c:v>
                </c:pt>
                <c:pt idx="104">
                  <c:v>1.4303129999999999</c:v>
                </c:pt>
                <c:pt idx="105">
                  <c:v>1.43672</c:v>
                </c:pt>
                <c:pt idx="106">
                  <c:v>1.4354260000000001</c:v>
                </c:pt>
                <c:pt idx="107">
                  <c:v>1.426061</c:v>
                </c:pt>
                <c:pt idx="108">
                  <c:v>1.4092960000000001</c:v>
                </c:pt>
                <c:pt idx="109">
                  <c:v>1.3847149999999999</c:v>
                </c:pt>
                <c:pt idx="110">
                  <c:v>1.3535740000000001</c:v>
                </c:pt>
                <c:pt idx="111">
                  <c:v>1.316028</c:v>
                </c:pt>
                <c:pt idx="112">
                  <c:v>1.2728699999999999</c:v>
                </c:pt>
                <c:pt idx="113">
                  <c:v>1.2250589999999999</c:v>
                </c:pt>
                <c:pt idx="114">
                  <c:v>1.1732990000000001</c:v>
                </c:pt>
                <c:pt idx="115">
                  <c:v>1.1185179999999999</c:v>
                </c:pt>
                <c:pt idx="116">
                  <c:v>1.0615589999999999</c:v>
                </c:pt>
                <c:pt idx="117">
                  <c:v>1.0033529999999999</c:v>
                </c:pt>
                <c:pt idx="118">
                  <c:v>0.94463779999999997</c:v>
                </c:pt>
                <c:pt idx="119">
                  <c:v>0.88619959999999998</c:v>
                </c:pt>
                <c:pt idx="120">
                  <c:v>0.82880719999999997</c:v>
                </c:pt>
                <c:pt idx="121">
                  <c:v>0.77300709999999995</c:v>
                </c:pt>
                <c:pt idx="122">
                  <c:v>0.71942539999999999</c:v>
                </c:pt>
                <c:pt idx="123">
                  <c:v>0.66838149999999996</c:v>
                </c:pt>
                <c:pt idx="124">
                  <c:v>0.62040660000000003</c:v>
                </c:pt>
                <c:pt idx="125">
                  <c:v>0.57553080000000001</c:v>
                </c:pt>
                <c:pt idx="126">
                  <c:v>0.53389880000000001</c:v>
                </c:pt>
                <c:pt idx="127">
                  <c:v>0.49562929999999999</c:v>
                </c:pt>
                <c:pt idx="128">
                  <c:v>0.46031090000000002</c:v>
                </c:pt>
                <c:pt idx="129">
                  <c:v>0.42790450000000002</c:v>
                </c:pt>
                <c:pt idx="130">
                  <c:v>0.39792860000000002</c:v>
                </c:pt>
                <c:pt idx="131">
                  <c:v>0.37006309999999998</c:v>
                </c:pt>
                <c:pt idx="132">
                  <c:v>0.3437384</c:v>
                </c:pt>
                <c:pt idx="133">
                  <c:v>0.3186948</c:v>
                </c:pt>
                <c:pt idx="134">
                  <c:v>0.29440339999999998</c:v>
                </c:pt>
                <c:pt idx="135">
                  <c:v>0.27064179999999999</c:v>
                </c:pt>
                <c:pt idx="136">
                  <c:v>0.2471882</c:v>
                </c:pt>
                <c:pt idx="137">
                  <c:v>0.22396279999999999</c:v>
                </c:pt>
                <c:pt idx="138">
                  <c:v>0.20099880000000001</c:v>
                </c:pt>
                <c:pt idx="139">
                  <c:v>0.1784404</c:v>
                </c:pt>
                <c:pt idx="140">
                  <c:v>0.15650339999999999</c:v>
                </c:pt>
                <c:pt idx="141">
                  <c:v>0.1354146</c:v>
                </c:pt>
                <c:pt idx="142">
                  <c:v>0.1155709</c:v>
                </c:pt>
                <c:pt idx="143">
                  <c:v>9.7071080000000004E-2</c:v>
                </c:pt>
                <c:pt idx="144">
                  <c:v>8.029298E-2</c:v>
                </c:pt>
                <c:pt idx="145">
                  <c:v>6.5288499999999999E-2</c:v>
                </c:pt>
                <c:pt idx="146">
                  <c:v>5.2216600000000002E-2</c:v>
                </c:pt>
                <c:pt idx="147">
                  <c:v>4.0960139999999999E-2</c:v>
                </c:pt>
                <c:pt idx="148">
                  <c:v>3.1629860000000003E-2</c:v>
                </c:pt>
                <c:pt idx="149">
                  <c:v>2.392495E-2</c:v>
                </c:pt>
                <c:pt idx="150">
                  <c:v>1.7761849999999999E-2</c:v>
                </c:pt>
                <c:pt idx="151">
                  <c:v>1.295866E-2</c:v>
                </c:pt>
                <c:pt idx="152">
                  <c:v>9.2488940000000006E-3</c:v>
                </c:pt>
                <c:pt idx="153">
                  <c:v>6.4810279999999998E-3</c:v>
                </c:pt>
                <c:pt idx="154">
                  <c:v>4.4475729999999998E-3</c:v>
                </c:pt>
                <c:pt idx="155">
                  <c:v>3.0016750000000001E-3</c:v>
                </c:pt>
                <c:pt idx="156">
                  <c:v>1.9666879999999999E-3</c:v>
                </c:pt>
                <c:pt idx="157">
                  <c:v>1.2814250000000001E-3</c:v>
                </c:pt>
                <c:pt idx="158">
                  <c:v>8.0672260000000005E-4</c:v>
                </c:pt>
                <c:pt idx="159">
                  <c:v>5.0193809999999998E-4</c:v>
                </c:pt>
                <c:pt idx="160">
                  <c:v>3.0478180000000001E-4</c:v>
                </c:pt>
                <c:pt idx="161">
                  <c:v>1.8185130000000001E-4</c:v>
                </c:pt>
                <c:pt idx="162">
                  <c:v>1.0542740000000001E-4</c:v>
                </c:pt>
                <c:pt idx="163">
                  <c:v>6.0479999999999997E-5</c:v>
                </c:pt>
                <c:pt idx="164">
                  <c:v>3.379097E-5</c:v>
                </c:pt>
                <c:pt idx="165">
                  <c:v>1.836058E-5</c:v>
                </c:pt>
                <c:pt idx="166">
                  <c:v>9.9346570000000007E-6</c:v>
                </c:pt>
                <c:pt idx="167">
                  <c:v>5.1686769999999997E-6</c:v>
                </c:pt>
                <c:pt idx="168">
                  <c:v>2.6615720000000001E-6</c:v>
                </c:pt>
                <c:pt idx="169">
                  <c:v>0</c:v>
                </c:pt>
                <c:pt idx="1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FE-41A3-9669-A3208AE02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073624"/>
        <c:axId val="467287520"/>
      </c:areaChart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605342392"/>
        <c:axId val="60534632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Endotherms</c:v>
                </c:tx>
                <c:spPr>
                  <a:ln w="25400" cap="rnd">
                    <a:solidFill>
                      <a:srgbClr val="FF0000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Amniotes!$P$57:$P$223</c15:sqref>
                        </c15:formulaRef>
                      </c:ext>
                    </c:extLst>
                    <c:numCache>
                      <c:formatCode>0.00</c:formatCode>
                      <c:ptCount val="167"/>
                      <c:pt idx="0">
                        <c:v>-0.6</c:v>
                      </c:pt>
                      <c:pt idx="1">
                        <c:v>-0.58499999999999996</c:v>
                      </c:pt>
                      <c:pt idx="2">
                        <c:v>-0.56999999999999995</c:v>
                      </c:pt>
                      <c:pt idx="3">
                        <c:v>-0.55499999999999994</c:v>
                      </c:pt>
                      <c:pt idx="4">
                        <c:v>-0.53999999999999992</c:v>
                      </c:pt>
                      <c:pt idx="5">
                        <c:v>-0.52499999999999991</c:v>
                      </c:pt>
                      <c:pt idx="6">
                        <c:v>-0.5099999999999999</c:v>
                      </c:pt>
                      <c:pt idx="7">
                        <c:v>-0.49499999999999988</c:v>
                      </c:pt>
                      <c:pt idx="8">
                        <c:v>-0.47999999999999987</c:v>
                      </c:pt>
                      <c:pt idx="9">
                        <c:v>-0.46499999999999986</c:v>
                      </c:pt>
                      <c:pt idx="10">
                        <c:v>-0.44999999999999984</c:v>
                      </c:pt>
                      <c:pt idx="11">
                        <c:v>-0.43499999999999983</c:v>
                      </c:pt>
                      <c:pt idx="12">
                        <c:v>-0.41999999999999982</c:v>
                      </c:pt>
                      <c:pt idx="13">
                        <c:v>-0.4049999999999998</c:v>
                      </c:pt>
                      <c:pt idx="14">
                        <c:v>-0.38999999999999979</c:v>
                      </c:pt>
                      <c:pt idx="15">
                        <c:v>-0.37499999999999978</c:v>
                      </c:pt>
                      <c:pt idx="16">
                        <c:v>-0.35999999999999976</c:v>
                      </c:pt>
                      <c:pt idx="17">
                        <c:v>-0.34499999999999975</c:v>
                      </c:pt>
                      <c:pt idx="18">
                        <c:v>-0.32999999999999974</c:v>
                      </c:pt>
                      <c:pt idx="19">
                        <c:v>-0.31499999999999972</c:v>
                      </c:pt>
                      <c:pt idx="20">
                        <c:v>-0.29999999999999971</c:v>
                      </c:pt>
                      <c:pt idx="21">
                        <c:v>-0.2849999999999997</c:v>
                      </c:pt>
                      <c:pt idx="22">
                        <c:v>-0.26999999999999968</c:v>
                      </c:pt>
                      <c:pt idx="23">
                        <c:v>-0.25499999999999967</c:v>
                      </c:pt>
                      <c:pt idx="24">
                        <c:v>-0.23999999999999966</c:v>
                      </c:pt>
                      <c:pt idx="25">
                        <c:v>-0.22499999999999964</c:v>
                      </c:pt>
                      <c:pt idx="26">
                        <c:v>-0.20999999999999963</c:v>
                      </c:pt>
                      <c:pt idx="27">
                        <c:v>-0.19499999999999962</c:v>
                      </c:pt>
                      <c:pt idx="28">
                        <c:v>-0.1799999999999996</c:v>
                      </c:pt>
                      <c:pt idx="29">
                        <c:v>-0.16499999999999959</c:v>
                      </c:pt>
                      <c:pt idx="30">
                        <c:v>-0.14999999999999958</c:v>
                      </c:pt>
                      <c:pt idx="31">
                        <c:v>-0.13499999999999956</c:v>
                      </c:pt>
                      <c:pt idx="32">
                        <c:v>-0.11999999999999957</c:v>
                      </c:pt>
                      <c:pt idx="33">
                        <c:v>-0.10499999999999957</c:v>
                      </c:pt>
                      <c:pt idx="34">
                        <c:v>-8.9999999999999566E-2</c:v>
                      </c:pt>
                      <c:pt idx="35">
                        <c:v>-7.4999999999999567E-2</c:v>
                      </c:pt>
                      <c:pt idx="36">
                        <c:v>-5.9999999999999568E-2</c:v>
                      </c:pt>
                      <c:pt idx="37">
                        <c:v>-4.4999999999999568E-2</c:v>
                      </c:pt>
                      <c:pt idx="38">
                        <c:v>-2.9999999999999569E-2</c:v>
                      </c:pt>
                      <c:pt idx="39">
                        <c:v>-1.4999999999999569E-2</c:v>
                      </c:pt>
                      <c:pt idx="40">
                        <c:v>4.3021142204224816E-16</c:v>
                      </c:pt>
                      <c:pt idx="41">
                        <c:v>1.500000000000043E-2</c:v>
                      </c:pt>
                      <c:pt idx="42">
                        <c:v>3.0000000000000429E-2</c:v>
                      </c:pt>
                      <c:pt idx="43">
                        <c:v>4.5000000000000429E-2</c:v>
                      </c:pt>
                      <c:pt idx="44">
                        <c:v>6.0000000000000428E-2</c:v>
                      </c:pt>
                      <c:pt idx="45">
                        <c:v>7.5000000000000427E-2</c:v>
                      </c:pt>
                      <c:pt idx="46">
                        <c:v>9.0000000000000427E-2</c:v>
                      </c:pt>
                      <c:pt idx="47">
                        <c:v>0.10500000000000043</c:v>
                      </c:pt>
                      <c:pt idx="48">
                        <c:v>0.12000000000000043</c:v>
                      </c:pt>
                      <c:pt idx="49">
                        <c:v>0.13500000000000043</c:v>
                      </c:pt>
                      <c:pt idx="50">
                        <c:v>0.15000000000000041</c:v>
                      </c:pt>
                      <c:pt idx="51">
                        <c:v>0.16500000000000042</c:v>
                      </c:pt>
                      <c:pt idx="52">
                        <c:v>0.18000000000000044</c:v>
                      </c:pt>
                      <c:pt idx="53">
                        <c:v>0.19500000000000045</c:v>
                      </c:pt>
                      <c:pt idx="54">
                        <c:v>0.21000000000000046</c:v>
                      </c:pt>
                      <c:pt idx="55">
                        <c:v>0.22500000000000048</c:v>
                      </c:pt>
                      <c:pt idx="56">
                        <c:v>0.24000000000000049</c:v>
                      </c:pt>
                      <c:pt idx="57">
                        <c:v>0.2550000000000005</c:v>
                      </c:pt>
                      <c:pt idx="58">
                        <c:v>0.27000000000000052</c:v>
                      </c:pt>
                      <c:pt idx="59">
                        <c:v>0.28500000000000053</c:v>
                      </c:pt>
                      <c:pt idx="60">
                        <c:v>0.30000000000000054</c:v>
                      </c:pt>
                      <c:pt idx="61">
                        <c:v>0.31500000000000056</c:v>
                      </c:pt>
                      <c:pt idx="62">
                        <c:v>0.33000000000000057</c:v>
                      </c:pt>
                      <c:pt idx="63">
                        <c:v>0.34500000000000058</c:v>
                      </c:pt>
                      <c:pt idx="64">
                        <c:v>0.3600000000000006</c:v>
                      </c:pt>
                      <c:pt idx="65">
                        <c:v>0.37500000000000061</c:v>
                      </c:pt>
                      <c:pt idx="66">
                        <c:v>0.39000000000000062</c:v>
                      </c:pt>
                      <c:pt idx="67">
                        <c:v>0.40500000000000064</c:v>
                      </c:pt>
                      <c:pt idx="68">
                        <c:v>0.42000000000000065</c:v>
                      </c:pt>
                      <c:pt idx="69">
                        <c:v>0.43500000000000066</c:v>
                      </c:pt>
                      <c:pt idx="70">
                        <c:v>0.45000000000000068</c:v>
                      </c:pt>
                      <c:pt idx="71">
                        <c:v>0.46500000000000069</c:v>
                      </c:pt>
                      <c:pt idx="72">
                        <c:v>0.4800000000000007</c:v>
                      </c:pt>
                      <c:pt idx="73">
                        <c:v>0.49500000000000072</c:v>
                      </c:pt>
                      <c:pt idx="74">
                        <c:v>0.51000000000000068</c:v>
                      </c:pt>
                      <c:pt idx="75">
                        <c:v>0.52500000000000069</c:v>
                      </c:pt>
                      <c:pt idx="76">
                        <c:v>0.5400000000000007</c:v>
                      </c:pt>
                      <c:pt idx="77">
                        <c:v>0.55500000000000071</c:v>
                      </c:pt>
                      <c:pt idx="78">
                        <c:v>0.57000000000000073</c:v>
                      </c:pt>
                      <c:pt idx="79">
                        <c:v>0.58500000000000074</c:v>
                      </c:pt>
                      <c:pt idx="80">
                        <c:v>0.60000000000000075</c:v>
                      </c:pt>
                      <c:pt idx="81">
                        <c:v>0.61500000000000077</c:v>
                      </c:pt>
                      <c:pt idx="82">
                        <c:v>0.63000000000000078</c:v>
                      </c:pt>
                      <c:pt idx="83">
                        <c:v>0.64500000000000079</c:v>
                      </c:pt>
                      <c:pt idx="84">
                        <c:v>0.66000000000000081</c:v>
                      </c:pt>
                      <c:pt idx="85">
                        <c:v>0.67500000000000082</c:v>
                      </c:pt>
                      <c:pt idx="86">
                        <c:v>0.69000000000000083</c:v>
                      </c:pt>
                      <c:pt idx="87">
                        <c:v>0.70500000000000085</c:v>
                      </c:pt>
                      <c:pt idx="88">
                        <c:v>0.72000000000000086</c:v>
                      </c:pt>
                      <c:pt idx="89">
                        <c:v>0.73500000000000087</c:v>
                      </c:pt>
                      <c:pt idx="90">
                        <c:v>0.75000000000000089</c:v>
                      </c:pt>
                      <c:pt idx="91">
                        <c:v>0.7650000000000009</c:v>
                      </c:pt>
                      <c:pt idx="92">
                        <c:v>0.78000000000000091</c:v>
                      </c:pt>
                      <c:pt idx="93">
                        <c:v>0.79500000000000093</c:v>
                      </c:pt>
                      <c:pt idx="94">
                        <c:v>0.81000000000000094</c:v>
                      </c:pt>
                      <c:pt idx="95">
                        <c:v>0.82500000000000095</c:v>
                      </c:pt>
                      <c:pt idx="96">
                        <c:v>0.84000000000000097</c:v>
                      </c:pt>
                      <c:pt idx="97">
                        <c:v>0.85500000000000098</c:v>
                      </c:pt>
                      <c:pt idx="98">
                        <c:v>0.87000000000000099</c:v>
                      </c:pt>
                      <c:pt idx="99">
                        <c:v>0.88500000000000101</c:v>
                      </c:pt>
                      <c:pt idx="100">
                        <c:v>0.90000000000000102</c:v>
                      </c:pt>
                      <c:pt idx="101">
                        <c:v>0.91500000000000103</c:v>
                      </c:pt>
                      <c:pt idx="102">
                        <c:v>0.93000000000000105</c:v>
                      </c:pt>
                      <c:pt idx="103">
                        <c:v>0.94500000000000106</c:v>
                      </c:pt>
                      <c:pt idx="104">
                        <c:v>0.96000000000000107</c:v>
                      </c:pt>
                      <c:pt idx="105">
                        <c:v>0.97500000000000109</c:v>
                      </c:pt>
                      <c:pt idx="106">
                        <c:v>0.9900000000000011</c:v>
                      </c:pt>
                      <c:pt idx="107">
                        <c:v>1.005000000000001</c:v>
                      </c:pt>
                      <c:pt idx="108">
                        <c:v>1.0200000000000009</c:v>
                      </c:pt>
                      <c:pt idx="109">
                        <c:v>1.0350000000000008</c:v>
                      </c:pt>
                      <c:pt idx="110">
                        <c:v>1.0500000000000007</c:v>
                      </c:pt>
                      <c:pt idx="111">
                        <c:v>1.0650000000000006</c:v>
                      </c:pt>
                      <c:pt idx="112">
                        <c:v>1.0800000000000005</c:v>
                      </c:pt>
                      <c:pt idx="113">
                        <c:v>1.0950000000000004</c:v>
                      </c:pt>
                      <c:pt idx="114">
                        <c:v>1.1100000000000003</c:v>
                      </c:pt>
                      <c:pt idx="115">
                        <c:v>1.1250000000000002</c:v>
                      </c:pt>
                      <c:pt idx="116">
                        <c:v>1.1400000000000001</c:v>
                      </c:pt>
                      <c:pt idx="117">
                        <c:v>1.155</c:v>
                      </c:pt>
                      <c:pt idx="118">
                        <c:v>1.17</c:v>
                      </c:pt>
                      <c:pt idx="119">
                        <c:v>1.1849999999999998</c:v>
                      </c:pt>
                      <c:pt idx="120">
                        <c:v>1.1999999999999997</c:v>
                      </c:pt>
                      <c:pt idx="121">
                        <c:v>1.2149999999999996</c:v>
                      </c:pt>
                      <c:pt idx="122">
                        <c:v>1.2299999999999995</c:v>
                      </c:pt>
                      <c:pt idx="123">
                        <c:v>1.2449999999999994</c:v>
                      </c:pt>
                      <c:pt idx="124">
                        <c:v>1.2599999999999993</c:v>
                      </c:pt>
                      <c:pt idx="125">
                        <c:v>1.2749999999999992</c:v>
                      </c:pt>
                      <c:pt idx="126">
                        <c:v>1.2899999999999991</c:v>
                      </c:pt>
                      <c:pt idx="127">
                        <c:v>1.304999999999999</c:v>
                      </c:pt>
                      <c:pt idx="128">
                        <c:v>1.319999999999999</c:v>
                      </c:pt>
                      <c:pt idx="129">
                        <c:v>1.3349999999999989</c:v>
                      </c:pt>
                      <c:pt idx="130">
                        <c:v>1.3499999999999988</c:v>
                      </c:pt>
                      <c:pt idx="131">
                        <c:v>1.3649999999999987</c:v>
                      </c:pt>
                      <c:pt idx="132">
                        <c:v>1.3799999999999986</c:v>
                      </c:pt>
                      <c:pt idx="133">
                        <c:v>1.3949999999999985</c:v>
                      </c:pt>
                      <c:pt idx="134">
                        <c:v>1.4099999999999984</c:v>
                      </c:pt>
                      <c:pt idx="135">
                        <c:v>1.4249999999999983</c:v>
                      </c:pt>
                      <c:pt idx="136">
                        <c:v>1.4399999999999982</c:v>
                      </c:pt>
                      <c:pt idx="137">
                        <c:v>1.4549999999999981</c:v>
                      </c:pt>
                      <c:pt idx="138">
                        <c:v>1.469999999999998</c:v>
                      </c:pt>
                      <c:pt idx="139">
                        <c:v>1.4849999999999979</c:v>
                      </c:pt>
                      <c:pt idx="140">
                        <c:v>1.4999999999999978</c:v>
                      </c:pt>
                      <c:pt idx="141">
                        <c:v>1.5149999999999977</c:v>
                      </c:pt>
                      <c:pt idx="142">
                        <c:v>1.5299999999999976</c:v>
                      </c:pt>
                      <c:pt idx="143">
                        <c:v>1.5449999999999975</c:v>
                      </c:pt>
                      <c:pt idx="144">
                        <c:v>1.5599999999999974</c:v>
                      </c:pt>
                      <c:pt idx="145">
                        <c:v>1.5749999999999973</c:v>
                      </c:pt>
                      <c:pt idx="146">
                        <c:v>1.5899999999999972</c:v>
                      </c:pt>
                      <c:pt idx="147">
                        <c:v>1.6049999999999971</c:v>
                      </c:pt>
                      <c:pt idx="148">
                        <c:v>1.619999999999997</c:v>
                      </c:pt>
                      <c:pt idx="149">
                        <c:v>1.6349999999999969</c:v>
                      </c:pt>
                      <c:pt idx="150">
                        <c:v>1.6499999999999968</c:v>
                      </c:pt>
                      <c:pt idx="151">
                        <c:v>1.6649999999999967</c:v>
                      </c:pt>
                      <c:pt idx="152">
                        <c:v>1.6799999999999966</c:v>
                      </c:pt>
                      <c:pt idx="153">
                        <c:v>1.6949999999999965</c:v>
                      </c:pt>
                      <c:pt idx="154">
                        <c:v>1.7099999999999964</c:v>
                      </c:pt>
                      <c:pt idx="155">
                        <c:v>1.7249999999999963</c:v>
                      </c:pt>
                      <c:pt idx="156">
                        <c:v>1.7399999999999962</c:v>
                      </c:pt>
                      <c:pt idx="157">
                        <c:v>1.7549999999999961</c:v>
                      </c:pt>
                      <c:pt idx="158">
                        <c:v>1.769999999999996</c:v>
                      </c:pt>
                      <c:pt idx="159">
                        <c:v>1.7849999999999959</c:v>
                      </c:pt>
                      <c:pt idx="160">
                        <c:v>1.7999999999999958</c:v>
                      </c:pt>
                      <c:pt idx="161">
                        <c:v>1.8149999999999957</c:v>
                      </c:pt>
                      <c:pt idx="162">
                        <c:v>1.8299999999999956</c:v>
                      </c:pt>
                      <c:pt idx="163">
                        <c:v>1.8449999999999955</c:v>
                      </c:pt>
                      <c:pt idx="164">
                        <c:v>1.8599999999999954</c:v>
                      </c:pt>
                      <c:pt idx="165">
                        <c:v>1.8749999999999953</c:v>
                      </c:pt>
                      <c:pt idx="166">
                        <c:v>1.8899999999999952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Amniotes!$Q$57:$Q$223</c15:sqref>
                        </c15:formulaRef>
                      </c:ext>
                    </c:extLst>
                    <c:numCache>
                      <c:formatCode>0.00</c:formatCode>
                      <c:ptCount val="16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4.8617439999999999E-8</c:v>
                      </c:pt>
                      <c:pt idx="82">
                        <c:v>2.049533E-7</c:v>
                      </c:pt>
                      <c:pt idx="83">
                        <c:v>7.9638430000000002E-7</c:v>
                      </c:pt>
                      <c:pt idx="84">
                        <c:v>2.8609899999999999E-6</c:v>
                      </c:pt>
                      <c:pt idx="85">
                        <c:v>9.5149290000000003E-6</c:v>
                      </c:pt>
                      <c:pt idx="86">
                        <c:v>2.9269029999999999E-5</c:v>
                      </c:pt>
                      <c:pt idx="87">
                        <c:v>8.3339330000000006E-5</c:v>
                      </c:pt>
                      <c:pt idx="88">
                        <c:v>2.201293E-4</c:v>
                      </c:pt>
                      <c:pt idx="89">
                        <c:v>5.4001859999999995E-4</c:v>
                      </c:pt>
                      <c:pt idx="90">
                        <c:v>1.228839E-3</c:v>
                      </c:pt>
                      <c:pt idx="91">
                        <c:v>2.5985000000000001E-3</c:v>
                      </c:pt>
                      <c:pt idx="92">
                        <c:v>5.1178580000000003E-3</c:v>
                      </c:pt>
                      <c:pt idx="93">
                        <c:v>9.4156359999999998E-3</c:v>
                      </c:pt>
                      <c:pt idx="94">
                        <c:v>1.623927E-2</c:v>
                      </c:pt>
                      <c:pt idx="95">
                        <c:v>2.6369610000000002E-2</c:v>
                      </c:pt>
                      <c:pt idx="96">
                        <c:v>4.0510369999999997E-2</c:v>
                      </c:pt>
                      <c:pt idx="97">
                        <c:v>5.9185799999999997E-2</c:v>
                      </c:pt>
                      <c:pt idx="98">
                        <c:v>8.2597740000000003E-2</c:v>
                      </c:pt>
                      <c:pt idx="99">
                        <c:v>0.11047079999999999</c:v>
                      </c:pt>
                      <c:pt idx="100">
                        <c:v>0.14185719999999999</c:v>
                      </c:pt>
                      <c:pt idx="101">
                        <c:v>0.17490900000000001</c:v>
                      </c:pt>
                      <c:pt idx="102">
                        <c:v>0.2068333</c:v>
                      </c:pt>
                      <c:pt idx="103">
                        <c:v>0.23425289999999999</c:v>
                      </c:pt>
                      <c:pt idx="104">
                        <c:v>0.25391760000000002</c:v>
                      </c:pt>
                      <c:pt idx="105">
                        <c:v>0.26378299999999999</c:v>
                      </c:pt>
                      <c:pt idx="106">
                        <c:v>0.26372040000000002</c:v>
                      </c:pt>
                      <c:pt idx="107">
                        <c:v>0.25580160000000002</c:v>
                      </c:pt>
                      <c:pt idx="108">
                        <c:v>0.24373909999999999</c:v>
                      </c:pt>
                      <c:pt idx="109">
                        <c:v>0.232018</c:v>
                      </c:pt>
                      <c:pt idx="110">
                        <c:v>0.2250906</c:v>
                      </c:pt>
                      <c:pt idx="111">
                        <c:v>0.2268741</c:v>
                      </c:pt>
                      <c:pt idx="112">
                        <c:v>0.24057220000000001</c:v>
                      </c:pt>
                      <c:pt idx="113">
                        <c:v>0.26863979999999998</c:v>
                      </c:pt>
                      <c:pt idx="114">
                        <c:v>0.31271209999999999</c:v>
                      </c:pt>
                      <c:pt idx="115">
                        <c:v>0.37349080000000001</c:v>
                      </c:pt>
                      <c:pt idx="116">
                        <c:v>0.4503047</c:v>
                      </c:pt>
                      <c:pt idx="117">
                        <c:v>0.54106180000000004</c:v>
                      </c:pt>
                      <c:pt idx="118">
                        <c:v>0.64214309999999997</c:v>
                      </c:pt>
                      <c:pt idx="119">
                        <c:v>0.74861319999999998</c:v>
                      </c:pt>
                      <c:pt idx="120">
                        <c:v>0.85486709999999999</c:v>
                      </c:pt>
                      <c:pt idx="121">
                        <c:v>0.95573799999999998</c:v>
                      </c:pt>
                      <c:pt idx="122">
                        <c:v>1.047876</c:v>
                      </c:pt>
                      <c:pt idx="123">
                        <c:v>1.1307929999999999</c:v>
                      </c:pt>
                      <c:pt idx="124">
                        <c:v>1.207163</c:v>
                      </c:pt>
                      <c:pt idx="125">
                        <c:v>1.281935</c:v>
                      </c:pt>
                      <c:pt idx="126">
                        <c:v>1.360047</c:v>
                      </c:pt>
                      <c:pt idx="127">
                        <c:v>1.444296</c:v>
                      </c:pt>
                      <c:pt idx="128">
                        <c:v>1.533952</c:v>
                      </c:pt>
                      <c:pt idx="129">
                        <c:v>1.6250260000000001</c:v>
                      </c:pt>
                      <c:pt idx="130">
                        <c:v>1.7121090000000001</c:v>
                      </c:pt>
                      <c:pt idx="131">
                        <c:v>1.7909390000000001</c:v>
                      </c:pt>
                      <c:pt idx="132">
                        <c:v>1.86046</c:v>
                      </c:pt>
                      <c:pt idx="133">
                        <c:v>1.9234199999999999</c:v>
                      </c:pt>
                      <c:pt idx="134">
                        <c:v>1.985112</c:v>
                      </c:pt>
                      <c:pt idx="135">
                        <c:v>2.050589</c:v>
                      </c:pt>
                      <c:pt idx="136">
                        <c:v>2.1216870000000001</c:v>
                      </c:pt>
                      <c:pt idx="137">
                        <c:v>2.1950099999999999</c:v>
                      </c:pt>
                      <c:pt idx="138">
                        <c:v>2.2619549999999999</c:v>
                      </c:pt>
                      <c:pt idx="139">
                        <c:v>2.311096</c:v>
                      </c:pt>
                      <c:pt idx="140">
                        <c:v>2.332103</c:v>
                      </c:pt>
                      <c:pt idx="141">
                        <c:v>2.3194620000000001</c:v>
                      </c:pt>
                      <c:pt idx="142">
                        <c:v>2.2741539999999998</c:v>
                      </c:pt>
                      <c:pt idx="143">
                        <c:v>2.2023419999999998</c:v>
                      </c:pt>
                      <c:pt idx="144">
                        <c:v>2.1115200000000001</c:v>
                      </c:pt>
                      <c:pt idx="145">
                        <c:v>2.0066410000000001</c:v>
                      </c:pt>
                      <c:pt idx="146">
                        <c:v>1.8885719999999999</c:v>
                      </c:pt>
                      <c:pt idx="147">
                        <c:v>1.755536</c:v>
                      </c:pt>
                      <c:pt idx="148">
                        <c:v>1.6062609999999999</c:v>
                      </c:pt>
                      <c:pt idx="149">
                        <c:v>1.4427540000000001</c:v>
                      </c:pt>
                      <c:pt idx="150">
                        <c:v>1.270983</c:v>
                      </c:pt>
                      <c:pt idx="151">
                        <c:v>1.0993280000000001</c:v>
                      </c:pt>
                      <c:pt idx="152">
                        <c:v>0.93581579999999998</c:v>
                      </c:pt>
                      <c:pt idx="153">
                        <c:v>0.78609150000000005</c:v>
                      </c:pt>
                      <c:pt idx="154">
                        <c:v>0.65283630000000004</c:v>
                      </c:pt>
                      <c:pt idx="155">
                        <c:v>0.53642710000000005</c:v>
                      </c:pt>
                      <c:pt idx="156">
                        <c:v>0.43606590000000001</c:v>
                      </c:pt>
                      <c:pt idx="157">
                        <c:v>0.3506687</c:v>
                      </c:pt>
                      <c:pt idx="158">
                        <c:v>0.27925630000000001</c:v>
                      </c:pt>
                      <c:pt idx="159">
                        <c:v>0.2209971</c:v>
                      </c:pt>
                      <c:pt idx="160">
                        <c:v>0.17493259999999999</c:v>
                      </c:pt>
                      <c:pt idx="161">
                        <c:v>0.1398634</c:v>
                      </c:pt>
                      <c:pt idx="162">
                        <c:v>0.11419</c:v>
                      </c:pt>
                      <c:pt idx="163">
                        <c:v>9.5849400000000001E-2</c:v>
                      </c:pt>
                      <c:pt idx="164">
                        <c:v>8.2430729999999994E-2</c:v>
                      </c:pt>
                      <c:pt idx="165">
                        <c:v>7.1603600000000003E-2</c:v>
                      </c:pt>
                      <c:pt idx="166">
                        <c:v>6.1543309999999997E-2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2-C4FE-41A3-9669-A3208AE02C0B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v>Ectotherms</c:v>
                </c:tx>
                <c:spPr>
                  <a:ln w="2540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Amniotes!$P$57:$P$223</c15:sqref>
                        </c15:formulaRef>
                      </c:ext>
                    </c:extLst>
                    <c:numCache>
                      <c:formatCode>0.00</c:formatCode>
                      <c:ptCount val="167"/>
                      <c:pt idx="0">
                        <c:v>-0.6</c:v>
                      </c:pt>
                      <c:pt idx="1">
                        <c:v>-0.58499999999999996</c:v>
                      </c:pt>
                      <c:pt idx="2">
                        <c:v>-0.56999999999999995</c:v>
                      </c:pt>
                      <c:pt idx="3">
                        <c:v>-0.55499999999999994</c:v>
                      </c:pt>
                      <c:pt idx="4">
                        <c:v>-0.53999999999999992</c:v>
                      </c:pt>
                      <c:pt idx="5">
                        <c:v>-0.52499999999999991</c:v>
                      </c:pt>
                      <c:pt idx="6">
                        <c:v>-0.5099999999999999</c:v>
                      </c:pt>
                      <c:pt idx="7">
                        <c:v>-0.49499999999999988</c:v>
                      </c:pt>
                      <c:pt idx="8">
                        <c:v>-0.47999999999999987</c:v>
                      </c:pt>
                      <c:pt idx="9">
                        <c:v>-0.46499999999999986</c:v>
                      </c:pt>
                      <c:pt idx="10">
                        <c:v>-0.44999999999999984</c:v>
                      </c:pt>
                      <c:pt idx="11">
                        <c:v>-0.43499999999999983</c:v>
                      </c:pt>
                      <c:pt idx="12">
                        <c:v>-0.41999999999999982</c:v>
                      </c:pt>
                      <c:pt idx="13">
                        <c:v>-0.4049999999999998</c:v>
                      </c:pt>
                      <c:pt idx="14">
                        <c:v>-0.38999999999999979</c:v>
                      </c:pt>
                      <c:pt idx="15">
                        <c:v>-0.37499999999999978</c:v>
                      </c:pt>
                      <c:pt idx="16">
                        <c:v>-0.35999999999999976</c:v>
                      </c:pt>
                      <c:pt idx="17">
                        <c:v>-0.34499999999999975</c:v>
                      </c:pt>
                      <c:pt idx="18">
                        <c:v>-0.32999999999999974</c:v>
                      </c:pt>
                      <c:pt idx="19">
                        <c:v>-0.31499999999999972</c:v>
                      </c:pt>
                      <c:pt idx="20">
                        <c:v>-0.29999999999999971</c:v>
                      </c:pt>
                      <c:pt idx="21">
                        <c:v>-0.2849999999999997</c:v>
                      </c:pt>
                      <c:pt idx="22">
                        <c:v>-0.26999999999999968</c:v>
                      </c:pt>
                      <c:pt idx="23">
                        <c:v>-0.25499999999999967</c:v>
                      </c:pt>
                      <c:pt idx="24">
                        <c:v>-0.23999999999999966</c:v>
                      </c:pt>
                      <c:pt idx="25">
                        <c:v>-0.22499999999999964</c:v>
                      </c:pt>
                      <c:pt idx="26">
                        <c:v>-0.20999999999999963</c:v>
                      </c:pt>
                      <c:pt idx="27">
                        <c:v>-0.19499999999999962</c:v>
                      </c:pt>
                      <c:pt idx="28">
                        <c:v>-0.1799999999999996</c:v>
                      </c:pt>
                      <c:pt idx="29">
                        <c:v>-0.16499999999999959</c:v>
                      </c:pt>
                      <c:pt idx="30">
                        <c:v>-0.14999999999999958</c:v>
                      </c:pt>
                      <c:pt idx="31">
                        <c:v>-0.13499999999999956</c:v>
                      </c:pt>
                      <c:pt idx="32">
                        <c:v>-0.11999999999999957</c:v>
                      </c:pt>
                      <c:pt idx="33">
                        <c:v>-0.10499999999999957</c:v>
                      </c:pt>
                      <c:pt idx="34">
                        <c:v>-8.9999999999999566E-2</c:v>
                      </c:pt>
                      <c:pt idx="35">
                        <c:v>-7.4999999999999567E-2</c:v>
                      </c:pt>
                      <c:pt idx="36">
                        <c:v>-5.9999999999999568E-2</c:v>
                      </c:pt>
                      <c:pt idx="37">
                        <c:v>-4.4999999999999568E-2</c:v>
                      </c:pt>
                      <c:pt idx="38">
                        <c:v>-2.9999999999999569E-2</c:v>
                      </c:pt>
                      <c:pt idx="39">
                        <c:v>-1.4999999999999569E-2</c:v>
                      </c:pt>
                      <c:pt idx="40">
                        <c:v>4.3021142204224816E-16</c:v>
                      </c:pt>
                      <c:pt idx="41">
                        <c:v>1.500000000000043E-2</c:v>
                      </c:pt>
                      <c:pt idx="42">
                        <c:v>3.0000000000000429E-2</c:v>
                      </c:pt>
                      <c:pt idx="43">
                        <c:v>4.5000000000000429E-2</c:v>
                      </c:pt>
                      <c:pt idx="44">
                        <c:v>6.0000000000000428E-2</c:v>
                      </c:pt>
                      <c:pt idx="45">
                        <c:v>7.5000000000000427E-2</c:v>
                      </c:pt>
                      <c:pt idx="46">
                        <c:v>9.0000000000000427E-2</c:v>
                      </c:pt>
                      <c:pt idx="47">
                        <c:v>0.10500000000000043</c:v>
                      </c:pt>
                      <c:pt idx="48">
                        <c:v>0.12000000000000043</c:v>
                      </c:pt>
                      <c:pt idx="49">
                        <c:v>0.13500000000000043</c:v>
                      </c:pt>
                      <c:pt idx="50">
                        <c:v>0.15000000000000041</c:v>
                      </c:pt>
                      <c:pt idx="51">
                        <c:v>0.16500000000000042</c:v>
                      </c:pt>
                      <c:pt idx="52">
                        <c:v>0.18000000000000044</c:v>
                      </c:pt>
                      <c:pt idx="53">
                        <c:v>0.19500000000000045</c:v>
                      </c:pt>
                      <c:pt idx="54">
                        <c:v>0.21000000000000046</c:v>
                      </c:pt>
                      <c:pt idx="55">
                        <c:v>0.22500000000000048</c:v>
                      </c:pt>
                      <c:pt idx="56">
                        <c:v>0.24000000000000049</c:v>
                      </c:pt>
                      <c:pt idx="57">
                        <c:v>0.2550000000000005</c:v>
                      </c:pt>
                      <c:pt idx="58">
                        <c:v>0.27000000000000052</c:v>
                      </c:pt>
                      <c:pt idx="59">
                        <c:v>0.28500000000000053</c:v>
                      </c:pt>
                      <c:pt idx="60">
                        <c:v>0.30000000000000054</c:v>
                      </c:pt>
                      <c:pt idx="61">
                        <c:v>0.31500000000000056</c:v>
                      </c:pt>
                      <c:pt idx="62">
                        <c:v>0.33000000000000057</c:v>
                      </c:pt>
                      <c:pt idx="63">
                        <c:v>0.34500000000000058</c:v>
                      </c:pt>
                      <c:pt idx="64">
                        <c:v>0.3600000000000006</c:v>
                      </c:pt>
                      <c:pt idx="65">
                        <c:v>0.37500000000000061</c:v>
                      </c:pt>
                      <c:pt idx="66">
                        <c:v>0.39000000000000062</c:v>
                      </c:pt>
                      <c:pt idx="67">
                        <c:v>0.40500000000000064</c:v>
                      </c:pt>
                      <c:pt idx="68">
                        <c:v>0.42000000000000065</c:v>
                      </c:pt>
                      <c:pt idx="69">
                        <c:v>0.43500000000000066</c:v>
                      </c:pt>
                      <c:pt idx="70">
                        <c:v>0.45000000000000068</c:v>
                      </c:pt>
                      <c:pt idx="71">
                        <c:v>0.46500000000000069</c:v>
                      </c:pt>
                      <c:pt idx="72">
                        <c:v>0.4800000000000007</c:v>
                      </c:pt>
                      <c:pt idx="73">
                        <c:v>0.49500000000000072</c:v>
                      </c:pt>
                      <c:pt idx="74">
                        <c:v>0.51000000000000068</c:v>
                      </c:pt>
                      <c:pt idx="75">
                        <c:v>0.52500000000000069</c:v>
                      </c:pt>
                      <c:pt idx="76">
                        <c:v>0.5400000000000007</c:v>
                      </c:pt>
                      <c:pt idx="77">
                        <c:v>0.55500000000000071</c:v>
                      </c:pt>
                      <c:pt idx="78">
                        <c:v>0.57000000000000073</c:v>
                      </c:pt>
                      <c:pt idx="79">
                        <c:v>0.58500000000000074</c:v>
                      </c:pt>
                      <c:pt idx="80">
                        <c:v>0.60000000000000075</c:v>
                      </c:pt>
                      <c:pt idx="81">
                        <c:v>0.61500000000000077</c:v>
                      </c:pt>
                      <c:pt idx="82">
                        <c:v>0.63000000000000078</c:v>
                      </c:pt>
                      <c:pt idx="83">
                        <c:v>0.64500000000000079</c:v>
                      </c:pt>
                      <c:pt idx="84">
                        <c:v>0.66000000000000081</c:v>
                      </c:pt>
                      <c:pt idx="85">
                        <c:v>0.67500000000000082</c:v>
                      </c:pt>
                      <c:pt idx="86">
                        <c:v>0.69000000000000083</c:v>
                      </c:pt>
                      <c:pt idx="87">
                        <c:v>0.70500000000000085</c:v>
                      </c:pt>
                      <c:pt idx="88">
                        <c:v>0.72000000000000086</c:v>
                      </c:pt>
                      <c:pt idx="89">
                        <c:v>0.73500000000000087</c:v>
                      </c:pt>
                      <c:pt idx="90">
                        <c:v>0.75000000000000089</c:v>
                      </c:pt>
                      <c:pt idx="91">
                        <c:v>0.7650000000000009</c:v>
                      </c:pt>
                      <c:pt idx="92">
                        <c:v>0.78000000000000091</c:v>
                      </c:pt>
                      <c:pt idx="93">
                        <c:v>0.79500000000000093</c:v>
                      </c:pt>
                      <c:pt idx="94">
                        <c:v>0.81000000000000094</c:v>
                      </c:pt>
                      <c:pt idx="95">
                        <c:v>0.82500000000000095</c:v>
                      </c:pt>
                      <c:pt idx="96">
                        <c:v>0.84000000000000097</c:v>
                      </c:pt>
                      <c:pt idx="97">
                        <c:v>0.85500000000000098</c:v>
                      </c:pt>
                      <c:pt idx="98">
                        <c:v>0.87000000000000099</c:v>
                      </c:pt>
                      <c:pt idx="99">
                        <c:v>0.88500000000000101</c:v>
                      </c:pt>
                      <c:pt idx="100">
                        <c:v>0.90000000000000102</c:v>
                      </c:pt>
                      <c:pt idx="101">
                        <c:v>0.91500000000000103</c:v>
                      </c:pt>
                      <c:pt idx="102">
                        <c:v>0.93000000000000105</c:v>
                      </c:pt>
                      <c:pt idx="103">
                        <c:v>0.94500000000000106</c:v>
                      </c:pt>
                      <c:pt idx="104">
                        <c:v>0.96000000000000107</c:v>
                      </c:pt>
                      <c:pt idx="105">
                        <c:v>0.97500000000000109</c:v>
                      </c:pt>
                      <c:pt idx="106">
                        <c:v>0.9900000000000011</c:v>
                      </c:pt>
                      <c:pt idx="107">
                        <c:v>1.005000000000001</c:v>
                      </c:pt>
                      <c:pt idx="108">
                        <c:v>1.0200000000000009</c:v>
                      </c:pt>
                      <c:pt idx="109">
                        <c:v>1.0350000000000008</c:v>
                      </c:pt>
                      <c:pt idx="110">
                        <c:v>1.0500000000000007</c:v>
                      </c:pt>
                      <c:pt idx="111">
                        <c:v>1.0650000000000006</c:v>
                      </c:pt>
                      <c:pt idx="112">
                        <c:v>1.0800000000000005</c:v>
                      </c:pt>
                      <c:pt idx="113">
                        <c:v>1.0950000000000004</c:v>
                      </c:pt>
                      <c:pt idx="114">
                        <c:v>1.1100000000000003</c:v>
                      </c:pt>
                      <c:pt idx="115">
                        <c:v>1.1250000000000002</c:v>
                      </c:pt>
                      <c:pt idx="116">
                        <c:v>1.1400000000000001</c:v>
                      </c:pt>
                      <c:pt idx="117">
                        <c:v>1.155</c:v>
                      </c:pt>
                      <c:pt idx="118">
                        <c:v>1.17</c:v>
                      </c:pt>
                      <c:pt idx="119">
                        <c:v>1.1849999999999998</c:v>
                      </c:pt>
                      <c:pt idx="120">
                        <c:v>1.1999999999999997</c:v>
                      </c:pt>
                      <c:pt idx="121">
                        <c:v>1.2149999999999996</c:v>
                      </c:pt>
                      <c:pt idx="122">
                        <c:v>1.2299999999999995</c:v>
                      </c:pt>
                      <c:pt idx="123">
                        <c:v>1.2449999999999994</c:v>
                      </c:pt>
                      <c:pt idx="124">
                        <c:v>1.2599999999999993</c:v>
                      </c:pt>
                      <c:pt idx="125">
                        <c:v>1.2749999999999992</c:v>
                      </c:pt>
                      <c:pt idx="126">
                        <c:v>1.2899999999999991</c:v>
                      </c:pt>
                      <c:pt idx="127">
                        <c:v>1.304999999999999</c:v>
                      </c:pt>
                      <c:pt idx="128">
                        <c:v>1.319999999999999</c:v>
                      </c:pt>
                      <c:pt idx="129">
                        <c:v>1.3349999999999989</c:v>
                      </c:pt>
                      <c:pt idx="130">
                        <c:v>1.3499999999999988</c:v>
                      </c:pt>
                      <c:pt idx="131">
                        <c:v>1.3649999999999987</c:v>
                      </c:pt>
                      <c:pt idx="132">
                        <c:v>1.3799999999999986</c:v>
                      </c:pt>
                      <c:pt idx="133">
                        <c:v>1.3949999999999985</c:v>
                      </c:pt>
                      <c:pt idx="134">
                        <c:v>1.4099999999999984</c:v>
                      </c:pt>
                      <c:pt idx="135">
                        <c:v>1.4249999999999983</c:v>
                      </c:pt>
                      <c:pt idx="136">
                        <c:v>1.4399999999999982</c:v>
                      </c:pt>
                      <c:pt idx="137">
                        <c:v>1.4549999999999981</c:v>
                      </c:pt>
                      <c:pt idx="138">
                        <c:v>1.469999999999998</c:v>
                      </c:pt>
                      <c:pt idx="139">
                        <c:v>1.4849999999999979</c:v>
                      </c:pt>
                      <c:pt idx="140">
                        <c:v>1.4999999999999978</c:v>
                      </c:pt>
                      <c:pt idx="141">
                        <c:v>1.5149999999999977</c:v>
                      </c:pt>
                      <c:pt idx="142">
                        <c:v>1.5299999999999976</c:v>
                      </c:pt>
                      <c:pt idx="143">
                        <c:v>1.5449999999999975</c:v>
                      </c:pt>
                      <c:pt idx="144">
                        <c:v>1.5599999999999974</c:v>
                      </c:pt>
                      <c:pt idx="145">
                        <c:v>1.5749999999999973</c:v>
                      </c:pt>
                      <c:pt idx="146">
                        <c:v>1.5899999999999972</c:v>
                      </c:pt>
                      <c:pt idx="147">
                        <c:v>1.6049999999999971</c:v>
                      </c:pt>
                      <c:pt idx="148">
                        <c:v>1.619999999999997</c:v>
                      </c:pt>
                      <c:pt idx="149">
                        <c:v>1.6349999999999969</c:v>
                      </c:pt>
                      <c:pt idx="150">
                        <c:v>1.6499999999999968</c:v>
                      </c:pt>
                      <c:pt idx="151">
                        <c:v>1.6649999999999967</c:v>
                      </c:pt>
                      <c:pt idx="152">
                        <c:v>1.6799999999999966</c:v>
                      </c:pt>
                      <c:pt idx="153">
                        <c:v>1.6949999999999965</c:v>
                      </c:pt>
                      <c:pt idx="154">
                        <c:v>1.7099999999999964</c:v>
                      </c:pt>
                      <c:pt idx="155">
                        <c:v>1.7249999999999963</c:v>
                      </c:pt>
                      <c:pt idx="156">
                        <c:v>1.7399999999999962</c:v>
                      </c:pt>
                      <c:pt idx="157">
                        <c:v>1.7549999999999961</c:v>
                      </c:pt>
                      <c:pt idx="158">
                        <c:v>1.769999999999996</c:v>
                      </c:pt>
                      <c:pt idx="159">
                        <c:v>1.7849999999999959</c:v>
                      </c:pt>
                      <c:pt idx="160">
                        <c:v>1.7999999999999958</c:v>
                      </c:pt>
                      <c:pt idx="161">
                        <c:v>1.8149999999999957</c:v>
                      </c:pt>
                      <c:pt idx="162">
                        <c:v>1.8299999999999956</c:v>
                      </c:pt>
                      <c:pt idx="163">
                        <c:v>1.8449999999999955</c:v>
                      </c:pt>
                      <c:pt idx="164">
                        <c:v>1.8599999999999954</c:v>
                      </c:pt>
                      <c:pt idx="165">
                        <c:v>1.8749999999999953</c:v>
                      </c:pt>
                      <c:pt idx="166">
                        <c:v>1.8899999999999952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Amniotes!$R$57:$R$223</c15:sqref>
                        </c15:formulaRef>
                      </c:ext>
                    </c:extLst>
                    <c:numCache>
                      <c:formatCode>0.00</c:formatCode>
                      <c:ptCount val="167"/>
                      <c:pt idx="0">
                        <c:v>2.932245E-2</c:v>
                      </c:pt>
                      <c:pt idx="1">
                        <c:v>2.8188890000000001E-2</c:v>
                      </c:pt>
                      <c:pt idx="2">
                        <c:v>2.653318E-2</c:v>
                      </c:pt>
                      <c:pt idx="3">
                        <c:v>2.443207E-2</c:v>
                      </c:pt>
                      <c:pt idx="4">
                        <c:v>2.2031720000000001E-2</c:v>
                      </c:pt>
                      <c:pt idx="5">
                        <c:v>1.945125E-2</c:v>
                      </c:pt>
                      <c:pt idx="6">
                        <c:v>1.6838519999999999E-2</c:v>
                      </c:pt>
                      <c:pt idx="7">
                        <c:v>1.4317420000000001E-2</c:v>
                      </c:pt>
                      <c:pt idx="8">
                        <c:v>1.2000419999999999E-2</c:v>
                      </c:pt>
                      <c:pt idx="9">
                        <c:v>9.9675230000000007E-3</c:v>
                      </c:pt>
                      <c:pt idx="10">
                        <c:v>8.3029969999999995E-3</c:v>
                      </c:pt>
                      <c:pt idx="11">
                        <c:v>7.0437570000000003E-3</c:v>
                      </c:pt>
                      <c:pt idx="12">
                        <c:v>6.238614E-3</c:v>
                      </c:pt>
                      <c:pt idx="13">
                        <c:v>5.8819609999999998E-3</c:v>
                      </c:pt>
                      <c:pt idx="14">
                        <c:v>6.0436689999999998E-3</c:v>
                      </c:pt>
                      <c:pt idx="15">
                        <c:v>6.657573E-3</c:v>
                      </c:pt>
                      <c:pt idx="16">
                        <c:v>7.7972099999999997E-3</c:v>
                      </c:pt>
                      <c:pt idx="17">
                        <c:v>9.4073060000000007E-3</c:v>
                      </c:pt>
                      <c:pt idx="18">
                        <c:v>1.150027E-2</c:v>
                      </c:pt>
                      <c:pt idx="19">
                        <c:v>1.4031500000000001E-2</c:v>
                      </c:pt>
                      <c:pt idx="20">
                        <c:v>1.6982529999999999E-2</c:v>
                      </c:pt>
                      <c:pt idx="21">
                        <c:v>2.0277259999999998E-2</c:v>
                      </c:pt>
                      <c:pt idx="22">
                        <c:v>2.3856829999999999E-2</c:v>
                      </c:pt>
                      <c:pt idx="23">
                        <c:v>2.7646009999999999E-2</c:v>
                      </c:pt>
                      <c:pt idx="24">
                        <c:v>3.1550250000000002E-2</c:v>
                      </c:pt>
                      <c:pt idx="25">
                        <c:v>3.5494489999999997E-2</c:v>
                      </c:pt>
                      <c:pt idx="26">
                        <c:v>3.9406869999999997E-2</c:v>
                      </c:pt>
                      <c:pt idx="27">
                        <c:v>4.3232939999999997E-2</c:v>
                      </c:pt>
                      <c:pt idx="28">
                        <c:v>4.6953880000000003E-2</c:v>
                      </c:pt>
                      <c:pt idx="29">
                        <c:v>5.0565039999999999E-2</c:v>
                      </c:pt>
                      <c:pt idx="30">
                        <c:v>5.4116089999999999E-2</c:v>
                      </c:pt>
                      <c:pt idx="31">
                        <c:v>5.7674330000000003E-2</c:v>
                      </c:pt>
                      <c:pt idx="32">
                        <c:v>6.1342189999999998E-2</c:v>
                      </c:pt>
                      <c:pt idx="33">
                        <c:v>6.5240610000000004E-2</c:v>
                      </c:pt>
                      <c:pt idx="34">
                        <c:v>6.9510680000000005E-2</c:v>
                      </c:pt>
                      <c:pt idx="35">
                        <c:v>7.4295890000000003E-2</c:v>
                      </c:pt>
                      <c:pt idx="36">
                        <c:v>7.973276E-2</c:v>
                      </c:pt>
                      <c:pt idx="37">
                        <c:v>8.5916140000000002E-2</c:v>
                      </c:pt>
                      <c:pt idx="38">
                        <c:v>9.3012330000000004E-2</c:v>
                      </c:pt>
                      <c:pt idx="39">
                        <c:v>0.10096810000000001</c:v>
                      </c:pt>
                      <c:pt idx="40">
                        <c:v>0.1099059</c:v>
                      </c:pt>
                      <c:pt idx="41">
                        <c:v>0.11971320000000001</c:v>
                      </c:pt>
                      <c:pt idx="42">
                        <c:v>0.13035140000000001</c:v>
                      </c:pt>
                      <c:pt idx="43">
                        <c:v>0.1416499</c:v>
                      </c:pt>
                      <c:pt idx="44">
                        <c:v>0.15348529999999999</c:v>
                      </c:pt>
                      <c:pt idx="45">
                        <c:v>0.1656251</c:v>
                      </c:pt>
                      <c:pt idx="46">
                        <c:v>0.1778882</c:v>
                      </c:pt>
                      <c:pt idx="47">
                        <c:v>0.19007769999999999</c:v>
                      </c:pt>
                      <c:pt idx="48">
                        <c:v>0.20205129999999999</c:v>
                      </c:pt>
                      <c:pt idx="49">
                        <c:v>0.2136952</c:v>
                      </c:pt>
                      <c:pt idx="50">
                        <c:v>0.22499649999999999</c:v>
                      </c:pt>
                      <c:pt idx="51">
                        <c:v>0.23599529999999999</c:v>
                      </c:pt>
                      <c:pt idx="52">
                        <c:v>0.246838</c:v>
                      </c:pt>
                      <c:pt idx="53">
                        <c:v>0.25772970000000001</c:v>
                      </c:pt>
                      <c:pt idx="54">
                        <c:v>0.26890209999999998</c:v>
                      </c:pt>
                      <c:pt idx="55">
                        <c:v>0.2806881</c:v>
                      </c:pt>
                      <c:pt idx="56">
                        <c:v>0.29331610000000002</c:v>
                      </c:pt>
                      <c:pt idx="57">
                        <c:v>0.30705130000000003</c:v>
                      </c:pt>
                      <c:pt idx="58">
                        <c:v>0.32202710000000001</c:v>
                      </c:pt>
                      <c:pt idx="59">
                        <c:v>0.33836929999999998</c:v>
                      </c:pt>
                      <c:pt idx="60">
                        <c:v>0.35598859999999999</c:v>
                      </c:pt>
                      <c:pt idx="61">
                        <c:v>0.37474629999999998</c:v>
                      </c:pt>
                      <c:pt idx="62">
                        <c:v>0.39442339999999998</c:v>
                      </c:pt>
                      <c:pt idx="63">
                        <c:v>0.41459859999999998</c:v>
                      </c:pt>
                      <c:pt idx="64">
                        <c:v>0.43485499999999999</c:v>
                      </c:pt>
                      <c:pt idx="65">
                        <c:v>0.45469039999999999</c:v>
                      </c:pt>
                      <c:pt idx="66">
                        <c:v>0.4735297</c:v>
                      </c:pt>
                      <c:pt idx="67">
                        <c:v>0.4909251</c:v>
                      </c:pt>
                      <c:pt idx="68">
                        <c:v>0.50618569999999996</c:v>
                      </c:pt>
                      <c:pt idx="69">
                        <c:v>0.51913419999999999</c:v>
                      </c:pt>
                      <c:pt idx="70">
                        <c:v>0.52926439999999997</c:v>
                      </c:pt>
                      <c:pt idx="71">
                        <c:v>0.53650889999999996</c:v>
                      </c:pt>
                      <c:pt idx="72">
                        <c:v>0.54097379999999995</c:v>
                      </c:pt>
                      <c:pt idx="73">
                        <c:v>0.54289609999999999</c:v>
                      </c:pt>
                      <c:pt idx="74">
                        <c:v>0.5428193</c:v>
                      </c:pt>
                      <c:pt idx="75">
                        <c:v>0.54150569999999998</c:v>
                      </c:pt>
                      <c:pt idx="76">
                        <c:v>0.53990050000000001</c:v>
                      </c:pt>
                      <c:pt idx="77">
                        <c:v>0.53916799999999998</c:v>
                      </c:pt>
                      <c:pt idx="78">
                        <c:v>0.54026050000000003</c:v>
                      </c:pt>
                      <c:pt idx="79">
                        <c:v>0.54460160000000002</c:v>
                      </c:pt>
                      <c:pt idx="80">
                        <c:v>0.55294589999999999</c:v>
                      </c:pt>
                      <c:pt idx="81">
                        <c:v>0.56635020000000003</c:v>
                      </c:pt>
                      <c:pt idx="82">
                        <c:v>0.58512209999999998</c:v>
                      </c:pt>
                      <c:pt idx="83">
                        <c:v>0.61000750000000004</c:v>
                      </c:pt>
                      <c:pt idx="84">
                        <c:v>0.64060039999999996</c:v>
                      </c:pt>
                      <c:pt idx="85">
                        <c:v>0.67688470000000001</c:v>
                      </c:pt>
                      <c:pt idx="86">
                        <c:v>0.71851050000000005</c:v>
                      </c:pt>
                      <c:pt idx="87">
                        <c:v>0.76453110000000002</c:v>
                      </c:pt>
                      <c:pt idx="88">
                        <c:v>0.81446269999999998</c:v>
                      </c:pt>
                      <c:pt idx="89">
                        <c:v>0.86729429999999996</c:v>
                      </c:pt>
                      <c:pt idx="90">
                        <c:v>0.92224519999999999</c:v>
                      </c:pt>
                      <c:pt idx="91">
                        <c:v>0.97832669999999999</c:v>
                      </c:pt>
                      <c:pt idx="92">
                        <c:v>1.0347280000000001</c:v>
                      </c:pt>
                      <c:pt idx="93">
                        <c:v>1.0905860000000001</c:v>
                      </c:pt>
                      <c:pt idx="94">
                        <c:v>1.14496</c:v>
                      </c:pt>
                      <c:pt idx="95">
                        <c:v>1.1970689999999999</c:v>
                      </c:pt>
                      <c:pt idx="96">
                        <c:v>1.2460389999999999</c:v>
                      </c:pt>
                      <c:pt idx="97">
                        <c:v>1.2910919999999999</c:v>
                      </c:pt>
                      <c:pt idx="98">
                        <c:v>1.33128</c:v>
                      </c:pt>
                      <c:pt idx="99">
                        <c:v>1.365955</c:v>
                      </c:pt>
                      <c:pt idx="100">
                        <c:v>1.3945399999999999</c:v>
                      </c:pt>
                      <c:pt idx="101">
                        <c:v>1.415891</c:v>
                      </c:pt>
                      <c:pt idx="102">
                        <c:v>1.4303129999999999</c:v>
                      </c:pt>
                      <c:pt idx="103">
                        <c:v>1.43672</c:v>
                      </c:pt>
                      <c:pt idx="104">
                        <c:v>1.4354260000000001</c:v>
                      </c:pt>
                      <c:pt idx="105">
                        <c:v>1.426061</c:v>
                      </c:pt>
                      <c:pt idx="106">
                        <c:v>1.4092960000000001</c:v>
                      </c:pt>
                      <c:pt idx="107">
                        <c:v>1.3847149999999999</c:v>
                      </c:pt>
                      <c:pt idx="108">
                        <c:v>1.3535740000000001</c:v>
                      </c:pt>
                      <c:pt idx="109">
                        <c:v>1.316028</c:v>
                      </c:pt>
                      <c:pt idx="110">
                        <c:v>1.2728699999999999</c:v>
                      </c:pt>
                      <c:pt idx="111">
                        <c:v>1.2250589999999999</c:v>
                      </c:pt>
                      <c:pt idx="112">
                        <c:v>1.1732990000000001</c:v>
                      </c:pt>
                      <c:pt idx="113">
                        <c:v>1.1185179999999999</c:v>
                      </c:pt>
                      <c:pt idx="114">
                        <c:v>1.0615589999999999</c:v>
                      </c:pt>
                      <c:pt idx="115">
                        <c:v>1.0033529999999999</c:v>
                      </c:pt>
                      <c:pt idx="116">
                        <c:v>0.94463779999999997</c:v>
                      </c:pt>
                      <c:pt idx="117">
                        <c:v>0.88619959999999998</c:v>
                      </c:pt>
                      <c:pt idx="118">
                        <c:v>0.82880719999999997</c:v>
                      </c:pt>
                      <c:pt idx="119">
                        <c:v>0.77300709999999995</c:v>
                      </c:pt>
                      <c:pt idx="120">
                        <c:v>0.71942539999999999</c:v>
                      </c:pt>
                      <c:pt idx="121">
                        <c:v>0.66838149999999996</c:v>
                      </c:pt>
                      <c:pt idx="122">
                        <c:v>0.62040660000000003</c:v>
                      </c:pt>
                      <c:pt idx="123">
                        <c:v>0.57553080000000001</c:v>
                      </c:pt>
                      <c:pt idx="124">
                        <c:v>0.53389880000000001</c:v>
                      </c:pt>
                      <c:pt idx="125">
                        <c:v>0.49562929999999999</c:v>
                      </c:pt>
                      <c:pt idx="126">
                        <c:v>0.46031090000000002</c:v>
                      </c:pt>
                      <c:pt idx="127">
                        <c:v>0.42790450000000002</c:v>
                      </c:pt>
                      <c:pt idx="128">
                        <c:v>0.39792860000000002</c:v>
                      </c:pt>
                      <c:pt idx="129">
                        <c:v>0.37006309999999998</c:v>
                      </c:pt>
                      <c:pt idx="130">
                        <c:v>0.3437384</c:v>
                      </c:pt>
                      <c:pt idx="131">
                        <c:v>0.3186948</c:v>
                      </c:pt>
                      <c:pt idx="132">
                        <c:v>0.29440339999999998</c:v>
                      </c:pt>
                      <c:pt idx="133">
                        <c:v>0.27064179999999999</c:v>
                      </c:pt>
                      <c:pt idx="134">
                        <c:v>0.2471882</c:v>
                      </c:pt>
                      <c:pt idx="135">
                        <c:v>0.22396279999999999</c:v>
                      </c:pt>
                      <c:pt idx="136">
                        <c:v>0.20099880000000001</c:v>
                      </c:pt>
                      <c:pt idx="137">
                        <c:v>0.1784404</c:v>
                      </c:pt>
                      <c:pt idx="138">
                        <c:v>0.15650339999999999</c:v>
                      </c:pt>
                      <c:pt idx="139">
                        <c:v>0.1354146</c:v>
                      </c:pt>
                      <c:pt idx="140">
                        <c:v>0.1155709</c:v>
                      </c:pt>
                      <c:pt idx="141">
                        <c:v>9.7071080000000004E-2</c:v>
                      </c:pt>
                      <c:pt idx="142">
                        <c:v>8.029298E-2</c:v>
                      </c:pt>
                      <c:pt idx="143">
                        <c:v>6.5288499999999999E-2</c:v>
                      </c:pt>
                      <c:pt idx="144">
                        <c:v>5.2216600000000002E-2</c:v>
                      </c:pt>
                      <c:pt idx="145">
                        <c:v>4.0960139999999999E-2</c:v>
                      </c:pt>
                      <c:pt idx="146">
                        <c:v>3.1629860000000003E-2</c:v>
                      </c:pt>
                      <c:pt idx="147">
                        <c:v>2.392495E-2</c:v>
                      </c:pt>
                      <c:pt idx="148">
                        <c:v>1.7761849999999999E-2</c:v>
                      </c:pt>
                      <c:pt idx="149">
                        <c:v>1.295866E-2</c:v>
                      </c:pt>
                      <c:pt idx="150">
                        <c:v>9.2488940000000006E-3</c:v>
                      </c:pt>
                      <c:pt idx="151">
                        <c:v>6.4810279999999998E-3</c:v>
                      </c:pt>
                      <c:pt idx="152">
                        <c:v>4.4475729999999998E-3</c:v>
                      </c:pt>
                      <c:pt idx="153">
                        <c:v>3.0016750000000001E-3</c:v>
                      </c:pt>
                      <c:pt idx="154">
                        <c:v>1.9666879999999999E-3</c:v>
                      </c:pt>
                      <c:pt idx="155">
                        <c:v>1.2814250000000001E-3</c:v>
                      </c:pt>
                      <c:pt idx="156">
                        <c:v>8.0672260000000005E-4</c:v>
                      </c:pt>
                      <c:pt idx="157">
                        <c:v>5.0193809999999998E-4</c:v>
                      </c:pt>
                      <c:pt idx="158">
                        <c:v>3.0478180000000001E-4</c:v>
                      </c:pt>
                      <c:pt idx="159">
                        <c:v>1.8185130000000001E-4</c:v>
                      </c:pt>
                      <c:pt idx="160">
                        <c:v>1.0542740000000001E-4</c:v>
                      </c:pt>
                      <c:pt idx="161">
                        <c:v>6.0479999999999997E-5</c:v>
                      </c:pt>
                      <c:pt idx="162">
                        <c:v>3.379097E-5</c:v>
                      </c:pt>
                      <c:pt idx="163">
                        <c:v>1.836058E-5</c:v>
                      </c:pt>
                      <c:pt idx="164">
                        <c:v>9.9346570000000007E-6</c:v>
                      </c:pt>
                      <c:pt idx="165">
                        <c:v>5.1686769999999997E-6</c:v>
                      </c:pt>
                      <c:pt idx="166">
                        <c:v>2.6615720000000001E-6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4FE-41A3-9669-A3208AE02C0B}"/>
                  </c:ext>
                </c:extLst>
              </c15:ser>
            </c15:filteredScatterSeries>
          </c:ext>
        </c:extLst>
      </c:scatterChart>
      <c:valAx>
        <c:axId val="605342392"/>
        <c:scaling>
          <c:orientation val="minMax"/>
          <c:max val="1.9"/>
          <c:min val="-0.60000000000000009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5346328"/>
        <c:crosses val="autoZero"/>
        <c:crossBetween val="midCat"/>
      </c:valAx>
      <c:valAx>
        <c:axId val="605346328"/>
        <c:scaling>
          <c:orientation val="minMax"/>
          <c:max val="2.5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5342392"/>
        <c:crosses val="autoZero"/>
        <c:crossBetween val="midCat"/>
      </c:valAx>
      <c:valAx>
        <c:axId val="467287520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454073624"/>
        <c:crosses val="max"/>
        <c:crossBetween val="between"/>
      </c:valAx>
      <c:dateAx>
        <c:axId val="454073624"/>
        <c:scaling>
          <c:orientation val="minMax"/>
        </c:scaling>
        <c:delete val="1"/>
        <c:axPos val="t"/>
        <c:numFmt formatCode="0.00" sourceLinked="1"/>
        <c:majorTickMark val="out"/>
        <c:minorTickMark val="none"/>
        <c:tickLblPos val="nextTo"/>
        <c:crossAx val="467287520"/>
        <c:crosses val="max"/>
        <c:auto val="0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276225</xdr:colOff>
      <xdr:row>0</xdr:row>
      <xdr:rowOff>190499</xdr:rowOff>
    </xdr:from>
    <xdr:to>
      <xdr:col>13</xdr:col>
      <xdr:colOff>0</xdr:colOff>
      <xdr:row>23</xdr:row>
      <xdr:rowOff>66674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43FD2A47-F685-4780-959D-D75B4AC3B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276225</xdr:colOff>
      <xdr:row>23</xdr:row>
      <xdr:rowOff>180974</xdr:rowOff>
    </xdr:from>
    <xdr:to>
      <xdr:col>13</xdr:col>
      <xdr:colOff>0</xdr:colOff>
      <xdr:row>35</xdr:row>
      <xdr:rowOff>171449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CB9010C-AFEC-4AE1-97B4-9705CFFDC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ED592-839D-4169-B536-5AEA0E410AA8}">
  <dimension ref="A1:AB409"/>
  <sheetViews>
    <sheetView tabSelected="1" zoomScale="90" zoomScaleNormal="90" workbookViewId="0">
      <selection activeCell="Q22" sqref="Q22"/>
    </sheetView>
  </sheetViews>
  <sheetFormatPr baseColWidth="10" defaultRowHeight="15" x14ac:dyDescent="0.25"/>
  <cols>
    <col min="1" max="1" width="75.7109375" bestFit="1" customWidth="1"/>
    <col min="2" max="2" width="10.85546875" style="1" bestFit="1" customWidth="1"/>
    <col min="3" max="3" width="6" style="3" bestFit="1" customWidth="1"/>
    <col min="4" max="4" width="7.42578125" style="4" bestFit="1" customWidth="1"/>
    <col min="5" max="5" width="11.5703125" style="3" bestFit="1" customWidth="1"/>
    <col min="6" max="7" width="11.5703125" style="8" customWidth="1"/>
    <col min="8" max="9" width="13.85546875" style="3" customWidth="1"/>
    <col min="13" max="13" width="36.140625" bestFit="1" customWidth="1"/>
    <col min="14" max="14" width="11.42578125" style="2"/>
    <col min="16" max="16" width="7.28515625" style="3" bestFit="1" customWidth="1"/>
    <col min="17" max="17" width="11.42578125" style="11"/>
    <col min="18" max="18" width="4.5703125" style="10" bestFit="1" customWidth="1"/>
  </cols>
  <sheetData>
    <row r="1" spans="1:21" x14ac:dyDescent="0.25">
      <c r="B1" s="1" t="s">
        <v>23</v>
      </c>
      <c r="C1" s="3" t="s">
        <v>22</v>
      </c>
      <c r="D1" s="4" t="s">
        <v>25</v>
      </c>
      <c r="E1" s="3" t="s">
        <v>26</v>
      </c>
    </row>
    <row r="2" spans="1:21" x14ac:dyDescent="0.25">
      <c r="A2" t="s">
        <v>0</v>
      </c>
      <c r="B2" s="1">
        <v>0</v>
      </c>
      <c r="C2" s="3">
        <f>AVERAGEA(C372:C379,C364)</f>
        <v>0.70237042000000005</v>
      </c>
      <c r="D2" s="4">
        <f>-8.0243+6.874*C2</f>
        <v>-3.1962057329200002</v>
      </c>
      <c r="E2" s="5">
        <f>EXP(D2)/(1+EXP(D2))</f>
        <v>3.9308757707865023E-2</v>
      </c>
      <c r="N2" s="2">
        <v>-0.6</v>
      </c>
      <c r="O2" s="4">
        <f>-8.0243+6.874*N2</f>
        <v>-12.1487</v>
      </c>
      <c r="P2" s="3">
        <f>EXP(O2)/(1+EXP(O2))</f>
        <v>5.2952238967820266E-6</v>
      </c>
      <c r="Q2" s="12"/>
      <c r="T2" s="4"/>
      <c r="U2" s="3"/>
    </row>
    <row r="3" spans="1:21" x14ac:dyDescent="0.25">
      <c r="A3" t="s">
        <v>1</v>
      </c>
      <c r="B3" s="1">
        <v>0</v>
      </c>
      <c r="C3" s="3">
        <f>AVERAGEA(C380,C365:C371)</f>
        <v>0.78809542750000006</v>
      </c>
      <c r="D3" s="4">
        <f t="shared" ref="D3:D13" si="0">-8.0243+6.874*C3</f>
        <v>-2.606932031365</v>
      </c>
      <c r="E3" s="5">
        <f t="shared" ref="E3:E29" si="1">EXP(D3)/(1+EXP(D3))</f>
        <v>6.869361689096655E-2</v>
      </c>
      <c r="N3" s="2">
        <v>-0.55000000000000004</v>
      </c>
      <c r="O3" s="4">
        <f t="shared" ref="O3:O52" si="2">-8.0243+6.874*N3</f>
        <v>-11.805</v>
      </c>
      <c r="P3" s="3">
        <f t="shared" ref="P3:P52" si="3">EXP(O3)/(1+EXP(O3))</f>
        <v>7.4670730187298851E-6</v>
      </c>
      <c r="Q3" s="12"/>
      <c r="T3" s="4"/>
      <c r="U3" s="3"/>
    </row>
    <row r="4" spans="1:21" x14ac:dyDescent="0.25">
      <c r="A4" t="s">
        <v>30</v>
      </c>
      <c r="B4" s="1">
        <v>0</v>
      </c>
      <c r="C4" s="3">
        <f>AVERAGEA(C363,C381)</f>
        <v>0.41247560999999999</v>
      </c>
      <c r="D4" s="4">
        <f t="shared" si="0"/>
        <v>-5.1889426568600001</v>
      </c>
      <c r="E4" s="5">
        <f t="shared" si="1"/>
        <v>5.5469610517653841E-3</v>
      </c>
      <c r="N4" s="2">
        <v>-0.5</v>
      </c>
      <c r="O4" s="4">
        <f t="shared" si="2"/>
        <v>-11.4613</v>
      </c>
      <c r="P4" s="3">
        <f t="shared" si="3"/>
        <v>1.0529702026917579E-5</v>
      </c>
      <c r="Q4" s="12"/>
      <c r="T4" s="4"/>
      <c r="U4" s="3"/>
    </row>
    <row r="5" spans="1:21" x14ac:dyDescent="0.25">
      <c r="A5" t="s">
        <v>2</v>
      </c>
      <c r="B5" s="1">
        <v>0</v>
      </c>
      <c r="C5" s="3">
        <f>AVERAGEA(C352)</f>
        <v>0.54055138999999996</v>
      </c>
      <c r="D5" s="4">
        <f t="shared" si="0"/>
        <v>-4.3085497451400006</v>
      </c>
      <c r="E5" s="5">
        <f t="shared" si="1"/>
        <v>1.32744638288055E-2</v>
      </c>
      <c r="N5" s="2">
        <v>-0.45</v>
      </c>
      <c r="O5" s="4">
        <f t="shared" si="2"/>
        <v>-11.117599999999999</v>
      </c>
      <c r="P5" s="3">
        <f t="shared" si="3"/>
        <v>1.4848453366203488E-5</v>
      </c>
      <c r="Q5" s="12"/>
      <c r="T5" s="4"/>
      <c r="U5" s="3"/>
    </row>
    <row r="6" spans="1:21" x14ac:dyDescent="0.25">
      <c r="A6" t="s">
        <v>3</v>
      </c>
      <c r="B6" s="1">
        <v>0</v>
      </c>
      <c r="C6" s="3">
        <f>AVERAGEA(C345,C347,C354,C358)</f>
        <v>0.37439710499999995</v>
      </c>
      <c r="D6" s="4">
        <f t="shared" si="0"/>
        <v>-5.4506943002300012</v>
      </c>
      <c r="E6" s="5">
        <f t="shared" si="1"/>
        <v>4.2749689789112078E-3</v>
      </c>
      <c r="N6" s="2">
        <v>-0.4</v>
      </c>
      <c r="O6" s="4">
        <f t="shared" si="2"/>
        <v>-10.773900000000001</v>
      </c>
      <c r="P6" s="3">
        <f t="shared" si="3"/>
        <v>2.0938501038659243E-5</v>
      </c>
      <c r="Q6" s="12"/>
      <c r="T6" s="4"/>
      <c r="U6" s="3"/>
    </row>
    <row r="7" spans="1:21" x14ac:dyDescent="0.25">
      <c r="A7" t="s">
        <v>31</v>
      </c>
      <c r="B7" s="1">
        <v>0</v>
      </c>
      <c r="C7" s="3">
        <f>AVERAGEA(C339:C342,C346,C348:C350,C353,C355:C357)</f>
        <v>0.5202465825</v>
      </c>
      <c r="D7" s="4">
        <f t="shared" si="0"/>
        <v>-4.4481249918949999</v>
      </c>
      <c r="E7" s="5">
        <f t="shared" si="1"/>
        <v>1.156516685943036E-2</v>
      </c>
      <c r="N7" s="2">
        <v>-0.35</v>
      </c>
      <c r="O7" s="4">
        <f t="shared" si="2"/>
        <v>-10.430199999999999</v>
      </c>
      <c r="P7" s="3">
        <f t="shared" si="3"/>
        <v>2.9526289359970909E-5</v>
      </c>
      <c r="Q7" s="12"/>
      <c r="T7" s="4"/>
      <c r="U7" s="3"/>
    </row>
    <row r="8" spans="1:21" x14ac:dyDescent="0.25">
      <c r="A8" t="s">
        <v>4</v>
      </c>
      <c r="B8" s="1">
        <v>0</v>
      </c>
      <c r="C8" s="3">
        <f>AVERAGEA(C343:C344)</f>
        <v>0.55858709500000003</v>
      </c>
      <c r="D8" s="4">
        <f t="shared" si="0"/>
        <v>-4.18457230897</v>
      </c>
      <c r="E8" s="5">
        <f t="shared" si="1"/>
        <v>1.5000282664623428E-2</v>
      </c>
      <c r="N8" s="2">
        <v>-0.3</v>
      </c>
      <c r="O8" s="4">
        <f t="shared" si="2"/>
        <v>-10.086500000000001</v>
      </c>
      <c r="P8" s="3">
        <f t="shared" si="3"/>
        <v>4.1636155855846972E-5</v>
      </c>
      <c r="Q8" s="12"/>
      <c r="T8" s="4"/>
      <c r="U8" s="3"/>
    </row>
    <row r="9" spans="1:21" x14ac:dyDescent="0.25">
      <c r="A9" t="s">
        <v>32</v>
      </c>
      <c r="B9" s="1">
        <v>0</v>
      </c>
      <c r="C9" s="3">
        <f>AVERAGEA(C351,C359:C362)</f>
        <v>-5.3445503999999991E-2</v>
      </c>
      <c r="D9" s="4">
        <f t="shared" si="0"/>
        <v>-8.391684394496</v>
      </c>
      <c r="E9" s="5">
        <f t="shared" si="1"/>
        <v>2.2669362678840778E-4</v>
      </c>
      <c r="N9" s="2">
        <v>-0.25</v>
      </c>
      <c r="O9" s="4">
        <f t="shared" si="2"/>
        <v>-9.7428000000000008</v>
      </c>
      <c r="P9" s="3">
        <f t="shared" si="3"/>
        <v>5.8712452585854999E-5</v>
      </c>
      <c r="Q9" s="12"/>
      <c r="T9" s="4"/>
      <c r="U9" s="3"/>
    </row>
    <row r="10" spans="1:21" x14ac:dyDescent="0.25">
      <c r="A10" t="s">
        <v>33</v>
      </c>
      <c r="B10" s="1">
        <v>0</v>
      </c>
      <c r="C10" s="3">
        <f>C41</f>
        <v>0.50267885999999995</v>
      </c>
      <c r="D10" s="4">
        <f t="shared" si="0"/>
        <v>-4.5688855163600008</v>
      </c>
      <c r="E10" s="5">
        <f t="shared" si="1"/>
        <v>1.0263086749375028E-2</v>
      </c>
      <c r="N10" s="2">
        <v>-0.20000000000000101</v>
      </c>
      <c r="O10" s="4">
        <f t="shared" si="2"/>
        <v>-9.3991000000000078</v>
      </c>
      <c r="P10" s="3">
        <f t="shared" si="3"/>
        <v>8.2791695696516306E-5</v>
      </c>
      <c r="Q10" s="12"/>
      <c r="T10" s="4"/>
      <c r="U10" s="3"/>
    </row>
    <row r="11" spans="1:21" x14ac:dyDescent="0.25">
      <c r="A11" t="s">
        <v>5</v>
      </c>
      <c r="B11" s="1">
        <v>0</v>
      </c>
      <c r="C11" s="3">
        <f>AVERAGEA(C42:C45)</f>
        <v>0.80634764000000003</v>
      </c>
      <c r="D11" s="4">
        <f t="shared" si="0"/>
        <v>-2.4814663226400002</v>
      </c>
      <c r="E11" s="5">
        <f t="shared" si="1"/>
        <v>7.7167716344567969E-2</v>
      </c>
      <c r="N11" s="2">
        <v>-0.15000000000000099</v>
      </c>
      <c r="O11" s="4">
        <f t="shared" si="2"/>
        <v>-9.0554000000000077</v>
      </c>
      <c r="P11" s="3">
        <f t="shared" si="3"/>
        <v>1.1674520277068866E-4</v>
      </c>
      <c r="Q11" s="12"/>
      <c r="T11" s="4"/>
      <c r="U11" s="3"/>
    </row>
    <row r="12" spans="1:21" x14ac:dyDescent="0.25">
      <c r="A12" t="s">
        <v>6</v>
      </c>
      <c r="B12" s="1">
        <v>0</v>
      </c>
      <c r="C12" s="3">
        <f>AVERAGEA(C46:C47)</f>
        <v>0.47124685499999996</v>
      </c>
      <c r="D12" s="4">
        <f t="shared" si="0"/>
        <v>-4.7849491187300011</v>
      </c>
      <c r="E12" s="5">
        <f t="shared" si="1"/>
        <v>8.2853286444735958E-3</v>
      </c>
      <c r="N12" s="2">
        <v>-0.100000000000001</v>
      </c>
      <c r="O12" s="4">
        <f t="shared" si="2"/>
        <v>-8.7117000000000075</v>
      </c>
      <c r="P12" s="3">
        <f t="shared" si="3"/>
        <v>1.6462101008806834E-4</v>
      </c>
      <c r="Q12" s="12"/>
      <c r="T12" s="4"/>
      <c r="U12" s="3"/>
    </row>
    <row r="13" spans="1:21" x14ac:dyDescent="0.25">
      <c r="A13" t="s">
        <v>7</v>
      </c>
      <c r="B13" s="1">
        <v>1</v>
      </c>
      <c r="C13" s="3">
        <f>AVERAGEA(C262:C264)</f>
        <v>1.20381078</v>
      </c>
      <c r="D13" s="4">
        <f t="shared" si="0"/>
        <v>0.25069530171999865</v>
      </c>
      <c r="E13" s="6">
        <f t="shared" si="1"/>
        <v>0.5623476309317853</v>
      </c>
      <c r="N13" s="2">
        <v>-5.0000000000000898E-2</v>
      </c>
      <c r="O13" s="4">
        <f t="shared" si="2"/>
        <v>-8.3680000000000057</v>
      </c>
      <c r="P13" s="3">
        <f t="shared" si="3"/>
        <v>2.3212555380269586E-4</v>
      </c>
      <c r="Q13" s="12"/>
      <c r="T13" s="4"/>
      <c r="U13" s="3"/>
    </row>
    <row r="14" spans="1:21" x14ac:dyDescent="0.25">
      <c r="A14" t="s">
        <v>8</v>
      </c>
      <c r="B14" s="1">
        <v>1</v>
      </c>
      <c r="C14" s="3">
        <f>AVERAGEA(C266:C270)</f>
        <v>1.5063626659999998</v>
      </c>
      <c r="D14" s="4">
        <f t="shared" ref="D14:D29" si="4">-8.0243+6.874*C14</f>
        <v>2.3304369660839974</v>
      </c>
      <c r="E14" s="6">
        <f t="shared" si="1"/>
        <v>0.91136664011294599</v>
      </c>
      <c r="N14" s="2">
        <v>-9.9920072216264108E-16</v>
      </c>
      <c r="O14" s="4">
        <f t="shared" si="2"/>
        <v>-8.0243000000000073</v>
      </c>
      <c r="P14" s="3">
        <f t="shared" si="3"/>
        <v>3.2730197065026693E-4</v>
      </c>
      <c r="Q14" s="12"/>
      <c r="T14" s="4"/>
      <c r="U14" s="3"/>
    </row>
    <row r="15" spans="1:21" x14ac:dyDescent="0.25">
      <c r="A15" t="s">
        <v>9</v>
      </c>
      <c r="B15" s="1">
        <v>1</v>
      </c>
      <c r="C15" s="3">
        <f>AVERAGEA(C271:C280)</f>
        <v>1.5178723080000001</v>
      </c>
      <c r="D15" s="4">
        <f t="shared" si="4"/>
        <v>2.409554245192</v>
      </c>
      <c r="E15" s="6">
        <f t="shared" si="1"/>
        <v>0.91755296701071865</v>
      </c>
      <c r="N15" s="2">
        <v>4.9999999999998997E-2</v>
      </c>
      <c r="O15" s="4">
        <f t="shared" si="2"/>
        <v>-7.6806000000000072</v>
      </c>
      <c r="P15" s="3">
        <f t="shared" si="3"/>
        <v>4.6148473049782078E-4</v>
      </c>
      <c r="Q15" s="12"/>
      <c r="T15" s="4"/>
      <c r="U15" s="3"/>
    </row>
    <row r="16" spans="1:21" x14ac:dyDescent="0.25">
      <c r="A16" t="s">
        <v>10</v>
      </c>
      <c r="B16" s="1">
        <v>1</v>
      </c>
      <c r="C16" s="3">
        <f>AVERAGEA(C281:C302)</f>
        <v>1.450596400909091</v>
      </c>
      <c r="D16" s="4">
        <f t="shared" si="4"/>
        <v>1.9470996598490906</v>
      </c>
      <c r="E16" s="6">
        <f t="shared" si="1"/>
        <v>0.87513004471913669</v>
      </c>
      <c r="N16" s="2">
        <v>9.9999999999999006E-2</v>
      </c>
      <c r="O16" s="4">
        <f t="shared" si="2"/>
        <v>-7.3369000000000071</v>
      </c>
      <c r="P16" s="3">
        <f t="shared" si="3"/>
        <v>6.5064208872535757E-4</v>
      </c>
      <c r="Q16" s="12"/>
      <c r="T16" s="4"/>
      <c r="U16" s="3"/>
    </row>
    <row r="17" spans="1:21" x14ac:dyDescent="0.25">
      <c r="A17" t="s">
        <v>11</v>
      </c>
      <c r="B17" s="1">
        <v>1</v>
      </c>
      <c r="C17" s="3">
        <f>AVERAGEA(C303:C338)</f>
        <v>1.4456184255555553</v>
      </c>
      <c r="D17" s="4">
        <f t="shared" si="4"/>
        <v>1.912881057268887</v>
      </c>
      <c r="E17" s="6">
        <f t="shared" si="1"/>
        <v>0.87134247379755236</v>
      </c>
      <c r="N17" s="2">
        <v>0.149999999999999</v>
      </c>
      <c r="O17" s="4">
        <f t="shared" si="2"/>
        <v>-6.993200000000007</v>
      </c>
      <c r="P17" s="3">
        <f t="shared" si="3"/>
        <v>9.1726175191436047E-4</v>
      </c>
      <c r="Q17" s="12"/>
      <c r="T17" s="4"/>
      <c r="U17" s="3"/>
    </row>
    <row r="18" spans="1:21" x14ac:dyDescent="0.25">
      <c r="A18" t="s">
        <v>35</v>
      </c>
      <c r="B18" s="1">
        <v>0</v>
      </c>
      <c r="C18" s="3">
        <f>AVERAGEA(C140)</f>
        <v>0.85176249999999998</v>
      </c>
      <c r="D18" s="4">
        <f t="shared" si="4"/>
        <v>-2.1692845750000007</v>
      </c>
      <c r="E18" s="5">
        <f t="shared" si="1"/>
        <v>0.10254285372612981</v>
      </c>
      <c r="N18" s="2">
        <v>0.19999999999999901</v>
      </c>
      <c r="O18" s="4">
        <f t="shared" si="2"/>
        <v>-6.6495000000000068</v>
      </c>
      <c r="P18" s="3">
        <f t="shared" si="3"/>
        <v>1.2929952770361344E-3</v>
      </c>
      <c r="Q18" s="12"/>
      <c r="T18" s="4"/>
      <c r="U18" s="3"/>
    </row>
    <row r="19" spans="1:21" x14ac:dyDescent="0.25">
      <c r="A19" t="s">
        <v>12</v>
      </c>
      <c r="B19" s="1">
        <v>0</v>
      </c>
      <c r="C19" s="3">
        <f>AVERAGEA(C141:C148)</f>
        <v>1.0161873562500001</v>
      </c>
      <c r="D19" s="4">
        <f t="shared" si="4"/>
        <v>-1.0390281131374994</v>
      </c>
      <c r="E19" s="5">
        <f t="shared" si="1"/>
        <v>0.2613375636682736</v>
      </c>
      <c r="N19" s="2">
        <v>0.249999999999999</v>
      </c>
      <c r="O19" s="4">
        <f t="shared" si="2"/>
        <v>-6.3058000000000067</v>
      </c>
      <c r="P19" s="3">
        <f t="shared" si="3"/>
        <v>1.8223579846373703E-3</v>
      </c>
      <c r="Q19" s="12"/>
      <c r="T19" s="4"/>
      <c r="U19" s="3"/>
    </row>
    <row r="20" spans="1:21" x14ac:dyDescent="0.25">
      <c r="A20" t="s">
        <v>13</v>
      </c>
      <c r="B20" s="1">
        <v>0</v>
      </c>
      <c r="C20" s="3">
        <f>AVERAGEA(C149:C156)</f>
        <v>1.0911093275000001</v>
      </c>
      <c r="D20" s="4">
        <f t="shared" si="4"/>
        <v>-0.52401448276499973</v>
      </c>
      <c r="E20" s="5">
        <f t="shared" si="1"/>
        <v>0.37191399351822974</v>
      </c>
      <c r="N20" s="2">
        <v>0.29999999999999899</v>
      </c>
      <c r="O20" s="4">
        <f t="shared" si="2"/>
        <v>-5.9621000000000066</v>
      </c>
      <c r="P20" s="3">
        <f t="shared" si="3"/>
        <v>2.5678888122713309E-3</v>
      </c>
      <c r="Q20" s="12"/>
      <c r="T20" s="4"/>
      <c r="U20" s="3"/>
    </row>
    <row r="21" spans="1:21" x14ac:dyDescent="0.25">
      <c r="A21" t="s">
        <v>14</v>
      </c>
      <c r="B21" s="1">
        <v>0</v>
      </c>
      <c r="C21" s="3">
        <f>AVERAGEA(C157:C163)</f>
        <v>1.0960733542857142</v>
      </c>
      <c r="D21" s="4">
        <f t="shared" si="4"/>
        <v>-0.48989176264000101</v>
      </c>
      <c r="E21" s="9">
        <f t="shared" si="1"/>
        <v>0.37991906594436303</v>
      </c>
      <c r="N21" s="2">
        <v>0.34999999999999898</v>
      </c>
      <c r="O21" s="4">
        <f t="shared" si="2"/>
        <v>-5.6184000000000074</v>
      </c>
      <c r="P21" s="3">
        <f t="shared" si="3"/>
        <v>3.6173127212344816E-3</v>
      </c>
      <c r="Q21" s="12"/>
      <c r="T21" s="4"/>
      <c r="U21" s="3"/>
    </row>
    <row r="22" spans="1:21" x14ac:dyDescent="0.25">
      <c r="A22" t="s">
        <v>15</v>
      </c>
      <c r="B22" s="1">
        <v>0</v>
      </c>
      <c r="C22" s="3">
        <f>AVERAGEA(C164:C181)</f>
        <v>1.05396573</v>
      </c>
      <c r="D22" s="4">
        <f t="shared" si="4"/>
        <v>-0.77933957198000048</v>
      </c>
      <c r="E22" s="5">
        <f t="shared" si="1"/>
        <v>0.31446224087230706</v>
      </c>
      <c r="N22" s="2">
        <v>0.39999999999999902</v>
      </c>
      <c r="O22" s="4">
        <f t="shared" si="2"/>
        <v>-5.2747000000000073</v>
      </c>
      <c r="P22" s="3">
        <f t="shared" si="3"/>
        <v>5.093416618327489E-3</v>
      </c>
      <c r="Q22" s="12"/>
      <c r="T22" s="4"/>
      <c r="U22" s="3"/>
    </row>
    <row r="23" spans="1:21" x14ac:dyDescent="0.25">
      <c r="A23" t="s">
        <v>16</v>
      </c>
      <c r="B23" s="1">
        <v>0</v>
      </c>
      <c r="C23" s="3">
        <f>AVERAGEA(C182:C192)</f>
        <v>0.81664444363636368</v>
      </c>
      <c r="D23" s="4">
        <f t="shared" si="4"/>
        <v>-2.4106860944436361</v>
      </c>
      <c r="E23" s="5">
        <f t="shared" si="1"/>
        <v>8.2361449593426062E-2</v>
      </c>
      <c r="N23" s="2">
        <v>0.45</v>
      </c>
      <c r="O23" s="4">
        <f t="shared" si="2"/>
        <v>-4.9310000000000009</v>
      </c>
      <c r="P23" s="3">
        <f t="shared" si="3"/>
        <v>7.1675359384961741E-3</v>
      </c>
      <c r="Q23" s="12"/>
      <c r="T23" s="4"/>
      <c r="U23" s="3"/>
    </row>
    <row r="24" spans="1:21" x14ac:dyDescent="0.25">
      <c r="A24" t="s">
        <v>17</v>
      </c>
      <c r="B24" s="1">
        <v>0</v>
      </c>
      <c r="C24" s="3">
        <f>AVERAGEA(C193:C206)</f>
        <v>0.96115162714285707</v>
      </c>
      <c r="D24" s="4">
        <f t="shared" si="4"/>
        <v>-1.4173437150200012</v>
      </c>
      <c r="E24" s="5">
        <f t="shared" si="1"/>
        <v>0.19507834304885646</v>
      </c>
      <c r="N24" s="2">
        <v>0.5</v>
      </c>
      <c r="O24" s="4">
        <f t="shared" si="2"/>
        <v>-4.5873000000000008</v>
      </c>
      <c r="P24" s="3">
        <f t="shared" si="3"/>
        <v>1.0077713898725688E-2</v>
      </c>
      <c r="Q24" s="12"/>
      <c r="T24" s="4"/>
      <c r="U24" s="3"/>
    </row>
    <row r="25" spans="1:21" x14ac:dyDescent="0.25">
      <c r="A25" t="s">
        <v>34</v>
      </c>
      <c r="B25" s="1">
        <v>0</v>
      </c>
      <c r="C25" s="3">
        <f>AVERAGEA(C52:C57)</f>
        <v>0.75906839833333339</v>
      </c>
      <c r="D25" s="4">
        <f t="shared" si="4"/>
        <v>-2.8064638298566669</v>
      </c>
      <c r="E25" s="5">
        <f t="shared" si="1"/>
        <v>5.6975880537789021E-2</v>
      </c>
      <c r="N25" s="2">
        <v>0.55000000000000004</v>
      </c>
      <c r="O25" s="4">
        <f t="shared" si="2"/>
        <v>-4.2436000000000007</v>
      </c>
      <c r="P25" s="3">
        <f t="shared" si="3"/>
        <v>1.4152644969707879E-2</v>
      </c>
      <c r="Q25" s="12"/>
      <c r="T25" s="4"/>
      <c r="U25" s="3"/>
    </row>
    <row r="26" spans="1:21" x14ac:dyDescent="0.25">
      <c r="A26" t="s">
        <v>18</v>
      </c>
      <c r="B26" s="1">
        <v>0</v>
      </c>
      <c r="C26" s="3">
        <f>AVERAGEA(C59:C67)</f>
        <v>1.0557782677777778</v>
      </c>
      <c r="D26" s="4">
        <f t="shared" si="4"/>
        <v>-0.76688018729555552</v>
      </c>
      <c r="E26" s="5">
        <f t="shared" si="1"/>
        <v>0.31715437047773687</v>
      </c>
      <c r="N26" s="2">
        <v>0.6</v>
      </c>
      <c r="O26" s="4">
        <f t="shared" si="2"/>
        <v>-3.8999000000000006</v>
      </c>
      <c r="P26" s="3">
        <f t="shared" si="3"/>
        <v>1.9842250494255666E-2</v>
      </c>
      <c r="Q26" s="12"/>
      <c r="T26" s="4"/>
      <c r="U26" s="3"/>
    </row>
    <row r="27" spans="1:21" x14ac:dyDescent="0.25">
      <c r="A27" t="s">
        <v>19</v>
      </c>
      <c r="B27" s="1">
        <v>1</v>
      </c>
      <c r="C27" s="3">
        <f>AVERAGEA(C68:C72)</f>
        <v>1.625850784</v>
      </c>
      <c r="D27" s="4">
        <f t="shared" si="4"/>
        <v>3.1517982892159999</v>
      </c>
      <c r="E27" s="6">
        <f t="shared" si="1"/>
        <v>0.95897952095685524</v>
      </c>
      <c r="N27" s="2">
        <v>0.65</v>
      </c>
      <c r="O27" s="4">
        <f t="shared" si="2"/>
        <v>-3.5562000000000005</v>
      </c>
      <c r="P27" s="3">
        <f t="shared" si="3"/>
        <v>2.7754779432836243E-2</v>
      </c>
      <c r="Q27" s="12"/>
      <c r="T27" s="4"/>
      <c r="U27" s="3"/>
    </row>
    <row r="28" spans="1:21" x14ac:dyDescent="0.25">
      <c r="A28" t="s">
        <v>20</v>
      </c>
      <c r="B28" s="1">
        <v>1</v>
      </c>
      <c r="C28" s="3">
        <f>AVERAGEA(C73:C81)</f>
        <v>1.5364276388888889</v>
      </c>
      <c r="D28" s="4">
        <f t="shared" si="4"/>
        <v>2.5371035897222214</v>
      </c>
      <c r="E28" s="6">
        <f t="shared" si="1"/>
        <v>0.92670233054653117</v>
      </c>
      <c r="N28" s="2">
        <v>0.7</v>
      </c>
      <c r="O28" s="4">
        <f t="shared" si="2"/>
        <v>-3.2125000000000004</v>
      </c>
      <c r="P28" s="3">
        <f t="shared" si="3"/>
        <v>3.8698025909084374E-2</v>
      </c>
      <c r="Q28" s="12"/>
      <c r="T28" s="4"/>
      <c r="U28" s="3"/>
    </row>
    <row r="29" spans="1:21" x14ac:dyDescent="0.25">
      <c r="A29" t="s">
        <v>21</v>
      </c>
      <c r="B29" s="1">
        <v>1</v>
      </c>
      <c r="C29" s="3">
        <f>AVERAGEA(C82:C139)</f>
        <v>1.3716331146551719</v>
      </c>
      <c r="D29" s="4">
        <f t="shared" si="4"/>
        <v>1.4043060301396508</v>
      </c>
      <c r="E29" s="6">
        <f t="shared" si="1"/>
        <v>0.80286630149093741</v>
      </c>
      <c r="N29" s="2">
        <v>0.75</v>
      </c>
      <c r="O29" s="4">
        <f t="shared" si="2"/>
        <v>-2.8688000000000002</v>
      </c>
      <c r="P29" s="3">
        <f t="shared" si="3"/>
        <v>5.3717617792706431E-2</v>
      </c>
      <c r="Q29" s="12"/>
      <c r="T29" s="4"/>
      <c r="U29" s="3"/>
    </row>
    <row r="30" spans="1:21" x14ac:dyDescent="0.25">
      <c r="N30" s="2">
        <v>0.8</v>
      </c>
      <c r="O30" s="4">
        <f t="shared" si="2"/>
        <v>-2.5251000000000001</v>
      </c>
      <c r="P30" s="3">
        <f t="shared" si="3"/>
        <v>7.4117202514118727E-2</v>
      </c>
      <c r="Q30" s="12"/>
      <c r="T30" s="4"/>
      <c r="U30" s="3"/>
    </row>
    <row r="31" spans="1:21" x14ac:dyDescent="0.25">
      <c r="A31" t="s">
        <v>377</v>
      </c>
      <c r="C31" s="3">
        <f>AVERAGEA(C207:C208)</f>
        <v>0.95128642499999994</v>
      </c>
      <c r="D31" s="4">
        <f>-8.0243+6.874*C31</f>
        <v>-1.4851571145500007</v>
      </c>
      <c r="E31" s="5">
        <f t="shared" ref="E31:E39" si="5">EXP(D31)/(1+EXP(D31))</f>
        <v>0.18464973096831855</v>
      </c>
      <c r="N31" s="2">
        <v>0.85</v>
      </c>
      <c r="O31" s="4">
        <f t="shared" si="2"/>
        <v>-2.1814000000000009</v>
      </c>
      <c r="P31" s="3">
        <f t="shared" si="3"/>
        <v>0.10143325430854373</v>
      </c>
      <c r="Q31" s="12"/>
      <c r="T31" s="4"/>
      <c r="U31" s="3"/>
    </row>
    <row r="32" spans="1:21" x14ac:dyDescent="0.25">
      <c r="A32" t="s">
        <v>378</v>
      </c>
      <c r="C32" s="3">
        <f>AVERAGEA(C209:C213)</f>
        <v>0.988734118</v>
      </c>
      <c r="D32" s="4">
        <f t="shared" ref="D32:D39" si="6">-8.0243+6.874*C32</f>
        <v>-1.2277416728680004</v>
      </c>
      <c r="E32" s="5">
        <f t="shared" si="5"/>
        <v>0.22657693019803504</v>
      </c>
      <c r="N32" s="2">
        <v>0.9</v>
      </c>
      <c r="O32" s="4">
        <f t="shared" si="2"/>
        <v>-1.8377000000000008</v>
      </c>
      <c r="P32" s="3">
        <f t="shared" si="3"/>
        <v>0.13732353666220726</v>
      </c>
      <c r="Q32" s="12"/>
      <c r="T32" s="4"/>
      <c r="U32" s="3"/>
    </row>
    <row r="33" spans="1:21" x14ac:dyDescent="0.25">
      <c r="A33" t="s">
        <v>379</v>
      </c>
      <c r="C33" s="3">
        <f>AVERAGEA(C214:C229)</f>
        <v>0.96324438999999973</v>
      </c>
      <c r="D33" s="4">
        <f t="shared" si="6"/>
        <v>-1.4029580631400025</v>
      </c>
      <c r="E33" s="5">
        <f t="shared" si="5"/>
        <v>0.19734713104896623</v>
      </c>
      <c r="N33" s="2">
        <v>0.95</v>
      </c>
      <c r="O33" s="4">
        <f t="shared" si="2"/>
        <v>-1.4940000000000007</v>
      </c>
      <c r="P33" s="3">
        <f t="shared" si="3"/>
        <v>0.18332210822298545</v>
      </c>
      <c r="Q33" s="12"/>
      <c r="T33" s="4"/>
      <c r="U33" s="3"/>
    </row>
    <row r="34" spans="1:21" x14ac:dyDescent="0.25">
      <c r="A34" t="s">
        <v>380</v>
      </c>
      <c r="C34" s="3">
        <f>AVERAGEA(C230:C234)</f>
        <v>0.96909147799999995</v>
      </c>
      <c r="D34" s="4">
        <f t="shared" si="6"/>
        <v>-1.362765180228001</v>
      </c>
      <c r="E34" s="5">
        <f t="shared" si="5"/>
        <v>0.20379125557546948</v>
      </c>
      <c r="N34" s="2">
        <v>1</v>
      </c>
      <c r="O34" s="4">
        <f t="shared" si="2"/>
        <v>-1.1503000000000005</v>
      </c>
      <c r="P34" s="3">
        <f t="shared" si="3"/>
        <v>0.24043429109183798</v>
      </c>
      <c r="Q34" s="12"/>
      <c r="T34" s="4"/>
      <c r="U34" s="3"/>
    </row>
    <row r="35" spans="1:21" x14ac:dyDescent="0.25">
      <c r="A35" t="s">
        <v>381</v>
      </c>
      <c r="C35" s="3">
        <f>AVERAGEA(C235:C240)</f>
        <v>0.88679729333333335</v>
      </c>
      <c r="D35" s="4">
        <f t="shared" si="6"/>
        <v>-1.928455405626667</v>
      </c>
      <c r="E35" s="5">
        <f t="shared" si="5"/>
        <v>0.12692164193679104</v>
      </c>
      <c r="N35" s="2">
        <v>1.05</v>
      </c>
      <c r="O35" s="4">
        <f t="shared" si="2"/>
        <v>-0.80660000000000043</v>
      </c>
      <c r="P35" s="3">
        <f t="shared" si="3"/>
        <v>0.30861548793507365</v>
      </c>
      <c r="Q35" s="12"/>
      <c r="T35" s="4"/>
      <c r="U35" s="3"/>
    </row>
    <row r="36" spans="1:21" x14ac:dyDescent="0.25">
      <c r="A36" t="s">
        <v>384</v>
      </c>
      <c r="C36" s="3">
        <f>AVERAGEA(C241:C244)</f>
        <v>1.0406161350000001</v>
      </c>
      <c r="D36" s="4">
        <f t="shared" si="6"/>
        <v>-0.87110468800999996</v>
      </c>
      <c r="E36" s="5">
        <f t="shared" si="5"/>
        <v>0.29502449140743398</v>
      </c>
      <c r="N36" s="2">
        <v>1.1000000000000001</v>
      </c>
      <c r="O36" s="4">
        <f t="shared" si="2"/>
        <v>-0.46290000000000031</v>
      </c>
      <c r="P36" s="3">
        <f t="shared" si="3"/>
        <v>0.38629808913321984</v>
      </c>
      <c r="Q36" s="12"/>
      <c r="T36" s="4"/>
      <c r="U36" s="3"/>
    </row>
    <row r="37" spans="1:21" x14ac:dyDescent="0.25">
      <c r="A37" t="s">
        <v>24</v>
      </c>
      <c r="C37" s="3">
        <f>AVERAGEA(C245:C249)</f>
        <v>1.0866387879999999</v>
      </c>
      <c r="D37" s="4">
        <f t="shared" si="6"/>
        <v>-0.55474497128800149</v>
      </c>
      <c r="E37" s="5">
        <f t="shared" si="5"/>
        <v>0.3647642416706432</v>
      </c>
      <c r="N37" s="2">
        <v>1.1499999999999999</v>
      </c>
      <c r="O37" s="4">
        <f t="shared" si="2"/>
        <v>-0.11920000000000108</v>
      </c>
      <c r="P37" s="3">
        <f t="shared" si="3"/>
        <v>0.47023523472642542</v>
      </c>
      <c r="Q37" s="12"/>
      <c r="T37" s="4"/>
      <c r="U37" s="3"/>
    </row>
    <row r="38" spans="1:21" x14ac:dyDescent="0.25">
      <c r="A38" t="s">
        <v>382</v>
      </c>
      <c r="C38" s="3">
        <f>AVERAGEA(C250:C252)</f>
        <v>0.93200963333333331</v>
      </c>
      <c r="D38" s="4">
        <f t="shared" si="6"/>
        <v>-1.617665780466667</v>
      </c>
      <c r="E38" s="5">
        <f t="shared" si="5"/>
        <v>0.16552703921497522</v>
      </c>
      <c r="N38" s="2">
        <v>1.2</v>
      </c>
      <c r="O38" s="4">
        <f t="shared" si="2"/>
        <v>0.22449999999999903</v>
      </c>
      <c r="P38" s="3">
        <f t="shared" si="3"/>
        <v>0.55589045586813002</v>
      </c>
      <c r="Q38" s="12"/>
      <c r="T38" s="4"/>
      <c r="U38" s="3"/>
    </row>
    <row r="39" spans="1:21" x14ac:dyDescent="0.25">
      <c r="A39" t="s">
        <v>383</v>
      </c>
      <c r="C39" s="3">
        <f>AVERAGEA(C253:C261)</f>
        <v>1.287470781111111</v>
      </c>
      <c r="D39" s="4">
        <f t="shared" si="6"/>
        <v>0.82577414935777682</v>
      </c>
      <c r="E39" s="6">
        <f t="shared" si="5"/>
        <v>0.69546065521863965</v>
      </c>
      <c r="K39" s="1"/>
      <c r="N39" s="2">
        <v>1.25</v>
      </c>
      <c r="O39" s="4">
        <f t="shared" si="2"/>
        <v>0.56819999999999915</v>
      </c>
      <c r="P39" s="3">
        <f t="shared" si="3"/>
        <v>0.63834773088775432</v>
      </c>
      <c r="Q39" s="12"/>
      <c r="T39" s="4"/>
      <c r="U39" s="3"/>
    </row>
    <row r="40" spans="1:21" x14ac:dyDescent="0.25">
      <c r="C40" s="8"/>
      <c r="D40" s="13"/>
      <c r="E40" s="8"/>
      <c r="K40" s="1"/>
      <c r="N40" s="2">
        <v>1.3</v>
      </c>
      <c r="O40" s="4">
        <f t="shared" si="2"/>
        <v>0.91189999999999927</v>
      </c>
      <c r="P40" s="3">
        <f t="shared" si="3"/>
        <v>0.71338880412035166</v>
      </c>
      <c r="Q40" s="12"/>
      <c r="T40" s="4"/>
      <c r="U40" s="3"/>
    </row>
    <row r="41" spans="1:21" x14ac:dyDescent="0.25">
      <c r="A41" t="s">
        <v>36</v>
      </c>
      <c r="C41" s="3">
        <v>0.50267885999999995</v>
      </c>
      <c r="D41" s="4">
        <f>-8.0243+6.874*C41</f>
        <v>-4.5688855163600008</v>
      </c>
      <c r="E41" s="5">
        <f>EXP(D41)/(1+EXP(D41))</f>
        <v>1.0263086749375028E-2</v>
      </c>
      <c r="N41" s="2">
        <v>1.35</v>
      </c>
      <c r="O41" s="4">
        <f t="shared" si="2"/>
        <v>1.2555999999999994</v>
      </c>
      <c r="P41" s="3">
        <f t="shared" si="3"/>
        <v>0.77826774244973207</v>
      </c>
      <c r="Q41" s="12"/>
      <c r="T41" s="4"/>
      <c r="U41" s="3"/>
    </row>
    <row r="42" spans="1:21" x14ac:dyDescent="0.25">
      <c r="A42" t="s">
        <v>37</v>
      </c>
      <c r="C42" s="3">
        <v>0.79673055999999998</v>
      </c>
      <c r="D42" s="4">
        <f t="shared" ref="D42:D105" si="7">-8.0243+6.874*C42</f>
        <v>-2.547574130560001</v>
      </c>
      <c r="E42" s="5">
        <f t="shared" ref="E42:E105" si="8">EXP(D42)/(1+EXP(D42))</f>
        <v>7.258962656467341E-2</v>
      </c>
      <c r="K42" s="3"/>
      <c r="N42" s="2">
        <v>1.4</v>
      </c>
      <c r="O42" s="4">
        <f t="shared" si="2"/>
        <v>1.5992999999999995</v>
      </c>
      <c r="P42" s="3">
        <f t="shared" si="3"/>
        <v>0.83192052774024938</v>
      </c>
      <c r="Q42" s="12"/>
      <c r="T42" s="4"/>
      <c r="U42" s="3"/>
    </row>
    <row r="43" spans="1:21" x14ac:dyDescent="0.25">
      <c r="A43" t="s">
        <v>38</v>
      </c>
      <c r="C43" s="3">
        <v>0.7259835</v>
      </c>
      <c r="D43" s="4">
        <f t="shared" si="7"/>
        <v>-3.0338894210000005</v>
      </c>
      <c r="E43" s="5">
        <f t="shared" si="8"/>
        <v>4.5918131585499351E-2</v>
      </c>
      <c r="N43" s="2">
        <v>1.45</v>
      </c>
      <c r="O43" s="4">
        <f t="shared" si="2"/>
        <v>1.9429999999999996</v>
      </c>
      <c r="P43" s="3">
        <f t="shared" si="3"/>
        <v>0.87468135493271737</v>
      </c>
      <c r="Q43" s="12"/>
      <c r="T43" s="4"/>
      <c r="U43" s="3"/>
    </row>
    <row r="44" spans="1:21" x14ac:dyDescent="0.25">
      <c r="A44" t="s">
        <v>39</v>
      </c>
      <c r="C44" s="3">
        <v>0.75439272000000002</v>
      </c>
      <c r="D44" s="4">
        <f t="shared" si="7"/>
        <v>-2.8386044427200003</v>
      </c>
      <c r="E44" s="5">
        <f t="shared" si="8"/>
        <v>5.5273366089437191E-2</v>
      </c>
      <c r="N44" s="2">
        <v>1.5</v>
      </c>
      <c r="O44" s="4">
        <f t="shared" si="2"/>
        <v>2.2866999999999997</v>
      </c>
      <c r="P44" s="3">
        <f t="shared" si="3"/>
        <v>0.90776953237718971</v>
      </c>
      <c r="Q44" s="12"/>
      <c r="T44" s="4"/>
      <c r="U44" s="3"/>
    </row>
    <row r="45" spans="1:21" x14ac:dyDescent="0.25">
      <c r="A45" t="s">
        <v>40</v>
      </c>
      <c r="C45" s="3">
        <v>0.94828378000000002</v>
      </c>
      <c r="D45" s="4">
        <f t="shared" si="7"/>
        <v>-1.5057972962800008</v>
      </c>
      <c r="E45" s="5">
        <f t="shared" si="8"/>
        <v>0.18156246899895526</v>
      </c>
      <c r="N45" s="2">
        <v>1.55</v>
      </c>
      <c r="O45" s="4">
        <f t="shared" si="2"/>
        <v>2.6303999999999998</v>
      </c>
      <c r="P45" s="3">
        <f t="shared" si="3"/>
        <v>0.93279262996946533</v>
      </c>
      <c r="Q45" s="12"/>
      <c r="T45" s="4"/>
      <c r="U45" s="3"/>
    </row>
    <row r="46" spans="1:21" x14ac:dyDescent="0.25">
      <c r="A46" t="s">
        <v>41</v>
      </c>
      <c r="C46" s="3">
        <v>0.45229057</v>
      </c>
      <c r="D46" s="4">
        <f t="shared" si="7"/>
        <v>-4.9152546218200008</v>
      </c>
      <c r="E46" s="5">
        <f t="shared" si="8"/>
        <v>7.2804565181550512E-3</v>
      </c>
      <c r="N46" s="2">
        <v>1.6</v>
      </c>
      <c r="O46" s="4">
        <f t="shared" si="2"/>
        <v>2.9741</v>
      </c>
      <c r="P46" s="3">
        <f t="shared" si="3"/>
        <v>0.9513902403889466</v>
      </c>
      <c r="Q46" s="12"/>
      <c r="T46" s="4"/>
      <c r="U46" s="3"/>
    </row>
    <row r="47" spans="1:21" x14ac:dyDescent="0.25">
      <c r="A47" t="s">
        <v>42</v>
      </c>
      <c r="C47" s="3">
        <v>0.49020313999999998</v>
      </c>
      <c r="D47" s="4">
        <f t="shared" si="7"/>
        <v>-4.6546436156400004</v>
      </c>
      <c r="E47" s="5">
        <f t="shared" si="8"/>
        <v>9.4275793134869466E-3</v>
      </c>
      <c r="N47" s="2">
        <v>1.65</v>
      </c>
      <c r="O47" s="4">
        <f t="shared" si="2"/>
        <v>3.3177999999999983</v>
      </c>
      <c r="P47" s="3">
        <f t="shared" si="3"/>
        <v>0.96503443282024692</v>
      </c>
      <c r="Q47" s="12"/>
      <c r="T47" s="4"/>
      <c r="U47" s="3"/>
    </row>
    <row r="48" spans="1:21" x14ac:dyDescent="0.25">
      <c r="A48" t="s">
        <v>43</v>
      </c>
      <c r="C48" s="3">
        <v>0.89139491000000004</v>
      </c>
      <c r="D48" s="4">
        <f t="shared" si="7"/>
        <v>-1.89685138866</v>
      </c>
      <c r="E48" s="5">
        <f t="shared" si="8"/>
        <v>0.13046525023313435</v>
      </c>
      <c r="K48" s="3"/>
      <c r="N48" s="2">
        <v>1.7</v>
      </c>
      <c r="O48" s="4">
        <f t="shared" si="2"/>
        <v>3.6614999999999984</v>
      </c>
      <c r="P48" s="3">
        <f t="shared" si="3"/>
        <v>0.97494969813369892</v>
      </c>
      <c r="Q48" s="12"/>
      <c r="T48" s="4"/>
      <c r="U48" s="3"/>
    </row>
    <row r="49" spans="1:25" x14ac:dyDescent="0.25">
      <c r="A49" t="s">
        <v>44</v>
      </c>
      <c r="C49" s="3">
        <v>0.86006196999999995</v>
      </c>
      <c r="D49" s="4">
        <f t="shared" si="7"/>
        <v>-2.1122340182200006</v>
      </c>
      <c r="E49" s="5">
        <f t="shared" si="8"/>
        <v>0.10791341359614889</v>
      </c>
      <c r="N49" s="2">
        <v>1.75</v>
      </c>
      <c r="O49" s="4">
        <f t="shared" si="2"/>
        <v>4.0051999999999985</v>
      </c>
      <c r="P49" s="3">
        <f t="shared" si="3"/>
        <v>0.98210540627028131</v>
      </c>
      <c r="Q49" s="12"/>
      <c r="T49" s="4"/>
      <c r="U49" s="3"/>
    </row>
    <row r="50" spans="1:25" x14ac:dyDescent="0.25">
      <c r="A50" t="s">
        <v>45</v>
      </c>
      <c r="C50" s="3">
        <v>1.12583034</v>
      </c>
      <c r="D50" s="4">
        <f t="shared" si="7"/>
        <v>-0.28534224284000054</v>
      </c>
      <c r="E50" s="14">
        <f t="shared" si="8"/>
        <v>0.42914454359182369</v>
      </c>
      <c r="K50" s="3"/>
      <c r="N50" s="2">
        <v>1.8</v>
      </c>
      <c r="O50" s="4">
        <f t="shared" si="2"/>
        <v>4.3488999999999987</v>
      </c>
      <c r="P50" s="3">
        <f t="shared" si="3"/>
        <v>0.98724380513618615</v>
      </c>
      <c r="Q50" s="12"/>
      <c r="T50" s="4"/>
      <c r="U50" s="3"/>
    </row>
    <row r="51" spans="1:25" x14ac:dyDescent="0.25">
      <c r="A51" t="s">
        <v>46</v>
      </c>
      <c r="C51" s="3">
        <v>0.89286962999999997</v>
      </c>
      <c r="D51" s="4">
        <f t="shared" si="7"/>
        <v>-1.8867141633800006</v>
      </c>
      <c r="E51" s="5">
        <f t="shared" si="8"/>
        <v>0.1316195725865649</v>
      </c>
      <c r="N51" s="2">
        <v>1.85</v>
      </c>
      <c r="O51" s="4">
        <f t="shared" si="2"/>
        <v>4.6926000000000005</v>
      </c>
      <c r="P51" s="3">
        <f t="shared" si="3"/>
        <v>0.99092036338671519</v>
      </c>
      <c r="Q51" s="12"/>
      <c r="T51" s="4"/>
      <c r="U51" s="3"/>
    </row>
    <row r="52" spans="1:25" x14ac:dyDescent="0.25">
      <c r="A52" t="s">
        <v>47</v>
      </c>
      <c r="C52" s="3">
        <v>0.85855099000000001</v>
      </c>
      <c r="D52" s="4">
        <f t="shared" si="7"/>
        <v>-2.1226204947400005</v>
      </c>
      <c r="E52" s="5">
        <f t="shared" si="8"/>
        <v>0.10691759148131053</v>
      </c>
      <c r="K52" s="2"/>
      <c r="N52" s="2">
        <v>1.9</v>
      </c>
      <c r="O52" s="4">
        <f t="shared" si="2"/>
        <v>5.0362999999999989</v>
      </c>
      <c r="P52" s="3">
        <f t="shared" si="3"/>
        <v>0.99354420257444576</v>
      </c>
      <c r="Q52" s="12"/>
      <c r="T52" s="4"/>
      <c r="U52" s="3"/>
    </row>
    <row r="53" spans="1:25" x14ac:dyDescent="0.25">
      <c r="A53" t="s">
        <v>48</v>
      </c>
      <c r="C53" s="3">
        <v>0.97089497000000002</v>
      </c>
      <c r="D53" s="4">
        <f t="shared" si="7"/>
        <v>-1.3503679762200003</v>
      </c>
      <c r="E53" s="14">
        <f t="shared" si="8"/>
        <v>0.2058102187035496</v>
      </c>
      <c r="K53" s="2"/>
      <c r="O53" s="4"/>
      <c r="Q53" s="12"/>
      <c r="U53" s="3"/>
    </row>
    <row r="54" spans="1:25" x14ac:dyDescent="0.25">
      <c r="A54" t="s">
        <v>49</v>
      </c>
      <c r="C54" s="3">
        <v>0.35847389000000002</v>
      </c>
      <c r="D54" s="4">
        <f t="shared" si="7"/>
        <v>-5.5601504801400008</v>
      </c>
      <c r="E54" s="5">
        <f t="shared" si="8"/>
        <v>3.8334454225379113E-3</v>
      </c>
      <c r="K54" s="2"/>
      <c r="O54" s="4"/>
      <c r="Q54" s="12"/>
      <c r="U54" s="3"/>
      <c r="Y54" s="7"/>
    </row>
    <row r="55" spans="1:25" x14ac:dyDescent="0.25">
      <c r="A55" t="s">
        <v>50</v>
      </c>
      <c r="C55" s="3">
        <v>0.81994206999999997</v>
      </c>
      <c r="D55" s="4">
        <f t="shared" si="7"/>
        <v>-2.3880182108200003</v>
      </c>
      <c r="E55" s="5">
        <f t="shared" si="8"/>
        <v>8.4090942862671103E-2</v>
      </c>
      <c r="X55" s="7"/>
    </row>
    <row r="56" spans="1:25" x14ac:dyDescent="0.25">
      <c r="A56" t="s">
        <v>51</v>
      </c>
      <c r="C56" s="3">
        <v>0.81047751999999995</v>
      </c>
      <c r="D56" s="4">
        <f t="shared" si="7"/>
        <v>-2.4530775275200005</v>
      </c>
      <c r="E56" s="5">
        <f t="shared" si="8"/>
        <v>7.9213786633302266E-2</v>
      </c>
      <c r="P56" s="3" t="s">
        <v>27</v>
      </c>
      <c r="Q56" s="11" t="s">
        <v>28</v>
      </c>
      <c r="R56" s="10" t="s">
        <v>29</v>
      </c>
      <c r="T56" s="1" t="s">
        <v>28</v>
      </c>
      <c r="U56" s="3" t="s">
        <v>29</v>
      </c>
      <c r="X56" s="7"/>
    </row>
    <row r="57" spans="1:25" x14ac:dyDescent="0.25">
      <c r="A57" t="s">
        <v>52</v>
      </c>
      <c r="C57" s="3">
        <v>0.73607095</v>
      </c>
      <c r="D57" s="4">
        <f t="shared" si="7"/>
        <v>-2.9645482897000006</v>
      </c>
      <c r="E57" s="5">
        <f t="shared" si="8"/>
        <v>4.905340556112487E-2</v>
      </c>
      <c r="P57" s="3">
        <v>-0.6</v>
      </c>
      <c r="Q57" s="3">
        <v>0</v>
      </c>
      <c r="R57" s="10">
        <v>2.932245E-2</v>
      </c>
      <c r="S57" s="3">
        <v>0</v>
      </c>
      <c r="T57" s="3">
        <v>0</v>
      </c>
      <c r="U57" s="3">
        <v>0</v>
      </c>
      <c r="X57" s="7"/>
    </row>
    <row r="58" spans="1:25" x14ac:dyDescent="0.25">
      <c r="A58" t="s">
        <v>53</v>
      </c>
      <c r="C58" s="3">
        <v>0.77451524999999999</v>
      </c>
      <c r="D58" s="4">
        <f t="shared" si="7"/>
        <v>-2.7002821715000005</v>
      </c>
      <c r="E58" s="5">
        <f t="shared" si="8"/>
        <v>6.2956707815366053E-2</v>
      </c>
      <c r="O58" s="1"/>
      <c r="P58" s="3">
        <f>P57+0.015</f>
        <v>-0.58499999999999996</v>
      </c>
      <c r="Q58" s="3">
        <v>0</v>
      </c>
      <c r="R58" s="10">
        <v>2.8188890000000001E-2</v>
      </c>
      <c r="S58" s="3">
        <f>S59</f>
        <v>0</v>
      </c>
      <c r="T58" s="3">
        <v>0</v>
      </c>
      <c r="U58" s="3">
        <v>0</v>
      </c>
      <c r="W58" s="7"/>
    </row>
    <row r="59" spans="1:25" x14ac:dyDescent="0.25">
      <c r="A59" t="s">
        <v>54</v>
      </c>
      <c r="C59" s="3">
        <v>0.80454950999999997</v>
      </c>
      <c r="D59" s="4">
        <f t="shared" si="7"/>
        <v>-2.4938266682600005</v>
      </c>
      <c r="E59" s="5">
        <f t="shared" si="8"/>
        <v>7.6292088273214209E-2</v>
      </c>
      <c r="O59" s="4"/>
      <c r="P59" s="3">
        <f t="shared" ref="P59:P122" si="9">P58+0.015</f>
        <v>-0.56999999999999995</v>
      </c>
      <c r="Q59" s="3">
        <v>0</v>
      </c>
      <c r="R59" s="10">
        <v>2.653318E-2</v>
      </c>
      <c r="S59" s="3">
        <f t="shared" ref="S59:S90" si="10">1000*(P57-P$226)/(P$227-P$226)</f>
        <v>0</v>
      </c>
      <c r="T59" s="3">
        <f>Q57</f>
        <v>0</v>
      </c>
      <c r="U59" s="3">
        <f>R57</f>
        <v>2.932245E-2</v>
      </c>
      <c r="W59" s="7"/>
    </row>
    <row r="60" spans="1:25" x14ac:dyDescent="0.25">
      <c r="A60" t="s">
        <v>55</v>
      </c>
      <c r="C60" s="3">
        <v>1.2876200900000001</v>
      </c>
      <c r="D60" s="4">
        <f t="shared" si="7"/>
        <v>0.82680049866000083</v>
      </c>
      <c r="E60" s="14">
        <f t="shared" si="8"/>
        <v>0.69567798738656927</v>
      </c>
      <c r="O60" s="1"/>
      <c r="P60" s="3">
        <f t="shared" si="9"/>
        <v>-0.55499999999999994</v>
      </c>
      <c r="Q60" s="3">
        <v>0</v>
      </c>
      <c r="R60" s="10">
        <v>2.443207E-2</v>
      </c>
      <c r="S60" s="3">
        <f t="shared" si="10"/>
        <v>6.0240963855421858</v>
      </c>
      <c r="T60" s="3">
        <f t="shared" ref="T60:T89" si="11">Q58</f>
        <v>0</v>
      </c>
      <c r="U60" s="3">
        <f t="shared" ref="U60:U89" si="12">R58</f>
        <v>2.8188890000000001E-2</v>
      </c>
      <c r="W60" s="7"/>
    </row>
    <row r="61" spans="1:25" x14ac:dyDescent="0.25">
      <c r="A61" t="s">
        <v>56</v>
      </c>
      <c r="C61" s="3">
        <v>0.90710639000000004</v>
      </c>
      <c r="D61" s="4">
        <f t="shared" si="7"/>
        <v>-1.78885067514</v>
      </c>
      <c r="E61" s="5">
        <f t="shared" si="8"/>
        <v>0.14321369187641136</v>
      </c>
      <c r="O61" s="1"/>
      <c r="P61" s="3">
        <f t="shared" si="9"/>
        <v>-0.53999999999999992</v>
      </c>
      <c r="Q61" s="3">
        <v>0</v>
      </c>
      <c r="R61" s="10">
        <v>2.2031720000000001E-2</v>
      </c>
      <c r="S61" s="3">
        <f t="shared" si="10"/>
        <v>12.048192771084372</v>
      </c>
      <c r="T61" s="3">
        <f t="shared" si="11"/>
        <v>0</v>
      </c>
      <c r="U61" s="3">
        <f t="shared" si="12"/>
        <v>2.653318E-2</v>
      </c>
      <c r="W61" s="7"/>
    </row>
    <row r="62" spans="1:25" x14ac:dyDescent="0.25">
      <c r="A62" t="s">
        <v>57</v>
      </c>
      <c r="C62" s="3">
        <v>1.0838843199999999</v>
      </c>
      <c r="D62" s="4">
        <f t="shared" si="7"/>
        <v>-0.57367918432000131</v>
      </c>
      <c r="E62" s="14">
        <f t="shared" si="8"/>
        <v>0.36038830642592562</v>
      </c>
      <c r="O62" s="1"/>
      <c r="P62" s="3">
        <f t="shared" si="9"/>
        <v>-0.52499999999999991</v>
      </c>
      <c r="Q62" s="3">
        <v>0</v>
      </c>
      <c r="R62" s="10">
        <v>1.945125E-2</v>
      </c>
      <c r="S62" s="3">
        <f t="shared" si="10"/>
        <v>18.072289156626557</v>
      </c>
      <c r="T62" s="3">
        <f t="shared" si="11"/>
        <v>0</v>
      </c>
      <c r="U62" s="3">
        <f t="shared" si="12"/>
        <v>2.443207E-2</v>
      </c>
      <c r="W62" s="7"/>
    </row>
    <row r="63" spans="1:25" x14ac:dyDescent="0.25">
      <c r="A63" t="s">
        <v>58</v>
      </c>
      <c r="C63" s="3">
        <v>1.08960005</v>
      </c>
      <c r="D63" s="4">
        <f t="shared" si="7"/>
        <v>-0.53438925629999989</v>
      </c>
      <c r="E63" s="14">
        <f t="shared" si="8"/>
        <v>0.36949374681484803</v>
      </c>
      <c r="O63" s="1"/>
      <c r="P63" s="3">
        <f t="shared" si="9"/>
        <v>-0.5099999999999999</v>
      </c>
      <c r="Q63" s="3">
        <v>0</v>
      </c>
      <c r="R63" s="10">
        <v>1.6838519999999999E-2</v>
      </c>
      <c r="S63" s="3">
        <f t="shared" si="10"/>
        <v>24.096385542168743</v>
      </c>
      <c r="T63" s="3">
        <f t="shared" si="11"/>
        <v>0</v>
      </c>
      <c r="U63" s="3">
        <f t="shared" si="12"/>
        <v>2.2031720000000001E-2</v>
      </c>
      <c r="W63" s="7"/>
    </row>
    <row r="64" spans="1:25" x14ac:dyDescent="0.25">
      <c r="A64" t="s">
        <v>59</v>
      </c>
      <c r="C64" s="3">
        <v>0.99099234999999997</v>
      </c>
      <c r="D64" s="4">
        <f t="shared" si="7"/>
        <v>-1.2122185861000006</v>
      </c>
      <c r="E64" s="14">
        <f t="shared" si="8"/>
        <v>0.22930873313188788</v>
      </c>
      <c r="O64" s="1"/>
      <c r="P64" s="3">
        <f t="shared" si="9"/>
        <v>-0.49499999999999988</v>
      </c>
      <c r="Q64" s="3">
        <v>0</v>
      </c>
      <c r="R64" s="10">
        <v>1.4317420000000001E-2</v>
      </c>
      <c r="S64" s="3">
        <f t="shared" si="10"/>
        <v>30.12048192771093</v>
      </c>
      <c r="T64" s="3">
        <f t="shared" si="11"/>
        <v>0</v>
      </c>
      <c r="U64" s="3">
        <f t="shared" si="12"/>
        <v>1.945125E-2</v>
      </c>
      <c r="W64" s="7"/>
    </row>
    <row r="65" spans="1:23" x14ac:dyDescent="0.25">
      <c r="A65" t="s">
        <v>60</v>
      </c>
      <c r="C65" s="3">
        <v>1.1373324899999999</v>
      </c>
      <c r="D65" s="4">
        <f t="shared" si="7"/>
        <v>-0.20627646374000097</v>
      </c>
      <c r="E65" s="14">
        <f t="shared" si="8"/>
        <v>0.44861296475339629</v>
      </c>
      <c r="O65" s="1"/>
      <c r="P65" s="3">
        <f t="shared" si="9"/>
        <v>-0.47999999999999987</v>
      </c>
      <c r="Q65" s="3">
        <v>0</v>
      </c>
      <c r="R65" s="10">
        <v>1.2000419999999999E-2</v>
      </c>
      <c r="S65" s="3">
        <f t="shared" si="10"/>
        <v>36.144578313253113</v>
      </c>
      <c r="T65" s="3">
        <f t="shared" si="11"/>
        <v>0</v>
      </c>
      <c r="U65" s="3">
        <f t="shared" si="12"/>
        <v>1.6838519999999999E-2</v>
      </c>
      <c r="W65" s="7"/>
    </row>
    <row r="66" spans="1:23" x14ac:dyDescent="0.25">
      <c r="A66" t="s">
        <v>61</v>
      </c>
      <c r="C66" s="3">
        <v>1.1718670200000001</v>
      </c>
      <c r="D66" s="4">
        <f t="shared" si="7"/>
        <v>3.1113895480000764E-2</v>
      </c>
      <c r="E66" s="14">
        <f t="shared" si="8"/>
        <v>0.50777784641889712</v>
      </c>
      <c r="O66" s="1"/>
      <c r="P66" s="3">
        <f t="shared" si="9"/>
        <v>-0.46499999999999986</v>
      </c>
      <c r="Q66" s="3">
        <v>0</v>
      </c>
      <c r="R66" s="10">
        <v>9.9675230000000007E-3</v>
      </c>
      <c r="S66" s="3">
        <f t="shared" si="10"/>
        <v>42.1686746987953</v>
      </c>
      <c r="T66" s="3">
        <f t="shared" si="11"/>
        <v>0</v>
      </c>
      <c r="U66" s="3">
        <f t="shared" si="12"/>
        <v>1.4317420000000001E-2</v>
      </c>
      <c r="W66" s="7"/>
    </row>
    <row r="67" spans="1:23" x14ac:dyDescent="0.25">
      <c r="A67" t="s">
        <v>62</v>
      </c>
      <c r="C67" s="3">
        <v>1.02905219</v>
      </c>
      <c r="D67" s="4">
        <f t="shared" si="7"/>
        <v>-0.95059524594000067</v>
      </c>
      <c r="E67" s="14">
        <f t="shared" si="8"/>
        <v>0.27876512896745564</v>
      </c>
      <c r="O67" s="1"/>
      <c r="P67" s="3">
        <f t="shared" si="9"/>
        <v>-0.44999999999999984</v>
      </c>
      <c r="Q67" s="3">
        <v>0</v>
      </c>
      <c r="R67" s="10">
        <v>8.3029969999999995E-3</v>
      </c>
      <c r="S67" s="3">
        <f t="shared" si="10"/>
        <v>48.192771084337487</v>
      </c>
      <c r="T67" s="3">
        <f t="shared" si="11"/>
        <v>0</v>
      </c>
      <c r="U67" s="3">
        <f t="shared" si="12"/>
        <v>1.2000419999999999E-2</v>
      </c>
      <c r="W67" s="7"/>
    </row>
    <row r="68" spans="1:23" x14ac:dyDescent="0.25">
      <c r="A68" t="s">
        <v>63</v>
      </c>
      <c r="C68" s="3">
        <v>1.7863744699999999</v>
      </c>
      <c r="D68" s="4">
        <f t="shared" si="7"/>
        <v>4.2552381067799985</v>
      </c>
      <c r="E68" s="6">
        <f t="shared" si="8"/>
        <v>0.98600881914559368</v>
      </c>
      <c r="O68" s="1"/>
      <c r="P68" s="3">
        <f t="shared" si="9"/>
        <v>-0.43499999999999983</v>
      </c>
      <c r="Q68" s="3">
        <v>0</v>
      </c>
      <c r="R68" s="10">
        <v>7.0437570000000003E-3</v>
      </c>
      <c r="S68" s="3">
        <f t="shared" si="10"/>
        <v>54.216867469879666</v>
      </c>
      <c r="T68" s="3">
        <f t="shared" si="11"/>
        <v>0</v>
      </c>
      <c r="U68" s="3">
        <f t="shared" si="12"/>
        <v>9.9675230000000007E-3</v>
      </c>
      <c r="W68" s="7"/>
    </row>
    <row r="69" spans="1:23" x14ac:dyDescent="0.25">
      <c r="A69" t="s">
        <v>64</v>
      </c>
      <c r="C69" s="3">
        <v>1.61543032</v>
      </c>
      <c r="D69" s="4">
        <f t="shared" si="7"/>
        <v>3.0801680196799985</v>
      </c>
      <c r="E69" s="6">
        <f t="shared" si="8"/>
        <v>0.95606724241990859</v>
      </c>
      <c r="O69" s="1"/>
      <c r="P69" s="3">
        <f t="shared" si="9"/>
        <v>-0.41999999999999982</v>
      </c>
      <c r="Q69" s="3">
        <v>0</v>
      </c>
      <c r="R69" s="10">
        <v>6.238614E-3</v>
      </c>
      <c r="S69" s="3">
        <f t="shared" si="10"/>
        <v>60.24096385542186</v>
      </c>
      <c r="T69" s="3">
        <f t="shared" si="11"/>
        <v>0</v>
      </c>
      <c r="U69" s="3">
        <f t="shared" si="12"/>
        <v>8.3029969999999995E-3</v>
      </c>
      <c r="W69" s="7"/>
    </row>
    <row r="70" spans="1:23" x14ac:dyDescent="0.25">
      <c r="A70" t="s">
        <v>65</v>
      </c>
      <c r="C70" s="3">
        <v>1.6031932200000001</v>
      </c>
      <c r="D70" s="4">
        <f t="shared" si="7"/>
        <v>2.9960501942800004</v>
      </c>
      <c r="E70" s="6">
        <f t="shared" si="8"/>
        <v>0.95239536848100415</v>
      </c>
      <c r="O70" s="1"/>
      <c r="P70" s="3">
        <f t="shared" si="9"/>
        <v>-0.4049999999999998</v>
      </c>
      <c r="Q70" s="3">
        <v>0</v>
      </c>
      <c r="R70" s="10">
        <v>5.8819609999999998E-3</v>
      </c>
      <c r="S70" s="3">
        <f t="shared" si="10"/>
        <v>66.265060240964033</v>
      </c>
      <c r="T70" s="3">
        <f t="shared" si="11"/>
        <v>0</v>
      </c>
      <c r="U70" s="3">
        <f t="shared" si="12"/>
        <v>7.0437570000000003E-3</v>
      </c>
      <c r="W70" s="7"/>
    </row>
    <row r="71" spans="1:23" x14ac:dyDescent="0.25">
      <c r="A71" t="s">
        <v>66</v>
      </c>
      <c r="C71" s="3">
        <v>1.6049989</v>
      </c>
      <c r="D71" s="4">
        <f t="shared" si="7"/>
        <v>3.0084624385999987</v>
      </c>
      <c r="E71" s="6">
        <f t="shared" si="8"/>
        <v>0.9529549706722521</v>
      </c>
      <c r="O71" s="1"/>
      <c r="P71" s="3">
        <f t="shared" si="9"/>
        <v>-0.38999999999999979</v>
      </c>
      <c r="Q71" s="3">
        <v>0</v>
      </c>
      <c r="R71" s="10">
        <v>6.0436689999999998E-3</v>
      </c>
      <c r="S71" s="3">
        <f t="shared" si="10"/>
        <v>72.289156626506227</v>
      </c>
      <c r="T71" s="3">
        <f t="shared" si="11"/>
        <v>0</v>
      </c>
      <c r="U71" s="3">
        <f t="shared" si="12"/>
        <v>6.238614E-3</v>
      </c>
      <c r="W71" s="7"/>
    </row>
    <row r="72" spans="1:23" x14ac:dyDescent="0.25">
      <c r="A72" t="s">
        <v>67</v>
      </c>
      <c r="C72" s="3">
        <v>1.51925701</v>
      </c>
      <c r="D72" s="4">
        <f t="shared" si="7"/>
        <v>2.4190726867399999</v>
      </c>
      <c r="E72" s="6">
        <f t="shared" si="8"/>
        <v>0.91827017661132115</v>
      </c>
      <c r="O72" s="1"/>
      <c r="P72" s="3">
        <f t="shared" si="9"/>
        <v>-0.37499999999999978</v>
      </c>
      <c r="Q72" s="3">
        <v>0</v>
      </c>
      <c r="R72" s="10">
        <v>6.657573E-3</v>
      </c>
      <c r="S72" s="3">
        <f t="shared" si="10"/>
        <v>78.313253012048406</v>
      </c>
      <c r="T72" s="3">
        <f t="shared" si="11"/>
        <v>0</v>
      </c>
      <c r="U72" s="3">
        <f t="shared" si="12"/>
        <v>5.8819609999999998E-3</v>
      </c>
      <c r="W72" s="7"/>
    </row>
    <row r="73" spans="1:23" x14ac:dyDescent="0.25">
      <c r="A73" t="s">
        <v>68</v>
      </c>
      <c r="C73" s="3">
        <v>1.7191169399999999</v>
      </c>
      <c r="D73" s="4">
        <f t="shared" si="7"/>
        <v>3.7929098455599988</v>
      </c>
      <c r="E73" s="6">
        <f t="shared" si="8"/>
        <v>0.97796646664682241</v>
      </c>
      <c r="O73" s="1"/>
      <c r="P73" s="3">
        <f t="shared" si="9"/>
        <v>-0.35999999999999976</v>
      </c>
      <c r="Q73" s="3">
        <v>0</v>
      </c>
      <c r="R73" s="10">
        <v>7.7972099999999997E-3</v>
      </c>
      <c r="S73" s="3">
        <f t="shared" si="10"/>
        <v>84.3373493975906</v>
      </c>
      <c r="T73" s="3">
        <f t="shared" si="11"/>
        <v>0</v>
      </c>
      <c r="U73" s="3">
        <f t="shared" si="12"/>
        <v>6.0436689999999998E-3</v>
      </c>
      <c r="W73" s="7"/>
    </row>
    <row r="74" spans="1:23" x14ac:dyDescent="0.25">
      <c r="A74" t="s">
        <v>69</v>
      </c>
      <c r="C74" s="3">
        <v>1.6425664600000001</v>
      </c>
      <c r="D74" s="4">
        <f t="shared" si="7"/>
        <v>3.2667018460400001</v>
      </c>
      <c r="E74" s="6">
        <f t="shared" si="8"/>
        <v>0.96326865407026674</v>
      </c>
      <c r="O74" s="1"/>
      <c r="P74" s="3">
        <f t="shared" si="9"/>
        <v>-0.34499999999999975</v>
      </c>
      <c r="Q74" s="3">
        <v>0</v>
      </c>
      <c r="R74" s="10">
        <v>9.4073060000000007E-3</v>
      </c>
      <c r="S74" s="3">
        <f t="shared" si="10"/>
        <v>90.36144578313278</v>
      </c>
      <c r="T74" s="3">
        <f t="shared" si="11"/>
        <v>0</v>
      </c>
      <c r="U74" s="3">
        <f t="shared" si="12"/>
        <v>6.657573E-3</v>
      </c>
      <c r="W74" s="7"/>
    </row>
    <row r="75" spans="1:23" x14ac:dyDescent="0.25">
      <c r="A75" t="s">
        <v>70</v>
      </c>
      <c r="C75" s="3">
        <v>1.52536688</v>
      </c>
      <c r="D75" s="4">
        <f t="shared" si="7"/>
        <v>2.4610719331199995</v>
      </c>
      <c r="E75" s="6">
        <f t="shared" si="8"/>
        <v>0.92136735898650812</v>
      </c>
      <c r="O75" s="1"/>
      <c r="P75" s="3">
        <f t="shared" si="9"/>
        <v>-0.32999999999999974</v>
      </c>
      <c r="Q75" s="3">
        <v>0</v>
      </c>
      <c r="R75" s="10">
        <v>1.150027E-2</v>
      </c>
      <c r="S75" s="3">
        <f t="shared" si="10"/>
        <v>96.385542168674974</v>
      </c>
      <c r="T75" s="3">
        <f t="shared" si="11"/>
        <v>0</v>
      </c>
      <c r="U75" s="3">
        <f t="shared" si="12"/>
        <v>7.7972099999999997E-3</v>
      </c>
      <c r="W75" s="7"/>
    </row>
    <row r="76" spans="1:23" x14ac:dyDescent="0.25">
      <c r="A76" t="s">
        <v>71</v>
      </c>
      <c r="C76" s="3">
        <v>1.5955322199999999</v>
      </c>
      <c r="D76" s="4">
        <f t="shared" si="7"/>
        <v>2.9433884802799994</v>
      </c>
      <c r="E76" s="6">
        <f t="shared" si="8"/>
        <v>0.94995007770799456</v>
      </c>
      <c r="O76" s="1"/>
      <c r="P76" s="3">
        <f t="shared" si="9"/>
        <v>-0.31499999999999972</v>
      </c>
      <c r="Q76" s="3">
        <v>0</v>
      </c>
      <c r="R76" s="10">
        <v>1.4031500000000001E-2</v>
      </c>
      <c r="S76" s="3">
        <f t="shared" si="10"/>
        <v>102.40963855421715</v>
      </c>
      <c r="T76" s="3">
        <f t="shared" si="11"/>
        <v>0</v>
      </c>
      <c r="U76" s="3">
        <f t="shared" si="12"/>
        <v>9.4073060000000007E-3</v>
      </c>
      <c r="W76" s="7"/>
    </row>
    <row r="77" spans="1:23" x14ac:dyDescent="0.25">
      <c r="A77" t="s">
        <v>72</v>
      </c>
      <c r="C77" s="3">
        <v>1.4214634900000001</v>
      </c>
      <c r="D77" s="4">
        <f t="shared" si="7"/>
        <v>1.7468400302599996</v>
      </c>
      <c r="E77" s="6">
        <f t="shared" si="8"/>
        <v>0.85155379400463405</v>
      </c>
      <c r="O77" s="1"/>
      <c r="P77" s="3">
        <f t="shared" si="9"/>
        <v>-0.29999999999999971</v>
      </c>
      <c r="Q77" s="3">
        <v>0</v>
      </c>
      <c r="R77" s="10">
        <v>1.6982529999999999E-2</v>
      </c>
      <c r="S77" s="3">
        <f t="shared" si="10"/>
        <v>108.43373493975933</v>
      </c>
      <c r="T77" s="3">
        <f t="shared" si="11"/>
        <v>0</v>
      </c>
      <c r="U77" s="3">
        <f t="shared" si="12"/>
        <v>1.150027E-2</v>
      </c>
      <c r="W77" s="7"/>
    </row>
    <row r="78" spans="1:23" x14ac:dyDescent="0.25">
      <c r="A78" t="s">
        <v>73</v>
      </c>
      <c r="C78" s="3">
        <v>1.40885511</v>
      </c>
      <c r="D78" s="4">
        <f t="shared" si="7"/>
        <v>1.6601700261399994</v>
      </c>
      <c r="E78" s="6">
        <f t="shared" si="8"/>
        <v>0.84026082572220029</v>
      </c>
      <c r="O78" s="1"/>
      <c r="P78" s="3">
        <f t="shared" si="9"/>
        <v>-0.2849999999999997</v>
      </c>
      <c r="Q78" s="3">
        <v>0</v>
      </c>
      <c r="R78" s="10">
        <v>2.0277259999999998E-2</v>
      </c>
      <c r="S78" s="3">
        <f t="shared" si="10"/>
        <v>114.45783132530151</v>
      </c>
      <c r="T78" s="3">
        <f t="shared" si="11"/>
        <v>0</v>
      </c>
      <c r="U78" s="3">
        <f t="shared" si="12"/>
        <v>1.4031500000000001E-2</v>
      </c>
      <c r="W78" s="7"/>
    </row>
    <row r="79" spans="1:23" x14ac:dyDescent="0.25">
      <c r="A79" t="s">
        <v>74</v>
      </c>
      <c r="C79" s="3">
        <v>1.5194333600000001</v>
      </c>
      <c r="D79" s="4">
        <f t="shared" si="7"/>
        <v>2.42028491664</v>
      </c>
      <c r="E79" s="6">
        <f t="shared" si="8"/>
        <v>0.91836110842010643</v>
      </c>
      <c r="O79" s="1"/>
      <c r="P79" s="3">
        <f t="shared" si="9"/>
        <v>-0.26999999999999968</v>
      </c>
      <c r="Q79" s="3">
        <v>0</v>
      </c>
      <c r="R79" s="10">
        <v>2.3856829999999999E-2</v>
      </c>
      <c r="S79" s="3">
        <f t="shared" si="10"/>
        <v>120.48192771084372</v>
      </c>
      <c r="T79" s="3">
        <f t="shared" si="11"/>
        <v>0</v>
      </c>
      <c r="U79" s="3">
        <f t="shared" si="12"/>
        <v>1.6982529999999999E-2</v>
      </c>
      <c r="W79" s="7"/>
    </row>
    <row r="80" spans="1:23" x14ac:dyDescent="0.25">
      <c r="A80" t="s">
        <v>75</v>
      </c>
      <c r="C80" s="3">
        <v>1.46286782</v>
      </c>
      <c r="D80" s="4">
        <f t="shared" si="7"/>
        <v>2.0314533946799997</v>
      </c>
      <c r="E80" s="6">
        <f t="shared" si="8"/>
        <v>0.88406013088506685</v>
      </c>
      <c r="O80" s="1"/>
      <c r="P80" s="3">
        <f t="shared" si="9"/>
        <v>-0.25499999999999967</v>
      </c>
      <c r="Q80" s="3">
        <v>0</v>
      </c>
      <c r="R80" s="10">
        <v>2.7646009999999999E-2</v>
      </c>
      <c r="S80" s="3">
        <f t="shared" si="10"/>
        <v>126.5060240963859</v>
      </c>
      <c r="T80" s="3">
        <f t="shared" si="11"/>
        <v>0</v>
      </c>
      <c r="U80" s="3">
        <f t="shared" si="12"/>
        <v>2.0277259999999998E-2</v>
      </c>
      <c r="W80" s="7"/>
    </row>
    <row r="81" spans="1:23" x14ac:dyDescent="0.25">
      <c r="A81" t="s">
        <v>76</v>
      </c>
      <c r="C81" s="3">
        <v>1.53264647</v>
      </c>
      <c r="D81" s="4">
        <f t="shared" si="7"/>
        <v>2.5111118347799994</v>
      </c>
      <c r="E81" s="6">
        <f t="shared" si="8"/>
        <v>0.92491713884389015</v>
      </c>
      <c r="O81" s="1"/>
      <c r="P81" s="3">
        <f t="shared" si="9"/>
        <v>-0.23999999999999966</v>
      </c>
      <c r="Q81" s="3">
        <v>0</v>
      </c>
      <c r="R81" s="10">
        <v>3.1550250000000002E-2</v>
      </c>
      <c r="S81" s="3">
        <f t="shared" si="10"/>
        <v>132.53012048192807</v>
      </c>
      <c r="T81" s="3">
        <f t="shared" si="11"/>
        <v>0</v>
      </c>
      <c r="U81" s="3">
        <f t="shared" si="12"/>
        <v>2.3856829999999999E-2</v>
      </c>
      <c r="W81" s="7"/>
    </row>
    <row r="82" spans="1:23" x14ac:dyDescent="0.25">
      <c r="A82" t="s">
        <v>77</v>
      </c>
      <c r="C82" s="3">
        <v>1.2148168699999999</v>
      </c>
      <c r="D82" s="4">
        <f t="shared" si="7"/>
        <v>0.32635116437999834</v>
      </c>
      <c r="E82" s="14">
        <f t="shared" si="8"/>
        <v>0.58087129497468504</v>
      </c>
      <c r="O82" s="1"/>
      <c r="P82" s="3">
        <f t="shared" si="9"/>
        <v>-0.22499999999999964</v>
      </c>
      <c r="Q82" s="3">
        <v>0</v>
      </c>
      <c r="R82" s="10">
        <v>3.5494489999999997E-2</v>
      </c>
      <c r="S82" s="3">
        <f t="shared" si="10"/>
        <v>138.55421686747025</v>
      </c>
      <c r="T82" s="3">
        <f t="shared" si="11"/>
        <v>0</v>
      </c>
      <c r="U82" s="3">
        <f t="shared" si="12"/>
        <v>2.7646009999999999E-2</v>
      </c>
      <c r="W82" s="7"/>
    </row>
    <row r="83" spans="1:23" x14ac:dyDescent="0.25">
      <c r="A83" t="s">
        <v>78</v>
      </c>
      <c r="C83" s="3">
        <v>1.46430525</v>
      </c>
      <c r="D83" s="4">
        <f t="shared" si="7"/>
        <v>2.0413342884999999</v>
      </c>
      <c r="E83" s="6">
        <f t="shared" si="8"/>
        <v>0.88506906395463614</v>
      </c>
      <c r="O83" s="1"/>
      <c r="P83" s="3">
        <f t="shared" si="9"/>
        <v>-0.20999999999999963</v>
      </c>
      <c r="Q83" s="3">
        <v>0</v>
      </c>
      <c r="R83" s="10">
        <v>3.9406869999999997E-2</v>
      </c>
      <c r="S83" s="3">
        <f t="shared" si="10"/>
        <v>144.57831325301245</v>
      </c>
      <c r="T83" s="3">
        <f t="shared" si="11"/>
        <v>0</v>
      </c>
      <c r="U83" s="3">
        <f t="shared" si="12"/>
        <v>3.1550250000000002E-2</v>
      </c>
      <c r="W83" s="7"/>
    </row>
    <row r="84" spans="1:23" x14ac:dyDescent="0.25">
      <c r="A84" t="s">
        <v>79</v>
      </c>
      <c r="C84" s="3">
        <v>1.71425082</v>
      </c>
      <c r="D84" s="4">
        <f t="shared" si="7"/>
        <v>3.7594601366799996</v>
      </c>
      <c r="E84" s="6">
        <f t="shared" si="8"/>
        <v>0.97723404893418042</v>
      </c>
      <c r="O84" s="1"/>
      <c r="P84" s="3">
        <f t="shared" si="9"/>
        <v>-0.19499999999999962</v>
      </c>
      <c r="Q84" s="3">
        <v>0</v>
      </c>
      <c r="R84" s="10">
        <v>4.3232939999999997E-2</v>
      </c>
      <c r="S84" s="3">
        <f t="shared" si="10"/>
        <v>150.60240963855463</v>
      </c>
      <c r="T84" s="3">
        <f t="shared" si="11"/>
        <v>0</v>
      </c>
      <c r="U84" s="3">
        <f t="shared" si="12"/>
        <v>3.5494489999999997E-2</v>
      </c>
      <c r="W84" s="7"/>
    </row>
    <row r="85" spans="1:23" x14ac:dyDescent="0.25">
      <c r="A85" t="s">
        <v>80</v>
      </c>
      <c r="C85" s="3">
        <v>1.4182459000000001</v>
      </c>
      <c r="D85" s="4">
        <f t="shared" si="7"/>
        <v>1.7247223165999994</v>
      </c>
      <c r="E85" s="6">
        <f t="shared" si="8"/>
        <v>0.84873610107854802</v>
      </c>
      <c r="O85" s="1"/>
      <c r="P85" s="3">
        <f t="shared" si="9"/>
        <v>-0.1799999999999996</v>
      </c>
      <c r="Q85" s="3">
        <v>0</v>
      </c>
      <c r="R85" s="10">
        <v>4.6953880000000003E-2</v>
      </c>
      <c r="S85" s="3">
        <f t="shared" si="10"/>
        <v>156.62650602409681</v>
      </c>
      <c r="T85" s="3">
        <f t="shared" si="11"/>
        <v>0</v>
      </c>
      <c r="U85" s="3">
        <f t="shared" si="12"/>
        <v>3.9406869999999997E-2</v>
      </c>
      <c r="W85" s="7"/>
    </row>
    <row r="86" spans="1:23" x14ac:dyDescent="0.25">
      <c r="A86" t="s">
        <v>81</v>
      </c>
      <c r="C86" s="3">
        <v>1.4105890999999999</v>
      </c>
      <c r="D86" s="4">
        <f t="shared" si="7"/>
        <v>1.672089473399998</v>
      </c>
      <c r="E86" s="6">
        <f t="shared" si="8"/>
        <v>0.84185420341217176</v>
      </c>
      <c r="O86" s="1"/>
      <c r="P86" s="3">
        <f t="shared" si="9"/>
        <v>-0.16499999999999959</v>
      </c>
      <c r="Q86" s="3">
        <v>0</v>
      </c>
      <c r="R86" s="10">
        <v>5.0565039999999999E-2</v>
      </c>
      <c r="S86" s="3">
        <f t="shared" si="10"/>
        <v>162.65060240963899</v>
      </c>
      <c r="T86" s="3">
        <f t="shared" si="11"/>
        <v>0</v>
      </c>
      <c r="U86" s="3">
        <f t="shared" si="12"/>
        <v>4.3232939999999997E-2</v>
      </c>
      <c r="W86" s="7"/>
    </row>
    <row r="87" spans="1:23" x14ac:dyDescent="0.25">
      <c r="A87" t="s">
        <v>82</v>
      </c>
      <c r="C87" s="3">
        <v>1.06217904</v>
      </c>
      <c r="D87" s="4">
        <f t="shared" si="7"/>
        <v>-0.72288127904000099</v>
      </c>
      <c r="E87" s="14">
        <f t="shared" si="8"/>
        <v>0.32675882146964885</v>
      </c>
      <c r="O87" s="1"/>
      <c r="P87" s="3">
        <f t="shared" si="9"/>
        <v>-0.14999999999999958</v>
      </c>
      <c r="Q87" s="3">
        <v>0</v>
      </c>
      <c r="R87" s="10">
        <v>5.4116089999999999E-2</v>
      </c>
      <c r="S87" s="3">
        <f t="shared" si="10"/>
        <v>168.6746987951812</v>
      </c>
      <c r="T87" s="3">
        <f t="shared" si="11"/>
        <v>0</v>
      </c>
      <c r="U87" s="3">
        <f t="shared" si="12"/>
        <v>4.6953880000000003E-2</v>
      </c>
      <c r="W87" s="7"/>
    </row>
    <row r="88" spans="1:23" x14ac:dyDescent="0.25">
      <c r="A88" t="s">
        <v>83</v>
      </c>
      <c r="C88" s="3">
        <v>1.3191694700000001</v>
      </c>
      <c r="D88" s="4">
        <f t="shared" si="7"/>
        <v>1.0436709367799999</v>
      </c>
      <c r="E88" s="14">
        <f t="shared" si="8"/>
        <v>0.73955769451408848</v>
      </c>
      <c r="O88" s="1"/>
      <c r="P88" s="3">
        <f t="shared" si="9"/>
        <v>-0.13499999999999956</v>
      </c>
      <c r="Q88" s="3">
        <v>0</v>
      </c>
      <c r="R88" s="10">
        <v>5.7674330000000003E-2</v>
      </c>
      <c r="S88" s="3">
        <f t="shared" si="10"/>
        <v>174.69879518072338</v>
      </c>
      <c r="T88" s="3">
        <f t="shared" si="11"/>
        <v>0</v>
      </c>
      <c r="U88" s="3">
        <f t="shared" si="12"/>
        <v>5.0565039999999999E-2</v>
      </c>
      <c r="W88" s="7"/>
    </row>
    <row r="89" spans="1:23" x14ac:dyDescent="0.25">
      <c r="A89" t="s">
        <v>84</v>
      </c>
      <c r="C89" s="3">
        <v>1.2850161</v>
      </c>
      <c r="D89" s="4">
        <f t="shared" si="7"/>
        <v>0.80890067139999999</v>
      </c>
      <c r="E89" s="14">
        <f t="shared" si="8"/>
        <v>0.69187519458024804</v>
      </c>
      <c r="O89" s="1"/>
      <c r="P89" s="3">
        <f t="shared" si="9"/>
        <v>-0.11999999999999957</v>
      </c>
      <c r="Q89" s="3">
        <v>0</v>
      </c>
      <c r="R89" s="10">
        <v>6.1342189999999998E-2</v>
      </c>
      <c r="S89" s="3">
        <f t="shared" si="10"/>
        <v>180.72289156626556</v>
      </c>
      <c r="T89" s="3">
        <f t="shared" si="11"/>
        <v>0</v>
      </c>
      <c r="U89" s="3">
        <f t="shared" si="12"/>
        <v>5.4116089999999999E-2</v>
      </c>
      <c r="W89" s="7"/>
    </row>
    <row r="90" spans="1:23" x14ac:dyDescent="0.25">
      <c r="A90" t="s">
        <v>85</v>
      </c>
      <c r="C90" s="3">
        <v>1.6184462500000001</v>
      </c>
      <c r="D90" s="4">
        <f t="shared" si="7"/>
        <v>3.1008995225000007</v>
      </c>
      <c r="E90" s="6">
        <f t="shared" si="8"/>
        <v>0.95692983423446143</v>
      </c>
      <c r="O90" s="1"/>
      <c r="P90" s="3">
        <f t="shared" si="9"/>
        <v>-0.10499999999999957</v>
      </c>
      <c r="Q90" s="3">
        <v>0</v>
      </c>
      <c r="R90" s="10">
        <v>6.5240610000000004E-2</v>
      </c>
      <c r="S90" s="3">
        <f t="shared" si="10"/>
        <v>186.74698795180774</v>
      </c>
      <c r="T90" s="3">
        <f t="shared" ref="T90:T153" si="13">Q88</f>
        <v>0</v>
      </c>
      <c r="U90" s="3">
        <f t="shared" ref="U90:U153" si="14">R88</f>
        <v>5.7674330000000003E-2</v>
      </c>
      <c r="W90" s="7"/>
    </row>
    <row r="91" spans="1:23" x14ac:dyDescent="0.25">
      <c r="A91" t="s">
        <v>86</v>
      </c>
      <c r="C91" s="3">
        <v>1.46293597</v>
      </c>
      <c r="D91" s="4">
        <f t="shared" si="7"/>
        <v>2.0319218577799987</v>
      </c>
      <c r="E91" s="6">
        <f t="shared" si="8"/>
        <v>0.88410813869128335</v>
      </c>
      <c r="O91" s="1"/>
      <c r="P91" s="3">
        <f t="shared" si="9"/>
        <v>-8.9999999999999566E-2</v>
      </c>
      <c r="Q91" s="3">
        <v>0</v>
      </c>
      <c r="R91" s="10">
        <v>6.9510680000000005E-2</v>
      </c>
      <c r="S91" s="3">
        <f t="shared" ref="S91:S122" si="15">1000*(P89-P$226)/(P$227-P$226)</f>
        <v>192.77108433734995</v>
      </c>
      <c r="T91" s="3">
        <f t="shared" si="13"/>
        <v>0</v>
      </c>
      <c r="U91" s="3">
        <f t="shared" si="14"/>
        <v>6.1342189999999998E-2</v>
      </c>
      <c r="W91" s="7"/>
    </row>
    <row r="92" spans="1:23" x14ac:dyDescent="0.25">
      <c r="A92" t="s">
        <v>87</v>
      </c>
      <c r="C92" s="3">
        <v>1.6189668399999999</v>
      </c>
      <c r="D92" s="4">
        <f t="shared" si="7"/>
        <v>3.104478058159998</v>
      </c>
      <c r="E92" s="6">
        <f t="shared" si="8"/>
        <v>0.95707708310506934</v>
      </c>
      <c r="O92" s="1"/>
      <c r="P92" s="3">
        <f t="shared" si="9"/>
        <v>-7.4999999999999567E-2</v>
      </c>
      <c r="Q92" s="3">
        <v>0</v>
      </c>
      <c r="R92" s="10">
        <v>7.4295890000000003E-2</v>
      </c>
      <c r="S92" s="3">
        <f t="shared" si="15"/>
        <v>198.79518072289213</v>
      </c>
      <c r="T92" s="3">
        <f t="shared" si="13"/>
        <v>0</v>
      </c>
      <c r="U92" s="3">
        <f t="shared" si="14"/>
        <v>6.5240610000000004E-2</v>
      </c>
      <c r="W92" s="7"/>
    </row>
    <row r="93" spans="1:23" x14ac:dyDescent="0.25">
      <c r="A93" t="s">
        <v>88</v>
      </c>
      <c r="C93" s="3">
        <v>1.15020769</v>
      </c>
      <c r="D93" s="4">
        <f t="shared" si="7"/>
        <v>-0.11777233894000094</v>
      </c>
      <c r="E93" s="14">
        <f t="shared" si="8"/>
        <v>0.47059090022083677</v>
      </c>
      <c r="O93" s="1"/>
      <c r="P93" s="3">
        <f t="shared" si="9"/>
        <v>-5.9999999999999568E-2</v>
      </c>
      <c r="Q93" s="3">
        <v>0</v>
      </c>
      <c r="R93" s="10">
        <v>7.973276E-2</v>
      </c>
      <c r="S93" s="3">
        <f t="shared" si="15"/>
        <v>204.81927710843431</v>
      </c>
      <c r="T93" s="3">
        <f t="shared" si="13"/>
        <v>0</v>
      </c>
      <c r="U93" s="3">
        <f t="shared" si="14"/>
        <v>6.9510680000000005E-2</v>
      </c>
      <c r="W93" s="7"/>
    </row>
    <row r="94" spans="1:23" x14ac:dyDescent="0.25">
      <c r="A94" t="s">
        <v>89</v>
      </c>
      <c r="C94" s="3">
        <v>1.4358924900000001</v>
      </c>
      <c r="D94" s="4">
        <f t="shared" si="7"/>
        <v>1.846024976259999</v>
      </c>
      <c r="E94" s="6">
        <f t="shared" si="8"/>
        <v>0.86365971378821815</v>
      </c>
      <c r="O94" s="1"/>
      <c r="P94" s="3">
        <f t="shared" si="9"/>
        <v>-4.4999999999999568E-2</v>
      </c>
      <c r="Q94" s="3">
        <v>0</v>
      </c>
      <c r="R94" s="10">
        <v>8.5916140000000002E-2</v>
      </c>
      <c r="S94" s="3">
        <f t="shared" si="15"/>
        <v>210.84337349397643</v>
      </c>
      <c r="T94" s="3">
        <f t="shared" si="13"/>
        <v>0</v>
      </c>
      <c r="U94" s="3">
        <f t="shared" si="14"/>
        <v>7.4295890000000003E-2</v>
      </c>
      <c r="W94" s="7"/>
    </row>
    <row r="95" spans="1:23" x14ac:dyDescent="0.25">
      <c r="A95" t="s">
        <v>90</v>
      </c>
      <c r="C95" s="3">
        <v>1.4886486400000001</v>
      </c>
      <c r="D95" s="4">
        <f t="shared" si="7"/>
        <v>2.2086707513599997</v>
      </c>
      <c r="E95" s="6">
        <f t="shared" si="8"/>
        <v>0.90102544947713414</v>
      </c>
      <c r="O95" s="1"/>
      <c r="P95" s="3">
        <f t="shared" si="9"/>
        <v>-2.9999999999999569E-2</v>
      </c>
      <c r="Q95" s="3">
        <v>0</v>
      </c>
      <c r="R95" s="10">
        <v>9.3012330000000004E-2</v>
      </c>
      <c r="S95" s="3">
        <f t="shared" si="15"/>
        <v>216.86746987951861</v>
      </c>
      <c r="T95" s="3">
        <f t="shared" si="13"/>
        <v>0</v>
      </c>
      <c r="U95" s="3">
        <f t="shared" si="14"/>
        <v>7.973276E-2</v>
      </c>
      <c r="W95" s="7"/>
    </row>
    <row r="96" spans="1:23" x14ac:dyDescent="0.25">
      <c r="A96" t="s">
        <v>91</v>
      </c>
      <c r="C96" s="3">
        <v>1.0345473599999999</v>
      </c>
      <c r="D96" s="4">
        <f t="shared" si="7"/>
        <v>-0.9128214473600007</v>
      </c>
      <c r="E96" s="14">
        <f t="shared" si="8"/>
        <v>0.28642282899531435</v>
      </c>
      <c r="O96" s="1"/>
      <c r="P96" s="3">
        <f t="shared" si="9"/>
        <v>-1.4999999999999569E-2</v>
      </c>
      <c r="Q96" s="3">
        <v>0</v>
      </c>
      <c r="R96" s="10">
        <v>0.10096810000000001</v>
      </c>
      <c r="S96" s="3">
        <f t="shared" si="15"/>
        <v>222.89156626506079</v>
      </c>
      <c r="T96" s="3">
        <f t="shared" si="13"/>
        <v>0</v>
      </c>
      <c r="U96" s="3">
        <f t="shared" si="14"/>
        <v>8.5916140000000002E-2</v>
      </c>
      <c r="W96" s="7"/>
    </row>
    <row r="97" spans="1:23" x14ac:dyDescent="0.25">
      <c r="A97" t="s">
        <v>92</v>
      </c>
      <c r="C97" s="3">
        <v>1.4399892700000001</v>
      </c>
      <c r="D97" s="4">
        <f t="shared" si="7"/>
        <v>1.8741862419800004</v>
      </c>
      <c r="E97" s="6">
        <f t="shared" si="8"/>
        <v>0.86694191788807506</v>
      </c>
      <c r="O97" s="1"/>
      <c r="P97" s="3">
        <f t="shared" si="9"/>
        <v>4.3021142204224816E-16</v>
      </c>
      <c r="Q97" s="3">
        <v>0</v>
      </c>
      <c r="R97" s="10">
        <v>0.1099059</v>
      </c>
      <c r="S97" s="3">
        <f t="shared" si="15"/>
        <v>228.91566265060297</v>
      </c>
      <c r="T97" s="3">
        <f t="shared" si="13"/>
        <v>0</v>
      </c>
      <c r="U97" s="3">
        <f t="shared" si="14"/>
        <v>9.3012330000000004E-2</v>
      </c>
      <c r="W97" s="7"/>
    </row>
    <row r="98" spans="1:23" x14ac:dyDescent="0.25">
      <c r="A98" t="s">
        <v>93</v>
      </c>
      <c r="C98" s="3">
        <v>1.53896626</v>
      </c>
      <c r="D98" s="4">
        <f t="shared" si="7"/>
        <v>2.5545540712400001</v>
      </c>
      <c r="E98" s="6">
        <f t="shared" si="8"/>
        <v>0.92787886608744041</v>
      </c>
      <c r="O98" s="1"/>
      <c r="P98" s="3">
        <f t="shared" si="9"/>
        <v>1.500000000000043E-2</v>
      </c>
      <c r="Q98" s="3">
        <v>0</v>
      </c>
      <c r="R98" s="10">
        <v>0.11971320000000001</v>
      </c>
      <c r="S98" s="3">
        <f t="shared" si="15"/>
        <v>234.9397590361452</v>
      </c>
      <c r="T98" s="3">
        <f t="shared" si="13"/>
        <v>0</v>
      </c>
      <c r="U98" s="3">
        <f t="shared" si="14"/>
        <v>0.10096810000000001</v>
      </c>
      <c r="W98" s="7"/>
    </row>
    <row r="99" spans="1:23" x14ac:dyDescent="0.25">
      <c r="A99" t="s">
        <v>94</v>
      </c>
      <c r="C99" s="3">
        <v>1.23149241</v>
      </c>
      <c r="D99" s="4">
        <f t="shared" si="7"/>
        <v>0.44097882633999852</v>
      </c>
      <c r="E99" s="14">
        <f t="shared" si="8"/>
        <v>0.60849224073831232</v>
      </c>
      <c r="O99" s="1"/>
      <c r="P99" s="3">
        <f t="shared" si="9"/>
        <v>3.0000000000000429E-2</v>
      </c>
      <c r="Q99" s="3">
        <v>0</v>
      </c>
      <c r="R99" s="10">
        <v>0.13035140000000001</v>
      </c>
      <c r="S99" s="3">
        <f t="shared" si="15"/>
        <v>240.96385542168738</v>
      </c>
      <c r="T99" s="3">
        <f t="shared" si="13"/>
        <v>0</v>
      </c>
      <c r="U99" s="3">
        <f t="shared" si="14"/>
        <v>0.1099059</v>
      </c>
      <c r="W99" s="7"/>
    </row>
    <row r="100" spans="1:23" x14ac:dyDescent="0.25">
      <c r="A100" t="s">
        <v>95</v>
      </c>
      <c r="C100" s="3">
        <v>0.97177694000000003</v>
      </c>
      <c r="D100" s="4">
        <f t="shared" si="7"/>
        <v>-1.3443053144400006</v>
      </c>
      <c r="E100" s="14">
        <f t="shared" si="8"/>
        <v>0.20680294271082225</v>
      </c>
      <c r="O100" s="1"/>
      <c r="P100" s="3">
        <f t="shared" si="9"/>
        <v>4.5000000000000429E-2</v>
      </c>
      <c r="Q100" s="3">
        <v>0</v>
      </c>
      <c r="R100" s="10">
        <v>0.1416499</v>
      </c>
      <c r="S100" s="3">
        <f t="shared" si="15"/>
        <v>246.98795180722956</v>
      </c>
      <c r="T100" s="3">
        <f t="shared" si="13"/>
        <v>0</v>
      </c>
      <c r="U100" s="3">
        <f t="shared" si="14"/>
        <v>0.11971320000000001</v>
      </c>
      <c r="W100" s="7"/>
    </row>
    <row r="101" spans="1:23" x14ac:dyDescent="0.25">
      <c r="A101" t="s">
        <v>96</v>
      </c>
      <c r="C101" s="3">
        <v>1.47931071</v>
      </c>
      <c r="D101" s="4">
        <f t="shared" si="7"/>
        <v>2.1444818205399994</v>
      </c>
      <c r="E101" s="6">
        <f t="shared" si="8"/>
        <v>0.89515199686336366</v>
      </c>
      <c r="O101" s="1"/>
      <c r="P101" s="3">
        <f t="shared" si="9"/>
        <v>6.0000000000000428E-2</v>
      </c>
      <c r="Q101" s="3">
        <v>0</v>
      </c>
      <c r="R101" s="10">
        <v>0.15348529999999999</v>
      </c>
      <c r="S101" s="3">
        <f t="shared" si="15"/>
        <v>253.01204819277174</v>
      </c>
      <c r="T101" s="3">
        <f t="shared" si="13"/>
        <v>0</v>
      </c>
      <c r="U101" s="3">
        <f t="shared" si="14"/>
        <v>0.13035140000000001</v>
      </c>
      <c r="W101" s="7"/>
    </row>
    <row r="102" spans="1:23" x14ac:dyDescent="0.25">
      <c r="A102" t="s">
        <v>97</v>
      </c>
      <c r="C102" s="3">
        <v>1.3378378200000001</v>
      </c>
      <c r="D102" s="4">
        <f t="shared" si="7"/>
        <v>1.1719971746799995</v>
      </c>
      <c r="E102" s="14">
        <f t="shared" si="8"/>
        <v>0.76350582469653672</v>
      </c>
      <c r="O102" s="1"/>
      <c r="P102" s="3">
        <f t="shared" si="9"/>
        <v>7.5000000000000427E-2</v>
      </c>
      <c r="Q102" s="3">
        <v>0</v>
      </c>
      <c r="R102" s="10">
        <v>0.1656251</v>
      </c>
      <c r="S102" s="3">
        <f t="shared" si="15"/>
        <v>259.03614457831389</v>
      </c>
      <c r="T102" s="3">
        <f t="shared" si="13"/>
        <v>0</v>
      </c>
      <c r="U102" s="3">
        <f t="shared" si="14"/>
        <v>0.1416499</v>
      </c>
      <c r="W102" s="7"/>
    </row>
    <row r="103" spans="1:23" x14ac:dyDescent="0.25">
      <c r="A103" t="s">
        <v>98</v>
      </c>
      <c r="C103" s="3">
        <v>1.5770353399999999</v>
      </c>
      <c r="D103" s="4">
        <f t="shared" si="7"/>
        <v>2.8162409271599991</v>
      </c>
      <c r="E103" s="6">
        <f t="shared" si="8"/>
        <v>0.94354716952596029</v>
      </c>
      <c r="O103" s="1"/>
      <c r="P103" s="3">
        <f t="shared" si="9"/>
        <v>9.0000000000000427E-2</v>
      </c>
      <c r="Q103" s="3">
        <v>0</v>
      </c>
      <c r="R103" s="10">
        <v>0.1778882</v>
      </c>
      <c r="S103" s="3">
        <f t="shared" si="15"/>
        <v>265.06024096385607</v>
      </c>
      <c r="T103" s="3">
        <f t="shared" si="13"/>
        <v>0</v>
      </c>
      <c r="U103" s="3">
        <f t="shared" si="14"/>
        <v>0.15348529999999999</v>
      </c>
      <c r="W103" s="7"/>
    </row>
    <row r="104" spans="1:23" x14ac:dyDescent="0.25">
      <c r="A104" t="s">
        <v>99</v>
      </c>
      <c r="C104" s="3">
        <v>1.3683086600000001</v>
      </c>
      <c r="D104" s="4">
        <f t="shared" si="7"/>
        <v>1.3814537288400004</v>
      </c>
      <c r="E104" s="6">
        <f t="shared" si="8"/>
        <v>0.79922437399365298</v>
      </c>
      <c r="O104" s="1"/>
      <c r="P104" s="3">
        <f t="shared" si="9"/>
        <v>0.10500000000000043</v>
      </c>
      <c r="Q104" s="3">
        <v>0</v>
      </c>
      <c r="R104" s="10">
        <v>0.19007769999999999</v>
      </c>
      <c r="S104" s="3">
        <f t="shared" si="15"/>
        <v>271.08433734939825</v>
      </c>
      <c r="T104" s="3">
        <f t="shared" si="13"/>
        <v>0</v>
      </c>
      <c r="U104" s="3">
        <f t="shared" si="14"/>
        <v>0.1656251</v>
      </c>
      <c r="W104" s="7"/>
    </row>
    <row r="105" spans="1:23" x14ac:dyDescent="0.25">
      <c r="A105" t="s">
        <v>100</v>
      </c>
      <c r="C105" s="3">
        <v>1.5170530200000001</v>
      </c>
      <c r="D105" s="4">
        <f t="shared" si="7"/>
        <v>2.4039224594800004</v>
      </c>
      <c r="E105" s="6">
        <f t="shared" si="8"/>
        <v>0.91712592202937082</v>
      </c>
      <c r="O105" s="1"/>
      <c r="P105" s="3">
        <f t="shared" si="9"/>
        <v>0.12000000000000043</v>
      </c>
      <c r="Q105" s="3">
        <v>0</v>
      </c>
      <c r="R105" s="10">
        <v>0.20205129999999999</v>
      </c>
      <c r="S105" s="3">
        <f t="shared" si="15"/>
        <v>277.10843373494043</v>
      </c>
      <c r="T105" s="3">
        <f t="shared" si="13"/>
        <v>0</v>
      </c>
      <c r="U105" s="3">
        <f t="shared" si="14"/>
        <v>0.1778882</v>
      </c>
      <c r="W105" s="7"/>
    </row>
    <row r="106" spans="1:23" x14ac:dyDescent="0.25">
      <c r="A106" t="s">
        <v>101</v>
      </c>
      <c r="C106" s="3">
        <v>1.3679801300000001</v>
      </c>
      <c r="D106" s="4">
        <f t="shared" ref="D106:D169" si="16">-8.0243+6.874*C106</f>
        <v>1.3791954136199998</v>
      </c>
      <c r="E106" s="6">
        <f t="shared" ref="E106:E169" si="17">EXP(D106)/(1+EXP(D106))</f>
        <v>0.79886174906510976</v>
      </c>
      <c r="O106" s="1"/>
      <c r="P106" s="3">
        <f t="shared" si="9"/>
        <v>0.13500000000000043</v>
      </c>
      <c r="Q106" s="3">
        <v>0</v>
      </c>
      <c r="R106" s="10">
        <v>0.2136952</v>
      </c>
      <c r="S106" s="3">
        <f t="shared" si="15"/>
        <v>283.13253012048261</v>
      </c>
      <c r="T106" s="3">
        <f t="shared" si="13"/>
        <v>0</v>
      </c>
      <c r="U106" s="3">
        <f t="shared" si="14"/>
        <v>0.19007769999999999</v>
      </c>
      <c r="W106" s="7"/>
    </row>
    <row r="107" spans="1:23" x14ac:dyDescent="0.25">
      <c r="A107" t="s">
        <v>102</v>
      </c>
      <c r="C107" s="3">
        <v>1.3827694500000001</v>
      </c>
      <c r="D107" s="4">
        <f t="shared" si="16"/>
        <v>1.480857199299999</v>
      </c>
      <c r="E107" s="6">
        <f t="shared" si="17"/>
        <v>0.81470202068489583</v>
      </c>
      <c r="O107" s="1"/>
      <c r="P107" s="3">
        <f t="shared" si="9"/>
        <v>0.15000000000000041</v>
      </c>
      <c r="Q107" s="3">
        <v>0</v>
      </c>
      <c r="R107" s="10">
        <v>0.22499649999999999</v>
      </c>
      <c r="S107" s="3">
        <f t="shared" si="15"/>
        <v>289.15662650602485</v>
      </c>
      <c r="T107" s="3">
        <f t="shared" si="13"/>
        <v>0</v>
      </c>
      <c r="U107" s="3">
        <f t="shared" si="14"/>
        <v>0.20205129999999999</v>
      </c>
      <c r="W107" s="7"/>
    </row>
    <row r="108" spans="1:23" x14ac:dyDescent="0.25">
      <c r="A108" t="s">
        <v>103</v>
      </c>
      <c r="C108" s="3">
        <v>1.59413293</v>
      </c>
      <c r="D108" s="4">
        <f t="shared" si="16"/>
        <v>2.9337697608199989</v>
      </c>
      <c r="E108" s="6">
        <f t="shared" si="17"/>
        <v>0.94949077208034194</v>
      </c>
      <c r="O108" s="1"/>
      <c r="P108" s="3">
        <f t="shared" si="9"/>
        <v>0.16500000000000042</v>
      </c>
      <c r="Q108" s="3">
        <v>0</v>
      </c>
      <c r="R108" s="10">
        <v>0.23599529999999999</v>
      </c>
      <c r="S108" s="3">
        <f t="shared" si="15"/>
        <v>295.18072289156703</v>
      </c>
      <c r="T108" s="3">
        <f t="shared" si="13"/>
        <v>0</v>
      </c>
      <c r="U108" s="3">
        <f t="shared" si="14"/>
        <v>0.2136952</v>
      </c>
      <c r="W108" s="7"/>
    </row>
    <row r="109" spans="1:23" x14ac:dyDescent="0.25">
      <c r="A109" t="s">
        <v>104</v>
      </c>
      <c r="C109" s="3">
        <v>1.47980446</v>
      </c>
      <c r="D109" s="4">
        <f t="shared" si="16"/>
        <v>2.147875858039999</v>
      </c>
      <c r="E109" s="6">
        <f t="shared" si="17"/>
        <v>0.89547011695585454</v>
      </c>
      <c r="O109" s="1"/>
      <c r="P109" s="3">
        <f t="shared" si="9"/>
        <v>0.18000000000000044</v>
      </c>
      <c r="Q109" s="3">
        <v>0</v>
      </c>
      <c r="R109" s="10">
        <v>0.246838</v>
      </c>
      <c r="S109" s="3">
        <f t="shared" si="15"/>
        <v>301.20481927710921</v>
      </c>
      <c r="T109" s="3">
        <f t="shared" si="13"/>
        <v>0</v>
      </c>
      <c r="U109" s="3">
        <f t="shared" si="14"/>
        <v>0.22499649999999999</v>
      </c>
      <c r="W109" s="7"/>
    </row>
    <row r="110" spans="1:23" x14ac:dyDescent="0.25">
      <c r="A110" t="s">
        <v>105</v>
      </c>
      <c r="C110" s="3">
        <v>1.2792422299999999</v>
      </c>
      <c r="D110" s="4">
        <f t="shared" si="16"/>
        <v>0.76921108901999879</v>
      </c>
      <c r="E110" s="14">
        <f t="shared" si="17"/>
        <v>0.68335021174600896</v>
      </c>
      <c r="O110" s="1"/>
      <c r="P110" s="3">
        <f t="shared" si="9"/>
        <v>0.19500000000000045</v>
      </c>
      <c r="Q110" s="3">
        <v>0</v>
      </c>
      <c r="R110" s="10">
        <v>0.25772970000000001</v>
      </c>
      <c r="S110" s="3">
        <f t="shared" si="15"/>
        <v>307.22891566265133</v>
      </c>
      <c r="T110" s="3">
        <f t="shared" si="13"/>
        <v>0</v>
      </c>
      <c r="U110" s="3">
        <f t="shared" si="14"/>
        <v>0.23599529999999999</v>
      </c>
      <c r="W110" s="7"/>
    </row>
    <row r="111" spans="1:23" x14ac:dyDescent="0.25">
      <c r="A111" t="s">
        <v>106</v>
      </c>
      <c r="C111" s="3">
        <v>1.6206888399999999</v>
      </c>
      <c r="D111" s="4">
        <f t="shared" si="16"/>
        <v>3.1163150861599984</v>
      </c>
      <c r="E111" s="6">
        <f t="shared" si="17"/>
        <v>0.95756073220961513</v>
      </c>
      <c r="O111" s="1"/>
      <c r="P111" s="3">
        <f t="shared" si="9"/>
        <v>0.21000000000000046</v>
      </c>
      <c r="Q111" s="3">
        <v>0</v>
      </c>
      <c r="R111" s="10">
        <v>0.26890209999999998</v>
      </c>
      <c r="S111" s="3">
        <f t="shared" si="15"/>
        <v>313.25301204819357</v>
      </c>
      <c r="T111" s="3">
        <f t="shared" si="13"/>
        <v>0</v>
      </c>
      <c r="U111" s="3">
        <f t="shared" si="14"/>
        <v>0.246838</v>
      </c>
      <c r="W111" s="7"/>
    </row>
    <row r="112" spans="1:23" x14ac:dyDescent="0.25">
      <c r="A112" t="s">
        <v>107</v>
      </c>
      <c r="C112" s="3">
        <v>1.36420773</v>
      </c>
      <c r="D112" s="4">
        <f t="shared" si="16"/>
        <v>1.3532639360199994</v>
      </c>
      <c r="E112" s="14">
        <f t="shared" si="17"/>
        <v>0.79466272953230277</v>
      </c>
      <c r="O112" s="1"/>
      <c r="P112" s="3">
        <f t="shared" si="9"/>
        <v>0.22500000000000048</v>
      </c>
      <c r="Q112" s="3">
        <v>0</v>
      </c>
      <c r="R112" s="10">
        <v>0.2806881</v>
      </c>
      <c r="S112" s="3">
        <f t="shared" si="15"/>
        <v>319.27710843373569</v>
      </c>
      <c r="T112" s="3">
        <f t="shared" si="13"/>
        <v>0</v>
      </c>
      <c r="U112" s="3">
        <f t="shared" si="14"/>
        <v>0.25772970000000001</v>
      </c>
      <c r="W112" s="7"/>
    </row>
    <row r="113" spans="1:23" x14ac:dyDescent="0.25">
      <c r="A113" t="s">
        <v>108</v>
      </c>
      <c r="C113" s="3">
        <v>1.26811805</v>
      </c>
      <c r="D113" s="4">
        <f t="shared" si="16"/>
        <v>0.69274347569999861</v>
      </c>
      <c r="E113" s="14">
        <f t="shared" si="17"/>
        <v>0.6665769484401719</v>
      </c>
      <c r="O113" s="1"/>
      <c r="P113" s="3">
        <f t="shared" si="9"/>
        <v>0.24000000000000049</v>
      </c>
      <c r="Q113" s="3">
        <v>0</v>
      </c>
      <c r="R113" s="10">
        <v>0.29331610000000002</v>
      </c>
      <c r="S113" s="3">
        <f t="shared" si="15"/>
        <v>325.30120481927793</v>
      </c>
      <c r="T113" s="3">
        <f t="shared" si="13"/>
        <v>0</v>
      </c>
      <c r="U113" s="3">
        <f t="shared" si="14"/>
        <v>0.26890209999999998</v>
      </c>
      <c r="W113" s="7"/>
    </row>
    <row r="114" spans="1:23" x14ac:dyDescent="0.25">
      <c r="A114" t="s">
        <v>109</v>
      </c>
      <c r="C114" s="3">
        <v>1.2310964499999999</v>
      </c>
      <c r="D114" s="4">
        <f t="shared" si="16"/>
        <v>0.43825699729999812</v>
      </c>
      <c r="E114" s="14">
        <f t="shared" si="17"/>
        <v>0.6078436298148393</v>
      </c>
      <c r="O114" s="1"/>
      <c r="P114" s="3">
        <f t="shared" si="9"/>
        <v>0.2550000000000005</v>
      </c>
      <c r="Q114" s="3">
        <v>0</v>
      </c>
      <c r="R114" s="10">
        <v>0.30705130000000003</v>
      </c>
      <c r="S114" s="3">
        <f t="shared" si="15"/>
        <v>331.32530120482011</v>
      </c>
      <c r="T114" s="3">
        <f t="shared" si="13"/>
        <v>0</v>
      </c>
      <c r="U114" s="3">
        <f t="shared" si="14"/>
        <v>0.2806881</v>
      </c>
      <c r="W114" s="7"/>
    </row>
    <row r="115" spans="1:23" x14ac:dyDescent="0.25">
      <c r="A115" t="s">
        <v>110</v>
      </c>
      <c r="C115" s="3">
        <v>1.27425389</v>
      </c>
      <c r="D115" s="4">
        <f t="shared" si="16"/>
        <v>0.73492123986000024</v>
      </c>
      <c r="E115" s="14">
        <f t="shared" si="17"/>
        <v>0.67588427439677901</v>
      </c>
      <c r="O115" s="1"/>
      <c r="P115" s="3">
        <f t="shared" si="9"/>
        <v>0.27000000000000052</v>
      </c>
      <c r="Q115" s="3">
        <v>0</v>
      </c>
      <c r="R115" s="10">
        <v>0.32202710000000001</v>
      </c>
      <c r="S115" s="3">
        <f t="shared" si="15"/>
        <v>337.34939759036229</v>
      </c>
      <c r="T115" s="3">
        <f t="shared" si="13"/>
        <v>0</v>
      </c>
      <c r="U115" s="3">
        <f t="shared" si="14"/>
        <v>0.29331610000000002</v>
      </c>
      <c r="W115" s="7"/>
    </row>
    <row r="116" spans="1:23" x14ac:dyDescent="0.25">
      <c r="A116" t="s">
        <v>111</v>
      </c>
      <c r="C116" s="3">
        <v>1.2341629599999999</v>
      </c>
      <c r="D116" s="4">
        <f t="shared" si="16"/>
        <v>0.45933618703999812</v>
      </c>
      <c r="E116" s="14">
        <f t="shared" si="17"/>
        <v>0.61285668944497151</v>
      </c>
      <c r="O116" s="1"/>
      <c r="P116" s="3">
        <f t="shared" si="9"/>
        <v>0.28500000000000053</v>
      </c>
      <c r="Q116" s="3">
        <v>0</v>
      </c>
      <c r="R116" s="10">
        <v>0.33836929999999998</v>
      </c>
      <c r="S116" s="3">
        <f t="shared" si="15"/>
        <v>343.37349397590447</v>
      </c>
      <c r="T116" s="3">
        <f t="shared" si="13"/>
        <v>0</v>
      </c>
      <c r="U116" s="3">
        <f t="shared" si="14"/>
        <v>0.30705130000000003</v>
      </c>
      <c r="W116" s="7"/>
    </row>
    <row r="117" spans="1:23" x14ac:dyDescent="0.25">
      <c r="A117" t="s">
        <v>112</v>
      </c>
      <c r="C117" s="3">
        <v>1.3872759299999999</v>
      </c>
      <c r="D117" s="4">
        <f t="shared" si="16"/>
        <v>1.5118347428199996</v>
      </c>
      <c r="E117" s="6">
        <f t="shared" si="17"/>
        <v>0.81933295647805116</v>
      </c>
      <c r="O117" s="1"/>
      <c r="P117" s="3">
        <f t="shared" si="9"/>
        <v>0.30000000000000054</v>
      </c>
      <c r="Q117" s="3">
        <v>0</v>
      </c>
      <c r="R117" s="10">
        <v>0.35598859999999999</v>
      </c>
      <c r="S117" s="3">
        <f t="shared" si="15"/>
        <v>349.39759036144665</v>
      </c>
      <c r="T117" s="3">
        <f t="shared" si="13"/>
        <v>0</v>
      </c>
      <c r="U117" s="3">
        <f t="shared" si="14"/>
        <v>0.32202710000000001</v>
      </c>
      <c r="W117" s="7"/>
    </row>
    <row r="118" spans="1:23" x14ac:dyDescent="0.25">
      <c r="A118" t="s">
        <v>113</v>
      </c>
      <c r="C118" s="3">
        <v>1.34093873</v>
      </c>
      <c r="D118" s="4">
        <f t="shared" si="16"/>
        <v>1.19331283002</v>
      </c>
      <c r="E118" s="14">
        <f t="shared" si="17"/>
        <v>0.76733303759356908</v>
      </c>
      <c r="O118" s="1"/>
      <c r="P118" s="3">
        <f t="shared" si="9"/>
        <v>0.31500000000000056</v>
      </c>
      <c r="Q118" s="3">
        <v>0</v>
      </c>
      <c r="R118" s="10">
        <v>0.37474629999999998</v>
      </c>
      <c r="S118" s="3">
        <f t="shared" si="15"/>
        <v>355.42168674698883</v>
      </c>
      <c r="T118" s="3">
        <f t="shared" si="13"/>
        <v>0</v>
      </c>
      <c r="U118" s="3">
        <f t="shared" si="14"/>
        <v>0.33836929999999998</v>
      </c>
      <c r="W118" s="7"/>
    </row>
    <row r="119" spans="1:23" x14ac:dyDescent="0.25">
      <c r="A119" t="s">
        <v>114</v>
      </c>
      <c r="C119" s="3">
        <v>1.5100631</v>
      </c>
      <c r="D119" s="4">
        <f t="shared" si="16"/>
        <v>2.3558737493999988</v>
      </c>
      <c r="E119" s="6">
        <f t="shared" si="17"/>
        <v>0.91339997343945201</v>
      </c>
      <c r="O119" s="1"/>
      <c r="P119" s="3">
        <f t="shared" si="9"/>
        <v>0.33000000000000057</v>
      </c>
      <c r="Q119" s="3">
        <v>0</v>
      </c>
      <c r="R119" s="10">
        <v>0.39442339999999998</v>
      </c>
      <c r="S119" s="3">
        <f t="shared" si="15"/>
        <v>361.44578313253101</v>
      </c>
      <c r="T119" s="3">
        <f t="shared" si="13"/>
        <v>0</v>
      </c>
      <c r="U119" s="3">
        <f t="shared" si="14"/>
        <v>0.35598859999999999</v>
      </c>
      <c r="W119" s="7"/>
    </row>
    <row r="120" spans="1:23" x14ac:dyDescent="0.25">
      <c r="A120" t="s">
        <v>115</v>
      </c>
      <c r="C120" s="3">
        <v>1.4725513800000001</v>
      </c>
      <c r="D120" s="4">
        <f t="shared" si="16"/>
        <v>2.0980181861199991</v>
      </c>
      <c r="E120" s="6">
        <f t="shared" si="17"/>
        <v>0.89071040771319165</v>
      </c>
      <c r="O120" s="1"/>
      <c r="P120" s="3">
        <f t="shared" si="9"/>
        <v>0.34500000000000058</v>
      </c>
      <c r="Q120" s="3">
        <v>0</v>
      </c>
      <c r="R120" s="10">
        <v>0.41459859999999998</v>
      </c>
      <c r="S120" s="3">
        <f t="shared" si="15"/>
        <v>367.46987951807318</v>
      </c>
      <c r="T120" s="3">
        <f t="shared" si="13"/>
        <v>0</v>
      </c>
      <c r="U120" s="3">
        <f t="shared" si="14"/>
        <v>0.37474629999999998</v>
      </c>
      <c r="W120" s="7"/>
    </row>
    <row r="121" spans="1:23" x14ac:dyDescent="0.25">
      <c r="A121" t="s">
        <v>116</v>
      </c>
      <c r="C121" s="3">
        <v>1.2680050199999999</v>
      </c>
      <c r="D121" s="4">
        <f t="shared" si="16"/>
        <v>0.69196650747999833</v>
      </c>
      <c r="E121" s="14">
        <f t="shared" si="17"/>
        <v>0.66640424326223269</v>
      </c>
      <c r="O121" s="1"/>
      <c r="P121" s="3">
        <f t="shared" si="9"/>
        <v>0.3600000000000006</v>
      </c>
      <c r="Q121" s="3">
        <v>0</v>
      </c>
      <c r="R121" s="10">
        <v>0.43485499999999999</v>
      </c>
      <c r="S121" s="3">
        <f t="shared" si="15"/>
        <v>373.49397590361536</v>
      </c>
      <c r="T121" s="3">
        <f t="shared" si="13"/>
        <v>0</v>
      </c>
      <c r="U121" s="3">
        <f t="shared" si="14"/>
        <v>0.39442339999999998</v>
      </c>
      <c r="W121" s="7"/>
    </row>
    <row r="122" spans="1:23" x14ac:dyDescent="0.25">
      <c r="A122" t="s">
        <v>117</v>
      </c>
      <c r="C122" s="3">
        <v>1.31466456</v>
      </c>
      <c r="D122" s="4">
        <f t="shared" si="16"/>
        <v>1.0127041854399987</v>
      </c>
      <c r="E122" s="14">
        <f t="shared" si="17"/>
        <v>0.7335490290981399</v>
      </c>
      <c r="O122" s="1"/>
      <c r="P122" s="3">
        <f t="shared" si="9"/>
        <v>0.37500000000000061</v>
      </c>
      <c r="Q122" s="3">
        <v>0</v>
      </c>
      <c r="R122" s="10">
        <v>0.45469039999999999</v>
      </c>
      <c r="S122" s="3">
        <f t="shared" si="15"/>
        <v>379.51807228915754</v>
      </c>
      <c r="T122" s="3">
        <f t="shared" si="13"/>
        <v>0</v>
      </c>
      <c r="U122" s="3">
        <f t="shared" si="14"/>
        <v>0.41459859999999998</v>
      </c>
      <c r="W122" s="7"/>
    </row>
    <row r="123" spans="1:23" x14ac:dyDescent="0.25">
      <c r="A123" t="s">
        <v>118</v>
      </c>
      <c r="C123" s="3">
        <v>0.89758373000000002</v>
      </c>
      <c r="D123" s="4">
        <f t="shared" si="16"/>
        <v>-1.8543094399800006</v>
      </c>
      <c r="E123" s="5">
        <f t="shared" si="17"/>
        <v>0.1353677129085778</v>
      </c>
      <c r="O123" s="1"/>
      <c r="P123" s="3">
        <f t="shared" ref="P123:P186" si="18">P122+0.015</f>
        <v>0.39000000000000062</v>
      </c>
      <c r="Q123" s="3">
        <v>0</v>
      </c>
      <c r="R123" s="10">
        <v>0.4735297</v>
      </c>
      <c r="S123" s="3">
        <f t="shared" ref="S123:S156" si="19">1000*(P121-P$226)/(P$227-P$226)</f>
        <v>385.54216867469978</v>
      </c>
      <c r="T123" s="3">
        <f t="shared" si="13"/>
        <v>0</v>
      </c>
      <c r="U123" s="3">
        <f t="shared" si="14"/>
        <v>0.43485499999999999</v>
      </c>
      <c r="W123" s="7"/>
    </row>
    <row r="124" spans="1:23" x14ac:dyDescent="0.25">
      <c r="A124" t="s">
        <v>119</v>
      </c>
      <c r="C124" s="3">
        <v>0.97534087999999997</v>
      </c>
      <c r="D124" s="4">
        <f t="shared" si="16"/>
        <v>-1.3198067908800004</v>
      </c>
      <c r="E124" s="14">
        <f t="shared" si="17"/>
        <v>0.21085044023642494</v>
      </c>
      <c r="O124" s="1"/>
      <c r="P124" s="3">
        <f t="shared" si="18"/>
        <v>0.40500000000000064</v>
      </c>
      <c r="Q124" s="3">
        <v>0</v>
      </c>
      <c r="R124" s="10">
        <v>0.4909251</v>
      </c>
      <c r="S124" s="3">
        <f t="shared" si="19"/>
        <v>391.5662650602419</v>
      </c>
      <c r="T124" s="3">
        <f t="shared" si="13"/>
        <v>0</v>
      </c>
      <c r="U124" s="3">
        <f t="shared" si="14"/>
        <v>0.45469039999999999</v>
      </c>
      <c r="W124" s="7"/>
    </row>
    <row r="125" spans="1:23" x14ac:dyDescent="0.25">
      <c r="A125" t="s">
        <v>120</v>
      </c>
      <c r="C125" s="3">
        <v>1.26045261</v>
      </c>
      <c r="D125" s="4">
        <f t="shared" si="16"/>
        <v>0.64005124113999834</v>
      </c>
      <c r="E125" s="14">
        <f t="shared" si="17"/>
        <v>0.65476504364418031</v>
      </c>
      <c r="O125" s="1"/>
      <c r="P125" s="3">
        <f t="shared" si="18"/>
        <v>0.42000000000000065</v>
      </c>
      <c r="Q125" s="3">
        <v>0</v>
      </c>
      <c r="R125" s="10">
        <v>0.50618569999999996</v>
      </c>
      <c r="S125" s="3">
        <f t="shared" si="19"/>
        <v>397.59036144578414</v>
      </c>
      <c r="T125" s="3">
        <f t="shared" si="13"/>
        <v>0</v>
      </c>
      <c r="U125" s="3">
        <f t="shared" si="14"/>
        <v>0.4735297</v>
      </c>
      <c r="W125" s="7"/>
    </row>
    <row r="126" spans="1:23" x14ac:dyDescent="0.25">
      <c r="A126" t="s">
        <v>121</v>
      </c>
      <c r="C126" s="3">
        <v>1.1423333099999999</v>
      </c>
      <c r="D126" s="4">
        <f t="shared" si="16"/>
        <v>-0.17190082706000087</v>
      </c>
      <c r="E126" s="14">
        <f t="shared" si="17"/>
        <v>0.45713030752064143</v>
      </c>
      <c r="O126" s="1"/>
      <c r="P126" s="3">
        <f t="shared" si="18"/>
        <v>0.43500000000000066</v>
      </c>
      <c r="Q126" s="3">
        <v>0</v>
      </c>
      <c r="R126" s="10">
        <v>0.51913419999999999</v>
      </c>
      <c r="S126" s="3">
        <f t="shared" si="19"/>
        <v>403.61445783132626</v>
      </c>
      <c r="T126" s="3">
        <f t="shared" si="13"/>
        <v>0</v>
      </c>
      <c r="U126" s="3">
        <f t="shared" si="14"/>
        <v>0.4909251</v>
      </c>
      <c r="W126" s="7"/>
    </row>
    <row r="127" spans="1:23" x14ac:dyDescent="0.25">
      <c r="A127" t="s">
        <v>122</v>
      </c>
      <c r="C127" s="3">
        <v>1.5037411000000001</v>
      </c>
      <c r="D127" s="4">
        <f t="shared" si="16"/>
        <v>2.3124163213999989</v>
      </c>
      <c r="E127" s="6">
        <f t="shared" si="17"/>
        <v>0.90990014614522263</v>
      </c>
      <c r="O127" s="1"/>
      <c r="P127" s="3">
        <f t="shared" si="18"/>
        <v>0.45000000000000068</v>
      </c>
      <c r="Q127" s="3">
        <v>0</v>
      </c>
      <c r="R127" s="10">
        <v>0.52926439999999997</v>
      </c>
      <c r="S127" s="3">
        <f t="shared" si="19"/>
        <v>409.6385542168685</v>
      </c>
      <c r="T127" s="3">
        <f t="shared" si="13"/>
        <v>0</v>
      </c>
      <c r="U127" s="3">
        <f t="shared" si="14"/>
        <v>0.50618569999999996</v>
      </c>
      <c r="W127" s="7"/>
    </row>
    <row r="128" spans="1:23" x14ac:dyDescent="0.25">
      <c r="A128" t="s">
        <v>123</v>
      </c>
      <c r="C128" s="3">
        <v>1.2028932800000001</v>
      </c>
      <c r="D128" s="4">
        <f t="shared" si="16"/>
        <v>0.24438840672000062</v>
      </c>
      <c r="E128" s="14">
        <f t="shared" si="17"/>
        <v>0.56079481806499532</v>
      </c>
      <c r="O128" s="1"/>
      <c r="P128" s="3">
        <f t="shared" si="18"/>
        <v>0.46500000000000069</v>
      </c>
      <c r="Q128" s="3">
        <v>0</v>
      </c>
      <c r="R128" s="10">
        <v>0.53650889999999996</v>
      </c>
      <c r="S128" s="3">
        <f t="shared" si="19"/>
        <v>415.66265060241068</v>
      </c>
      <c r="T128" s="3">
        <f t="shared" si="13"/>
        <v>0</v>
      </c>
      <c r="U128" s="3">
        <f t="shared" si="14"/>
        <v>0.51913419999999999</v>
      </c>
      <c r="W128" s="7"/>
    </row>
    <row r="129" spans="1:25" x14ac:dyDescent="0.25">
      <c r="A129" t="s">
        <v>124</v>
      </c>
      <c r="C129" s="3">
        <v>1.5216787599999999</v>
      </c>
      <c r="D129" s="4">
        <f t="shared" si="16"/>
        <v>2.435719796239999</v>
      </c>
      <c r="E129" s="6">
        <f t="shared" si="17"/>
        <v>0.91951087554150168</v>
      </c>
      <c r="O129" s="1"/>
      <c r="P129" s="3">
        <f t="shared" si="18"/>
        <v>0.4800000000000007</v>
      </c>
      <c r="Q129" s="3">
        <v>0</v>
      </c>
      <c r="R129" s="10">
        <v>0.54097379999999995</v>
      </c>
      <c r="S129" s="3">
        <f t="shared" si="19"/>
        <v>421.68674698795286</v>
      </c>
      <c r="T129" s="3">
        <f t="shared" si="13"/>
        <v>0</v>
      </c>
      <c r="U129" s="3">
        <f t="shared" si="14"/>
        <v>0.52926439999999997</v>
      </c>
      <c r="W129" s="7"/>
    </row>
    <row r="130" spans="1:25" x14ac:dyDescent="0.25">
      <c r="A130" t="s">
        <v>125</v>
      </c>
      <c r="C130" s="3">
        <v>1.40747424</v>
      </c>
      <c r="D130" s="4">
        <f t="shared" si="16"/>
        <v>1.6506779257599984</v>
      </c>
      <c r="E130" s="6">
        <f t="shared" si="17"/>
        <v>0.83898265297744445</v>
      </c>
      <c r="O130" s="1"/>
      <c r="P130" s="3">
        <f t="shared" si="18"/>
        <v>0.49500000000000072</v>
      </c>
      <c r="Q130" s="3">
        <v>0</v>
      </c>
      <c r="R130" s="10">
        <v>0.54289609999999999</v>
      </c>
      <c r="S130" s="3">
        <f t="shared" si="19"/>
        <v>427.71084337349504</v>
      </c>
      <c r="T130" s="3">
        <f t="shared" si="13"/>
        <v>0</v>
      </c>
      <c r="U130" s="3">
        <f t="shared" si="14"/>
        <v>0.53650889999999996</v>
      </c>
      <c r="W130" s="7"/>
    </row>
    <row r="131" spans="1:25" x14ac:dyDescent="0.25">
      <c r="A131" t="s">
        <v>126</v>
      </c>
      <c r="C131" s="3">
        <v>1.44475083</v>
      </c>
      <c r="D131" s="4">
        <f t="shared" si="16"/>
        <v>1.9069172054199992</v>
      </c>
      <c r="E131" s="6">
        <f t="shared" si="17"/>
        <v>0.87067241562879061</v>
      </c>
      <c r="O131" s="1"/>
      <c r="P131" s="3">
        <f t="shared" si="18"/>
        <v>0.51000000000000068</v>
      </c>
      <c r="Q131" s="3">
        <v>0</v>
      </c>
      <c r="R131" s="10">
        <v>0.5428193</v>
      </c>
      <c r="S131" s="3">
        <f t="shared" si="19"/>
        <v>433.73493975903722</v>
      </c>
      <c r="T131" s="3">
        <f t="shared" si="13"/>
        <v>0</v>
      </c>
      <c r="U131" s="3">
        <f t="shared" si="14"/>
        <v>0.54097379999999995</v>
      </c>
      <c r="W131" s="7"/>
    </row>
    <row r="132" spans="1:25" x14ac:dyDescent="0.25">
      <c r="A132" t="s">
        <v>127</v>
      </c>
      <c r="C132" s="3">
        <v>1.6075318000000001</v>
      </c>
      <c r="D132" s="4">
        <f t="shared" si="16"/>
        <v>3.0258735932</v>
      </c>
      <c r="E132" s="6">
        <f t="shared" si="17"/>
        <v>0.95372941676865686</v>
      </c>
      <c r="O132" s="1"/>
      <c r="P132" s="3">
        <f t="shared" si="18"/>
        <v>0.52500000000000069</v>
      </c>
      <c r="Q132" s="3">
        <v>0</v>
      </c>
      <c r="R132" s="10">
        <v>0.54150569999999998</v>
      </c>
      <c r="S132" s="3">
        <f t="shared" si="19"/>
        <v>439.7590361445794</v>
      </c>
      <c r="T132" s="3">
        <f t="shared" si="13"/>
        <v>0</v>
      </c>
      <c r="U132" s="3">
        <f t="shared" si="14"/>
        <v>0.54289609999999999</v>
      </c>
      <c r="W132" s="7"/>
    </row>
    <row r="133" spans="1:25" x14ac:dyDescent="0.25">
      <c r="A133" t="s">
        <v>128</v>
      </c>
      <c r="C133" s="3">
        <v>1.5005953700000001</v>
      </c>
      <c r="D133" s="4">
        <f t="shared" si="16"/>
        <v>2.2907925733799992</v>
      </c>
      <c r="E133" s="6">
        <f t="shared" si="17"/>
        <v>0.90811160768362775</v>
      </c>
      <c r="O133" s="1"/>
      <c r="P133" s="3">
        <f t="shared" si="18"/>
        <v>0.5400000000000007</v>
      </c>
      <c r="Q133" s="3">
        <v>0</v>
      </c>
      <c r="R133" s="10">
        <v>0.53990050000000001</v>
      </c>
      <c r="S133" s="3">
        <f t="shared" si="19"/>
        <v>445.78313253012158</v>
      </c>
      <c r="T133" s="3">
        <f t="shared" si="13"/>
        <v>0</v>
      </c>
      <c r="U133" s="3">
        <f t="shared" si="14"/>
        <v>0.5428193</v>
      </c>
      <c r="W133" s="7"/>
    </row>
    <row r="134" spans="1:25" x14ac:dyDescent="0.25">
      <c r="A134" t="s">
        <v>129</v>
      </c>
      <c r="C134" s="3">
        <v>1.4937835800000001</v>
      </c>
      <c r="D134" s="4">
        <f t="shared" si="16"/>
        <v>2.2439683289199994</v>
      </c>
      <c r="E134" s="6">
        <f t="shared" si="17"/>
        <v>0.90412898417396914</v>
      </c>
      <c r="O134" s="1"/>
      <c r="P134" s="3">
        <f t="shared" si="18"/>
        <v>0.55500000000000071</v>
      </c>
      <c r="Q134" s="3">
        <v>0</v>
      </c>
      <c r="R134" s="10">
        <v>0.53916799999999998</v>
      </c>
      <c r="S134" s="3">
        <f t="shared" si="19"/>
        <v>451.80722891566376</v>
      </c>
      <c r="T134" s="3">
        <f t="shared" si="13"/>
        <v>0</v>
      </c>
      <c r="U134" s="3">
        <f t="shared" si="14"/>
        <v>0.54150569999999998</v>
      </c>
      <c r="W134" s="7"/>
    </row>
    <row r="135" spans="1:25" x14ac:dyDescent="0.25">
      <c r="A135" t="s">
        <v>130</v>
      </c>
      <c r="C135" s="3">
        <v>1.4249544999999999</v>
      </c>
      <c r="D135" s="4">
        <f t="shared" si="16"/>
        <v>1.7708372329999982</v>
      </c>
      <c r="E135" s="6">
        <f t="shared" si="17"/>
        <v>0.85456175826211866</v>
      </c>
      <c r="O135" s="1"/>
      <c r="P135" s="3">
        <f t="shared" si="18"/>
        <v>0.57000000000000073</v>
      </c>
      <c r="Q135" s="3">
        <v>0</v>
      </c>
      <c r="R135" s="10">
        <v>0.54026050000000003</v>
      </c>
      <c r="S135" s="3">
        <f t="shared" si="19"/>
        <v>457.83132530120588</v>
      </c>
      <c r="T135" s="3">
        <f t="shared" si="13"/>
        <v>0</v>
      </c>
      <c r="U135" s="3">
        <f t="shared" si="14"/>
        <v>0.53990050000000001</v>
      </c>
      <c r="W135" s="7"/>
    </row>
    <row r="136" spans="1:25" x14ac:dyDescent="0.25">
      <c r="A136" t="s">
        <v>131</v>
      </c>
      <c r="C136" s="3">
        <v>1.3743345499999999</v>
      </c>
      <c r="D136" s="4">
        <f t="shared" si="16"/>
        <v>1.4228756966999985</v>
      </c>
      <c r="E136" s="6">
        <f t="shared" si="17"/>
        <v>0.80578883911809285</v>
      </c>
      <c r="O136" s="1"/>
      <c r="P136" s="3">
        <f t="shared" si="18"/>
        <v>0.58500000000000074</v>
      </c>
      <c r="Q136" s="3">
        <v>0</v>
      </c>
      <c r="R136" s="10">
        <v>0.54460160000000002</v>
      </c>
      <c r="S136" s="3">
        <f t="shared" si="19"/>
        <v>463.85542168674812</v>
      </c>
      <c r="T136" s="3">
        <f t="shared" si="13"/>
        <v>0</v>
      </c>
      <c r="U136" s="3">
        <f t="shared" si="14"/>
        <v>0.53916799999999998</v>
      </c>
      <c r="W136" s="7"/>
      <c r="Y136" s="7"/>
    </row>
    <row r="137" spans="1:25" x14ac:dyDescent="0.25">
      <c r="A137" t="s">
        <v>132</v>
      </c>
      <c r="C137" s="3">
        <v>1.51349486</v>
      </c>
      <c r="D137" s="4">
        <f t="shared" si="16"/>
        <v>2.3794636676399996</v>
      </c>
      <c r="E137" s="6">
        <f t="shared" si="17"/>
        <v>0.91524784064497322</v>
      </c>
      <c r="O137" s="1"/>
      <c r="P137" s="3">
        <f t="shared" si="18"/>
        <v>0.60000000000000075</v>
      </c>
      <c r="Q137" s="3">
        <v>0</v>
      </c>
      <c r="R137" s="10">
        <v>0.55294589999999999</v>
      </c>
      <c r="S137" s="3">
        <f t="shared" si="19"/>
        <v>469.87951807229041</v>
      </c>
      <c r="T137" s="3">
        <f t="shared" si="13"/>
        <v>0</v>
      </c>
      <c r="U137" s="3">
        <f t="shared" si="14"/>
        <v>0.54026050000000003</v>
      </c>
      <c r="W137" s="7"/>
      <c r="Y137" s="7"/>
    </row>
    <row r="138" spans="1:25" x14ac:dyDescent="0.25">
      <c r="A138" t="s">
        <v>133</v>
      </c>
      <c r="C138" s="3">
        <v>1.4259936900000001</v>
      </c>
      <c r="D138" s="4">
        <f t="shared" si="16"/>
        <v>1.7779806250599997</v>
      </c>
      <c r="E138" s="6">
        <f t="shared" si="17"/>
        <v>0.85544733486807945</v>
      </c>
      <c r="O138" s="1"/>
      <c r="P138" s="3">
        <f t="shared" si="18"/>
        <v>0.61500000000000077</v>
      </c>
      <c r="Q138" s="3">
        <v>4.8617439999999999E-8</v>
      </c>
      <c r="R138" s="10">
        <v>0.56635020000000003</v>
      </c>
      <c r="S138" s="3">
        <f t="shared" si="19"/>
        <v>475.90361445783248</v>
      </c>
      <c r="T138" s="3">
        <f t="shared" si="13"/>
        <v>0</v>
      </c>
      <c r="U138" s="3">
        <f t="shared" si="14"/>
        <v>0.54460160000000002</v>
      </c>
      <c r="W138" s="7"/>
      <c r="Y138" s="7"/>
    </row>
    <row r="139" spans="1:25" x14ac:dyDescent="0.25">
      <c r="A139" t="s">
        <v>134</v>
      </c>
      <c r="C139" s="3">
        <v>1.3078395</v>
      </c>
      <c r="D139" s="4">
        <f t="shared" si="16"/>
        <v>0.96578872299999929</v>
      </c>
      <c r="E139" s="14">
        <f t="shared" si="17"/>
        <v>0.72427930566082011</v>
      </c>
      <c r="O139" s="1"/>
      <c r="P139" s="3">
        <f t="shared" si="18"/>
        <v>0.63000000000000078</v>
      </c>
      <c r="Q139" s="3">
        <v>2.049533E-7</v>
      </c>
      <c r="R139" s="10">
        <v>0.58512209999999998</v>
      </c>
      <c r="S139" s="3">
        <f t="shared" si="19"/>
        <v>481.92771084337465</v>
      </c>
      <c r="T139" s="3">
        <f t="shared" si="13"/>
        <v>0</v>
      </c>
      <c r="U139" s="3">
        <f t="shared" si="14"/>
        <v>0.55294589999999999</v>
      </c>
      <c r="W139" s="7"/>
      <c r="X139" s="7"/>
      <c r="Y139" s="7"/>
    </row>
    <row r="140" spans="1:25" x14ac:dyDescent="0.25">
      <c r="A140" t="s">
        <v>135</v>
      </c>
      <c r="C140" s="3">
        <v>0.85176249999999998</v>
      </c>
      <c r="D140" s="4">
        <f t="shared" si="16"/>
        <v>-2.1692845750000007</v>
      </c>
      <c r="E140" s="5">
        <f t="shared" si="17"/>
        <v>0.10254285372612981</v>
      </c>
      <c r="O140" s="1"/>
      <c r="P140" s="3">
        <f t="shared" si="18"/>
        <v>0.64500000000000079</v>
      </c>
      <c r="Q140" s="3">
        <v>7.9638430000000002E-7</v>
      </c>
      <c r="R140" s="10">
        <v>0.61000750000000004</v>
      </c>
      <c r="S140" s="3">
        <f t="shared" si="19"/>
        <v>487.95180722891683</v>
      </c>
      <c r="T140" s="3">
        <f t="shared" si="13"/>
        <v>4.8617439999999999E-8</v>
      </c>
      <c r="U140" s="3">
        <f t="shared" si="14"/>
        <v>0.56635020000000003</v>
      </c>
      <c r="W140" s="7"/>
      <c r="X140" s="7"/>
      <c r="Y140" s="7"/>
    </row>
    <row r="141" spans="1:25" x14ac:dyDescent="0.25">
      <c r="A141" t="s">
        <v>136</v>
      </c>
      <c r="C141" s="3">
        <v>1.3954780099999999</v>
      </c>
      <c r="D141" s="4">
        <f t="shared" si="16"/>
        <v>1.5682158407399989</v>
      </c>
      <c r="E141" s="6">
        <f t="shared" si="17"/>
        <v>0.82752911349211866</v>
      </c>
      <c r="O141" s="1"/>
      <c r="P141" s="3">
        <f t="shared" si="18"/>
        <v>0.66000000000000081</v>
      </c>
      <c r="Q141" s="3">
        <v>2.8609899999999999E-6</v>
      </c>
      <c r="R141" s="10">
        <v>0.64060039999999996</v>
      </c>
      <c r="S141" s="3">
        <f t="shared" si="19"/>
        <v>493.97590361445913</v>
      </c>
      <c r="T141" s="3">
        <f t="shared" si="13"/>
        <v>2.049533E-7</v>
      </c>
      <c r="U141" s="3">
        <f t="shared" si="14"/>
        <v>0.58512209999999998</v>
      </c>
      <c r="W141" s="7"/>
      <c r="X141" s="7"/>
      <c r="Y141" s="7"/>
    </row>
    <row r="142" spans="1:25" x14ac:dyDescent="0.25">
      <c r="A142" t="s">
        <v>137</v>
      </c>
      <c r="C142" s="3">
        <v>0.84114752000000004</v>
      </c>
      <c r="D142" s="4">
        <f t="shared" si="16"/>
        <v>-2.2422519475200007</v>
      </c>
      <c r="E142" s="5">
        <f t="shared" si="17"/>
        <v>9.6019894592614757E-2</v>
      </c>
      <c r="O142" s="1"/>
      <c r="P142" s="3">
        <f t="shared" si="18"/>
        <v>0.67500000000000082</v>
      </c>
      <c r="Q142" s="3">
        <v>9.5149290000000003E-6</v>
      </c>
      <c r="R142" s="10">
        <v>0.67688470000000001</v>
      </c>
      <c r="S142" s="3">
        <f t="shared" si="19"/>
        <v>500.00000000000119</v>
      </c>
      <c r="T142" s="3">
        <f t="shared" si="13"/>
        <v>7.9638430000000002E-7</v>
      </c>
      <c r="U142" s="3">
        <f t="shared" si="14"/>
        <v>0.61000750000000004</v>
      </c>
      <c r="W142" s="7"/>
      <c r="X142" s="7"/>
      <c r="Y142" s="7"/>
    </row>
    <row r="143" spans="1:25" x14ac:dyDescent="0.25">
      <c r="A143" t="s">
        <v>138</v>
      </c>
      <c r="C143" s="3">
        <v>0.89473442000000003</v>
      </c>
      <c r="D143" s="4">
        <f t="shared" si="16"/>
        <v>-1.8738955969200006</v>
      </c>
      <c r="E143" s="5">
        <f t="shared" si="17"/>
        <v>0.13309161265010774</v>
      </c>
      <c r="O143" s="1"/>
      <c r="P143" s="3">
        <f t="shared" si="18"/>
        <v>0.69000000000000083</v>
      </c>
      <c r="Q143" s="3">
        <v>2.9269029999999999E-5</v>
      </c>
      <c r="R143" s="10">
        <v>0.71851050000000005</v>
      </c>
      <c r="S143" s="3">
        <f t="shared" si="19"/>
        <v>506.02409638554337</v>
      </c>
      <c r="T143" s="3">
        <f t="shared" si="13"/>
        <v>2.8609899999999999E-6</v>
      </c>
      <c r="U143" s="3">
        <f t="shared" si="14"/>
        <v>0.64060039999999996</v>
      </c>
      <c r="W143" s="7"/>
      <c r="X143" s="7"/>
      <c r="Y143" s="7"/>
    </row>
    <row r="144" spans="1:25" x14ac:dyDescent="0.25">
      <c r="A144" t="s">
        <v>139</v>
      </c>
      <c r="C144" s="3">
        <v>0.91602592000000005</v>
      </c>
      <c r="D144" s="4">
        <f t="shared" si="16"/>
        <v>-1.7275378259199998</v>
      </c>
      <c r="E144" s="5">
        <f t="shared" si="17"/>
        <v>0.15090278981797348</v>
      </c>
      <c r="O144" s="1"/>
      <c r="P144" s="3">
        <f t="shared" si="18"/>
        <v>0.70500000000000085</v>
      </c>
      <c r="Q144" s="3">
        <v>8.3339330000000006E-5</v>
      </c>
      <c r="R144" s="10">
        <v>0.76453110000000002</v>
      </c>
      <c r="S144" s="3">
        <f t="shared" si="19"/>
        <v>512.04819277108561</v>
      </c>
      <c r="T144" s="3">
        <f t="shared" si="13"/>
        <v>9.5149290000000003E-6</v>
      </c>
      <c r="U144" s="3">
        <f t="shared" si="14"/>
        <v>0.67688470000000001</v>
      </c>
      <c r="W144" s="7"/>
      <c r="X144" s="7"/>
      <c r="Y144" s="7"/>
    </row>
    <row r="145" spans="1:28" x14ac:dyDescent="0.25">
      <c r="A145" t="s">
        <v>140</v>
      </c>
      <c r="C145" s="3">
        <v>0.92760814000000003</v>
      </c>
      <c r="D145" s="4">
        <f t="shared" si="16"/>
        <v>-1.6479216456400003</v>
      </c>
      <c r="E145" s="5">
        <f t="shared" si="17"/>
        <v>0.16139004298693913</v>
      </c>
      <c r="O145" s="1"/>
      <c r="P145" s="3">
        <f t="shared" si="18"/>
        <v>0.72000000000000086</v>
      </c>
      <c r="Q145" s="3">
        <v>2.201293E-4</v>
      </c>
      <c r="R145" s="10">
        <v>0.81446269999999998</v>
      </c>
      <c r="S145" s="3">
        <f t="shared" si="19"/>
        <v>518.07228915662779</v>
      </c>
      <c r="T145" s="3">
        <f t="shared" si="13"/>
        <v>2.9269029999999999E-5</v>
      </c>
      <c r="U145" s="3">
        <f t="shared" si="14"/>
        <v>0.71851050000000005</v>
      </c>
      <c r="W145" s="7"/>
      <c r="X145" s="7"/>
      <c r="Y145" s="7"/>
    </row>
    <row r="146" spans="1:28" x14ac:dyDescent="0.25">
      <c r="A146" t="s">
        <v>141</v>
      </c>
      <c r="C146" s="3">
        <v>1.16974555</v>
      </c>
      <c r="D146" s="4">
        <f t="shared" si="16"/>
        <v>1.6530910700000234E-2</v>
      </c>
      <c r="E146" s="14">
        <f t="shared" si="17"/>
        <v>0.50413263356468352</v>
      </c>
      <c r="O146" s="1"/>
      <c r="P146" s="3">
        <f t="shared" si="18"/>
        <v>0.73500000000000087</v>
      </c>
      <c r="Q146" s="3">
        <v>5.4001859999999995E-4</v>
      </c>
      <c r="R146" s="10">
        <v>0.86729429999999996</v>
      </c>
      <c r="S146" s="3">
        <f t="shared" si="19"/>
        <v>524.09638554216997</v>
      </c>
      <c r="T146" s="3">
        <f t="shared" si="13"/>
        <v>8.3339330000000006E-5</v>
      </c>
      <c r="U146" s="3">
        <f t="shared" si="14"/>
        <v>0.76453110000000002</v>
      </c>
      <c r="W146" s="7"/>
      <c r="X146" s="7"/>
      <c r="Y146" s="7"/>
    </row>
    <row r="147" spans="1:28" x14ac:dyDescent="0.25">
      <c r="A147" t="s">
        <v>142</v>
      </c>
      <c r="C147" s="3">
        <v>0.94264186000000005</v>
      </c>
      <c r="D147" s="4">
        <f t="shared" si="16"/>
        <v>-1.5445798543600002</v>
      </c>
      <c r="E147" s="5">
        <f t="shared" si="17"/>
        <v>0.17587048472940556</v>
      </c>
      <c r="O147" s="1"/>
      <c r="P147" s="3">
        <f t="shared" si="18"/>
        <v>0.75000000000000089</v>
      </c>
      <c r="Q147" s="3">
        <v>1.228839E-3</v>
      </c>
      <c r="R147" s="10">
        <v>0.92224519999999999</v>
      </c>
      <c r="S147" s="3">
        <f t="shared" si="19"/>
        <v>530.12048192771215</v>
      </c>
      <c r="T147" s="3">
        <f t="shared" si="13"/>
        <v>2.201293E-4</v>
      </c>
      <c r="U147" s="3">
        <f t="shared" si="14"/>
        <v>0.81446269999999998</v>
      </c>
      <c r="W147" s="7"/>
      <c r="X147" s="7"/>
      <c r="Y147" s="7"/>
    </row>
    <row r="148" spans="1:28" x14ac:dyDescent="0.25">
      <c r="A148" t="s">
        <v>143</v>
      </c>
      <c r="C148" s="3">
        <v>1.04211743</v>
      </c>
      <c r="D148" s="4">
        <f t="shared" si="16"/>
        <v>-0.86078478618000087</v>
      </c>
      <c r="E148" s="14">
        <f t="shared" si="17"/>
        <v>0.29717540741295528</v>
      </c>
      <c r="O148" s="1"/>
      <c r="P148" s="3">
        <f t="shared" si="18"/>
        <v>0.7650000000000009</v>
      </c>
      <c r="Q148" s="3">
        <v>2.5985000000000001E-3</v>
      </c>
      <c r="R148" s="10">
        <v>0.97832669999999999</v>
      </c>
      <c r="S148" s="3">
        <f t="shared" si="19"/>
        <v>536.14457831325433</v>
      </c>
      <c r="T148" s="3">
        <f t="shared" si="13"/>
        <v>5.4001859999999995E-4</v>
      </c>
      <c r="U148" s="3">
        <f t="shared" si="14"/>
        <v>0.86729429999999996</v>
      </c>
      <c r="W148" s="7"/>
      <c r="X148" s="7"/>
      <c r="Y148" s="7"/>
    </row>
    <row r="149" spans="1:28" x14ac:dyDescent="0.25">
      <c r="A149" t="s">
        <v>144</v>
      </c>
      <c r="C149" s="3">
        <v>0.95542185999999996</v>
      </c>
      <c r="D149" s="4">
        <f t="shared" si="16"/>
        <v>-1.4567301343600008</v>
      </c>
      <c r="E149" s="5">
        <f t="shared" si="17"/>
        <v>0.18896795216500678</v>
      </c>
      <c r="O149" s="1"/>
      <c r="P149" s="3">
        <f t="shared" si="18"/>
        <v>0.78000000000000091</v>
      </c>
      <c r="Q149" s="3">
        <v>5.1178580000000003E-3</v>
      </c>
      <c r="R149" s="10">
        <v>1.0347280000000001</v>
      </c>
      <c r="S149" s="3">
        <f t="shared" si="19"/>
        <v>542.16867469879651</v>
      </c>
      <c r="T149" s="3">
        <f t="shared" si="13"/>
        <v>1.228839E-3</v>
      </c>
      <c r="U149" s="3">
        <f t="shared" si="14"/>
        <v>0.92224519999999999</v>
      </c>
      <c r="W149" s="7"/>
      <c r="X149" s="7"/>
      <c r="Y149" s="7"/>
    </row>
    <row r="150" spans="1:28" x14ac:dyDescent="0.25">
      <c r="A150" t="s">
        <v>145</v>
      </c>
      <c r="C150" s="3">
        <v>1.0117186</v>
      </c>
      <c r="D150" s="4">
        <f t="shared" si="16"/>
        <v>-1.0697463436000003</v>
      </c>
      <c r="E150" s="14">
        <f t="shared" si="17"/>
        <v>0.25545132559870376</v>
      </c>
      <c r="O150" s="1"/>
      <c r="P150" s="3">
        <f t="shared" si="18"/>
        <v>0.79500000000000093</v>
      </c>
      <c r="Q150" s="3">
        <v>9.4156359999999998E-3</v>
      </c>
      <c r="R150" s="10">
        <v>1.0905860000000001</v>
      </c>
      <c r="S150" s="3">
        <f t="shared" si="19"/>
        <v>548.19277108433869</v>
      </c>
      <c r="T150" s="3">
        <f t="shared" si="13"/>
        <v>2.5985000000000001E-3</v>
      </c>
      <c r="U150" s="3">
        <f t="shared" si="14"/>
        <v>0.97832669999999999</v>
      </c>
      <c r="W150" s="7"/>
      <c r="X150" s="7"/>
      <c r="Y150" s="7"/>
    </row>
    <row r="151" spans="1:28" x14ac:dyDescent="0.25">
      <c r="A151" t="s">
        <v>146</v>
      </c>
      <c r="C151" s="3">
        <v>1.2343569700000001</v>
      </c>
      <c r="D151" s="4">
        <f t="shared" si="16"/>
        <v>0.46066981178000077</v>
      </c>
      <c r="E151" s="14">
        <f t="shared" si="17"/>
        <v>0.61317306207831013</v>
      </c>
      <c r="O151" s="1"/>
      <c r="P151" s="3">
        <f t="shared" si="18"/>
        <v>0.81000000000000094</v>
      </c>
      <c r="Q151" s="3">
        <v>1.623927E-2</v>
      </c>
      <c r="R151" s="10">
        <v>1.14496</v>
      </c>
      <c r="S151" s="3">
        <f t="shared" si="19"/>
        <v>554.21686746988087</v>
      </c>
      <c r="T151" s="3">
        <f t="shared" si="13"/>
        <v>5.1178580000000003E-3</v>
      </c>
      <c r="U151" s="3">
        <f t="shared" si="14"/>
        <v>1.0347280000000001</v>
      </c>
      <c r="W151" s="7"/>
      <c r="X151" s="7"/>
      <c r="Y151" s="7"/>
    </row>
    <row r="152" spans="1:28" x14ac:dyDescent="0.25">
      <c r="A152" t="s">
        <v>147</v>
      </c>
      <c r="C152" s="3">
        <v>0.97723061</v>
      </c>
      <c r="D152" s="4">
        <f t="shared" si="16"/>
        <v>-1.3068167868600007</v>
      </c>
      <c r="E152" s="14">
        <f t="shared" si="17"/>
        <v>0.21301999836697083</v>
      </c>
      <c r="O152" s="1"/>
      <c r="P152" s="3">
        <f t="shared" si="18"/>
        <v>0.82500000000000095</v>
      </c>
      <c r="Q152" s="3">
        <v>2.6369610000000002E-2</v>
      </c>
      <c r="R152" s="10">
        <v>1.1970689999999999</v>
      </c>
      <c r="S152" s="3">
        <f t="shared" si="19"/>
        <v>560.24096385542305</v>
      </c>
      <c r="T152" s="3">
        <f t="shared" si="13"/>
        <v>9.4156359999999998E-3</v>
      </c>
      <c r="U152" s="3">
        <f t="shared" si="14"/>
        <v>1.0905860000000001</v>
      </c>
      <c r="W152" s="7"/>
      <c r="X152" s="7"/>
      <c r="Y152" s="7"/>
    </row>
    <row r="153" spans="1:28" x14ac:dyDescent="0.25">
      <c r="A153" t="s">
        <v>148</v>
      </c>
      <c r="C153" s="3">
        <v>0.95117350000000001</v>
      </c>
      <c r="D153" s="4">
        <f t="shared" si="16"/>
        <v>-1.4859333610000007</v>
      </c>
      <c r="E153" s="5">
        <f t="shared" si="17"/>
        <v>0.18453289240568777</v>
      </c>
      <c r="O153" s="1"/>
      <c r="P153" s="3">
        <f t="shared" si="18"/>
        <v>0.84000000000000097</v>
      </c>
      <c r="Q153" s="3">
        <v>4.0510369999999997E-2</v>
      </c>
      <c r="R153" s="10">
        <v>1.2460389999999999</v>
      </c>
      <c r="S153" s="3">
        <f t="shared" si="19"/>
        <v>566.26506024096534</v>
      </c>
      <c r="T153" s="3">
        <f t="shared" si="13"/>
        <v>1.623927E-2</v>
      </c>
      <c r="U153" s="3">
        <f t="shared" si="14"/>
        <v>1.14496</v>
      </c>
      <c r="W153" s="7"/>
      <c r="X153" s="7"/>
      <c r="Y153" s="7"/>
    </row>
    <row r="154" spans="1:28" x14ac:dyDescent="0.25">
      <c r="A154" t="s">
        <v>149</v>
      </c>
      <c r="C154" s="3">
        <v>1.1398200999999999</v>
      </c>
      <c r="D154" s="4">
        <f t="shared" si="16"/>
        <v>-0.1891766326000015</v>
      </c>
      <c r="E154" s="14">
        <f t="shared" si="17"/>
        <v>0.45284638504773139</v>
      </c>
      <c r="O154" s="1"/>
      <c r="P154" s="3">
        <f t="shared" si="18"/>
        <v>0.85500000000000098</v>
      </c>
      <c r="Q154" s="3">
        <v>5.9185799999999997E-2</v>
      </c>
      <c r="R154" s="10">
        <v>1.2910919999999999</v>
      </c>
      <c r="S154" s="3">
        <f t="shared" si="19"/>
        <v>572.28915662650752</v>
      </c>
      <c r="T154" s="3">
        <f t="shared" ref="T154:T225" si="20">Q152</f>
        <v>2.6369610000000002E-2</v>
      </c>
      <c r="U154" s="3">
        <f t="shared" ref="U154:U225" si="21">R152</f>
        <v>1.1970689999999999</v>
      </c>
      <c r="W154" s="7"/>
      <c r="X154" s="7"/>
      <c r="Z154" s="7"/>
    </row>
    <row r="155" spans="1:28" x14ac:dyDescent="0.25">
      <c r="A155" t="s">
        <v>150</v>
      </c>
      <c r="C155" s="3">
        <v>1.12049614</v>
      </c>
      <c r="D155" s="4">
        <f t="shared" si="16"/>
        <v>-0.32200953364000107</v>
      </c>
      <c r="E155" s="14">
        <f t="shared" si="17"/>
        <v>0.42018608732307927</v>
      </c>
      <c r="O155" s="1"/>
      <c r="P155" s="3">
        <f t="shared" si="18"/>
        <v>0.87000000000000099</v>
      </c>
      <c r="Q155" s="3">
        <v>8.2597740000000003E-2</v>
      </c>
      <c r="R155" s="10">
        <v>1.33128</v>
      </c>
      <c r="S155" s="3">
        <f t="shared" si="19"/>
        <v>578.3132530120497</v>
      </c>
      <c r="T155" s="3">
        <f t="shared" si="20"/>
        <v>4.0510369999999997E-2</v>
      </c>
      <c r="U155" s="3">
        <f t="shared" si="21"/>
        <v>1.2460389999999999</v>
      </c>
      <c r="W155" s="7"/>
      <c r="X155" s="7"/>
      <c r="Z155" s="7"/>
    </row>
    <row r="156" spans="1:28" x14ac:dyDescent="0.25">
      <c r="A156" t="s">
        <v>151</v>
      </c>
      <c r="C156" s="3">
        <v>1.3386568400000001</v>
      </c>
      <c r="D156" s="4">
        <f t="shared" si="16"/>
        <v>1.1776271181600002</v>
      </c>
      <c r="E156" s="14">
        <f t="shared" si="17"/>
        <v>0.764520885094918</v>
      </c>
      <c r="O156" s="1"/>
      <c r="P156" s="3">
        <f t="shared" si="18"/>
        <v>0.88500000000000101</v>
      </c>
      <c r="Q156" s="3">
        <v>0.11047079999999999</v>
      </c>
      <c r="R156" s="10">
        <v>1.365955</v>
      </c>
      <c r="S156" s="3">
        <f t="shared" si="19"/>
        <v>584.33734939759188</v>
      </c>
      <c r="T156" s="3">
        <f t="shared" si="20"/>
        <v>5.9185799999999997E-2</v>
      </c>
      <c r="U156" s="3">
        <f t="shared" si="21"/>
        <v>1.2910919999999999</v>
      </c>
      <c r="W156" s="7"/>
      <c r="X156" s="7"/>
      <c r="Z156" s="7"/>
    </row>
    <row r="157" spans="1:28" x14ac:dyDescent="0.25">
      <c r="A157" t="s">
        <v>152</v>
      </c>
      <c r="C157" s="3">
        <v>1.2430019800000001</v>
      </c>
      <c r="D157" s="4">
        <f t="shared" si="16"/>
        <v>0.52009561052000031</v>
      </c>
      <c r="E157" s="14">
        <f t="shared" si="17"/>
        <v>0.62717012297871588</v>
      </c>
      <c r="O157" s="1"/>
      <c r="P157" s="3">
        <f t="shared" si="18"/>
        <v>0.90000000000000102</v>
      </c>
      <c r="Q157" s="3">
        <v>0.14185719999999999</v>
      </c>
      <c r="R157" s="10">
        <v>1.3945399999999999</v>
      </c>
      <c r="S157" s="3">
        <f t="shared" ref="S157:S198" si="22">1000*(P155-P$226)/(P$227-P$226)</f>
        <v>590.36144578313406</v>
      </c>
      <c r="T157" s="3">
        <f t="shared" ref="T157:T169" si="23">Q155</f>
        <v>8.2597740000000003E-2</v>
      </c>
      <c r="U157" s="3">
        <f t="shared" ref="U157:U169" si="24">R155</f>
        <v>1.33128</v>
      </c>
      <c r="X157" s="7"/>
      <c r="AA157" s="7"/>
    </row>
    <row r="158" spans="1:28" x14ac:dyDescent="0.25">
      <c r="A158" t="s">
        <v>153</v>
      </c>
      <c r="C158" s="3">
        <v>0.84755329999999995</v>
      </c>
      <c r="D158" s="4">
        <f t="shared" si="16"/>
        <v>-2.198218615800001</v>
      </c>
      <c r="E158" s="5">
        <f t="shared" si="17"/>
        <v>9.9910572103530923E-2</v>
      </c>
      <c r="O158" s="1"/>
      <c r="P158" s="3">
        <f t="shared" si="18"/>
        <v>0.91500000000000103</v>
      </c>
      <c r="Q158" s="3">
        <v>0.17490900000000001</v>
      </c>
      <c r="R158" s="10">
        <v>1.415891</v>
      </c>
      <c r="S158" s="3">
        <f t="shared" si="22"/>
        <v>596.38554216867624</v>
      </c>
      <c r="T158" s="3">
        <f t="shared" si="23"/>
        <v>0.11047079999999999</v>
      </c>
      <c r="U158" s="3">
        <f t="shared" si="24"/>
        <v>1.365955</v>
      </c>
      <c r="X158" s="7"/>
      <c r="Y158" s="7"/>
      <c r="AB158" s="7"/>
    </row>
    <row r="159" spans="1:28" x14ac:dyDescent="0.25">
      <c r="A159" t="s">
        <v>154</v>
      </c>
      <c r="C159" s="3">
        <v>1.34573586</v>
      </c>
      <c r="D159" s="4">
        <f t="shared" si="16"/>
        <v>1.2262883016399986</v>
      </c>
      <c r="E159" s="14">
        <f t="shared" si="17"/>
        <v>0.77316828007763283</v>
      </c>
      <c r="O159" s="1"/>
      <c r="P159" s="3">
        <f t="shared" si="18"/>
        <v>0.93000000000000105</v>
      </c>
      <c r="Q159" s="3">
        <v>0.2068333</v>
      </c>
      <c r="R159" s="10">
        <v>1.4303129999999999</v>
      </c>
      <c r="S159" s="3">
        <f t="shared" si="22"/>
        <v>602.40963855421842</v>
      </c>
      <c r="T159" s="3">
        <f t="shared" si="23"/>
        <v>0.14185719999999999</v>
      </c>
      <c r="U159" s="3">
        <f t="shared" si="24"/>
        <v>1.3945399999999999</v>
      </c>
      <c r="X159" s="7"/>
      <c r="Y159" s="7"/>
      <c r="AB159" s="7"/>
    </row>
    <row r="160" spans="1:28" x14ac:dyDescent="0.25">
      <c r="A160" t="s">
        <v>155</v>
      </c>
      <c r="C160" s="3">
        <v>1.196601</v>
      </c>
      <c r="D160" s="4">
        <f t="shared" si="16"/>
        <v>0.20113527400000031</v>
      </c>
      <c r="E160" s="14">
        <f t="shared" si="17"/>
        <v>0.5501149805151756</v>
      </c>
      <c r="O160" s="1"/>
      <c r="P160" s="3">
        <f t="shared" si="18"/>
        <v>0.94500000000000106</v>
      </c>
      <c r="Q160" s="3">
        <v>0.23425289999999999</v>
      </c>
      <c r="R160" s="10">
        <v>1.43672</v>
      </c>
      <c r="S160" s="3">
        <f t="shared" si="22"/>
        <v>608.4337349397606</v>
      </c>
      <c r="T160" s="3">
        <f t="shared" si="23"/>
        <v>0.17490900000000001</v>
      </c>
      <c r="U160" s="3">
        <f t="shared" si="24"/>
        <v>1.415891</v>
      </c>
      <c r="X160" s="7"/>
      <c r="Y160" s="7"/>
      <c r="AB160" s="7"/>
    </row>
    <row r="161" spans="1:28" x14ac:dyDescent="0.25">
      <c r="A161" t="s">
        <v>156</v>
      </c>
      <c r="C161" s="3">
        <v>0.98698474000000003</v>
      </c>
      <c r="D161" s="4">
        <f t="shared" si="16"/>
        <v>-1.23976689724</v>
      </c>
      <c r="E161" s="14">
        <f t="shared" si="17"/>
        <v>0.2244765632465453</v>
      </c>
      <c r="O161" s="1"/>
      <c r="P161" s="3">
        <f t="shared" si="18"/>
        <v>0.96000000000000107</v>
      </c>
      <c r="Q161" s="3">
        <v>0.25391760000000002</v>
      </c>
      <c r="R161" s="10">
        <v>1.4354260000000001</v>
      </c>
      <c r="S161" s="3">
        <f t="shared" si="22"/>
        <v>614.45783132530278</v>
      </c>
      <c r="T161" s="3">
        <f t="shared" si="23"/>
        <v>0.2068333</v>
      </c>
      <c r="U161" s="3">
        <f t="shared" si="24"/>
        <v>1.4303129999999999</v>
      </c>
      <c r="X161" s="7"/>
      <c r="Y161" s="7"/>
      <c r="AB161" s="7"/>
    </row>
    <row r="162" spans="1:28" x14ac:dyDescent="0.25">
      <c r="A162" t="s">
        <v>157</v>
      </c>
      <c r="C162" s="3">
        <v>1.0437190999999999</v>
      </c>
      <c r="D162" s="4">
        <f t="shared" si="16"/>
        <v>-0.84977490660000132</v>
      </c>
      <c r="E162" s="14">
        <f t="shared" si="17"/>
        <v>0.29948007813525257</v>
      </c>
      <c r="O162" s="1"/>
      <c r="P162" s="3">
        <f t="shared" si="18"/>
        <v>0.97500000000000109</v>
      </c>
      <c r="Q162" s="3">
        <v>0.26378299999999999</v>
      </c>
      <c r="R162" s="10">
        <v>1.426061</v>
      </c>
      <c r="S162" s="3">
        <f t="shared" si="22"/>
        <v>620.48192771084496</v>
      </c>
      <c r="T162" s="3">
        <f t="shared" si="23"/>
        <v>0.23425289999999999</v>
      </c>
      <c r="U162" s="3">
        <f t="shared" si="24"/>
        <v>1.43672</v>
      </c>
      <c r="X162" s="7"/>
      <c r="Y162" s="7"/>
      <c r="AB162" s="7"/>
    </row>
    <row r="163" spans="1:28" x14ac:dyDescent="0.25">
      <c r="A163" t="s">
        <v>158</v>
      </c>
      <c r="C163" s="3">
        <v>1.0089174999999999</v>
      </c>
      <c r="D163" s="4">
        <f t="shared" si="16"/>
        <v>-1.0890011050000012</v>
      </c>
      <c r="E163" s="14">
        <f t="shared" si="17"/>
        <v>0.25180642349912469</v>
      </c>
      <c r="O163" s="1"/>
      <c r="P163" s="3">
        <f t="shared" si="18"/>
        <v>0.9900000000000011</v>
      </c>
      <c r="Q163" s="3">
        <v>0.26372040000000002</v>
      </c>
      <c r="R163" s="10">
        <v>1.4092960000000001</v>
      </c>
      <c r="S163" s="3">
        <f t="shared" si="22"/>
        <v>626.50602409638714</v>
      </c>
      <c r="T163" s="3">
        <f t="shared" si="23"/>
        <v>0.25391760000000002</v>
      </c>
      <c r="U163" s="3">
        <f t="shared" si="24"/>
        <v>1.4354260000000001</v>
      </c>
      <c r="X163" s="7"/>
      <c r="Y163" s="7"/>
      <c r="AB163" s="7"/>
    </row>
    <row r="164" spans="1:28" x14ac:dyDescent="0.25">
      <c r="A164" t="s">
        <v>159</v>
      </c>
      <c r="C164" s="3">
        <v>0.81338169000000005</v>
      </c>
      <c r="D164" s="4">
        <f t="shared" si="16"/>
        <v>-2.4331142629400002</v>
      </c>
      <c r="E164" s="5">
        <f t="shared" si="17"/>
        <v>8.0682172509149733E-2</v>
      </c>
      <c r="O164" s="1"/>
      <c r="P164" s="3">
        <f t="shared" si="18"/>
        <v>1.005000000000001</v>
      </c>
      <c r="Q164" s="3">
        <v>0.25580160000000002</v>
      </c>
      <c r="R164" s="10">
        <v>1.3847149999999999</v>
      </c>
      <c r="S164" s="3">
        <f t="shared" si="22"/>
        <v>632.53012048192932</v>
      </c>
      <c r="T164" s="3">
        <f t="shared" si="23"/>
        <v>0.26378299999999999</v>
      </c>
      <c r="U164" s="3">
        <f t="shared" si="24"/>
        <v>1.426061</v>
      </c>
      <c r="X164" s="7"/>
      <c r="Y164" s="7"/>
      <c r="AB164" s="7"/>
    </row>
    <row r="165" spans="1:28" x14ac:dyDescent="0.25">
      <c r="A165" t="s">
        <v>160</v>
      </c>
      <c r="C165" s="3">
        <v>0.89020895</v>
      </c>
      <c r="D165" s="4">
        <f t="shared" si="16"/>
        <v>-1.9050036777000008</v>
      </c>
      <c r="E165" s="5">
        <f t="shared" si="17"/>
        <v>0.12954320421517948</v>
      </c>
      <c r="O165" s="1"/>
      <c r="P165" s="3">
        <f t="shared" si="18"/>
        <v>1.0200000000000009</v>
      </c>
      <c r="Q165" s="3">
        <v>0.24373909999999999</v>
      </c>
      <c r="R165" s="10">
        <v>1.3535740000000001</v>
      </c>
      <c r="S165" s="3">
        <f t="shared" si="22"/>
        <v>638.5542168674715</v>
      </c>
      <c r="T165" s="3">
        <f t="shared" si="23"/>
        <v>0.26372040000000002</v>
      </c>
      <c r="U165" s="3">
        <f t="shared" si="24"/>
        <v>1.4092960000000001</v>
      </c>
      <c r="X165" s="7"/>
      <c r="Y165" s="7"/>
      <c r="AB165" s="7"/>
    </row>
    <row r="166" spans="1:28" x14ac:dyDescent="0.25">
      <c r="A166" t="s">
        <v>161</v>
      </c>
      <c r="C166" s="3">
        <v>1.07014711</v>
      </c>
      <c r="D166" s="4">
        <f t="shared" si="16"/>
        <v>-0.66810876586000045</v>
      </c>
      <c r="E166" s="14">
        <f t="shared" si="17"/>
        <v>0.33892044902127849</v>
      </c>
      <c r="O166" s="1"/>
      <c r="P166" s="3">
        <f t="shared" si="18"/>
        <v>1.0350000000000008</v>
      </c>
      <c r="Q166" s="3">
        <v>0.232018</v>
      </c>
      <c r="R166" s="10">
        <v>1.316028</v>
      </c>
      <c r="S166" s="3">
        <f t="shared" si="22"/>
        <v>644.57831325301368</v>
      </c>
      <c r="T166" s="3">
        <f t="shared" si="23"/>
        <v>0.25580160000000002</v>
      </c>
      <c r="U166" s="3">
        <f t="shared" si="24"/>
        <v>1.3847149999999999</v>
      </c>
      <c r="X166" s="7"/>
      <c r="Y166" s="7"/>
      <c r="AB166" s="7"/>
    </row>
    <row r="167" spans="1:28" x14ac:dyDescent="0.25">
      <c r="A167" t="s">
        <v>162</v>
      </c>
      <c r="C167" s="3">
        <v>1.2093303</v>
      </c>
      <c r="D167" s="4">
        <f t="shared" si="16"/>
        <v>0.28863648219999938</v>
      </c>
      <c r="E167" s="14">
        <f t="shared" si="17"/>
        <v>0.57166228847740619</v>
      </c>
      <c r="O167" s="1"/>
      <c r="P167" s="3">
        <f t="shared" si="18"/>
        <v>1.0500000000000007</v>
      </c>
      <c r="Q167" s="3">
        <v>0.2250906</v>
      </c>
      <c r="R167" s="10">
        <v>1.2728699999999999</v>
      </c>
      <c r="S167" s="3">
        <f t="shared" si="22"/>
        <v>650.60240963855586</v>
      </c>
      <c r="T167" s="3">
        <f t="shared" si="23"/>
        <v>0.24373909999999999</v>
      </c>
      <c r="U167" s="3">
        <f t="shared" si="24"/>
        <v>1.3535740000000001</v>
      </c>
      <c r="X167" s="7"/>
      <c r="Y167" s="7"/>
      <c r="AB167" s="7"/>
    </row>
    <row r="168" spans="1:28" x14ac:dyDescent="0.25">
      <c r="A168" t="s">
        <v>163</v>
      </c>
      <c r="C168" s="3">
        <v>1.0054297000000001</v>
      </c>
      <c r="D168" s="4">
        <f t="shared" si="16"/>
        <v>-1.1129762422000002</v>
      </c>
      <c r="E168" s="14">
        <f t="shared" si="17"/>
        <v>0.24731644148010487</v>
      </c>
      <c r="O168" s="1"/>
      <c r="P168" s="3">
        <f t="shared" si="18"/>
        <v>1.0650000000000006</v>
      </c>
      <c r="Q168" s="3">
        <v>0.2268741</v>
      </c>
      <c r="R168" s="10">
        <v>1.2250589999999999</v>
      </c>
      <c r="S168" s="3">
        <f t="shared" si="22"/>
        <v>656.62650602409792</v>
      </c>
      <c r="T168" s="3">
        <f t="shared" si="23"/>
        <v>0.232018</v>
      </c>
      <c r="U168" s="3">
        <f t="shared" si="24"/>
        <v>1.316028</v>
      </c>
      <c r="X168" s="7"/>
      <c r="Y168" s="7"/>
      <c r="AB168" s="7"/>
    </row>
    <row r="169" spans="1:28" x14ac:dyDescent="0.25">
      <c r="A169" t="s">
        <v>164</v>
      </c>
      <c r="C169" s="3">
        <v>1.4342072100000001</v>
      </c>
      <c r="D169" s="4">
        <f t="shared" si="16"/>
        <v>1.8344403615400005</v>
      </c>
      <c r="E169" s="6">
        <f t="shared" si="17"/>
        <v>0.8622898510070105</v>
      </c>
      <c r="O169" s="1"/>
      <c r="P169" s="3">
        <f t="shared" si="18"/>
        <v>1.0800000000000005</v>
      </c>
      <c r="Q169" s="3">
        <v>0.24057220000000001</v>
      </c>
      <c r="R169" s="10">
        <v>1.1732990000000001</v>
      </c>
      <c r="S169" s="3">
        <f t="shared" si="22"/>
        <v>662.65060240964021</v>
      </c>
      <c r="T169" s="3">
        <f t="shared" si="23"/>
        <v>0.2250906</v>
      </c>
      <c r="U169" s="3">
        <f t="shared" si="24"/>
        <v>1.2728699999999999</v>
      </c>
      <c r="X169" s="7"/>
      <c r="Y169" s="7"/>
      <c r="AB169" s="7"/>
    </row>
    <row r="170" spans="1:28" x14ac:dyDescent="0.25">
      <c r="A170" t="s">
        <v>165</v>
      </c>
      <c r="C170" s="3">
        <v>0.77156031000000003</v>
      </c>
      <c r="D170" s="4">
        <f t="shared" ref="D170:D233" si="25">-8.0243+6.874*C170</f>
        <v>-2.7205944290600002</v>
      </c>
      <c r="E170" s="5">
        <f t="shared" ref="E170:E233" si="26">EXP(D170)/(1+EXP(D170))</f>
        <v>6.1769007985749358E-2</v>
      </c>
      <c r="O170" s="1"/>
      <c r="P170" s="3">
        <f t="shared" si="18"/>
        <v>1.0950000000000004</v>
      </c>
      <c r="Q170" s="3">
        <v>0.26863979999999998</v>
      </c>
      <c r="R170" s="10">
        <v>1.1185179999999999</v>
      </c>
      <c r="S170" s="3">
        <f t="shared" si="22"/>
        <v>668.67469879518217</v>
      </c>
      <c r="T170" s="3">
        <f t="shared" ref="T170:T211" si="27">Q168</f>
        <v>0.2268741</v>
      </c>
      <c r="U170" s="3">
        <f t="shared" ref="U170:U211" si="28">R168</f>
        <v>1.2250589999999999</v>
      </c>
      <c r="X170" s="7"/>
      <c r="Y170" s="7"/>
      <c r="AB170" s="7"/>
    </row>
    <row r="171" spans="1:28" x14ac:dyDescent="0.25">
      <c r="A171" t="s">
        <v>166</v>
      </c>
      <c r="C171" s="3">
        <v>1.3915829900000001</v>
      </c>
      <c r="D171" s="4">
        <f t="shared" si="25"/>
        <v>1.541441473259999</v>
      </c>
      <c r="E171" s="6">
        <f t="shared" si="26"/>
        <v>0.82367417531687215</v>
      </c>
      <c r="O171" s="1"/>
      <c r="P171" s="3">
        <f t="shared" si="18"/>
        <v>1.1100000000000003</v>
      </c>
      <c r="Q171" s="3">
        <v>0.31271209999999999</v>
      </c>
      <c r="R171" s="10">
        <v>1.0615589999999999</v>
      </c>
      <c r="S171" s="3">
        <f t="shared" si="22"/>
        <v>674.69879518072446</v>
      </c>
      <c r="T171" s="3">
        <f t="shared" si="27"/>
        <v>0.24057220000000001</v>
      </c>
      <c r="U171" s="3">
        <f t="shared" si="28"/>
        <v>1.1732990000000001</v>
      </c>
      <c r="X171" s="7"/>
      <c r="Y171" s="7"/>
      <c r="AB171" s="7"/>
    </row>
    <row r="172" spans="1:28" x14ac:dyDescent="0.25">
      <c r="A172" t="s">
        <v>167</v>
      </c>
      <c r="C172" s="3">
        <v>0.96700279</v>
      </c>
      <c r="D172" s="4">
        <f t="shared" si="25"/>
        <v>-1.3771228215400004</v>
      </c>
      <c r="E172" s="5">
        <f t="shared" si="26"/>
        <v>0.20147148475223361</v>
      </c>
      <c r="O172" s="1"/>
      <c r="P172" s="3">
        <f t="shared" si="18"/>
        <v>1.1250000000000002</v>
      </c>
      <c r="Q172" s="3">
        <v>0.37349080000000001</v>
      </c>
      <c r="R172" s="10">
        <v>1.0033529999999999</v>
      </c>
      <c r="S172" s="3">
        <f t="shared" si="22"/>
        <v>680.72289156626641</v>
      </c>
      <c r="T172" s="3">
        <f t="shared" si="27"/>
        <v>0.26863979999999998</v>
      </c>
      <c r="U172" s="3">
        <f t="shared" si="28"/>
        <v>1.1185179999999999</v>
      </c>
      <c r="X172" s="7"/>
      <c r="Y172" s="7"/>
      <c r="AB172" s="7"/>
    </row>
    <row r="173" spans="1:28" x14ac:dyDescent="0.25">
      <c r="A173" t="s">
        <v>168</v>
      </c>
      <c r="C173" s="3">
        <v>1.1338579200000001</v>
      </c>
      <c r="D173" s="4">
        <f t="shared" si="25"/>
        <v>-0.23016065791999996</v>
      </c>
      <c r="E173" s="14">
        <f t="shared" si="26"/>
        <v>0.44271250781299865</v>
      </c>
      <c r="O173" s="1"/>
      <c r="P173" s="3">
        <f t="shared" si="18"/>
        <v>1.1400000000000001</v>
      </c>
      <c r="Q173" s="3">
        <v>0.4503047</v>
      </c>
      <c r="R173" s="10">
        <v>0.94463779999999997</v>
      </c>
      <c r="S173" s="3">
        <f t="shared" si="22"/>
        <v>686.74698795180871</v>
      </c>
      <c r="T173" s="3">
        <f t="shared" si="27"/>
        <v>0.31271209999999999</v>
      </c>
      <c r="U173" s="3">
        <f t="shared" si="28"/>
        <v>1.0615589999999999</v>
      </c>
      <c r="X173" s="7"/>
      <c r="Y173" s="7"/>
      <c r="AB173" s="7"/>
    </row>
    <row r="174" spans="1:28" x14ac:dyDescent="0.25">
      <c r="A174" t="s">
        <v>169</v>
      </c>
      <c r="C174" s="3">
        <v>0.94347303999999999</v>
      </c>
      <c r="D174" s="4">
        <f t="shared" si="25"/>
        <v>-1.5388663230400006</v>
      </c>
      <c r="E174" s="5">
        <f t="shared" si="26"/>
        <v>0.1767001384853378</v>
      </c>
      <c r="O174" s="1"/>
      <c r="P174" s="3">
        <f t="shared" si="18"/>
        <v>1.155</v>
      </c>
      <c r="Q174" s="3">
        <v>0.54106180000000004</v>
      </c>
      <c r="R174" s="10">
        <v>0.88619959999999998</v>
      </c>
      <c r="S174" s="3">
        <f t="shared" si="22"/>
        <v>692.77108433735066</v>
      </c>
      <c r="T174" s="3">
        <f t="shared" si="27"/>
        <v>0.37349080000000001</v>
      </c>
      <c r="U174" s="3">
        <f t="shared" si="28"/>
        <v>1.0033529999999999</v>
      </c>
      <c r="X174" s="7"/>
      <c r="Y174" s="7"/>
      <c r="AB174" s="7"/>
    </row>
    <row r="175" spans="1:28" x14ac:dyDescent="0.25">
      <c r="A175" t="s">
        <v>170</v>
      </c>
      <c r="C175" s="3">
        <v>0.92906367000000001</v>
      </c>
      <c r="D175" s="4">
        <f t="shared" si="25"/>
        <v>-1.6379163324200006</v>
      </c>
      <c r="E175" s="5">
        <f t="shared" si="26"/>
        <v>0.16274878701799272</v>
      </c>
      <c r="O175" s="1"/>
      <c r="P175" s="3">
        <f t="shared" si="18"/>
        <v>1.17</v>
      </c>
      <c r="Q175" s="3">
        <v>0.64214309999999997</v>
      </c>
      <c r="R175" s="10">
        <v>0.82880719999999997</v>
      </c>
      <c r="S175" s="3">
        <f t="shared" si="22"/>
        <v>698.79518072289295</v>
      </c>
      <c r="T175" s="3">
        <f t="shared" si="27"/>
        <v>0.4503047</v>
      </c>
      <c r="U175" s="3">
        <f t="shared" si="28"/>
        <v>0.94463779999999997</v>
      </c>
      <c r="X175" s="7"/>
      <c r="Y175" s="7"/>
      <c r="AB175" s="7"/>
    </row>
    <row r="176" spans="1:28" x14ac:dyDescent="0.25">
      <c r="A176" t="s">
        <v>171</v>
      </c>
      <c r="C176" s="3">
        <v>1.1059285000000001</v>
      </c>
      <c r="D176" s="4">
        <f t="shared" si="25"/>
        <v>-0.4221474909999996</v>
      </c>
      <c r="E176" s="14">
        <f t="shared" si="26"/>
        <v>0.39600298877068918</v>
      </c>
      <c r="O176" s="1"/>
      <c r="P176" s="3">
        <f t="shared" si="18"/>
        <v>1.1849999999999998</v>
      </c>
      <c r="Q176" s="3">
        <v>0.74861319999999998</v>
      </c>
      <c r="R176" s="10">
        <v>0.77300709999999995</v>
      </c>
      <c r="S176" s="3">
        <f t="shared" si="22"/>
        <v>704.81927710843502</v>
      </c>
      <c r="T176" s="3">
        <f t="shared" si="27"/>
        <v>0.54106180000000004</v>
      </c>
      <c r="U176" s="3">
        <f t="shared" si="28"/>
        <v>0.88619959999999998</v>
      </c>
      <c r="X176" s="7"/>
      <c r="Y176" s="7"/>
      <c r="AB176" s="7"/>
    </row>
    <row r="177" spans="1:28" x14ac:dyDescent="0.25">
      <c r="A177" t="s">
        <v>172</v>
      </c>
      <c r="C177" s="3">
        <v>0.90036643999999999</v>
      </c>
      <c r="D177" s="4">
        <f t="shared" si="25"/>
        <v>-1.8351810914400009</v>
      </c>
      <c r="E177" s="5">
        <f t="shared" si="26"/>
        <v>0.13762221383518819</v>
      </c>
      <c r="O177" s="1"/>
      <c r="P177" s="3">
        <f t="shared" si="18"/>
        <v>1.1999999999999997</v>
      </c>
      <c r="Q177" s="3">
        <v>0.85486709999999999</v>
      </c>
      <c r="R177" s="10">
        <v>0.71942539999999999</v>
      </c>
      <c r="S177" s="3">
        <f t="shared" si="22"/>
        <v>710.8433734939772</v>
      </c>
      <c r="T177" s="3">
        <f t="shared" si="27"/>
        <v>0.64214309999999997</v>
      </c>
      <c r="U177" s="3">
        <f t="shared" si="28"/>
        <v>0.82880719999999997</v>
      </c>
      <c r="X177" s="7"/>
      <c r="Y177" s="7"/>
      <c r="AB177" s="7"/>
    </row>
    <row r="178" spans="1:28" x14ac:dyDescent="0.25">
      <c r="A178" t="s">
        <v>173</v>
      </c>
      <c r="C178" s="3">
        <v>1.13254571</v>
      </c>
      <c r="D178" s="4">
        <f t="shared" si="25"/>
        <v>-0.23918078946000065</v>
      </c>
      <c r="E178" s="14">
        <f t="shared" si="26"/>
        <v>0.44048824215731902</v>
      </c>
      <c r="O178" s="1"/>
      <c r="P178" s="3">
        <f t="shared" si="18"/>
        <v>1.2149999999999996</v>
      </c>
      <c r="Q178" s="3">
        <v>0.95573799999999998</v>
      </c>
      <c r="R178" s="10">
        <v>0.66838149999999996</v>
      </c>
      <c r="S178" s="3">
        <f t="shared" si="22"/>
        <v>716.86746987951938</v>
      </c>
      <c r="T178" s="3">
        <f t="shared" si="27"/>
        <v>0.74861319999999998</v>
      </c>
      <c r="U178" s="3">
        <f t="shared" si="28"/>
        <v>0.77300709999999995</v>
      </c>
      <c r="X178" s="7"/>
      <c r="Y178" s="7"/>
      <c r="AB178" s="7"/>
    </row>
    <row r="179" spans="1:28" x14ac:dyDescent="0.25">
      <c r="A179" t="s">
        <v>174</v>
      </c>
      <c r="C179" s="3">
        <v>1.18414862</v>
      </c>
      <c r="D179" s="4">
        <f t="shared" si="25"/>
        <v>0.11553761387999906</v>
      </c>
      <c r="E179" s="14">
        <f t="shared" si="26"/>
        <v>0.52885231495614748</v>
      </c>
      <c r="O179" s="1"/>
      <c r="P179" s="3">
        <f t="shared" si="18"/>
        <v>1.2299999999999995</v>
      </c>
      <c r="Q179" s="3">
        <v>1.047876</v>
      </c>
      <c r="R179" s="10">
        <v>0.62040660000000003</v>
      </c>
      <c r="S179" s="3">
        <f t="shared" si="22"/>
        <v>722.89156626506156</v>
      </c>
      <c r="T179" s="3">
        <f t="shared" si="27"/>
        <v>0.85486709999999999</v>
      </c>
      <c r="U179" s="3">
        <f t="shared" si="28"/>
        <v>0.71942539999999999</v>
      </c>
      <c r="X179" s="7"/>
      <c r="Y179" s="7"/>
      <c r="AB179" s="7"/>
    </row>
    <row r="180" spans="1:28" x14ac:dyDescent="0.25">
      <c r="A180" t="s">
        <v>175</v>
      </c>
      <c r="C180" s="3">
        <v>1.07892144</v>
      </c>
      <c r="D180" s="4">
        <f t="shared" si="25"/>
        <v>-0.60779402144000017</v>
      </c>
      <c r="E180" s="14">
        <f t="shared" si="26"/>
        <v>0.35256257552696718</v>
      </c>
      <c r="O180" s="1"/>
      <c r="P180" s="3">
        <f t="shared" si="18"/>
        <v>1.2449999999999994</v>
      </c>
      <c r="Q180" s="3">
        <v>1.1307929999999999</v>
      </c>
      <c r="R180" s="10">
        <v>0.57553080000000001</v>
      </c>
      <c r="S180" s="3">
        <f t="shared" si="22"/>
        <v>728.91566265060362</v>
      </c>
      <c r="T180" s="3">
        <f t="shared" si="27"/>
        <v>0.95573799999999998</v>
      </c>
      <c r="U180" s="3">
        <f t="shared" si="28"/>
        <v>0.66838149999999996</v>
      </c>
      <c r="X180" s="7"/>
      <c r="Y180" s="7"/>
      <c r="AB180" s="7"/>
    </row>
    <row r="181" spans="1:28" x14ac:dyDescent="0.25">
      <c r="A181" t="s">
        <v>176</v>
      </c>
      <c r="C181" s="3">
        <v>1.01022675</v>
      </c>
      <c r="D181" s="4">
        <f t="shared" si="25"/>
        <v>-1.080001320500001</v>
      </c>
      <c r="E181" s="14">
        <f t="shared" si="26"/>
        <v>0.25350576677005326</v>
      </c>
      <c r="O181" s="1"/>
      <c r="P181" s="3">
        <f t="shared" si="18"/>
        <v>1.2599999999999993</v>
      </c>
      <c r="Q181" s="3">
        <v>1.207163</v>
      </c>
      <c r="R181" s="10">
        <v>0.53389880000000001</v>
      </c>
      <c r="S181" s="3">
        <f t="shared" si="22"/>
        <v>734.9397590361458</v>
      </c>
      <c r="T181" s="3">
        <f t="shared" si="27"/>
        <v>1.047876</v>
      </c>
      <c r="U181" s="3">
        <f t="shared" si="28"/>
        <v>0.62040660000000003</v>
      </c>
      <c r="X181" s="7"/>
      <c r="Y181" s="7"/>
      <c r="AB181" s="7"/>
    </row>
    <row r="182" spans="1:28" x14ac:dyDescent="0.25">
      <c r="A182" t="s">
        <v>177</v>
      </c>
      <c r="C182" s="3">
        <v>0.70886170000000004</v>
      </c>
      <c r="D182" s="4">
        <f t="shared" si="25"/>
        <v>-3.1515846742000004</v>
      </c>
      <c r="E182" s="5">
        <f t="shared" si="26"/>
        <v>4.1028883011715096E-2</v>
      </c>
      <c r="O182" s="1"/>
      <c r="P182" s="3">
        <f t="shared" si="18"/>
        <v>1.2749999999999992</v>
      </c>
      <c r="Q182" s="3">
        <v>1.281935</v>
      </c>
      <c r="R182" s="10">
        <v>0.49562929999999999</v>
      </c>
      <c r="S182" s="3">
        <f t="shared" si="22"/>
        <v>740.96385542168787</v>
      </c>
      <c r="T182" s="3">
        <f t="shared" si="27"/>
        <v>1.1307929999999999</v>
      </c>
      <c r="U182" s="3">
        <f t="shared" si="28"/>
        <v>0.57553080000000001</v>
      </c>
      <c r="X182" s="7"/>
      <c r="Y182" s="7"/>
      <c r="AB182" s="7"/>
    </row>
    <row r="183" spans="1:28" x14ac:dyDescent="0.25">
      <c r="A183" t="s">
        <v>178</v>
      </c>
      <c r="C183" s="3">
        <v>0.72250501</v>
      </c>
      <c r="D183" s="4">
        <f t="shared" si="25"/>
        <v>-3.0578005612600005</v>
      </c>
      <c r="E183" s="5">
        <f t="shared" si="26"/>
        <v>4.4881893186728528E-2</v>
      </c>
      <c r="H183" s="8"/>
      <c r="O183" s="1"/>
      <c r="P183" s="3">
        <f t="shared" si="18"/>
        <v>1.2899999999999991</v>
      </c>
      <c r="Q183" s="3">
        <v>1.360047</v>
      </c>
      <c r="R183" s="10">
        <v>0.46031090000000002</v>
      </c>
      <c r="S183" s="3">
        <f t="shared" si="22"/>
        <v>746.98795180723016</v>
      </c>
      <c r="T183" s="3">
        <f t="shared" si="27"/>
        <v>1.207163</v>
      </c>
      <c r="U183" s="3">
        <f t="shared" si="28"/>
        <v>0.53389880000000001</v>
      </c>
      <c r="X183" s="7"/>
      <c r="Y183" s="7"/>
      <c r="AB183" s="7"/>
    </row>
    <row r="184" spans="1:28" x14ac:dyDescent="0.25">
      <c r="A184" t="s">
        <v>179</v>
      </c>
      <c r="C184" s="3">
        <v>0.97399342</v>
      </c>
      <c r="D184" s="4">
        <f t="shared" si="25"/>
        <v>-1.329069230920001</v>
      </c>
      <c r="E184" s="14">
        <f t="shared" si="26"/>
        <v>0.20931336701031938</v>
      </c>
      <c r="O184" s="1"/>
      <c r="P184" s="3">
        <f t="shared" si="18"/>
        <v>1.304999999999999</v>
      </c>
      <c r="Q184" s="3">
        <v>1.444296</v>
      </c>
      <c r="R184" s="10">
        <v>0.42790450000000002</v>
      </c>
      <c r="S184" s="3">
        <f t="shared" si="22"/>
        <v>753.01204819277211</v>
      </c>
      <c r="T184" s="3">
        <f t="shared" si="27"/>
        <v>1.281935</v>
      </c>
      <c r="U184" s="3">
        <f t="shared" si="28"/>
        <v>0.49562929999999999</v>
      </c>
      <c r="X184" s="7"/>
      <c r="Y184" s="7"/>
      <c r="AB184" s="7"/>
    </row>
    <row r="185" spans="1:28" x14ac:dyDescent="0.25">
      <c r="A185" t="s">
        <v>180</v>
      </c>
      <c r="C185" s="3">
        <v>0.80765597</v>
      </c>
      <c r="D185" s="4">
        <f t="shared" si="25"/>
        <v>-2.4724728622200001</v>
      </c>
      <c r="E185" s="5">
        <f t="shared" si="26"/>
        <v>7.7810606784070105E-2</v>
      </c>
      <c r="O185" s="1"/>
      <c r="P185" s="3">
        <f t="shared" si="18"/>
        <v>1.319999999999999</v>
      </c>
      <c r="Q185" s="3">
        <v>1.533952</v>
      </c>
      <c r="R185" s="10">
        <v>0.39792860000000002</v>
      </c>
      <c r="S185" s="3">
        <f t="shared" si="22"/>
        <v>759.03614457831441</v>
      </c>
      <c r="T185" s="3">
        <f t="shared" si="27"/>
        <v>1.360047</v>
      </c>
      <c r="U185" s="3">
        <f t="shared" si="28"/>
        <v>0.46031090000000002</v>
      </c>
      <c r="X185" s="7"/>
      <c r="Y185" s="7"/>
      <c r="AB185" s="7"/>
    </row>
    <row r="186" spans="1:28" x14ac:dyDescent="0.25">
      <c r="A186" t="s">
        <v>181</v>
      </c>
      <c r="C186" s="3">
        <v>0.97333753999999995</v>
      </c>
      <c r="D186" s="4">
        <f t="shared" si="25"/>
        <v>-1.3335777500400008</v>
      </c>
      <c r="E186" s="14">
        <f t="shared" si="26"/>
        <v>0.20856817919899776</v>
      </c>
      <c r="O186" s="1"/>
      <c r="P186" s="3">
        <f t="shared" si="18"/>
        <v>1.3349999999999989</v>
      </c>
      <c r="Q186" s="3">
        <v>1.6250260000000001</v>
      </c>
      <c r="R186" s="10">
        <v>0.37006309999999998</v>
      </c>
      <c r="S186" s="3">
        <f t="shared" si="22"/>
        <v>765.06024096385636</v>
      </c>
      <c r="T186" s="3">
        <f t="shared" si="27"/>
        <v>1.444296</v>
      </c>
      <c r="U186" s="3">
        <f t="shared" si="28"/>
        <v>0.42790450000000002</v>
      </c>
      <c r="X186" s="7"/>
      <c r="Y186" s="7"/>
      <c r="AB186" s="7"/>
    </row>
    <row r="187" spans="1:28" x14ac:dyDescent="0.25">
      <c r="A187" t="s">
        <v>182</v>
      </c>
      <c r="C187" s="3">
        <v>0.7241938</v>
      </c>
      <c r="D187" s="4">
        <f t="shared" si="25"/>
        <v>-3.0461918188000006</v>
      </c>
      <c r="E187" s="5">
        <f t="shared" si="26"/>
        <v>4.5382168568058323E-2</v>
      </c>
      <c r="O187" s="1"/>
      <c r="P187" s="3">
        <f t="shared" ref="P187:P223" si="29">P186+0.015</f>
        <v>1.3499999999999988</v>
      </c>
      <c r="Q187" s="3">
        <v>1.7121090000000001</v>
      </c>
      <c r="R187" s="10">
        <v>0.3437384</v>
      </c>
      <c r="S187" s="3">
        <f t="shared" si="22"/>
        <v>771.08433734939865</v>
      </c>
      <c r="T187" s="3">
        <f t="shared" si="27"/>
        <v>1.533952</v>
      </c>
      <c r="U187" s="3">
        <f t="shared" si="28"/>
        <v>0.39792860000000002</v>
      </c>
      <c r="X187" s="7"/>
      <c r="Y187" s="7"/>
      <c r="AB187" s="7"/>
    </row>
    <row r="188" spans="1:28" x14ac:dyDescent="0.25">
      <c r="A188" t="s">
        <v>183</v>
      </c>
      <c r="C188" s="3">
        <v>0.92411399000000005</v>
      </c>
      <c r="D188" s="4">
        <f t="shared" si="25"/>
        <v>-1.6719404327400005</v>
      </c>
      <c r="E188" s="5">
        <f t="shared" si="26"/>
        <v>0.15816564023196383</v>
      </c>
      <c r="O188" s="1"/>
      <c r="P188" s="3">
        <f t="shared" si="29"/>
        <v>1.3649999999999987</v>
      </c>
      <c r="Q188" s="3">
        <v>1.7909390000000001</v>
      </c>
      <c r="R188" s="10">
        <v>0.3186948</v>
      </c>
      <c r="S188" s="3">
        <f t="shared" si="22"/>
        <v>777.10843373494072</v>
      </c>
      <c r="T188" s="3">
        <f t="shared" si="27"/>
        <v>1.6250260000000001</v>
      </c>
      <c r="U188" s="3">
        <f t="shared" si="28"/>
        <v>0.37006309999999998</v>
      </c>
      <c r="X188" s="7"/>
      <c r="Y188" s="7"/>
      <c r="AB188" s="7"/>
    </row>
    <row r="189" spans="1:28" x14ac:dyDescent="0.25">
      <c r="A189" t="s">
        <v>184</v>
      </c>
      <c r="C189" s="3">
        <v>0.7332497</v>
      </c>
      <c r="D189" s="4">
        <f t="shared" si="25"/>
        <v>-2.9839415622000001</v>
      </c>
      <c r="E189" s="5">
        <f t="shared" si="26"/>
        <v>4.815663496307216E-2</v>
      </c>
      <c r="O189" s="1"/>
      <c r="P189" s="3">
        <f t="shared" si="29"/>
        <v>1.3799999999999986</v>
      </c>
      <c r="Q189" s="3">
        <v>1.86046</v>
      </c>
      <c r="R189" s="10">
        <v>0.29440339999999998</v>
      </c>
      <c r="S189" s="3">
        <f t="shared" si="22"/>
        <v>783.1325301204829</v>
      </c>
      <c r="T189" s="3">
        <f t="shared" si="27"/>
        <v>1.7121090000000001</v>
      </c>
      <c r="U189" s="3">
        <f t="shared" si="28"/>
        <v>0.3437384</v>
      </c>
      <c r="X189" s="7"/>
      <c r="Y189" s="7"/>
      <c r="AB189" s="7"/>
    </row>
    <row r="190" spans="1:28" x14ac:dyDescent="0.25">
      <c r="A190" t="s">
        <v>185</v>
      </c>
      <c r="C190" s="3">
        <v>0.63550678999999999</v>
      </c>
      <c r="D190" s="4">
        <f t="shared" si="25"/>
        <v>-3.6558263255400005</v>
      </c>
      <c r="E190" s="5">
        <f t="shared" si="26"/>
        <v>2.5189242826375979E-2</v>
      </c>
      <c r="O190" s="1"/>
      <c r="P190" s="3">
        <f t="shared" si="29"/>
        <v>1.3949999999999985</v>
      </c>
      <c r="Q190" s="3">
        <v>1.9234199999999999</v>
      </c>
      <c r="R190" s="10">
        <v>0.27064179999999999</v>
      </c>
      <c r="S190" s="3">
        <f t="shared" si="22"/>
        <v>789.15662650602508</v>
      </c>
      <c r="T190" s="3">
        <f t="shared" si="27"/>
        <v>1.7909390000000001</v>
      </c>
      <c r="U190" s="3">
        <f t="shared" si="28"/>
        <v>0.3186948</v>
      </c>
      <c r="X190" s="7"/>
      <c r="Y190" s="7"/>
      <c r="AB190" s="7"/>
    </row>
    <row r="191" spans="1:28" x14ac:dyDescent="0.25">
      <c r="A191" t="s">
        <v>186</v>
      </c>
      <c r="C191" s="3">
        <v>1.09429632</v>
      </c>
      <c r="D191" s="4">
        <f t="shared" si="25"/>
        <v>-0.5021070963200005</v>
      </c>
      <c r="E191" s="14">
        <f t="shared" si="26"/>
        <v>0.37704562126304125</v>
      </c>
      <c r="O191" s="1"/>
      <c r="P191" s="3">
        <f t="shared" si="29"/>
        <v>1.4099999999999984</v>
      </c>
      <c r="Q191" s="3">
        <v>1.985112</v>
      </c>
      <c r="R191" s="10">
        <v>0.2471882</v>
      </c>
      <c r="S191" s="3">
        <f t="shared" si="22"/>
        <v>795.18072289156726</v>
      </c>
      <c r="T191" s="3">
        <f t="shared" si="27"/>
        <v>1.86046</v>
      </c>
      <c r="U191" s="3">
        <f t="shared" si="28"/>
        <v>0.29440339999999998</v>
      </c>
      <c r="X191" s="7"/>
      <c r="Y191" s="7"/>
      <c r="AB191" s="7"/>
    </row>
    <row r="192" spans="1:28" x14ac:dyDescent="0.25">
      <c r="A192" t="s">
        <v>187</v>
      </c>
      <c r="C192" s="3">
        <v>0.68537464000000003</v>
      </c>
      <c r="D192" s="4">
        <f t="shared" si="25"/>
        <v>-3.3130347246400005</v>
      </c>
      <c r="E192" s="5">
        <f t="shared" si="26"/>
        <v>3.5126718562521995E-2</v>
      </c>
      <c r="O192" s="1"/>
      <c r="P192" s="3">
        <f t="shared" si="29"/>
        <v>1.4249999999999983</v>
      </c>
      <c r="Q192" s="3">
        <v>2.050589</v>
      </c>
      <c r="R192" s="10">
        <v>0.22396279999999999</v>
      </c>
      <c r="S192" s="3">
        <f t="shared" si="22"/>
        <v>801.20481927710932</v>
      </c>
      <c r="T192" s="3">
        <f t="shared" si="27"/>
        <v>1.9234199999999999</v>
      </c>
      <c r="U192" s="3">
        <f t="shared" si="28"/>
        <v>0.27064179999999999</v>
      </c>
      <c r="X192" s="7"/>
      <c r="Y192" s="7"/>
      <c r="AB192" s="7"/>
    </row>
    <row r="193" spans="1:28" x14ac:dyDescent="0.25">
      <c r="A193" t="s">
        <v>188</v>
      </c>
      <c r="C193" s="3">
        <v>0.77203710000000003</v>
      </c>
      <c r="D193" s="4">
        <f t="shared" si="25"/>
        <v>-2.7173169746000001</v>
      </c>
      <c r="E193" s="5">
        <f t="shared" si="26"/>
        <v>6.1959221292505147E-2</v>
      </c>
      <c r="O193" s="1"/>
      <c r="P193" s="3">
        <f t="shared" si="29"/>
        <v>1.4399999999999982</v>
      </c>
      <c r="Q193" s="3">
        <v>2.1216870000000001</v>
      </c>
      <c r="R193" s="10">
        <v>0.20099880000000001</v>
      </c>
      <c r="S193" s="3">
        <f t="shared" si="22"/>
        <v>807.2289156626515</v>
      </c>
      <c r="T193" s="3">
        <f t="shared" si="27"/>
        <v>1.985112</v>
      </c>
      <c r="U193" s="3">
        <f t="shared" si="28"/>
        <v>0.2471882</v>
      </c>
      <c r="X193" s="7"/>
      <c r="Y193" s="7"/>
      <c r="AB193" s="7"/>
    </row>
    <row r="194" spans="1:28" x14ac:dyDescent="0.25">
      <c r="A194" t="s">
        <v>189</v>
      </c>
      <c r="C194" s="3">
        <v>0.53450244000000002</v>
      </c>
      <c r="D194" s="4">
        <f t="shared" si="25"/>
        <v>-4.3501302274400002</v>
      </c>
      <c r="E194" s="5">
        <f t="shared" si="26"/>
        <v>1.2740711309211557E-2</v>
      </c>
      <c r="O194" s="1"/>
      <c r="P194" s="3">
        <f t="shared" si="29"/>
        <v>1.4549999999999981</v>
      </c>
      <c r="Q194" s="3">
        <v>2.1950099999999999</v>
      </c>
      <c r="R194" s="10">
        <v>0.1784404</v>
      </c>
      <c r="S194" s="3">
        <f t="shared" si="22"/>
        <v>813.25301204819357</v>
      </c>
      <c r="T194" s="3">
        <f t="shared" si="27"/>
        <v>2.050589</v>
      </c>
      <c r="U194" s="3">
        <f t="shared" si="28"/>
        <v>0.22396279999999999</v>
      </c>
      <c r="X194" s="7"/>
      <c r="Y194" s="7"/>
      <c r="AB194" s="7"/>
    </row>
    <row r="195" spans="1:28" x14ac:dyDescent="0.25">
      <c r="A195" t="s">
        <v>190</v>
      </c>
      <c r="C195" s="3">
        <v>0.82016668999999998</v>
      </c>
      <c r="D195" s="4">
        <f t="shared" si="25"/>
        <v>-2.3864741729400007</v>
      </c>
      <c r="E195" s="5">
        <f t="shared" si="26"/>
        <v>8.4209940523532548E-2</v>
      </c>
      <c r="O195" s="1"/>
      <c r="P195" s="3">
        <f t="shared" si="29"/>
        <v>1.469999999999998</v>
      </c>
      <c r="Q195" s="3">
        <v>2.2619549999999999</v>
      </c>
      <c r="R195" s="10">
        <v>0.15650339999999999</v>
      </c>
      <c r="S195" s="3">
        <f t="shared" si="22"/>
        <v>819.27710843373575</v>
      </c>
      <c r="T195" s="3">
        <f t="shared" si="27"/>
        <v>2.1216870000000001</v>
      </c>
      <c r="U195" s="3">
        <f t="shared" si="28"/>
        <v>0.20099880000000001</v>
      </c>
      <c r="X195" s="7"/>
      <c r="Y195" s="7"/>
      <c r="AB195" s="7"/>
    </row>
    <row r="196" spans="1:28" x14ac:dyDescent="0.25">
      <c r="A196" t="s">
        <v>191</v>
      </c>
      <c r="C196" s="3">
        <v>0.81500307000000005</v>
      </c>
      <c r="D196" s="4">
        <f t="shared" si="25"/>
        <v>-2.4219688968200002</v>
      </c>
      <c r="E196" s="5">
        <f t="shared" si="26"/>
        <v>8.151272579367265E-2</v>
      </c>
      <c r="O196" s="1"/>
      <c r="P196" s="3">
        <f t="shared" si="29"/>
        <v>1.4849999999999979</v>
      </c>
      <c r="Q196" s="3">
        <v>2.311096</v>
      </c>
      <c r="R196" s="10">
        <v>0.1354146</v>
      </c>
      <c r="S196" s="3">
        <f t="shared" si="22"/>
        <v>825.3012048192777</v>
      </c>
      <c r="T196" s="3">
        <f t="shared" si="27"/>
        <v>2.1950099999999999</v>
      </c>
      <c r="U196" s="3">
        <f t="shared" si="28"/>
        <v>0.1784404</v>
      </c>
      <c r="X196" s="7"/>
      <c r="Y196" s="7"/>
      <c r="AB196" s="7"/>
    </row>
    <row r="197" spans="1:28" x14ac:dyDescent="0.25">
      <c r="A197" t="s">
        <v>192</v>
      </c>
      <c r="C197" s="3">
        <v>1.1135999700000001</v>
      </c>
      <c r="D197" s="4">
        <f t="shared" si="25"/>
        <v>-0.36941380621999986</v>
      </c>
      <c r="E197" s="14">
        <f t="shared" si="26"/>
        <v>0.4086826742412083</v>
      </c>
      <c r="O197" s="1"/>
      <c r="P197" s="3">
        <f t="shared" si="29"/>
        <v>1.4999999999999978</v>
      </c>
      <c r="Q197" s="3">
        <v>2.332103</v>
      </c>
      <c r="R197" s="10">
        <v>0.1155709</v>
      </c>
      <c r="S197" s="3">
        <f t="shared" si="22"/>
        <v>831.32530120482011</v>
      </c>
      <c r="T197" s="3">
        <f t="shared" si="27"/>
        <v>2.2619549999999999</v>
      </c>
      <c r="U197" s="3">
        <f t="shared" si="28"/>
        <v>0.15650339999999999</v>
      </c>
      <c r="X197" s="7"/>
      <c r="Y197" s="7"/>
      <c r="AB197" s="7"/>
    </row>
    <row r="198" spans="1:28" x14ac:dyDescent="0.25">
      <c r="A198" t="s">
        <v>193</v>
      </c>
      <c r="C198" s="3">
        <v>1.25128573</v>
      </c>
      <c r="D198" s="4">
        <f t="shared" si="25"/>
        <v>0.57703810802</v>
      </c>
      <c r="E198" s="14">
        <f t="shared" si="26"/>
        <v>0.64038559064695411</v>
      </c>
      <c r="O198" s="1"/>
      <c r="P198" s="3">
        <f t="shared" si="29"/>
        <v>1.5149999999999977</v>
      </c>
      <c r="Q198" s="3">
        <v>2.3194620000000001</v>
      </c>
      <c r="R198" s="10">
        <v>9.7071080000000004E-2</v>
      </c>
      <c r="S198" s="3">
        <f t="shared" si="22"/>
        <v>837.34939759036206</v>
      </c>
      <c r="T198" s="3">
        <f t="shared" si="27"/>
        <v>2.311096</v>
      </c>
      <c r="U198" s="3">
        <f t="shared" si="28"/>
        <v>0.1354146</v>
      </c>
      <c r="X198" s="7"/>
      <c r="Y198" s="7"/>
      <c r="AB198" s="7"/>
    </row>
    <row r="199" spans="1:28" x14ac:dyDescent="0.25">
      <c r="A199" t="s">
        <v>194</v>
      </c>
      <c r="C199" s="3">
        <v>1.43091371</v>
      </c>
      <c r="D199" s="4">
        <f t="shared" si="25"/>
        <v>1.8118008425399985</v>
      </c>
      <c r="E199" s="6">
        <f t="shared" si="26"/>
        <v>0.85957938155290192</v>
      </c>
      <c r="O199" s="1"/>
      <c r="P199" s="3">
        <f t="shared" si="29"/>
        <v>1.5299999999999976</v>
      </c>
      <c r="Q199" s="3">
        <v>2.2741539999999998</v>
      </c>
      <c r="R199" s="10">
        <v>8.029298E-2</v>
      </c>
      <c r="S199" s="3">
        <f t="shared" ref="S199:S225" si="30">1000*(P197-P$226)/(P$227-P$226)</f>
        <v>843.37349397590424</v>
      </c>
      <c r="T199" s="3">
        <f t="shared" si="27"/>
        <v>2.332103</v>
      </c>
      <c r="U199" s="3">
        <f t="shared" si="28"/>
        <v>0.1155709</v>
      </c>
      <c r="X199" s="7"/>
      <c r="Y199" s="7"/>
      <c r="AB199" s="7"/>
    </row>
    <row r="200" spans="1:28" x14ac:dyDescent="0.25">
      <c r="A200" t="s">
        <v>195</v>
      </c>
      <c r="C200" s="3">
        <v>1.02773771</v>
      </c>
      <c r="D200" s="4">
        <f t="shared" si="25"/>
        <v>-0.95963098146000014</v>
      </c>
      <c r="E200" s="14">
        <f t="shared" si="26"/>
        <v>0.2769520846181493</v>
      </c>
      <c r="O200" s="1"/>
      <c r="P200" s="3">
        <f t="shared" si="29"/>
        <v>1.5449999999999975</v>
      </c>
      <c r="Q200" s="3">
        <v>2.2023419999999998</v>
      </c>
      <c r="R200" s="10">
        <v>6.5288499999999999E-2</v>
      </c>
      <c r="S200" s="3">
        <f t="shared" si="30"/>
        <v>849.39759036144642</v>
      </c>
      <c r="T200" s="3">
        <f t="shared" si="27"/>
        <v>2.3194620000000001</v>
      </c>
      <c r="U200" s="3">
        <f t="shared" si="28"/>
        <v>9.7071080000000004E-2</v>
      </c>
      <c r="X200" s="7"/>
      <c r="Y200" s="7"/>
      <c r="AB200" s="7"/>
    </row>
    <row r="201" spans="1:28" x14ac:dyDescent="0.25">
      <c r="A201" t="s">
        <v>196</v>
      </c>
      <c r="C201" s="3">
        <v>1.01608729</v>
      </c>
      <c r="D201" s="4">
        <f t="shared" si="25"/>
        <v>-1.0397159685400004</v>
      </c>
      <c r="E201" s="14">
        <f t="shared" si="26"/>
        <v>0.26120480169540528</v>
      </c>
      <c r="O201" s="1"/>
      <c r="P201" s="3">
        <f t="shared" si="29"/>
        <v>1.5599999999999974</v>
      </c>
      <c r="Q201" s="3">
        <v>2.1115200000000001</v>
      </c>
      <c r="R201" s="10">
        <v>5.2216600000000002E-2</v>
      </c>
      <c r="S201" s="3">
        <f t="shared" si="30"/>
        <v>855.4216867469886</v>
      </c>
      <c r="T201" s="3">
        <f t="shared" si="27"/>
        <v>2.2741539999999998</v>
      </c>
      <c r="U201" s="3">
        <f t="shared" si="28"/>
        <v>8.029298E-2</v>
      </c>
      <c r="X201" s="7"/>
      <c r="Y201" s="7"/>
      <c r="AB201" s="7"/>
    </row>
    <row r="202" spans="1:28" x14ac:dyDescent="0.25">
      <c r="A202" t="s">
        <v>197</v>
      </c>
      <c r="C202" s="3">
        <v>1.07800428</v>
      </c>
      <c r="D202" s="4">
        <f t="shared" si="25"/>
        <v>-0.61409857928000022</v>
      </c>
      <c r="E202" s="14">
        <f t="shared" si="26"/>
        <v>0.3511248244392115</v>
      </c>
      <c r="O202" s="1"/>
      <c r="P202" s="3">
        <f t="shared" si="29"/>
        <v>1.5749999999999973</v>
      </c>
      <c r="Q202" s="3">
        <v>2.0066410000000001</v>
      </c>
      <c r="R202" s="10">
        <v>4.0960139999999999E-2</v>
      </c>
      <c r="S202" s="3">
        <f t="shared" si="30"/>
        <v>861.44578313253066</v>
      </c>
      <c r="T202" s="3">
        <f t="shared" si="27"/>
        <v>2.2023419999999998</v>
      </c>
      <c r="U202" s="3">
        <f t="shared" si="28"/>
        <v>6.5288499999999999E-2</v>
      </c>
      <c r="X202" s="7"/>
      <c r="Y202" s="7"/>
      <c r="AB202" s="7"/>
    </row>
    <row r="203" spans="1:28" x14ac:dyDescent="0.25">
      <c r="A203" t="s">
        <v>198</v>
      </c>
      <c r="C203" s="3">
        <v>1.0013678100000001</v>
      </c>
      <c r="D203" s="4">
        <f t="shared" si="25"/>
        <v>-1.1408976740599996</v>
      </c>
      <c r="E203" s="14">
        <f t="shared" si="26"/>
        <v>0.24215558508416493</v>
      </c>
      <c r="O203" s="1"/>
      <c r="P203" s="3">
        <f t="shared" si="29"/>
        <v>1.5899999999999972</v>
      </c>
      <c r="Q203" s="3">
        <v>1.8885719999999999</v>
      </c>
      <c r="R203" s="10">
        <v>3.1629860000000003E-2</v>
      </c>
      <c r="S203" s="3">
        <f t="shared" si="30"/>
        <v>867.46987951807284</v>
      </c>
      <c r="T203" s="3">
        <f t="shared" si="27"/>
        <v>2.1115200000000001</v>
      </c>
      <c r="U203" s="3">
        <f t="shared" si="28"/>
        <v>5.2216600000000002E-2</v>
      </c>
      <c r="X203" s="7"/>
      <c r="Y203" s="7"/>
      <c r="AB203" s="7"/>
    </row>
    <row r="204" spans="1:28" x14ac:dyDescent="0.25">
      <c r="A204" t="s">
        <v>199</v>
      </c>
      <c r="C204" s="3">
        <v>1.0409071299999999</v>
      </c>
      <c r="D204" s="4">
        <f t="shared" si="25"/>
        <v>-0.86910438838000115</v>
      </c>
      <c r="E204" s="14">
        <f t="shared" si="26"/>
        <v>0.29544069431733821</v>
      </c>
      <c r="O204" s="1"/>
      <c r="P204" s="3">
        <f t="shared" si="29"/>
        <v>1.6049999999999971</v>
      </c>
      <c r="Q204" s="3">
        <v>1.755536</v>
      </c>
      <c r="R204" s="10">
        <v>2.392495E-2</v>
      </c>
      <c r="S204" s="3">
        <f t="shared" si="30"/>
        <v>873.49397590361502</v>
      </c>
      <c r="T204" s="3">
        <f t="shared" si="27"/>
        <v>2.0066410000000001</v>
      </c>
      <c r="U204" s="3">
        <f t="shared" si="28"/>
        <v>4.0960139999999999E-2</v>
      </c>
      <c r="X204" s="7"/>
      <c r="Y204" s="7"/>
      <c r="AB204" s="7"/>
    </row>
    <row r="205" spans="1:28" x14ac:dyDescent="0.25">
      <c r="A205" t="s">
        <v>200</v>
      </c>
      <c r="C205" s="3">
        <v>1.0106315400000001</v>
      </c>
      <c r="D205" s="4">
        <f t="shared" si="25"/>
        <v>-1.0772187940400002</v>
      </c>
      <c r="E205" s="14">
        <f t="shared" si="26"/>
        <v>0.25403269479503099</v>
      </c>
      <c r="O205" s="1"/>
      <c r="P205" s="3">
        <f t="shared" si="29"/>
        <v>1.619999999999997</v>
      </c>
      <c r="Q205" s="3">
        <v>1.6062609999999999</v>
      </c>
      <c r="R205" s="10">
        <v>1.7761849999999999E-2</v>
      </c>
      <c r="S205" s="3">
        <f t="shared" si="30"/>
        <v>879.5180722891572</v>
      </c>
      <c r="T205" s="3">
        <f t="shared" si="27"/>
        <v>1.8885719999999999</v>
      </c>
      <c r="U205" s="3">
        <f t="shared" si="28"/>
        <v>3.1629860000000003E-2</v>
      </c>
      <c r="X205" s="7"/>
      <c r="Y205" s="7"/>
      <c r="AB205" s="7"/>
    </row>
    <row r="206" spans="1:28" x14ac:dyDescent="0.25">
      <c r="A206" t="s">
        <v>201</v>
      </c>
      <c r="C206" s="3">
        <v>0.54387830999999998</v>
      </c>
      <c r="D206" s="4">
        <f t="shared" si="25"/>
        <v>-4.2856804970600004</v>
      </c>
      <c r="E206" s="5">
        <f t="shared" si="26"/>
        <v>1.3577369468581716E-2</v>
      </c>
      <c r="O206" s="1"/>
      <c r="P206" s="3">
        <f t="shared" si="29"/>
        <v>1.6349999999999969</v>
      </c>
      <c r="Q206" s="3">
        <v>1.4427540000000001</v>
      </c>
      <c r="R206" s="10">
        <v>1.295866E-2</v>
      </c>
      <c r="S206" s="3">
        <f t="shared" si="30"/>
        <v>885.54216867469916</v>
      </c>
      <c r="T206" s="3">
        <f t="shared" si="27"/>
        <v>1.755536</v>
      </c>
      <c r="U206" s="3">
        <f t="shared" si="28"/>
        <v>2.392495E-2</v>
      </c>
      <c r="X206" s="7"/>
      <c r="Y206" s="7"/>
      <c r="AB206" s="7"/>
    </row>
    <row r="207" spans="1:28" x14ac:dyDescent="0.25">
      <c r="A207" t="s">
        <v>202</v>
      </c>
      <c r="C207" s="3">
        <v>0.97507619000000001</v>
      </c>
      <c r="D207" s="4">
        <f t="shared" si="25"/>
        <v>-1.3216262699400003</v>
      </c>
      <c r="E207" s="14">
        <f t="shared" si="26"/>
        <v>0.2105478517842857</v>
      </c>
      <c r="O207" s="1"/>
      <c r="P207" s="3">
        <f t="shared" si="29"/>
        <v>1.6499999999999968</v>
      </c>
      <c r="Q207" s="3">
        <v>1.270983</v>
      </c>
      <c r="R207" s="10">
        <v>9.2488940000000006E-3</v>
      </c>
      <c r="S207" s="3">
        <f t="shared" si="30"/>
        <v>891.56626506024156</v>
      </c>
      <c r="T207" s="3">
        <f t="shared" si="27"/>
        <v>1.6062609999999999</v>
      </c>
      <c r="U207" s="3">
        <f t="shared" si="28"/>
        <v>1.7761849999999999E-2</v>
      </c>
      <c r="X207" s="7"/>
      <c r="Y207" s="7"/>
      <c r="AB207" s="7"/>
    </row>
    <row r="208" spans="1:28" x14ac:dyDescent="0.25">
      <c r="A208" t="s">
        <v>203</v>
      </c>
      <c r="C208" s="3">
        <v>0.92749665999999997</v>
      </c>
      <c r="D208" s="4">
        <f t="shared" si="25"/>
        <v>-1.648687959160001</v>
      </c>
      <c r="E208" s="5">
        <f t="shared" si="26"/>
        <v>0.16128635449890458</v>
      </c>
      <c r="O208" s="1"/>
      <c r="P208" s="3">
        <f t="shared" si="29"/>
        <v>1.6649999999999967</v>
      </c>
      <c r="Q208" s="3">
        <v>1.0993280000000001</v>
      </c>
      <c r="R208" s="10">
        <v>6.4810279999999998E-3</v>
      </c>
      <c r="S208" s="3">
        <f t="shared" si="30"/>
        <v>897.59036144578351</v>
      </c>
      <c r="T208" s="3">
        <f t="shared" si="27"/>
        <v>1.4427540000000001</v>
      </c>
      <c r="U208" s="3">
        <f t="shared" si="28"/>
        <v>1.295866E-2</v>
      </c>
      <c r="X208" s="7"/>
      <c r="Y208" s="7"/>
      <c r="AB208" s="7"/>
    </row>
    <row r="209" spans="1:28" x14ac:dyDescent="0.25">
      <c r="A209" t="s">
        <v>204</v>
      </c>
      <c r="C209" s="3">
        <v>1.1696439700000001</v>
      </c>
      <c r="D209" s="4">
        <f t="shared" si="25"/>
        <v>1.5832649780000096E-2</v>
      </c>
      <c r="E209" s="14">
        <f t="shared" si="26"/>
        <v>0.50395807976343443</v>
      </c>
      <c r="O209" s="1"/>
      <c r="P209" s="3">
        <f t="shared" si="29"/>
        <v>1.6799999999999966</v>
      </c>
      <c r="Q209" s="3">
        <v>0.93581579999999998</v>
      </c>
      <c r="R209" s="10">
        <v>4.4475729999999998E-3</v>
      </c>
      <c r="S209" s="3">
        <f t="shared" si="30"/>
        <v>903.61445783132569</v>
      </c>
      <c r="T209" s="3">
        <f t="shared" si="27"/>
        <v>1.270983</v>
      </c>
      <c r="U209" s="3">
        <f t="shared" si="28"/>
        <v>9.2488940000000006E-3</v>
      </c>
      <c r="X209" s="7"/>
      <c r="Y209" s="7"/>
      <c r="AB209" s="7"/>
    </row>
    <row r="210" spans="1:28" x14ac:dyDescent="0.25">
      <c r="A210" t="s">
        <v>205</v>
      </c>
      <c r="C210" s="3">
        <v>0.86707902999999997</v>
      </c>
      <c r="D210" s="4">
        <f t="shared" si="25"/>
        <v>-2.0639987477800004</v>
      </c>
      <c r="E210" s="5">
        <f t="shared" si="26"/>
        <v>0.11264550970824354</v>
      </c>
      <c r="O210" s="1"/>
      <c r="P210" s="3">
        <f t="shared" si="29"/>
        <v>1.6949999999999965</v>
      </c>
      <c r="Q210" s="3">
        <v>0.78609150000000005</v>
      </c>
      <c r="R210" s="10">
        <v>3.0016750000000001E-3</v>
      </c>
      <c r="S210" s="3">
        <f t="shared" si="30"/>
        <v>909.63855421686776</v>
      </c>
      <c r="T210" s="3">
        <f t="shared" si="27"/>
        <v>1.0993280000000001</v>
      </c>
      <c r="U210" s="3">
        <f t="shared" si="28"/>
        <v>6.4810279999999998E-3</v>
      </c>
      <c r="X210" s="7"/>
      <c r="Y210" s="7"/>
      <c r="AB210" s="7"/>
    </row>
    <row r="211" spans="1:28" x14ac:dyDescent="0.25">
      <c r="A211" t="s">
        <v>206</v>
      </c>
      <c r="C211" s="3">
        <v>0.96439014000000001</v>
      </c>
      <c r="D211" s="4">
        <f t="shared" si="25"/>
        <v>-1.3950821776400009</v>
      </c>
      <c r="E211" s="5">
        <f t="shared" si="26"/>
        <v>0.19859765544551916</v>
      </c>
      <c r="O211" s="1"/>
      <c r="P211" s="3">
        <f t="shared" si="29"/>
        <v>1.7099999999999964</v>
      </c>
      <c r="Q211" s="3">
        <v>0.65283630000000004</v>
      </c>
      <c r="R211" s="10">
        <v>1.9666879999999999E-3</v>
      </c>
      <c r="S211" s="3">
        <f t="shared" si="30"/>
        <v>915.66265060241005</v>
      </c>
      <c r="T211" s="3">
        <f t="shared" si="27"/>
        <v>0.93581579999999998</v>
      </c>
      <c r="U211" s="3">
        <f t="shared" si="28"/>
        <v>4.4475729999999998E-3</v>
      </c>
      <c r="X211" s="7"/>
      <c r="Y211" s="7"/>
      <c r="AB211" s="7"/>
    </row>
    <row r="212" spans="1:28" x14ac:dyDescent="0.25">
      <c r="A212" t="s">
        <v>207</v>
      </c>
      <c r="C212" s="3">
        <v>1.02034823</v>
      </c>
      <c r="D212" s="4">
        <f t="shared" si="25"/>
        <v>-1.0104262669800006</v>
      </c>
      <c r="E212" s="14">
        <f t="shared" si="26"/>
        <v>0.26689643791340645</v>
      </c>
      <c r="O212" s="1"/>
      <c r="P212" s="3">
        <f t="shared" si="29"/>
        <v>1.7249999999999963</v>
      </c>
      <c r="Q212" s="3">
        <v>0.53642710000000005</v>
      </c>
      <c r="R212" s="10">
        <v>1.2814250000000001E-3</v>
      </c>
      <c r="S212" s="3">
        <f t="shared" si="30"/>
        <v>921.68674698795212</v>
      </c>
      <c r="T212" s="3">
        <f t="shared" si="20"/>
        <v>0.78609150000000005</v>
      </c>
      <c r="U212" s="3">
        <f t="shared" si="21"/>
        <v>3.0016750000000001E-3</v>
      </c>
      <c r="X212" s="7"/>
      <c r="Y212" s="7"/>
      <c r="AB212" s="7"/>
    </row>
    <row r="213" spans="1:28" x14ac:dyDescent="0.25">
      <c r="A213" t="s">
        <v>208</v>
      </c>
      <c r="C213" s="3">
        <v>0.92220922000000005</v>
      </c>
      <c r="D213" s="4">
        <f t="shared" si="25"/>
        <v>-1.6850338217200003</v>
      </c>
      <c r="E213" s="5">
        <f t="shared" si="26"/>
        <v>0.15643005790402872</v>
      </c>
      <c r="O213" s="1"/>
      <c r="P213" s="3">
        <f t="shared" si="29"/>
        <v>1.7399999999999962</v>
      </c>
      <c r="Q213" s="3">
        <v>0.43606590000000001</v>
      </c>
      <c r="R213" s="10">
        <v>8.0672260000000005E-4</v>
      </c>
      <c r="S213" s="3">
        <f t="shared" si="30"/>
        <v>927.7108433734943</v>
      </c>
      <c r="T213" s="3">
        <f t="shared" si="20"/>
        <v>0.65283630000000004</v>
      </c>
      <c r="U213" s="3">
        <f t="shared" si="21"/>
        <v>1.9666879999999999E-3</v>
      </c>
      <c r="X213" s="7"/>
      <c r="Y213" s="7"/>
      <c r="AB213" s="7"/>
    </row>
    <row r="214" spans="1:28" x14ac:dyDescent="0.25">
      <c r="A214" t="s">
        <v>209</v>
      </c>
      <c r="C214" s="3">
        <v>0.97616749999999997</v>
      </c>
      <c r="D214" s="4">
        <f t="shared" si="25"/>
        <v>-1.3141246050000008</v>
      </c>
      <c r="E214" s="14">
        <f t="shared" si="26"/>
        <v>0.2117974669510802</v>
      </c>
      <c r="O214" s="1"/>
      <c r="P214" s="3">
        <f t="shared" si="29"/>
        <v>1.7549999999999961</v>
      </c>
      <c r="Q214" s="3">
        <v>0.3506687</v>
      </c>
      <c r="R214" s="10">
        <v>5.0193809999999998E-4</v>
      </c>
      <c r="S214" s="3">
        <f t="shared" si="30"/>
        <v>933.73493975903648</v>
      </c>
      <c r="T214" s="3">
        <f t="shared" si="20"/>
        <v>0.53642710000000005</v>
      </c>
      <c r="U214" s="3">
        <f t="shared" si="21"/>
        <v>1.2814250000000001E-3</v>
      </c>
      <c r="X214" s="7"/>
      <c r="Y214" s="7"/>
      <c r="AB214" s="7"/>
    </row>
    <row r="215" spans="1:28" x14ac:dyDescent="0.25">
      <c r="A215" t="s">
        <v>210</v>
      </c>
      <c r="C215" s="3">
        <v>0.81787739999999998</v>
      </c>
      <c r="D215" s="4">
        <f t="shared" si="25"/>
        <v>-2.4022107524000003</v>
      </c>
      <c r="E215" s="5">
        <f t="shared" si="26"/>
        <v>8.3004270844919736E-2</v>
      </c>
      <c r="O215" s="1"/>
      <c r="P215" s="3">
        <f t="shared" si="29"/>
        <v>1.769999999999996</v>
      </c>
      <c r="Q215" s="3">
        <v>0.27925630000000001</v>
      </c>
      <c r="R215" s="10">
        <v>3.0478180000000001E-4</v>
      </c>
      <c r="S215" s="3">
        <f t="shared" si="30"/>
        <v>939.75903614457866</v>
      </c>
      <c r="T215" s="3">
        <f t="shared" si="20"/>
        <v>0.43606590000000001</v>
      </c>
      <c r="U215" s="3">
        <f t="shared" si="21"/>
        <v>8.0672260000000005E-4</v>
      </c>
      <c r="X215" s="7"/>
      <c r="Y215" s="7"/>
      <c r="AB215" s="7"/>
    </row>
    <row r="216" spans="1:28" x14ac:dyDescent="0.25">
      <c r="A216" t="s">
        <v>211</v>
      </c>
      <c r="C216" s="3">
        <v>1.0352035799999999</v>
      </c>
      <c r="D216" s="4">
        <f t="shared" si="25"/>
        <v>-0.90831059108000112</v>
      </c>
      <c r="E216" s="14">
        <f t="shared" si="26"/>
        <v>0.28734566692990871</v>
      </c>
      <c r="O216" s="1"/>
      <c r="P216" s="3">
        <f t="shared" si="29"/>
        <v>1.7849999999999959</v>
      </c>
      <c r="Q216" s="3">
        <v>0.2209971</v>
      </c>
      <c r="R216" s="10">
        <v>1.8185130000000001E-4</v>
      </c>
      <c r="S216" s="3">
        <f t="shared" si="30"/>
        <v>945.78313253012061</v>
      </c>
      <c r="T216" s="3">
        <f t="shared" si="20"/>
        <v>0.3506687</v>
      </c>
      <c r="U216" s="3">
        <f t="shared" si="21"/>
        <v>5.0193809999999998E-4</v>
      </c>
      <c r="X216" s="7"/>
      <c r="Y216" s="7"/>
      <c r="AB216" s="7"/>
    </row>
    <row r="217" spans="1:28" x14ac:dyDescent="0.25">
      <c r="A217" t="s">
        <v>212</v>
      </c>
      <c r="C217" s="3">
        <v>1.1346132900000001</v>
      </c>
      <c r="D217" s="4">
        <f t="shared" si="25"/>
        <v>-0.22496824453999942</v>
      </c>
      <c r="E217" s="14">
        <f t="shared" si="26"/>
        <v>0.44399394869979164</v>
      </c>
      <c r="O217" s="1"/>
      <c r="P217" s="3">
        <f t="shared" si="29"/>
        <v>1.7999999999999958</v>
      </c>
      <c r="Q217" s="3">
        <v>0.17493259999999999</v>
      </c>
      <c r="R217" s="10">
        <v>1.0542740000000001E-4</v>
      </c>
      <c r="S217" s="3">
        <f t="shared" si="30"/>
        <v>951.80722891566279</v>
      </c>
      <c r="T217" s="3">
        <f t="shared" si="20"/>
        <v>0.27925630000000001</v>
      </c>
      <c r="U217" s="3">
        <f t="shared" si="21"/>
        <v>3.0478180000000001E-4</v>
      </c>
      <c r="X217" s="7"/>
      <c r="Y217" s="7"/>
      <c r="AB217" s="7"/>
    </row>
    <row r="218" spans="1:28" x14ac:dyDescent="0.25">
      <c r="A218" t="s">
        <v>213</v>
      </c>
      <c r="C218" s="3">
        <v>0.92173484000000006</v>
      </c>
      <c r="D218" s="4">
        <f t="shared" si="25"/>
        <v>-1.6882947098400001</v>
      </c>
      <c r="E218" s="5">
        <f t="shared" si="26"/>
        <v>0.15600023403374841</v>
      </c>
      <c r="O218" s="1"/>
      <c r="P218" s="3">
        <f t="shared" si="29"/>
        <v>1.8149999999999957</v>
      </c>
      <c r="Q218" s="3">
        <v>0.1398634</v>
      </c>
      <c r="R218" s="10">
        <v>6.0479999999999997E-5</v>
      </c>
      <c r="S218" s="3">
        <f t="shared" si="30"/>
        <v>957.83132530120497</v>
      </c>
      <c r="T218" s="3">
        <f t="shared" si="20"/>
        <v>0.2209971</v>
      </c>
      <c r="U218" s="3">
        <f t="shared" si="21"/>
        <v>1.8185130000000001E-4</v>
      </c>
      <c r="X218" s="7"/>
      <c r="Y218" s="7"/>
      <c r="AB218" s="7"/>
    </row>
    <row r="219" spans="1:28" x14ac:dyDescent="0.25">
      <c r="A219" t="s">
        <v>214</v>
      </c>
      <c r="C219" s="3">
        <v>1.0032668</v>
      </c>
      <c r="D219" s="4">
        <f t="shared" si="25"/>
        <v>-1.1278440168000001</v>
      </c>
      <c r="E219" s="14">
        <f t="shared" si="26"/>
        <v>0.24455919939834547</v>
      </c>
      <c r="O219" s="1"/>
      <c r="P219" s="3">
        <f t="shared" si="29"/>
        <v>1.8299999999999956</v>
      </c>
      <c r="Q219" s="3">
        <v>0.11419</v>
      </c>
      <c r="R219" s="10">
        <v>3.379097E-5</v>
      </c>
      <c r="S219" s="3">
        <f t="shared" si="30"/>
        <v>963.85542168674715</v>
      </c>
      <c r="T219" s="3">
        <f t="shared" si="20"/>
        <v>0.17493259999999999</v>
      </c>
      <c r="U219" s="3">
        <f t="shared" si="21"/>
        <v>1.0542740000000001E-4</v>
      </c>
      <c r="X219" s="7"/>
      <c r="Y219" s="7"/>
      <c r="AB219" s="7"/>
    </row>
    <row r="220" spans="1:28" x14ac:dyDescent="0.25">
      <c r="A220" t="s">
        <v>215</v>
      </c>
      <c r="C220" s="3">
        <v>0.84268138999999997</v>
      </c>
      <c r="D220" s="4">
        <f t="shared" si="25"/>
        <v>-2.2317081251400008</v>
      </c>
      <c r="E220" s="5">
        <f t="shared" si="26"/>
        <v>9.6939005593309799E-2</v>
      </c>
      <c r="P220" s="3">
        <f t="shared" si="29"/>
        <v>1.8449999999999955</v>
      </c>
      <c r="Q220" s="3">
        <v>9.5849400000000001E-2</v>
      </c>
      <c r="R220" s="10">
        <v>1.836058E-5</v>
      </c>
      <c r="S220" s="3">
        <f t="shared" si="30"/>
        <v>969.8795180722891</v>
      </c>
      <c r="T220" s="3">
        <f t="shared" si="20"/>
        <v>0.1398634</v>
      </c>
      <c r="U220" s="3">
        <f t="shared" si="21"/>
        <v>6.0479999999999997E-5</v>
      </c>
      <c r="X220" s="7"/>
      <c r="Y220" s="7"/>
      <c r="AB220" s="7"/>
    </row>
    <row r="221" spans="1:28" x14ac:dyDescent="0.25">
      <c r="A221" t="s">
        <v>216</v>
      </c>
      <c r="C221" s="3">
        <v>0.90098999000000002</v>
      </c>
      <c r="D221" s="4">
        <f t="shared" si="25"/>
        <v>-1.8308948087400001</v>
      </c>
      <c r="E221" s="5">
        <f t="shared" si="26"/>
        <v>0.13813171049381889</v>
      </c>
      <c r="P221" s="3">
        <f t="shared" si="29"/>
        <v>1.8599999999999954</v>
      </c>
      <c r="Q221" s="3">
        <v>8.2430729999999994E-2</v>
      </c>
      <c r="R221" s="10">
        <v>9.9346570000000007E-6</v>
      </c>
      <c r="S221" s="3">
        <f t="shared" si="30"/>
        <v>975.90361445783151</v>
      </c>
      <c r="T221" s="3">
        <f t="shared" si="20"/>
        <v>0.11419</v>
      </c>
      <c r="U221" s="3">
        <f t="shared" si="21"/>
        <v>3.379097E-5</v>
      </c>
      <c r="X221" s="7"/>
      <c r="Y221" s="7"/>
      <c r="AB221" s="7"/>
    </row>
    <row r="222" spans="1:28" x14ac:dyDescent="0.25">
      <c r="A222" t="s">
        <v>217</v>
      </c>
      <c r="C222" s="3">
        <v>1.2266049400000001</v>
      </c>
      <c r="D222" s="4">
        <f t="shared" si="25"/>
        <v>0.40738235755999952</v>
      </c>
      <c r="E222" s="14">
        <f t="shared" si="26"/>
        <v>0.60046005152416393</v>
      </c>
      <c r="P222" s="3">
        <f t="shared" si="29"/>
        <v>1.8749999999999953</v>
      </c>
      <c r="Q222" s="3">
        <v>7.1603600000000003E-2</v>
      </c>
      <c r="R222" s="10">
        <v>5.1686769999999997E-6</v>
      </c>
      <c r="S222" s="3">
        <f t="shared" si="30"/>
        <v>981.92771084337346</v>
      </c>
      <c r="T222" s="3">
        <f t="shared" si="20"/>
        <v>9.5849400000000001E-2</v>
      </c>
      <c r="U222" s="3">
        <f t="shared" si="21"/>
        <v>1.836058E-5</v>
      </c>
      <c r="X222" s="7"/>
      <c r="Y222" s="7"/>
      <c r="AB222" s="7"/>
    </row>
    <row r="223" spans="1:28" x14ac:dyDescent="0.25">
      <c r="A223" t="s">
        <v>218</v>
      </c>
      <c r="C223" s="3">
        <v>1.1533123599999999</v>
      </c>
      <c r="D223" s="4">
        <f t="shared" si="25"/>
        <v>-9.6430837360000687E-2</v>
      </c>
      <c r="E223" s="14">
        <f t="shared" si="26"/>
        <v>0.4759109545824956</v>
      </c>
      <c r="P223" s="3">
        <f t="shared" si="29"/>
        <v>1.8899999999999952</v>
      </c>
      <c r="Q223" s="3">
        <v>6.1543309999999997E-2</v>
      </c>
      <c r="R223" s="10">
        <v>2.6615720000000001E-6</v>
      </c>
      <c r="S223" s="3">
        <f t="shared" si="30"/>
        <v>987.95180722891564</v>
      </c>
      <c r="T223" s="3">
        <f t="shared" si="20"/>
        <v>8.2430729999999994E-2</v>
      </c>
      <c r="U223" s="3">
        <f t="shared" si="21"/>
        <v>9.9346570000000007E-6</v>
      </c>
      <c r="X223" s="7"/>
      <c r="Y223" s="7"/>
      <c r="AB223" s="7"/>
    </row>
    <row r="224" spans="1:28" x14ac:dyDescent="0.25">
      <c r="A224" t="s">
        <v>219</v>
      </c>
      <c r="C224" s="3">
        <v>1.02353808</v>
      </c>
      <c r="D224" s="4">
        <f t="shared" si="25"/>
        <v>-0.98849923808000018</v>
      </c>
      <c r="E224" s="14">
        <f t="shared" si="26"/>
        <v>0.27120860812333736</v>
      </c>
      <c r="S224" s="3">
        <f t="shared" si="30"/>
        <v>993.97590361445771</v>
      </c>
      <c r="T224" s="3">
        <f t="shared" si="20"/>
        <v>7.1603600000000003E-2</v>
      </c>
      <c r="U224" s="3">
        <f t="shared" si="21"/>
        <v>5.1686769999999997E-6</v>
      </c>
      <c r="X224" s="7"/>
      <c r="Y224" s="7"/>
      <c r="AB224" s="7"/>
    </row>
    <row r="225" spans="1:28" x14ac:dyDescent="0.25">
      <c r="A225" t="s">
        <v>220</v>
      </c>
      <c r="C225" s="3">
        <v>0.75558972000000002</v>
      </c>
      <c r="D225" s="4">
        <f t="shared" si="25"/>
        <v>-2.8303762647199999</v>
      </c>
      <c r="E225" s="5">
        <f t="shared" si="26"/>
        <v>5.5704602493439774E-2</v>
      </c>
      <c r="S225" s="3">
        <f t="shared" si="30"/>
        <v>1000</v>
      </c>
      <c r="T225" s="3">
        <f t="shared" si="20"/>
        <v>6.1543309999999997E-2</v>
      </c>
      <c r="U225" s="3">
        <f t="shared" si="21"/>
        <v>2.6615720000000001E-6</v>
      </c>
      <c r="X225" s="7"/>
      <c r="Y225" s="7"/>
      <c r="AB225" s="7"/>
    </row>
    <row r="226" spans="1:28" x14ac:dyDescent="0.25">
      <c r="A226" t="s">
        <v>221</v>
      </c>
      <c r="C226" s="3">
        <v>0.92040184999999997</v>
      </c>
      <c r="D226" s="4">
        <f t="shared" si="25"/>
        <v>-1.6974576831000006</v>
      </c>
      <c r="E226" s="5">
        <f t="shared" si="26"/>
        <v>0.15479759804309615</v>
      </c>
      <c r="P226" s="3">
        <f>MIN(P57:P223)</f>
        <v>-0.6</v>
      </c>
      <c r="S226" s="3">
        <f>S225</f>
        <v>1000</v>
      </c>
      <c r="T226" s="3">
        <v>0</v>
      </c>
      <c r="U226" s="3">
        <v>0</v>
      </c>
      <c r="Y226" s="7"/>
      <c r="AB226" s="7"/>
    </row>
    <row r="227" spans="1:28" x14ac:dyDescent="0.25">
      <c r="A227" t="s">
        <v>222</v>
      </c>
      <c r="C227" s="3">
        <v>0.85463716000000001</v>
      </c>
      <c r="D227" s="4">
        <f t="shared" si="25"/>
        <v>-2.1495241621600005</v>
      </c>
      <c r="E227" s="5">
        <f t="shared" si="26"/>
        <v>0.10437569673840198</v>
      </c>
      <c r="P227" s="3">
        <f>MAX(P57:P223)</f>
        <v>1.8899999999999952</v>
      </c>
      <c r="S227" s="3">
        <v>1000</v>
      </c>
      <c r="T227" s="3">
        <v>0</v>
      </c>
      <c r="U227" s="3">
        <v>0</v>
      </c>
      <c r="Y227" s="7"/>
      <c r="AB227" s="7"/>
    </row>
    <row r="228" spans="1:28" x14ac:dyDescent="0.25">
      <c r="A228" t="s">
        <v>223</v>
      </c>
      <c r="C228" s="3">
        <v>0.87710838000000002</v>
      </c>
      <c r="D228" s="4">
        <f t="shared" si="25"/>
        <v>-1.9950569958800006</v>
      </c>
      <c r="E228" s="5">
        <f t="shared" si="26"/>
        <v>0.11972288340234365</v>
      </c>
    </row>
    <row r="229" spans="1:28" x14ac:dyDescent="0.25">
      <c r="A229" t="s">
        <v>224</v>
      </c>
      <c r="C229" s="3">
        <v>0.96818296000000004</v>
      </c>
      <c r="D229" s="4">
        <f t="shared" si="25"/>
        <v>-1.3690103329600003</v>
      </c>
      <c r="E229" s="5">
        <f t="shared" si="26"/>
        <v>0.2027797890894972</v>
      </c>
    </row>
    <row r="230" spans="1:28" x14ac:dyDescent="0.25">
      <c r="A230" t="s">
        <v>225</v>
      </c>
      <c r="C230" s="3">
        <v>0.97500960000000003</v>
      </c>
      <c r="D230" s="4">
        <f t="shared" si="25"/>
        <v>-1.3220840096000002</v>
      </c>
      <c r="E230" s="14">
        <f t="shared" si="26"/>
        <v>0.21047177754414248</v>
      </c>
    </row>
    <row r="231" spans="1:28" x14ac:dyDescent="0.25">
      <c r="A231" t="s">
        <v>226</v>
      </c>
      <c r="C231" s="3">
        <v>0.84363513999999995</v>
      </c>
      <c r="D231" s="4">
        <f t="shared" si="25"/>
        <v>-2.2251520476400009</v>
      </c>
      <c r="E231" s="5">
        <f t="shared" si="26"/>
        <v>9.7514455210606282E-2</v>
      </c>
    </row>
    <row r="232" spans="1:28" x14ac:dyDescent="0.25">
      <c r="A232" t="s">
        <v>227</v>
      </c>
      <c r="C232" s="3">
        <v>1.11983627</v>
      </c>
      <c r="D232" s="4">
        <f t="shared" si="25"/>
        <v>-0.32654548002000094</v>
      </c>
      <c r="E232" s="14">
        <f t="shared" si="26"/>
        <v>0.4190813977154868</v>
      </c>
    </row>
    <row r="233" spans="1:28" x14ac:dyDescent="0.25">
      <c r="A233" t="s">
        <v>228</v>
      </c>
      <c r="C233" s="3">
        <v>1.0125619299999999</v>
      </c>
      <c r="D233" s="4">
        <f t="shared" si="25"/>
        <v>-1.0639492931800012</v>
      </c>
      <c r="E233" s="14">
        <f t="shared" si="26"/>
        <v>0.2565554632872854</v>
      </c>
    </row>
    <row r="234" spans="1:28" x14ac:dyDescent="0.25">
      <c r="A234" t="s">
        <v>229</v>
      </c>
      <c r="C234" s="3">
        <v>0.89441444999999997</v>
      </c>
      <c r="D234" s="4">
        <f t="shared" ref="D234:D297" si="31">-8.0243+6.874*C234</f>
        <v>-1.8760950707000008</v>
      </c>
      <c r="E234" s="5">
        <f t="shared" ref="E234:E297" si="32">EXP(D234)/(1+EXP(D234))</f>
        <v>0.13283804597869003</v>
      </c>
    </row>
    <row r="235" spans="1:28" x14ac:dyDescent="0.25">
      <c r="A235" t="s">
        <v>230</v>
      </c>
      <c r="C235" s="3">
        <v>0.71570433</v>
      </c>
      <c r="D235" s="4">
        <f t="shared" si="31"/>
        <v>-3.1045484355800008</v>
      </c>
      <c r="E235" s="5">
        <f t="shared" si="32"/>
        <v>4.2920025845506263E-2</v>
      </c>
    </row>
    <row r="236" spans="1:28" x14ac:dyDescent="0.25">
      <c r="A236" t="s">
        <v>231</v>
      </c>
      <c r="C236" s="3">
        <v>0.89331479999999996</v>
      </c>
      <c r="D236" s="4">
        <f t="shared" si="31"/>
        <v>-1.8836540648000009</v>
      </c>
      <c r="E236" s="5">
        <f t="shared" si="32"/>
        <v>0.13196972363276785</v>
      </c>
    </row>
    <row r="237" spans="1:28" x14ac:dyDescent="0.25">
      <c r="A237" t="s">
        <v>232</v>
      </c>
      <c r="C237" s="3">
        <v>0.97535795999999997</v>
      </c>
      <c r="D237" s="4">
        <f t="shared" si="31"/>
        <v>-1.3196893829600009</v>
      </c>
      <c r="E237" s="14">
        <f t="shared" si="32"/>
        <v>0.21086997670073113</v>
      </c>
    </row>
    <row r="238" spans="1:28" x14ac:dyDescent="0.25">
      <c r="A238" t="s">
        <v>233</v>
      </c>
      <c r="C238" s="3">
        <v>0.75473836999999999</v>
      </c>
      <c r="D238" s="4">
        <f t="shared" si="31"/>
        <v>-2.8362284446200006</v>
      </c>
      <c r="E238" s="5">
        <f t="shared" si="32"/>
        <v>5.5397567665137433E-2</v>
      </c>
    </row>
    <row r="239" spans="1:28" x14ac:dyDescent="0.25">
      <c r="A239" t="s">
        <v>234</v>
      </c>
      <c r="C239" s="3">
        <v>0.98568224999999998</v>
      </c>
      <c r="D239" s="4">
        <f t="shared" si="31"/>
        <v>-1.2487202135000004</v>
      </c>
      <c r="E239" s="14">
        <f t="shared" si="32"/>
        <v>0.22292175461257346</v>
      </c>
    </row>
    <row r="240" spans="1:28" x14ac:dyDescent="0.25">
      <c r="A240" t="s">
        <v>235</v>
      </c>
      <c r="C240" s="3">
        <v>0.99598604999999996</v>
      </c>
      <c r="D240" s="4">
        <f t="shared" si="31"/>
        <v>-1.1778918923000008</v>
      </c>
      <c r="E240" s="14">
        <f t="shared" si="32"/>
        <v>0.23543145129906298</v>
      </c>
    </row>
    <row r="241" spans="1:5" x14ac:dyDescent="0.25">
      <c r="A241" t="s">
        <v>236</v>
      </c>
      <c r="C241" s="3">
        <v>0.96828250000000005</v>
      </c>
      <c r="D241" s="4">
        <f t="shared" si="31"/>
        <v>-1.3683260950000005</v>
      </c>
      <c r="E241" s="5">
        <f t="shared" si="32"/>
        <v>0.20289042559392192</v>
      </c>
    </row>
    <row r="242" spans="1:5" x14ac:dyDescent="0.25">
      <c r="A242" t="s">
        <v>237</v>
      </c>
      <c r="C242" s="3">
        <v>1.1196602899999999</v>
      </c>
      <c r="D242" s="4">
        <f t="shared" si="31"/>
        <v>-0.32775516654000114</v>
      </c>
      <c r="E242" s="14">
        <f t="shared" si="32"/>
        <v>0.41878692575594645</v>
      </c>
    </row>
    <row r="243" spans="1:5" x14ac:dyDescent="0.25">
      <c r="A243" t="s">
        <v>238</v>
      </c>
      <c r="C243" s="3">
        <v>0.86486816</v>
      </c>
      <c r="D243" s="4">
        <f t="shared" si="31"/>
        <v>-2.0791962681600005</v>
      </c>
      <c r="E243" s="5">
        <f t="shared" si="32"/>
        <v>0.11113533796701658</v>
      </c>
    </row>
    <row r="244" spans="1:5" x14ac:dyDescent="0.25">
      <c r="A244" t="s">
        <v>239</v>
      </c>
      <c r="C244" s="3">
        <v>1.2096535900000001</v>
      </c>
      <c r="D244" s="4">
        <f t="shared" si="31"/>
        <v>0.29085877766000046</v>
      </c>
      <c r="E244" s="14">
        <f t="shared" si="32"/>
        <v>0.57220636291017313</v>
      </c>
    </row>
    <row r="245" spans="1:5" x14ac:dyDescent="0.25">
      <c r="A245" t="s">
        <v>240</v>
      </c>
      <c r="C245" s="3">
        <v>1.05970867</v>
      </c>
      <c r="D245" s="4">
        <f t="shared" si="31"/>
        <v>-0.73986260242000057</v>
      </c>
      <c r="E245" s="14">
        <f t="shared" si="32"/>
        <v>0.32303418955986862</v>
      </c>
    </row>
    <row r="246" spans="1:5" x14ac:dyDescent="0.25">
      <c r="A246" t="s">
        <v>241</v>
      </c>
      <c r="C246" s="3">
        <v>1.2871163699999999</v>
      </c>
      <c r="D246" s="4">
        <f t="shared" si="31"/>
        <v>0.823337927379999</v>
      </c>
      <c r="E246" s="14">
        <f t="shared" si="32"/>
        <v>0.69494442969883197</v>
      </c>
    </row>
    <row r="247" spans="1:5" x14ac:dyDescent="0.25">
      <c r="A247" t="s">
        <v>242</v>
      </c>
      <c r="C247" s="3">
        <v>1.07205829</v>
      </c>
      <c r="D247" s="4">
        <f t="shared" si="31"/>
        <v>-0.6549713145400009</v>
      </c>
      <c r="E247" s="14">
        <f t="shared" si="32"/>
        <v>0.34187013900625962</v>
      </c>
    </row>
    <row r="248" spans="1:5" x14ac:dyDescent="0.25">
      <c r="A248" t="s">
        <v>243</v>
      </c>
      <c r="C248" s="3">
        <v>1.16970387</v>
      </c>
      <c r="D248" s="4">
        <f t="shared" si="31"/>
        <v>1.6244402379999912E-2</v>
      </c>
      <c r="E248" s="14">
        <f t="shared" si="32"/>
        <v>0.50406101129354841</v>
      </c>
    </row>
    <row r="249" spans="1:5" x14ac:dyDescent="0.25">
      <c r="A249" t="s">
        <v>244</v>
      </c>
      <c r="C249" s="3">
        <v>0.84460674000000002</v>
      </c>
      <c r="D249" s="4">
        <f t="shared" si="31"/>
        <v>-2.2184732692400004</v>
      </c>
      <c r="E249" s="5">
        <f t="shared" si="32"/>
        <v>9.8103805732634455E-2</v>
      </c>
    </row>
    <row r="250" spans="1:5" x14ac:dyDescent="0.25">
      <c r="A250" t="s">
        <v>245</v>
      </c>
      <c r="C250" s="3">
        <v>0.95106566000000003</v>
      </c>
      <c r="D250" s="4">
        <f t="shared" si="31"/>
        <v>-1.4866746531600006</v>
      </c>
      <c r="E250" s="5">
        <f t="shared" si="32"/>
        <v>0.18442136847316631</v>
      </c>
    </row>
    <row r="251" spans="1:5" x14ac:dyDescent="0.25">
      <c r="A251" t="s">
        <v>246</v>
      </c>
      <c r="C251" s="3">
        <v>1.07283949</v>
      </c>
      <c r="D251" s="4">
        <f t="shared" si="31"/>
        <v>-0.64960134574000072</v>
      </c>
      <c r="E251" s="14">
        <f t="shared" si="32"/>
        <v>0.34307937877515809</v>
      </c>
    </row>
    <row r="252" spans="1:5" x14ac:dyDescent="0.25">
      <c r="A252" t="s">
        <v>247</v>
      </c>
      <c r="C252" s="3">
        <v>0.77212375</v>
      </c>
      <c r="D252" s="4">
        <f t="shared" si="31"/>
        <v>-2.7167213425000005</v>
      </c>
      <c r="E252" s="5">
        <f t="shared" si="32"/>
        <v>6.1993848628298563E-2</v>
      </c>
    </row>
    <row r="253" spans="1:5" x14ac:dyDescent="0.25">
      <c r="A253" t="s">
        <v>248</v>
      </c>
      <c r="C253" s="3">
        <v>1.35817747</v>
      </c>
      <c r="D253" s="4">
        <f t="shared" si="31"/>
        <v>1.3118119287799992</v>
      </c>
      <c r="E253" s="14">
        <f t="shared" si="32"/>
        <v>0.78781619917302181</v>
      </c>
    </row>
    <row r="254" spans="1:5" x14ac:dyDescent="0.25">
      <c r="A254" t="s">
        <v>249</v>
      </c>
      <c r="C254" s="3">
        <v>1.28563611</v>
      </c>
      <c r="D254" s="4">
        <f t="shared" si="31"/>
        <v>0.81316262013999996</v>
      </c>
      <c r="E254" s="14">
        <f t="shared" si="32"/>
        <v>0.69278302970813643</v>
      </c>
    </row>
    <row r="255" spans="1:5" x14ac:dyDescent="0.25">
      <c r="A255" t="s">
        <v>250</v>
      </c>
      <c r="C255" s="3">
        <v>1.37505397</v>
      </c>
      <c r="D255" s="4">
        <f t="shared" si="31"/>
        <v>1.4278209897799989</v>
      </c>
      <c r="E255" s="6">
        <f t="shared" si="32"/>
        <v>0.80656157367130488</v>
      </c>
    </row>
    <row r="256" spans="1:5" x14ac:dyDescent="0.25">
      <c r="A256" t="s">
        <v>251</v>
      </c>
      <c r="C256" s="3">
        <v>1.14540427</v>
      </c>
      <c r="D256" s="4">
        <f t="shared" si="31"/>
        <v>-0.15079104802000032</v>
      </c>
      <c r="E256" s="14">
        <f t="shared" si="32"/>
        <v>0.46237350673700855</v>
      </c>
    </row>
    <row r="257" spans="1:5" x14ac:dyDescent="0.25">
      <c r="A257" t="s">
        <v>252</v>
      </c>
      <c r="C257" s="3">
        <v>1.6276910099999999</v>
      </c>
      <c r="D257" s="4">
        <f t="shared" si="31"/>
        <v>3.1644480027399986</v>
      </c>
      <c r="E257" s="6">
        <f t="shared" si="32"/>
        <v>0.95947425385301355</v>
      </c>
    </row>
    <row r="258" spans="1:5" x14ac:dyDescent="0.25">
      <c r="A258" t="s">
        <v>253</v>
      </c>
      <c r="C258" s="3">
        <v>1.2088492099999999</v>
      </c>
      <c r="D258" s="4">
        <f t="shared" si="31"/>
        <v>0.28532946953999883</v>
      </c>
      <c r="E258" s="14">
        <f t="shared" si="32"/>
        <v>0.57085232720864165</v>
      </c>
    </row>
    <row r="259" spans="1:5" x14ac:dyDescent="0.25">
      <c r="A259" t="s">
        <v>254</v>
      </c>
      <c r="C259" s="3">
        <v>1.32996519</v>
      </c>
      <c r="D259" s="4">
        <f t="shared" si="31"/>
        <v>1.1178807160600002</v>
      </c>
      <c r="E259" s="14">
        <f t="shared" si="32"/>
        <v>0.75359539947388998</v>
      </c>
    </row>
    <row r="260" spans="1:5" x14ac:dyDescent="0.25">
      <c r="A260" t="s">
        <v>255</v>
      </c>
      <c r="C260" s="3">
        <v>1.27100306</v>
      </c>
      <c r="D260" s="4">
        <f t="shared" si="31"/>
        <v>0.71257503443999859</v>
      </c>
      <c r="E260" s="14">
        <f t="shared" si="32"/>
        <v>0.67096989841861443</v>
      </c>
    </row>
    <row r="261" spans="1:5" x14ac:dyDescent="0.25">
      <c r="A261" t="s">
        <v>256</v>
      </c>
      <c r="C261" s="3">
        <v>0.98545674000000005</v>
      </c>
      <c r="D261" s="4">
        <f t="shared" si="31"/>
        <v>-1.2502703692399999</v>
      </c>
      <c r="E261" s="14">
        <f t="shared" si="32"/>
        <v>0.2226533401245499</v>
      </c>
    </row>
    <row r="262" spans="1:5" x14ac:dyDescent="0.25">
      <c r="A262" t="s">
        <v>257</v>
      </c>
      <c r="C262" s="3">
        <v>1.40615351</v>
      </c>
      <c r="D262" s="4">
        <f t="shared" si="31"/>
        <v>1.6415992277399987</v>
      </c>
      <c r="E262" s="6">
        <f t="shared" si="32"/>
        <v>0.83775242715711429</v>
      </c>
    </row>
    <row r="263" spans="1:5" x14ac:dyDescent="0.25">
      <c r="A263" t="s">
        <v>258</v>
      </c>
      <c r="C263" s="3">
        <v>0.95529352999999995</v>
      </c>
      <c r="D263" s="4">
        <f t="shared" si="31"/>
        <v>-1.4576122747800007</v>
      </c>
      <c r="E263" s="5">
        <f t="shared" si="32"/>
        <v>0.18883279324169644</v>
      </c>
    </row>
    <row r="264" spans="1:5" x14ac:dyDescent="0.25">
      <c r="A264" t="s">
        <v>259</v>
      </c>
      <c r="C264" s="3">
        <v>1.2499853000000001</v>
      </c>
      <c r="D264" s="4">
        <f t="shared" si="31"/>
        <v>0.56809895219999973</v>
      </c>
      <c r="E264" s="14">
        <f t="shared" si="32"/>
        <v>0.63832440267610757</v>
      </c>
    </row>
    <row r="265" spans="1:5" x14ac:dyDescent="0.25">
      <c r="A265" t="s">
        <v>260</v>
      </c>
      <c r="C265" s="3">
        <v>1.61482616</v>
      </c>
      <c r="D265" s="4">
        <f t="shared" si="31"/>
        <v>3.0760150238400001</v>
      </c>
      <c r="E265" s="6">
        <f t="shared" si="32"/>
        <v>0.95589247473777661</v>
      </c>
    </row>
    <row r="266" spans="1:5" x14ac:dyDescent="0.25">
      <c r="A266" t="s">
        <v>261</v>
      </c>
      <c r="C266" s="3">
        <v>1.5176621800000001</v>
      </c>
      <c r="D266" s="4">
        <f t="shared" si="31"/>
        <v>2.4081098253200004</v>
      </c>
      <c r="E266" s="6">
        <f t="shared" si="32"/>
        <v>0.91744363141742735</v>
      </c>
    </row>
    <row r="267" spans="1:5" x14ac:dyDescent="0.25">
      <c r="A267" t="s">
        <v>262</v>
      </c>
      <c r="C267" s="3">
        <v>1.5937151300000001</v>
      </c>
      <c r="D267" s="4">
        <f t="shared" si="31"/>
        <v>2.9308978036200006</v>
      </c>
      <c r="E267" s="6">
        <f t="shared" si="32"/>
        <v>0.94935286068782465</v>
      </c>
    </row>
    <row r="268" spans="1:5" x14ac:dyDescent="0.25">
      <c r="A268" t="s">
        <v>263</v>
      </c>
      <c r="C268" s="3">
        <v>1.3361940000000001</v>
      </c>
      <c r="D268" s="4">
        <f t="shared" si="31"/>
        <v>1.1606975560000006</v>
      </c>
      <c r="E268" s="14">
        <f t="shared" si="32"/>
        <v>0.76145944129724252</v>
      </c>
    </row>
    <row r="269" spans="1:5" x14ac:dyDescent="0.25">
      <c r="A269" t="s">
        <v>264</v>
      </c>
      <c r="C269" s="3">
        <v>1.4804833900000001</v>
      </c>
      <c r="D269" s="4">
        <f t="shared" si="31"/>
        <v>2.1525428228599992</v>
      </c>
      <c r="E269" s="6">
        <f t="shared" si="32"/>
        <v>0.89590615510501304</v>
      </c>
    </row>
    <row r="270" spans="1:5" x14ac:dyDescent="0.25">
      <c r="A270" t="s">
        <v>265</v>
      </c>
      <c r="C270" s="3">
        <v>1.60375863</v>
      </c>
      <c r="D270" s="4">
        <f t="shared" si="31"/>
        <v>2.9999368226199987</v>
      </c>
      <c r="E270" s="6">
        <f t="shared" si="32"/>
        <v>0.95257127259782592</v>
      </c>
    </row>
    <row r="271" spans="1:5" x14ac:dyDescent="0.25">
      <c r="A271" t="s">
        <v>266</v>
      </c>
      <c r="C271" s="3">
        <v>1.6343743500000001</v>
      </c>
      <c r="D271" s="4">
        <f t="shared" si="31"/>
        <v>3.2103892818999995</v>
      </c>
      <c r="E271" s="6">
        <f t="shared" si="32"/>
        <v>0.96122337784780143</v>
      </c>
    </row>
    <row r="272" spans="1:5" x14ac:dyDescent="0.25">
      <c r="A272" t="s">
        <v>267</v>
      </c>
      <c r="C272" s="3">
        <v>1.41759667</v>
      </c>
      <c r="D272" s="4">
        <f t="shared" si="31"/>
        <v>1.72025950958</v>
      </c>
      <c r="E272" s="6">
        <f t="shared" si="32"/>
        <v>0.84816225979585336</v>
      </c>
    </row>
    <row r="273" spans="1:5" x14ac:dyDescent="0.25">
      <c r="A273" t="s">
        <v>268</v>
      </c>
      <c r="C273" s="3">
        <v>1.1897213</v>
      </c>
      <c r="D273" s="4">
        <f t="shared" si="31"/>
        <v>0.15384421619999955</v>
      </c>
      <c r="E273" s="14">
        <f t="shared" si="32"/>
        <v>0.53838537500613748</v>
      </c>
    </row>
    <row r="274" spans="1:5" x14ac:dyDescent="0.25">
      <c r="A274" t="s">
        <v>269</v>
      </c>
      <c r="C274" s="3">
        <v>1.7065141800000001</v>
      </c>
      <c r="D274" s="4">
        <f t="shared" si="31"/>
        <v>3.7062784733199994</v>
      </c>
      <c r="E274" s="6">
        <f t="shared" si="32"/>
        <v>0.97602036382536739</v>
      </c>
    </row>
    <row r="275" spans="1:5" x14ac:dyDescent="0.25">
      <c r="A275" t="s">
        <v>270</v>
      </c>
      <c r="C275" s="3">
        <v>1.61901355</v>
      </c>
      <c r="D275" s="4">
        <f t="shared" si="31"/>
        <v>3.1047991426999992</v>
      </c>
      <c r="E275" s="6">
        <f t="shared" si="32"/>
        <v>0.95709027149574377</v>
      </c>
    </row>
    <row r="276" spans="1:5" x14ac:dyDescent="0.25">
      <c r="A276" t="s">
        <v>271</v>
      </c>
      <c r="C276" s="3">
        <v>1.5819881499999999</v>
      </c>
      <c r="D276" s="4">
        <f t="shared" si="31"/>
        <v>2.8502865430999993</v>
      </c>
      <c r="E276" s="6">
        <f t="shared" si="32"/>
        <v>0.94533349267113942</v>
      </c>
    </row>
    <row r="277" spans="1:5" x14ac:dyDescent="0.25">
      <c r="A277" t="s">
        <v>272</v>
      </c>
      <c r="C277" s="3">
        <v>1.6058298099999999</v>
      </c>
      <c r="D277" s="4">
        <f t="shared" si="31"/>
        <v>3.0141741139399993</v>
      </c>
      <c r="E277" s="6">
        <f t="shared" si="32"/>
        <v>0.95321037387153118</v>
      </c>
    </row>
    <row r="278" spans="1:5" x14ac:dyDescent="0.25">
      <c r="A278" t="s">
        <v>273</v>
      </c>
      <c r="C278" s="3">
        <v>1.6578564499999999</v>
      </c>
      <c r="D278" s="4">
        <f t="shared" si="31"/>
        <v>3.3718052372999985</v>
      </c>
      <c r="E278" s="6">
        <f t="shared" si="32"/>
        <v>0.96681166441368549</v>
      </c>
    </row>
    <row r="279" spans="1:5" x14ac:dyDescent="0.25">
      <c r="A279" t="s">
        <v>274</v>
      </c>
      <c r="C279" s="3">
        <v>1.2414960500000001</v>
      </c>
      <c r="D279" s="4">
        <f t="shared" si="31"/>
        <v>0.50974384769999936</v>
      </c>
      <c r="E279" s="14">
        <f t="shared" si="32"/>
        <v>0.62474642447026962</v>
      </c>
    </row>
    <row r="280" spans="1:5" x14ac:dyDescent="0.25">
      <c r="A280" t="s">
        <v>275</v>
      </c>
      <c r="C280" s="3">
        <v>1.5243325700000001</v>
      </c>
      <c r="D280" s="4">
        <f t="shared" si="31"/>
        <v>2.4539620861800007</v>
      </c>
      <c r="E280" s="6">
        <f t="shared" si="32"/>
        <v>0.92085070814793923</v>
      </c>
    </row>
    <row r="281" spans="1:5" x14ac:dyDescent="0.25">
      <c r="A281" t="s">
        <v>276</v>
      </c>
      <c r="C281" s="3">
        <v>1.69870538</v>
      </c>
      <c r="D281" s="4">
        <f t="shared" si="31"/>
        <v>3.6526007821200004</v>
      </c>
      <c r="E281" s="6">
        <f t="shared" si="32"/>
        <v>0.97473143336042467</v>
      </c>
    </row>
    <row r="282" spans="1:5" x14ac:dyDescent="0.25">
      <c r="A282" t="s">
        <v>277</v>
      </c>
      <c r="C282" s="3">
        <v>1.4890576900000001</v>
      </c>
      <c r="D282" s="4">
        <f t="shared" si="31"/>
        <v>2.2114825610600004</v>
      </c>
      <c r="E282" s="6">
        <f t="shared" si="32"/>
        <v>0.9012759201008409</v>
      </c>
    </row>
    <row r="283" spans="1:5" x14ac:dyDescent="0.25">
      <c r="A283" t="s">
        <v>278</v>
      </c>
      <c r="C283" s="3">
        <v>1.6675812999999999</v>
      </c>
      <c r="D283" s="4">
        <f t="shared" si="31"/>
        <v>3.4386538561999984</v>
      </c>
      <c r="E283" s="6">
        <f t="shared" si="32"/>
        <v>0.96889096696894006</v>
      </c>
    </row>
    <row r="284" spans="1:5" x14ac:dyDescent="0.25">
      <c r="A284" t="s">
        <v>279</v>
      </c>
      <c r="C284" s="3">
        <v>1.6605912899999999</v>
      </c>
      <c r="D284" s="4">
        <f t="shared" si="31"/>
        <v>3.390604527459999</v>
      </c>
      <c r="E284" s="6">
        <f t="shared" si="32"/>
        <v>0.96740960977665491</v>
      </c>
    </row>
    <row r="285" spans="1:5" x14ac:dyDescent="0.25">
      <c r="A285" t="s">
        <v>280</v>
      </c>
      <c r="C285" s="3">
        <v>1.62562574</v>
      </c>
      <c r="D285" s="4">
        <f t="shared" si="31"/>
        <v>3.1502513367600002</v>
      </c>
      <c r="E285" s="6">
        <f t="shared" si="32"/>
        <v>0.95891862402568484</v>
      </c>
    </row>
    <row r="286" spans="1:5" x14ac:dyDescent="0.25">
      <c r="A286" t="s">
        <v>281</v>
      </c>
      <c r="C286" s="3">
        <v>1.3370555500000001</v>
      </c>
      <c r="D286" s="4">
        <f t="shared" si="31"/>
        <v>1.1666198507000001</v>
      </c>
      <c r="E286" s="14">
        <f t="shared" si="32"/>
        <v>0.76253349450461938</v>
      </c>
    </row>
    <row r="287" spans="1:5" x14ac:dyDescent="0.25">
      <c r="A287" t="s">
        <v>282</v>
      </c>
      <c r="C287" s="3">
        <v>1.3200625399999999</v>
      </c>
      <c r="D287" s="4">
        <f t="shared" si="31"/>
        <v>1.0498098999599978</v>
      </c>
      <c r="E287" s="14">
        <f t="shared" si="32"/>
        <v>0.74073839308579992</v>
      </c>
    </row>
    <row r="288" spans="1:5" x14ac:dyDescent="0.25">
      <c r="A288" t="s">
        <v>283</v>
      </c>
      <c r="C288" s="3">
        <v>1.5856876499999999</v>
      </c>
      <c r="D288" s="4">
        <f t="shared" si="31"/>
        <v>2.8757169060999992</v>
      </c>
      <c r="E288" s="6">
        <f t="shared" si="32"/>
        <v>0.94663289921643612</v>
      </c>
    </row>
    <row r="289" spans="1:5" x14ac:dyDescent="0.25">
      <c r="A289" t="s">
        <v>284</v>
      </c>
      <c r="C289" s="3">
        <v>1.50615261</v>
      </c>
      <c r="D289" s="4">
        <f t="shared" si="31"/>
        <v>2.3289930411399986</v>
      </c>
      <c r="E289" s="6">
        <f t="shared" si="32"/>
        <v>0.91124993418296307</v>
      </c>
    </row>
    <row r="290" spans="1:5" x14ac:dyDescent="0.25">
      <c r="A290" t="s">
        <v>285</v>
      </c>
      <c r="C290" s="3">
        <v>1.3186015600000001</v>
      </c>
      <c r="D290" s="4">
        <f t="shared" si="31"/>
        <v>1.039767123439999</v>
      </c>
      <c r="E290" s="14">
        <f t="shared" si="32"/>
        <v>0.73880506989563666</v>
      </c>
    </row>
    <row r="291" spans="1:5" x14ac:dyDescent="0.25">
      <c r="A291" t="s">
        <v>286</v>
      </c>
      <c r="C291" s="3">
        <v>1.3880488200000001</v>
      </c>
      <c r="D291" s="4">
        <f t="shared" si="31"/>
        <v>1.5171475886800003</v>
      </c>
      <c r="E291" s="6">
        <f t="shared" si="32"/>
        <v>0.82011806442389523</v>
      </c>
    </row>
    <row r="292" spans="1:5" x14ac:dyDescent="0.25">
      <c r="A292" t="s">
        <v>287</v>
      </c>
      <c r="C292" s="3">
        <v>1.3461709799999999</v>
      </c>
      <c r="D292" s="4">
        <f t="shared" si="31"/>
        <v>1.2292793165199996</v>
      </c>
      <c r="E292" s="14">
        <f t="shared" si="32"/>
        <v>0.77369241291404822</v>
      </c>
    </row>
    <row r="293" spans="1:5" x14ac:dyDescent="0.25">
      <c r="A293" t="s">
        <v>288</v>
      </c>
      <c r="C293" s="3">
        <v>1.49345587</v>
      </c>
      <c r="D293" s="4">
        <f t="shared" si="31"/>
        <v>2.2417156503799998</v>
      </c>
      <c r="E293" s="6">
        <f t="shared" si="32"/>
        <v>0.9039335446892931</v>
      </c>
    </row>
    <row r="294" spans="1:5" x14ac:dyDescent="0.25">
      <c r="A294" t="s">
        <v>289</v>
      </c>
      <c r="C294" s="3">
        <v>1.57052703</v>
      </c>
      <c r="D294" s="4">
        <f t="shared" si="31"/>
        <v>2.7715028042199989</v>
      </c>
      <c r="E294" s="6">
        <f t="shared" si="32"/>
        <v>0.94111632174917437</v>
      </c>
    </row>
    <row r="295" spans="1:5" x14ac:dyDescent="0.25">
      <c r="A295" t="s">
        <v>290</v>
      </c>
      <c r="C295" s="3">
        <v>1.1150839299999999</v>
      </c>
      <c r="D295" s="4">
        <f t="shared" si="31"/>
        <v>-0.3592130651800014</v>
      </c>
      <c r="E295" s="14">
        <f t="shared" si="32"/>
        <v>0.41115007400944431</v>
      </c>
    </row>
    <row r="296" spans="1:5" x14ac:dyDescent="0.25">
      <c r="A296" t="s">
        <v>291</v>
      </c>
      <c r="C296" s="3">
        <v>1.5287669100000001</v>
      </c>
      <c r="D296" s="4">
        <f t="shared" si="31"/>
        <v>2.4844437393399996</v>
      </c>
      <c r="E296" s="6">
        <f t="shared" si="32"/>
        <v>0.92304404725796541</v>
      </c>
    </row>
    <row r="297" spans="1:5" x14ac:dyDescent="0.25">
      <c r="A297" t="s">
        <v>292</v>
      </c>
      <c r="C297" s="3">
        <v>1.60777653</v>
      </c>
      <c r="D297" s="4">
        <f t="shared" si="31"/>
        <v>3.0275558672199985</v>
      </c>
      <c r="E297" s="6">
        <f t="shared" si="32"/>
        <v>0.9538035982357681</v>
      </c>
    </row>
    <row r="298" spans="1:5" x14ac:dyDescent="0.25">
      <c r="A298" t="s">
        <v>293</v>
      </c>
      <c r="C298" s="3">
        <v>1.3905784999999999</v>
      </c>
      <c r="D298" s="4">
        <f t="shared" ref="D298:D361" si="33">-8.0243+6.874*C298</f>
        <v>1.5345366089999981</v>
      </c>
      <c r="E298" s="6">
        <f t="shared" ref="E298:E361" si="34">EXP(D298)/(1+EXP(D298))</f>
        <v>0.82266910489610279</v>
      </c>
    </row>
    <row r="299" spans="1:5" x14ac:dyDescent="0.25">
      <c r="A299" t="s">
        <v>294</v>
      </c>
      <c r="C299" s="3">
        <v>1.4435590300000001</v>
      </c>
      <c r="D299" s="4">
        <f t="shared" si="33"/>
        <v>1.8987247722199996</v>
      </c>
      <c r="E299" s="6">
        <f t="shared" si="34"/>
        <v>0.86974712693352874</v>
      </c>
    </row>
    <row r="300" spans="1:5" x14ac:dyDescent="0.25">
      <c r="A300" t="s">
        <v>295</v>
      </c>
      <c r="C300" s="3">
        <v>1.3659177199999999</v>
      </c>
      <c r="D300" s="4">
        <f t="shared" si="33"/>
        <v>1.3650184072799991</v>
      </c>
      <c r="E300" s="6">
        <f t="shared" si="34"/>
        <v>0.79657410989276589</v>
      </c>
    </row>
    <row r="301" spans="1:5" x14ac:dyDescent="0.25">
      <c r="A301" t="s">
        <v>296</v>
      </c>
      <c r="C301" s="3">
        <v>1.2562997899999999</v>
      </c>
      <c r="D301" s="4">
        <f t="shared" si="33"/>
        <v>0.61150475645999869</v>
      </c>
      <c r="E301" s="14">
        <f t="shared" si="34"/>
        <v>0.64828398091063055</v>
      </c>
    </row>
    <row r="302" spans="1:5" x14ac:dyDescent="0.25">
      <c r="A302" t="s">
        <v>297</v>
      </c>
      <c r="C302" s="3">
        <v>1.1978143999999999</v>
      </c>
      <c r="D302" s="4">
        <f t="shared" si="33"/>
        <v>0.20947618559999981</v>
      </c>
      <c r="E302" s="14">
        <f t="shared" si="34"/>
        <v>0.55217838564607458</v>
      </c>
    </row>
    <row r="303" spans="1:5" x14ac:dyDescent="0.25">
      <c r="A303" t="s">
        <v>298</v>
      </c>
      <c r="C303" s="3">
        <v>1.36854217</v>
      </c>
      <c r="D303" s="4">
        <f t="shared" si="33"/>
        <v>1.3830588765799998</v>
      </c>
      <c r="E303" s="6">
        <f t="shared" si="34"/>
        <v>0.79948181995660283</v>
      </c>
    </row>
    <row r="304" spans="1:5" x14ac:dyDescent="0.25">
      <c r="A304" t="s">
        <v>299</v>
      </c>
      <c r="C304" s="3">
        <v>1.68198815</v>
      </c>
      <c r="D304" s="4">
        <f t="shared" si="33"/>
        <v>3.5376865430999995</v>
      </c>
      <c r="E304" s="6">
        <f t="shared" si="34"/>
        <v>0.9717412533482116</v>
      </c>
    </row>
    <row r="305" spans="1:5" x14ac:dyDescent="0.25">
      <c r="A305" t="s">
        <v>300</v>
      </c>
      <c r="C305" s="3">
        <v>1.5202315399999999</v>
      </c>
      <c r="D305" s="4">
        <f t="shared" si="33"/>
        <v>2.4257716059599996</v>
      </c>
      <c r="E305" s="6">
        <f t="shared" si="34"/>
        <v>0.91877152426642605</v>
      </c>
    </row>
    <row r="306" spans="1:5" x14ac:dyDescent="0.25">
      <c r="A306" t="s">
        <v>301</v>
      </c>
      <c r="C306" s="3">
        <v>1.3754145799999999</v>
      </c>
      <c r="D306" s="4">
        <f t="shared" si="33"/>
        <v>1.4302998229199986</v>
      </c>
      <c r="E306" s="6">
        <f t="shared" si="34"/>
        <v>0.80694802735181714</v>
      </c>
    </row>
    <row r="307" spans="1:5" x14ac:dyDescent="0.25">
      <c r="A307" t="s">
        <v>302</v>
      </c>
      <c r="C307" s="3">
        <v>1.4695172299999999</v>
      </c>
      <c r="D307" s="4">
        <f t="shared" si="33"/>
        <v>2.0771614390199993</v>
      </c>
      <c r="E307" s="6">
        <f t="shared" si="34"/>
        <v>0.8886634938028023</v>
      </c>
    </row>
    <row r="308" spans="1:5" x14ac:dyDescent="0.25">
      <c r="A308" t="s">
        <v>303</v>
      </c>
      <c r="C308" s="3">
        <v>1.68390379</v>
      </c>
      <c r="D308" s="4">
        <f t="shared" si="33"/>
        <v>3.55085465246</v>
      </c>
      <c r="E308" s="6">
        <f t="shared" si="34"/>
        <v>0.97210061460825958</v>
      </c>
    </row>
    <row r="309" spans="1:5" x14ac:dyDescent="0.25">
      <c r="A309" t="s">
        <v>304</v>
      </c>
      <c r="C309" s="3">
        <v>1.8779121700000001</v>
      </c>
      <c r="D309" s="4">
        <f t="shared" si="33"/>
        <v>4.8844682565799999</v>
      </c>
      <c r="E309" s="6">
        <f t="shared" si="34"/>
        <v>0.99249362743399816</v>
      </c>
    </row>
    <row r="310" spans="1:5" x14ac:dyDescent="0.25">
      <c r="A310" t="s">
        <v>305</v>
      </c>
      <c r="C310" s="3">
        <v>1.58734679</v>
      </c>
      <c r="D310" s="4">
        <f t="shared" si="33"/>
        <v>2.8871218344599985</v>
      </c>
      <c r="E310" s="6">
        <f t="shared" si="34"/>
        <v>0.94720613920785546</v>
      </c>
    </row>
    <row r="311" spans="1:5" x14ac:dyDescent="0.25">
      <c r="A311" t="s">
        <v>306</v>
      </c>
      <c r="C311" s="3">
        <v>1.17839227</v>
      </c>
      <c r="D311" s="4">
        <f t="shared" si="33"/>
        <v>7.5968463979998901E-2</v>
      </c>
      <c r="E311" s="14">
        <f t="shared" si="34"/>
        <v>0.51898298730976389</v>
      </c>
    </row>
    <row r="312" spans="1:5" x14ac:dyDescent="0.25">
      <c r="A312" t="s">
        <v>307</v>
      </c>
      <c r="C312" s="3">
        <v>1.2543400199999999</v>
      </c>
      <c r="D312" s="4">
        <f t="shared" si="33"/>
        <v>0.59803329747999889</v>
      </c>
      <c r="E312" s="14">
        <f t="shared" si="34"/>
        <v>0.64520622689771978</v>
      </c>
    </row>
    <row r="313" spans="1:5" x14ac:dyDescent="0.25">
      <c r="A313" t="s">
        <v>308</v>
      </c>
      <c r="C313" s="3">
        <v>1.2242252499999999</v>
      </c>
      <c r="D313" s="4">
        <f t="shared" si="33"/>
        <v>0.39102436849999833</v>
      </c>
      <c r="E313" s="14">
        <f t="shared" si="34"/>
        <v>0.59652927081822515</v>
      </c>
    </row>
    <row r="314" spans="1:5" x14ac:dyDescent="0.25">
      <c r="A314" t="s">
        <v>309</v>
      </c>
      <c r="C314" s="3">
        <v>1.3466328299999999</v>
      </c>
      <c r="D314" s="4">
        <f t="shared" si="33"/>
        <v>1.2324540734199978</v>
      </c>
      <c r="E314" s="14">
        <f t="shared" si="34"/>
        <v>0.77424780586821051</v>
      </c>
    </row>
    <row r="315" spans="1:5" x14ac:dyDescent="0.25">
      <c r="A315" t="s">
        <v>310</v>
      </c>
      <c r="C315" s="3">
        <v>1.49234562</v>
      </c>
      <c r="D315" s="4">
        <f t="shared" si="33"/>
        <v>2.2340837918799998</v>
      </c>
      <c r="E315" s="6">
        <f t="shared" si="34"/>
        <v>0.90326876558531299</v>
      </c>
    </row>
    <row r="316" spans="1:5" x14ac:dyDescent="0.25">
      <c r="A316" t="s">
        <v>311</v>
      </c>
      <c r="C316" s="3">
        <v>1.7593758799999999</v>
      </c>
      <c r="D316" s="4">
        <f t="shared" si="33"/>
        <v>4.0696497991199987</v>
      </c>
      <c r="E316" s="6">
        <f t="shared" si="34"/>
        <v>0.98320356956570409</v>
      </c>
    </row>
    <row r="317" spans="1:5" x14ac:dyDescent="0.25">
      <c r="A317" t="s">
        <v>312</v>
      </c>
      <c r="C317" s="3">
        <v>0.97870995000000005</v>
      </c>
      <c r="D317" s="4">
        <f t="shared" si="33"/>
        <v>-1.2966478037</v>
      </c>
      <c r="E317" s="14">
        <f t="shared" si="34"/>
        <v>0.21472972666730317</v>
      </c>
    </row>
    <row r="318" spans="1:5" x14ac:dyDescent="0.25">
      <c r="A318" t="s">
        <v>313</v>
      </c>
      <c r="C318" s="3">
        <v>1.44966168</v>
      </c>
      <c r="D318" s="4">
        <f t="shared" si="33"/>
        <v>1.9406743883199997</v>
      </c>
      <c r="E318" s="6">
        <f t="shared" si="34"/>
        <v>0.87442621340184834</v>
      </c>
    </row>
    <row r="319" spans="1:5" x14ac:dyDescent="0.25">
      <c r="A319" t="s">
        <v>314</v>
      </c>
      <c r="C319" s="3">
        <v>1.5519694799999999</v>
      </c>
      <c r="D319" s="4">
        <f t="shared" si="33"/>
        <v>2.6439382055199978</v>
      </c>
      <c r="E319" s="6">
        <f t="shared" si="34"/>
        <v>0.93363639069654181</v>
      </c>
    </row>
    <row r="320" spans="1:5" x14ac:dyDescent="0.25">
      <c r="A320" t="s">
        <v>315</v>
      </c>
      <c r="C320" s="3">
        <v>1.5383482500000001</v>
      </c>
      <c r="D320" s="4">
        <f t="shared" si="33"/>
        <v>2.550305870499999</v>
      </c>
      <c r="E320" s="6">
        <f t="shared" si="34"/>
        <v>0.9275940606035632</v>
      </c>
    </row>
    <row r="321" spans="1:5" x14ac:dyDescent="0.25">
      <c r="A321" t="s">
        <v>316</v>
      </c>
      <c r="C321" s="3">
        <v>1.33656365</v>
      </c>
      <c r="D321" s="4">
        <f t="shared" si="33"/>
        <v>1.1632385300999992</v>
      </c>
      <c r="E321" s="14">
        <f t="shared" si="34"/>
        <v>0.7619206745177306</v>
      </c>
    </row>
    <row r="322" spans="1:5" x14ac:dyDescent="0.25">
      <c r="A322" t="s">
        <v>317</v>
      </c>
      <c r="C322" s="3">
        <v>1.31826913</v>
      </c>
      <c r="D322" s="4">
        <f t="shared" si="33"/>
        <v>1.0374819996199989</v>
      </c>
      <c r="E322" s="14">
        <f t="shared" si="34"/>
        <v>0.7383638640914999</v>
      </c>
    </row>
    <row r="323" spans="1:5" x14ac:dyDescent="0.25">
      <c r="A323" t="s">
        <v>318</v>
      </c>
      <c r="C323" s="3">
        <v>1.0934974500000001</v>
      </c>
      <c r="D323" s="4">
        <f t="shared" si="33"/>
        <v>-0.5075985287</v>
      </c>
      <c r="E323" s="14">
        <f t="shared" si="34"/>
        <v>0.37575665497412403</v>
      </c>
    </row>
    <row r="324" spans="1:5" x14ac:dyDescent="0.25">
      <c r="A324" t="s">
        <v>319</v>
      </c>
      <c r="C324" s="3">
        <v>1.4846071700000001</v>
      </c>
      <c r="D324" s="4">
        <f t="shared" si="33"/>
        <v>2.1808896865800005</v>
      </c>
      <c r="E324" s="6">
        <f t="shared" si="34"/>
        <v>0.89852022394359199</v>
      </c>
    </row>
    <row r="325" spans="1:5" x14ac:dyDescent="0.25">
      <c r="A325" t="s">
        <v>320</v>
      </c>
      <c r="C325" s="3">
        <v>1.4368147499999999</v>
      </c>
      <c r="D325" s="4">
        <f t="shared" si="33"/>
        <v>1.8523645914999989</v>
      </c>
      <c r="E325" s="6">
        <f t="shared" si="34"/>
        <v>0.86440449414803655</v>
      </c>
    </row>
    <row r="326" spans="1:5" x14ac:dyDescent="0.25">
      <c r="A326" t="s">
        <v>321</v>
      </c>
      <c r="C326" s="3">
        <v>1.38577331</v>
      </c>
      <c r="D326" s="4">
        <f t="shared" si="33"/>
        <v>1.5015057329400001</v>
      </c>
      <c r="E326" s="6">
        <f t="shared" si="34"/>
        <v>0.81779894354067673</v>
      </c>
    </row>
    <row r="327" spans="1:5" x14ac:dyDescent="0.25">
      <c r="A327" t="s">
        <v>322</v>
      </c>
      <c r="C327" s="3">
        <v>1.57242507</v>
      </c>
      <c r="D327" s="4">
        <f t="shared" si="33"/>
        <v>2.784549931179999</v>
      </c>
      <c r="E327" s="6">
        <f t="shared" si="34"/>
        <v>0.94183519888239697</v>
      </c>
    </row>
    <row r="328" spans="1:5" x14ac:dyDescent="0.25">
      <c r="A328" t="s">
        <v>323</v>
      </c>
      <c r="C328" s="3">
        <v>1.50719672</v>
      </c>
      <c r="D328" s="4">
        <f t="shared" si="33"/>
        <v>2.3361702532799988</v>
      </c>
      <c r="E328" s="6">
        <f t="shared" si="34"/>
        <v>0.91182866969264531</v>
      </c>
    </row>
    <row r="329" spans="1:5" x14ac:dyDescent="0.25">
      <c r="A329" t="s">
        <v>324</v>
      </c>
      <c r="C329" s="3">
        <v>1.5467892999999999</v>
      </c>
      <c r="D329" s="4">
        <f t="shared" si="33"/>
        <v>2.608329648199998</v>
      </c>
      <c r="E329" s="6">
        <f t="shared" si="34"/>
        <v>0.93139574149209126</v>
      </c>
    </row>
    <row r="330" spans="1:5" x14ac:dyDescent="0.25">
      <c r="A330" t="s">
        <v>325</v>
      </c>
      <c r="C330" s="3">
        <v>1.54323703</v>
      </c>
      <c r="D330" s="4">
        <f t="shared" si="33"/>
        <v>2.5839113442199988</v>
      </c>
      <c r="E330" s="6">
        <f t="shared" si="34"/>
        <v>0.92981893603625154</v>
      </c>
    </row>
    <row r="331" spans="1:5" x14ac:dyDescent="0.25">
      <c r="A331" t="s">
        <v>326</v>
      </c>
      <c r="C331" s="3">
        <v>1.50184217</v>
      </c>
      <c r="D331" s="4">
        <f t="shared" si="33"/>
        <v>2.2993630765799988</v>
      </c>
      <c r="E331" s="6">
        <f t="shared" si="34"/>
        <v>0.90882427552423894</v>
      </c>
    </row>
    <row r="332" spans="1:5" x14ac:dyDescent="0.25">
      <c r="A332" t="s">
        <v>327</v>
      </c>
      <c r="C332" s="3">
        <v>1.18517695</v>
      </c>
      <c r="D332" s="4">
        <f t="shared" si="33"/>
        <v>0.12260635430000022</v>
      </c>
      <c r="E332" s="14">
        <f t="shared" si="34"/>
        <v>0.53061324917113184</v>
      </c>
    </row>
    <row r="333" spans="1:5" x14ac:dyDescent="0.25">
      <c r="A333" t="s">
        <v>328</v>
      </c>
      <c r="C333" s="3">
        <v>1.47717549</v>
      </c>
      <c r="D333" s="4">
        <f t="shared" si="33"/>
        <v>2.1298043182599997</v>
      </c>
      <c r="E333" s="6">
        <f t="shared" si="34"/>
        <v>0.89376643016683377</v>
      </c>
    </row>
    <row r="334" spans="1:5" x14ac:dyDescent="0.25">
      <c r="A334" t="s">
        <v>329</v>
      </c>
      <c r="C334" s="3">
        <v>1.3625415700000001</v>
      </c>
      <c r="D334" s="4">
        <f t="shared" si="33"/>
        <v>1.3418107521800007</v>
      </c>
      <c r="E334" s="14">
        <f t="shared" si="34"/>
        <v>0.79278756126515759</v>
      </c>
    </row>
    <row r="335" spans="1:5" x14ac:dyDescent="0.25">
      <c r="A335" t="s">
        <v>330</v>
      </c>
      <c r="C335" s="3">
        <v>1.53551974</v>
      </c>
      <c r="D335" s="4">
        <f t="shared" si="33"/>
        <v>2.5308626927599995</v>
      </c>
      <c r="E335" s="6">
        <f t="shared" si="34"/>
        <v>0.92627728634919915</v>
      </c>
    </row>
    <row r="336" spans="1:5" x14ac:dyDescent="0.25">
      <c r="A336" t="s">
        <v>331</v>
      </c>
      <c r="C336" s="3">
        <v>1.46127908</v>
      </c>
      <c r="D336" s="4">
        <f t="shared" si="33"/>
        <v>2.0205323959199983</v>
      </c>
      <c r="E336" s="6">
        <f t="shared" si="34"/>
        <v>0.88293604877705023</v>
      </c>
    </row>
    <row r="337" spans="1:5" x14ac:dyDescent="0.25">
      <c r="A337" t="s">
        <v>332</v>
      </c>
      <c r="C337" s="3">
        <v>1.5898227899999999</v>
      </c>
      <c r="D337" s="4">
        <f t="shared" si="33"/>
        <v>2.9041418584599992</v>
      </c>
      <c r="E337" s="6">
        <f t="shared" si="34"/>
        <v>0.94805080439052924</v>
      </c>
    </row>
    <row r="338" spans="1:5" x14ac:dyDescent="0.25">
      <c r="A338" t="s">
        <v>333</v>
      </c>
      <c r="C338" s="3">
        <v>1.3648743000000001</v>
      </c>
      <c r="D338" s="4">
        <f t="shared" si="33"/>
        <v>1.3578459382000005</v>
      </c>
      <c r="E338" s="6">
        <f t="shared" si="34"/>
        <v>0.79540938318983045</v>
      </c>
    </row>
    <row r="339" spans="1:5" x14ac:dyDescent="0.25">
      <c r="A339" t="s">
        <v>334</v>
      </c>
      <c r="C339" s="3">
        <v>0.41740592999999998</v>
      </c>
      <c r="D339" s="4">
        <f t="shared" si="33"/>
        <v>-5.1550516371800006</v>
      </c>
      <c r="E339" s="5">
        <f t="shared" si="34"/>
        <v>5.7370781258975307E-3</v>
      </c>
    </row>
    <row r="340" spans="1:5" x14ac:dyDescent="0.25">
      <c r="A340" t="s">
        <v>335</v>
      </c>
      <c r="C340" s="3">
        <v>0.33099634</v>
      </c>
      <c r="D340" s="4">
        <f t="shared" si="33"/>
        <v>-5.7490311588400003</v>
      </c>
      <c r="E340" s="5">
        <f t="shared" si="34"/>
        <v>3.1757483912886507E-3</v>
      </c>
    </row>
    <row r="341" spans="1:5" x14ac:dyDescent="0.25">
      <c r="A341" t="s">
        <v>336</v>
      </c>
      <c r="C341" s="3">
        <v>0.50134285000000001</v>
      </c>
      <c r="D341" s="4">
        <f t="shared" si="33"/>
        <v>-4.5780692491000003</v>
      </c>
      <c r="E341" s="5">
        <f t="shared" si="34"/>
        <v>1.0170218970904749E-2</v>
      </c>
    </row>
    <row r="342" spans="1:5" x14ac:dyDescent="0.25">
      <c r="A342" t="s">
        <v>337</v>
      </c>
      <c r="C342" s="3">
        <v>0.31621494</v>
      </c>
      <c r="D342" s="4">
        <f t="shared" si="33"/>
        <v>-5.8506385024400007</v>
      </c>
      <c r="E342" s="5">
        <f t="shared" si="34"/>
        <v>2.869801458936368E-3</v>
      </c>
    </row>
    <row r="343" spans="1:5" x14ac:dyDescent="0.25">
      <c r="A343" t="s">
        <v>338</v>
      </c>
      <c r="C343" s="3">
        <v>0.64524767999999999</v>
      </c>
      <c r="D343" s="4">
        <f t="shared" si="33"/>
        <v>-3.5888674476800002</v>
      </c>
      <c r="E343" s="5">
        <f t="shared" si="34"/>
        <v>2.6886734828399778E-2</v>
      </c>
    </row>
    <row r="344" spans="1:5" x14ac:dyDescent="0.25">
      <c r="A344" t="s">
        <v>339</v>
      </c>
      <c r="C344" s="3">
        <v>0.47192651000000002</v>
      </c>
      <c r="D344" s="4">
        <f t="shared" si="33"/>
        <v>-4.7802771702599998</v>
      </c>
      <c r="E344" s="5">
        <f t="shared" si="34"/>
        <v>8.323804879395021E-3</v>
      </c>
    </row>
    <row r="345" spans="1:5" x14ac:dyDescent="0.25">
      <c r="A345" t="s">
        <v>340</v>
      </c>
      <c r="C345" s="3">
        <v>0.87847681</v>
      </c>
      <c r="D345" s="4">
        <f t="shared" si="33"/>
        <v>-1.9856504080600006</v>
      </c>
      <c r="E345" s="5">
        <f t="shared" si="34"/>
        <v>0.12071778879538662</v>
      </c>
    </row>
    <row r="346" spans="1:5" x14ac:dyDescent="0.25">
      <c r="A346" t="s">
        <v>341</v>
      </c>
      <c r="C346" s="3">
        <v>0.87221367000000005</v>
      </c>
      <c r="D346" s="4">
        <f t="shared" si="33"/>
        <v>-2.0287032324199998</v>
      </c>
      <c r="E346" s="5">
        <f t="shared" si="34"/>
        <v>0.11622205261202079</v>
      </c>
    </row>
    <row r="347" spans="1:5" x14ac:dyDescent="0.25">
      <c r="A347" t="s">
        <v>342</v>
      </c>
      <c r="C347" s="3">
        <v>0.15803634</v>
      </c>
      <c r="D347" s="4">
        <f t="shared" si="33"/>
        <v>-6.9379581988400005</v>
      </c>
      <c r="E347" s="5">
        <f t="shared" si="34"/>
        <v>9.693081609411532E-4</v>
      </c>
    </row>
    <row r="348" spans="1:5" x14ac:dyDescent="0.25">
      <c r="A348" t="s">
        <v>343</v>
      </c>
      <c r="C348" s="3">
        <v>0.96343212</v>
      </c>
      <c r="D348" s="4">
        <f t="shared" si="33"/>
        <v>-1.4016676071200003</v>
      </c>
      <c r="E348" s="5">
        <f t="shared" si="34"/>
        <v>0.19755162072103474</v>
      </c>
    </row>
    <row r="349" spans="1:5" x14ac:dyDescent="0.25">
      <c r="A349" t="s">
        <v>344</v>
      </c>
      <c r="C349" s="3">
        <v>0.89841168999999999</v>
      </c>
      <c r="D349" s="4">
        <f t="shared" si="33"/>
        <v>-1.848618042940001</v>
      </c>
      <c r="E349" s="5">
        <f t="shared" si="34"/>
        <v>0.13603523625988587</v>
      </c>
    </row>
    <row r="350" spans="1:5" x14ac:dyDescent="0.25">
      <c r="A350" t="s">
        <v>345</v>
      </c>
      <c r="C350" s="3">
        <v>0.89695400000000003</v>
      </c>
      <c r="D350" s="4">
        <f t="shared" si="33"/>
        <v>-1.858638204</v>
      </c>
      <c r="E350" s="5">
        <f t="shared" si="34"/>
        <v>0.13486185933626968</v>
      </c>
    </row>
    <row r="351" spans="1:5" x14ac:dyDescent="0.25">
      <c r="A351" t="s">
        <v>346</v>
      </c>
      <c r="C351" s="3">
        <v>0.39278972000000001</v>
      </c>
      <c r="D351" s="4">
        <f t="shared" si="33"/>
        <v>-5.3242634647200004</v>
      </c>
      <c r="E351" s="5">
        <f t="shared" si="34"/>
        <v>4.8483173455916885E-3</v>
      </c>
    </row>
    <row r="352" spans="1:5" x14ac:dyDescent="0.25">
      <c r="A352" t="s">
        <v>347</v>
      </c>
      <c r="C352" s="3">
        <v>0.54055138999999996</v>
      </c>
      <c r="D352" s="4">
        <f t="shared" si="33"/>
        <v>-4.3085497451400006</v>
      </c>
      <c r="E352" s="5">
        <f t="shared" si="34"/>
        <v>1.32744638288055E-2</v>
      </c>
    </row>
    <row r="353" spans="1:5" x14ac:dyDescent="0.25">
      <c r="A353" t="s">
        <v>348</v>
      </c>
      <c r="C353" s="3">
        <v>0.46293782</v>
      </c>
      <c r="D353" s="4">
        <f t="shared" si="33"/>
        <v>-4.8420654253200004</v>
      </c>
      <c r="E353" s="5">
        <f t="shared" si="34"/>
        <v>7.8289631672967402E-3</v>
      </c>
    </row>
    <row r="354" spans="1:5" x14ac:dyDescent="0.25">
      <c r="A354" t="s">
        <v>349</v>
      </c>
      <c r="C354" s="3">
        <v>0.39577951</v>
      </c>
      <c r="D354" s="4">
        <f t="shared" si="33"/>
        <v>-5.3037116482600002</v>
      </c>
      <c r="E354" s="5">
        <f t="shared" si="34"/>
        <v>4.9484918556829257E-3</v>
      </c>
    </row>
    <row r="355" spans="1:5" x14ac:dyDescent="0.25">
      <c r="A355" t="s">
        <v>350</v>
      </c>
      <c r="C355" s="3">
        <v>0.34566881999999999</v>
      </c>
      <c r="D355" s="4">
        <f t="shared" si="33"/>
        <v>-5.6481725313200002</v>
      </c>
      <c r="E355" s="5">
        <f t="shared" si="34"/>
        <v>3.5115761821423808E-3</v>
      </c>
    </row>
    <row r="356" spans="1:5" x14ac:dyDescent="0.25">
      <c r="A356" t="s">
        <v>351</v>
      </c>
      <c r="C356" s="3">
        <v>0.16078547000000001</v>
      </c>
      <c r="D356" s="4">
        <f t="shared" si="33"/>
        <v>-6.9190606792200002</v>
      </c>
      <c r="E356" s="5">
        <f t="shared" si="34"/>
        <v>9.8778158844052902E-4</v>
      </c>
    </row>
    <row r="357" spans="1:5" x14ac:dyDescent="0.25">
      <c r="A357" t="s">
        <v>352</v>
      </c>
      <c r="C357" s="3">
        <v>7.6595339999999998E-2</v>
      </c>
      <c r="D357" s="4">
        <f t="shared" si="33"/>
        <v>-7.49778363284</v>
      </c>
      <c r="E357" s="5">
        <f t="shared" si="34"/>
        <v>5.5400447655041087E-4</v>
      </c>
    </row>
    <row r="358" spans="1:5" x14ac:dyDescent="0.25">
      <c r="A358" t="s">
        <v>353</v>
      </c>
      <c r="C358" s="3">
        <v>6.5295759999999994E-2</v>
      </c>
      <c r="D358" s="4">
        <f t="shared" si="33"/>
        <v>-7.5754569457600001</v>
      </c>
      <c r="E358" s="5">
        <f t="shared" si="34"/>
        <v>5.1262308994536347E-4</v>
      </c>
    </row>
    <row r="359" spans="1:5" x14ac:dyDescent="0.25">
      <c r="A359" t="s">
        <v>354</v>
      </c>
      <c r="C359" s="3">
        <v>-5.508702E-2</v>
      </c>
      <c r="D359" s="4">
        <f t="shared" si="33"/>
        <v>-8.4029681754799999</v>
      </c>
      <c r="E359" s="5">
        <f t="shared" si="34"/>
        <v>2.2415061330752E-4</v>
      </c>
    </row>
    <row r="360" spans="1:5" x14ac:dyDescent="0.25">
      <c r="A360" t="s">
        <v>355</v>
      </c>
      <c r="C360" s="3">
        <v>0.19599758</v>
      </c>
      <c r="D360" s="4">
        <f t="shared" si="33"/>
        <v>-6.6770126350800005</v>
      </c>
      <c r="E360" s="5">
        <f t="shared" si="34"/>
        <v>1.2579506158193606E-3</v>
      </c>
    </row>
    <row r="361" spans="1:5" x14ac:dyDescent="0.25">
      <c r="A361" t="s">
        <v>356</v>
      </c>
      <c r="C361" s="3">
        <v>-0.61933167</v>
      </c>
      <c r="D361" s="4">
        <f t="shared" si="33"/>
        <v>-12.28158589958</v>
      </c>
      <c r="E361" s="5">
        <f t="shared" si="34"/>
        <v>4.6363157064954846E-6</v>
      </c>
    </row>
    <row r="362" spans="1:5" x14ac:dyDescent="0.25">
      <c r="A362" t="s">
        <v>357</v>
      </c>
      <c r="C362" s="3">
        <v>-0.18159612999999999</v>
      </c>
      <c r="D362" s="4">
        <f t="shared" ref="D362:D381" si="35">-8.0243+6.874*C362</f>
        <v>-9.2725917976200005</v>
      </c>
      <c r="E362" s="5">
        <f t="shared" ref="E362:E381" si="36">EXP(D362)/(1+EXP(D362))</f>
        <v>9.3955832055726487E-5</v>
      </c>
    </row>
    <row r="363" spans="1:5" x14ac:dyDescent="0.25">
      <c r="A363" t="s">
        <v>358</v>
      </c>
      <c r="C363" s="3">
        <v>0.17825278999999999</v>
      </c>
      <c r="D363" s="4">
        <f t="shared" si="35"/>
        <v>-6.7989903215399998</v>
      </c>
      <c r="E363" s="5">
        <f t="shared" si="36"/>
        <v>1.1136586521987364E-3</v>
      </c>
    </row>
    <row r="364" spans="1:5" x14ac:dyDescent="0.25">
      <c r="A364" t="s">
        <v>359</v>
      </c>
      <c r="C364" s="3">
        <v>0.53912808000000001</v>
      </c>
      <c r="D364" s="4">
        <f t="shared" si="35"/>
        <v>-4.3183335780800007</v>
      </c>
      <c r="E364" s="5">
        <f t="shared" si="36"/>
        <v>1.3146921096301924E-2</v>
      </c>
    </row>
    <row r="365" spans="1:5" x14ac:dyDescent="0.25">
      <c r="A365" t="s">
        <v>360</v>
      </c>
      <c r="C365" s="3">
        <v>0.29289478000000002</v>
      </c>
      <c r="D365" s="4">
        <f t="shared" si="35"/>
        <v>-6.0109412822800001</v>
      </c>
      <c r="E365" s="5">
        <f t="shared" si="36"/>
        <v>2.4457827580477713E-3</v>
      </c>
    </row>
    <row r="366" spans="1:5" x14ac:dyDescent="0.25">
      <c r="A366" t="s">
        <v>361</v>
      </c>
      <c r="C366" s="3">
        <v>0.86514093000000003</v>
      </c>
      <c r="D366" s="4">
        <f t="shared" si="35"/>
        <v>-2.0773212471800004</v>
      </c>
      <c r="E366" s="5">
        <f t="shared" si="36"/>
        <v>0.11132069564985765</v>
      </c>
    </row>
    <row r="367" spans="1:5" x14ac:dyDescent="0.25">
      <c r="A367" t="s">
        <v>362</v>
      </c>
      <c r="C367" s="3">
        <v>0.70742791000000005</v>
      </c>
      <c r="D367" s="4">
        <f t="shared" si="35"/>
        <v>-3.1614405466599997</v>
      </c>
      <c r="E367" s="5">
        <f t="shared" si="36"/>
        <v>4.0642848023746479E-2</v>
      </c>
    </row>
    <row r="368" spans="1:5" x14ac:dyDescent="0.25">
      <c r="A368" t="s">
        <v>363</v>
      </c>
      <c r="C368" s="3">
        <v>0.89826110000000003</v>
      </c>
      <c r="D368" s="4">
        <f t="shared" si="35"/>
        <v>-1.8496531986000004</v>
      </c>
      <c r="E368" s="5">
        <f t="shared" si="36"/>
        <v>0.13591362060748394</v>
      </c>
    </row>
    <row r="369" spans="1:5" x14ac:dyDescent="0.25">
      <c r="A369" t="s">
        <v>364</v>
      </c>
      <c r="C369" s="3">
        <v>1.0933534199999999</v>
      </c>
      <c r="D369" s="4">
        <f t="shared" si="35"/>
        <v>-0.50858859092000142</v>
      </c>
      <c r="E369" s="14">
        <f t="shared" si="36"/>
        <v>0.37552445100633486</v>
      </c>
    </row>
    <row r="370" spans="1:5" x14ac:dyDescent="0.25">
      <c r="A370" t="s">
        <v>365</v>
      </c>
      <c r="C370" s="3">
        <v>0.49577470000000001</v>
      </c>
      <c r="D370" s="4">
        <f t="shared" si="35"/>
        <v>-4.6163447122000001</v>
      </c>
      <c r="E370" s="5">
        <f t="shared" si="36"/>
        <v>9.7920444480748166E-3</v>
      </c>
    </row>
    <row r="371" spans="1:5" x14ac:dyDescent="0.25">
      <c r="A371" t="s">
        <v>366</v>
      </c>
      <c r="C371" s="3">
        <v>1.2182152399999999</v>
      </c>
      <c r="D371" s="4">
        <f t="shared" si="35"/>
        <v>0.34971155975999935</v>
      </c>
      <c r="E371" s="14">
        <f t="shared" si="36"/>
        <v>0.58654763116342079</v>
      </c>
    </row>
    <row r="372" spans="1:5" x14ac:dyDescent="0.25">
      <c r="A372" t="s">
        <v>367</v>
      </c>
      <c r="C372" s="3">
        <v>0.23248042999999999</v>
      </c>
      <c r="D372" s="4">
        <f t="shared" si="35"/>
        <v>-6.42622952418</v>
      </c>
      <c r="E372" s="5">
        <f t="shared" si="36"/>
        <v>1.6159265724272468E-3</v>
      </c>
    </row>
    <row r="373" spans="1:5" x14ac:dyDescent="0.25">
      <c r="A373" t="s">
        <v>368</v>
      </c>
      <c r="C373" s="3">
        <v>0.39094857</v>
      </c>
      <c r="D373" s="4">
        <f t="shared" si="35"/>
        <v>-5.3369195298200003</v>
      </c>
      <c r="E373" s="5">
        <f t="shared" si="36"/>
        <v>4.7876353058154148E-3</v>
      </c>
    </row>
    <row r="374" spans="1:5" x14ac:dyDescent="0.25">
      <c r="A374" t="s">
        <v>369</v>
      </c>
      <c r="C374" s="3">
        <v>1.32114818</v>
      </c>
      <c r="D374" s="4">
        <f t="shared" si="35"/>
        <v>1.0572725893200001</v>
      </c>
      <c r="E374" s="14">
        <f t="shared" si="36"/>
        <v>0.74216898867445436</v>
      </c>
    </row>
    <row r="375" spans="1:5" x14ac:dyDescent="0.25">
      <c r="A375" t="s">
        <v>370</v>
      </c>
      <c r="C375" s="3">
        <v>0.47212610999999999</v>
      </c>
      <c r="D375" s="4">
        <f t="shared" si="35"/>
        <v>-4.778905119860001</v>
      </c>
      <c r="E375" s="5">
        <f t="shared" si="36"/>
        <v>8.3351381393894346E-3</v>
      </c>
    </row>
    <row r="376" spans="1:5" x14ac:dyDescent="0.25">
      <c r="A376" t="s">
        <v>371</v>
      </c>
      <c r="C376" s="3">
        <v>0.57159028999999995</v>
      </c>
      <c r="D376" s="4">
        <f t="shared" si="35"/>
        <v>-4.0951883465400005</v>
      </c>
      <c r="E376" s="5">
        <f t="shared" si="36"/>
        <v>1.6379842406439037E-2</v>
      </c>
    </row>
    <row r="377" spans="1:5" x14ac:dyDescent="0.25">
      <c r="A377" t="s">
        <v>372</v>
      </c>
      <c r="C377" s="3">
        <v>0.85398313999999997</v>
      </c>
      <c r="D377" s="4">
        <f t="shared" si="35"/>
        <v>-2.1540198956400003</v>
      </c>
      <c r="E377" s="5">
        <f t="shared" si="36"/>
        <v>0.10395617610568568</v>
      </c>
    </row>
    <row r="378" spans="1:5" x14ac:dyDescent="0.25">
      <c r="A378" t="s">
        <v>373</v>
      </c>
      <c r="C378" s="3">
        <v>1.0577227600000001</v>
      </c>
      <c r="D378" s="4">
        <f t="shared" si="35"/>
        <v>-0.75351374775999957</v>
      </c>
      <c r="E378" s="14">
        <f t="shared" si="36"/>
        <v>0.32005615529261666</v>
      </c>
    </row>
    <row r="379" spans="1:5" x14ac:dyDescent="0.25">
      <c r="A379" t="s">
        <v>374</v>
      </c>
      <c r="C379" s="3">
        <v>0.88220622000000004</v>
      </c>
      <c r="D379" s="4">
        <f t="shared" si="35"/>
        <v>-1.9600144437200004</v>
      </c>
      <c r="E379" s="5">
        <f t="shared" si="36"/>
        <v>0.12346548443194384</v>
      </c>
    </row>
    <row r="380" spans="1:5" x14ac:dyDescent="0.25">
      <c r="A380" t="s">
        <v>375</v>
      </c>
      <c r="C380" s="3">
        <v>0.73369534000000003</v>
      </c>
      <c r="D380" s="4">
        <f t="shared" si="35"/>
        <v>-2.9808782328400003</v>
      </c>
      <c r="E380" s="5">
        <f t="shared" si="36"/>
        <v>4.8297245062496059E-2</v>
      </c>
    </row>
    <row r="381" spans="1:5" x14ac:dyDescent="0.25">
      <c r="A381" t="s">
        <v>376</v>
      </c>
      <c r="C381" s="3">
        <v>0.64669843000000005</v>
      </c>
      <c r="D381" s="4">
        <f t="shared" si="35"/>
        <v>-3.5788949921800004</v>
      </c>
      <c r="E381" s="5">
        <f t="shared" si="36"/>
        <v>2.7148887230667246E-2</v>
      </c>
    </row>
    <row r="383" spans="1:5" x14ac:dyDescent="0.25">
      <c r="A383" s="15"/>
      <c r="B383" s="16"/>
      <c r="C383" s="8"/>
      <c r="D383" s="13"/>
      <c r="E383" s="8"/>
    </row>
    <row r="384" spans="1:5" x14ac:dyDescent="0.25">
      <c r="A384" s="15"/>
      <c r="B384" s="16"/>
      <c r="C384" s="8"/>
      <c r="D384" s="13"/>
      <c r="E384" s="8"/>
    </row>
    <row r="385" spans="1:5" x14ac:dyDescent="0.25">
      <c r="A385" s="15"/>
      <c r="B385" s="16"/>
      <c r="C385" s="8"/>
      <c r="D385" s="13"/>
      <c r="E385" s="8"/>
    </row>
    <row r="386" spans="1:5" x14ac:dyDescent="0.25">
      <c r="A386" s="15"/>
      <c r="B386" s="16"/>
      <c r="C386" s="8"/>
      <c r="D386" s="13"/>
      <c r="E386" s="8"/>
    </row>
    <row r="387" spans="1:5" x14ac:dyDescent="0.25">
      <c r="A387" s="15"/>
      <c r="B387" s="16"/>
      <c r="C387" s="8"/>
      <c r="D387" s="13"/>
      <c r="E387" s="8"/>
    </row>
    <row r="388" spans="1:5" x14ac:dyDescent="0.25">
      <c r="A388" s="15"/>
      <c r="B388" s="16"/>
      <c r="C388" s="8"/>
      <c r="D388" s="13"/>
      <c r="E388" s="8"/>
    </row>
    <row r="389" spans="1:5" x14ac:dyDescent="0.25">
      <c r="A389" s="15"/>
      <c r="B389" s="16"/>
      <c r="C389" s="8"/>
      <c r="D389" s="13"/>
      <c r="E389" s="8"/>
    </row>
    <row r="390" spans="1:5" x14ac:dyDescent="0.25">
      <c r="A390" s="15"/>
      <c r="B390" s="16"/>
      <c r="C390" s="8"/>
      <c r="D390" s="13"/>
      <c r="E390" s="8"/>
    </row>
    <row r="391" spans="1:5" x14ac:dyDescent="0.25">
      <c r="A391" s="15"/>
      <c r="B391" s="16"/>
      <c r="C391" s="8"/>
      <c r="D391" s="13"/>
      <c r="E391" s="8"/>
    </row>
    <row r="392" spans="1:5" x14ac:dyDescent="0.25">
      <c r="A392" s="15"/>
      <c r="B392" s="16"/>
      <c r="C392" s="8"/>
      <c r="D392" s="13"/>
      <c r="E392" s="8"/>
    </row>
    <row r="393" spans="1:5" x14ac:dyDescent="0.25">
      <c r="A393" s="15"/>
      <c r="B393" s="16"/>
      <c r="C393" s="8"/>
      <c r="D393" s="13"/>
      <c r="E393" s="8"/>
    </row>
    <row r="394" spans="1:5" x14ac:dyDescent="0.25">
      <c r="A394" s="15"/>
      <c r="B394" s="16"/>
      <c r="C394" s="8"/>
      <c r="D394" s="13"/>
      <c r="E394" s="8"/>
    </row>
    <row r="395" spans="1:5" x14ac:dyDescent="0.25">
      <c r="A395" s="15"/>
      <c r="B395" s="16"/>
      <c r="C395" s="8"/>
      <c r="D395" s="13"/>
      <c r="E395" s="8"/>
    </row>
    <row r="396" spans="1:5" x14ac:dyDescent="0.25">
      <c r="A396" s="15"/>
      <c r="B396" s="16"/>
      <c r="C396" s="8"/>
      <c r="D396" s="13"/>
      <c r="E396" s="8"/>
    </row>
    <row r="397" spans="1:5" x14ac:dyDescent="0.25">
      <c r="A397" s="15"/>
      <c r="B397" s="16"/>
      <c r="C397" s="8"/>
      <c r="D397" s="13"/>
      <c r="E397" s="8"/>
    </row>
    <row r="398" spans="1:5" x14ac:dyDescent="0.25">
      <c r="A398" s="15"/>
      <c r="B398" s="16"/>
      <c r="C398" s="8"/>
      <c r="D398" s="13"/>
      <c r="E398" s="8"/>
    </row>
    <row r="399" spans="1:5" x14ac:dyDescent="0.25">
      <c r="A399" s="15"/>
      <c r="B399" s="16"/>
      <c r="C399" s="8"/>
      <c r="D399" s="13"/>
      <c r="E399" s="8"/>
    </row>
    <row r="400" spans="1:5" x14ac:dyDescent="0.25">
      <c r="A400" s="15"/>
      <c r="B400" s="16"/>
      <c r="C400" s="8"/>
      <c r="D400" s="13"/>
      <c r="E400" s="8"/>
    </row>
    <row r="401" spans="1:9" x14ac:dyDescent="0.25">
      <c r="A401" s="15"/>
      <c r="B401" s="16"/>
      <c r="C401" s="8"/>
      <c r="D401" s="13"/>
      <c r="E401" s="8"/>
    </row>
    <row r="402" spans="1:9" x14ac:dyDescent="0.25">
      <c r="A402" s="15"/>
      <c r="B402" s="16"/>
      <c r="C402" s="8"/>
      <c r="D402" s="13"/>
      <c r="E402" s="8"/>
    </row>
    <row r="403" spans="1:9" x14ac:dyDescent="0.25">
      <c r="A403" s="15"/>
      <c r="B403" s="16"/>
      <c r="C403" s="8"/>
      <c r="D403" s="13"/>
      <c r="E403" s="8"/>
    </row>
    <row r="406" spans="1:9" x14ac:dyDescent="0.25">
      <c r="E406" s="8"/>
      <c r="H406" s="13"/>
      <c r="I406" s="8"/>
    </row>
    <row r="407" spans="1:9" x14ac:dyDescent="0.25">
      <c r="E407" s="8"/>
      <c r="H407" s="13"/>
      <c r="I407" s="8"/>
    </row>
    <row r="408" spans="1:9" x14ac:dyDescent="0.25">
      <c r="E408" s="8"/>
      <c r="H408" s="8"/>
      <c r="I408" s="8"/>
    </row>
    <row r="409" spans="1:9" x14ac:dyDescent="0.25">
      <c r="E409" s="8"/>
      <c r="H409" s="8"/>
      <c r="I409" s="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Amniotes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David</dc:creator>
  <cp:lastModifiedBy>Romain David</cp:lastModifiedBy>
  <dcterms:created xsi:type="dcterms:W3CDTF">2021-04-08T17:09:25Z</dcterms:created>
  <dcterms:modified xsi:type="dcterms:W3CDTF">2022-05-25T15:42:25Z</dcterms:modified>
</cp:coreProperties>
</file>