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ies\First_Author_Papers\3.Endothermy_Paper\Manuscript\Revision 3\"/>
    </mc:Choice>
  </mc:AlternateContent>
  <xr:revisionPtr revIDLastSave="0" documentId="8_{0C7F3CC7-EC71-4FA4-8638-EFF43D18A86A}" xr6:coauthVersionLast="46" xr6:coauthVersionMax="46" xr10:uidLastSave="{00000000-0000-0000-0000-000000000000}"/>
  <bookViews>
    <workbookView xWindow="-120" yWindow="-120" windowWidth="29040" windowHeight="15990" xr2:uid="{DDF36EAF-CCB9-4513-9A73-3B030B858B89}"/>
  </bookViews>
  <sheets>
    <sheet name="Feuil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72" i="1" l="1"/>
  <c r="T71" i="1"/>
  <c r="F71" i="1"/>
  <c r="T70" i="1"/>
  <c r="T69" i="1"/>
  <c r="T68" i="1"/>
  <c r="H68" i="1"/>
  <c r="T67" i="1"/>
  <c r="H67" i="1"/>
  <c r="T66" i="1"/>
  <c r="H66" i="1"/>
  <c r="T65" i="1"/>
  <c r="H65" i="1"/>
  <c r="T64" i="1"/>
  <c r="H64" i="1"/>
  <c r="T63" i="1"/>
  <c r="H63" i="1"/>
  <c r="T62" i="1"/>
  <c r="H62" i="1"/>
  <c r="T61" i="1"/>
  <c r="H61" i="1"/>
  <c r="T60" i="1"/>
  <c r="H60" i="1"/>
  <c r="T59" i="1"/>
  <c r="H59" i="1"/>
  <c r="T58" i="1"/>
  <c r="H58" i="1"/>
  <c r="T57" i="1"/>
  <c r="H57" i="1"/>
  <c r="T56" i="1"/>
  <c r="H56" i="1"/>
  <c r="T55" i="1"/>
  <c r="H55" i="1"/>
  <c r="T54" i="1"/>
  <c r="H54" i="1"/>
  <c r="T53" i="1"/>
  <c r="H53" i="1"/>
  <c r="H52" i="1"/>
  <c r="H51" i="1"/>
  <c r="H50" i="1"/>
  <c r="H49" i="1"/>
  <c r="H48" i="1"/>
  <c r="H16" i="1"/>
  <c r="F16" i="1"/>
  <c r="E16" i="1"/>
  <c r="H15" i="1"/>
  <c r="F15" i="1"/>
  <c r="E15" i="1"/>
  <c r="S14" i="1"/>
  <c r="R14" i="1"/>
  <c r="Q14" i="1"/>
  <c r="P14" i="1"/>
  <c r="O14" i="1"/>
  <c r="N14" i="1"/>
  <c r="M14" i="1"/>
  <c r="H14" i="1"/>
  <c r="F14" i="1"/>
  <c r="E14" i="1"/>
  <c r="S13" i="1"/>
  <c r="R13" i="1"/>
  <c r="Q13" i="1"/>
  <c r="P13" i="1"/>
  <c r="O13" i="1"/>
  <c r="N13" i="1"/>
  <c r="M13" i="1"/>
  <c r="M6" i="1"/>
  <c r="L6" i="1"/>
  <c r="M5" i="1"/>
  <c r="M4" i="1"/>
  <c r="H4" i="1"/>
  <c r="F4" i="1"/>
  <c r="E4" i="1"/>
  <c r="M3" i="1"/>
  <c r="H3" i="1"/>
  <c r="F3" i="1"/>
  <c r="E3" i="1"/>
  <c r="M2" i="1"/>
  <c r="H2" i="1"/>
  <c r="F2" i="1"/>
  <c r="E2" i="1"/>
</calcChain>
</file>

<file path=xl/sharedStrings.xml><?xml version="1.0" encoding="utf-8"?>
<sst xmlns="http://schemas.openxmlformats.org/spreadsheetml/2006/main" count="417" uniqueCount="389">
  <si>
    <t>Caecilia</t>
  </si>
  <si>
    <t>Pelodytes</t>
  </si>
  <si>
    <t>Lissotriton</t>
  </si>
  <si>
    <t>Proteus</t>
  </si>
  <si>
    <t>Diadectes</t>
  </si>
  <si>
    <t>Captorhinus</t>
  </si>
  <si>
    <t>Labidosaurus</t>
  </si>
  <si>
    <t>Youngina</t>
  </si>
  <si>
    <t>Chelydra</t>
  </si>
  <si>
    <t>Kinosternon</t>
  </si>
  <si>
    <t>Chelonia</t>
  </si>
  <si>
    <t>Sacalia</t>
  </si>
  <si>
    <t>Graptemys</t>
  </si>
  <si>
    <t>Prolacerta</t>
  </si>
  <si>
    <t>Alligator</t>
  </si>
  <si>
    <t>Caiman</t>
  </si>
  <si>
    <t>Tomistoma</t>
  </si>
  <si>
    <t>Gavialis</t>
  </si>
  <si>
    <t>Crocodylus_johnstoni</t>
  </si>
  <si>
    <t>Crocodylus_niloticus</t>
  </si>
  <si>
    <t>Crocodylus_moreletii</t>
  </si>
  <si>
    <t>Crocodylus_intermedius</t>
  </si>
  <si>
    <t>Crocodylus_acutus</t>
  </si>
  <si>
    <t>Struthio</t>
  </si>
  <si>
    <t>Apteryx</t>
  </si>
  <si>
    <t>Dromaius</t>
  </si>
  <si>
    <t>Casuarius</t>
  </si>
  <si>
    <t>Rhynchotus</t>
  </si>
  <si>
    <t>Meleagris</t>
  </si>
  <si>
    <t>Gallus</t>
  </si>
  <si>
    <t>Lophura</t>
  </si>
  <si>
    <t>Phasianus</t>
  </si>
  <si>
    <t>Coturnix</t>
  </si>
  <si>
    <t>Cygnus</t>
  </si>
  <si>
    <t>Anas</t>
  </si>
  <si>
    <t>Tachyeres</t>
  </si>
  <si>
    <t>Aythya</t>
  </si>
  <si>
    <t>Apus</t>
  </si>
  <si>
    <t>Selasphorus</t>
  </si>
  <si>
    <t>Thalurania</t>
  </si>
  <si>
    <t>Steatornis</t>
  </si>
  <si>
    <t>Podargus</t>
  </si>
  <si>
    <t>Caprimulgus</t>
  </si>
  <si>
    <t>Columba</t>
  </si>
  <si>
    <t>Cuculus</t>
  </si>
  <si>
    <t>Grus</t>
  </si>
  <si>
    <t>Spheniscus</t>
  </si>
  <si>
    <t>Pelagodroma</t>
  </si>
  <si>
    <t>Diomedea</t>
  </si>
  <si>
    <t>Fulmarus</t>
  </si>
  <si>
    <t>Gavia</t>
  </si>
  <si>
    <t>Ardea</t>
  </si>
  <si>
    <t>Phalacrocorax</t>
  </si>
  <si>
    <t>Fregata</t>
  </si>
  <si>
    <t>Phaethon</t>
  </si>
  <si>
    <t>Balaeniceps</t>
  </si>
  <si>
    <t>Ciconia_ciconia</t>
  </si>
  <si>
    <t>Ciconia_nigra</t>
  </si>
  <si>
    <t>Phoenicopterus</t>
  </si>
  <si>
    <t>Podiceps</t>
  </si>
  <si>
    <t>Haematopus</t>
  </si>
  <si>
    <t>Scolopax</t>
  </si>
  <si>
    <t>Actitis</t>
  </si>
  <si>
    <t>Alca</t>
  </si>
  <si>
    <t>Gelochelidon</t>
  </si>
  <si>
    <t>Creagrus</t>
  </si>
  <si>
    <t>Larus</t>
  </si>
  <si>
    <t>Opisthocomus</t>
  </si>
  <si>
    <t>Athene</t>
  </si>
  <si>
    <t>Tyto</t>
  </si>
  <si>
    <t>Alcedo</t>
  </si>
  <si>
    <t>Coracias</t>
  </si>
  <si>
    <t>Ramphastos</t>
  </si>
  <si>
    <t>Pteroglossus</t>
  </si>
  <si>
    <t>Dendrocopos</t>
  </si>
  <si>
    <t>Sagittarius</t>
  </si>
  <si>
    <t>Pandion</t>
  </si>
  <si>
    <t>Circus</t>
  </si>
  <si>
    <t>Aquila</t>
  </si>
  <si>
    <t>Buteo</t>
  </si>
  <si>
    <t>Vultur</t>
  </si>
  <si>
    <t>Falco</t>
  </si>
  <si>
    <t>Melopsittacus</t>
  </si>
  <si>
    <t>Ara</t>
  </si>
  <si>
    <t>Psittacus</t>
  </si>
  <si>
    <t>Dicrurus</t>
  </si>
  <si>
    <t>Corvus</t>
  </si>
  <si>
    <t>Taeniopygia</t>
  </si>
  <si>
    <t>Passer</t>
  </si>
  <si>
    <t>Carduelis</t>
  </si>
  <si>
    <t>Bangsia</t>
  </si>
  <si>
    <t>Hirundo</t>
  </si>
  <si>
    <t>Regulus</t>
  </si>
  <si>
    <t>Luscinia</t>
  </si>
  <si>
    <t>Turdus</t>
  </si>
  <si>
    <t>Sphenodon</t>
  </si>
  <si>
    <t>Delma</t>
  </si>
  <si>
    <t>Nephrurus</t>
  </si>
  <si>
    <t>Hemitheconyx</t>
  </si>
  <si>
    <t>Eublepharis</t>
  </si>
  <si>
    <t>Teratoscincus</t>
  </si>
  <si>
    <t>Ptyodactylus</t>
  </si>
  <si>
    <t>Gekko</t>
  </si>
  <si>
    <t>Gymnodactylus</t>
  </si>
  <si>
    <t>Smaug</t>
  </si>
  <si>
    <t>Lepidophyma</t>
  </si>
  <si>
    <t>Cricosaura</t>
  </si>
  <si>
    <t>Tribolonotus</t>
  </si>
  <si>
    <t>Tiliqua</t>
  </si>
  <si>
    <t>Eumeces</t>
  </si>
  <si>
    <t>Feylinia</t>
  </si>
  <si>
    <t>Chalcides</t>
  </si>
  <si>
    <t>Tupinambis</t>
  </si>
  <si>
    <t>Salvator</t>
  </si>
  <si>
    <t>Diplometopon</t>
  </si>
  <si>
    <t>Bipes</t>
  </si>
  <si>
    <t>Lacerta</t>
  </si>
  <si>
    <t>Podarcis_wagleriana</t>
  </si>
  <si>
    <t>Podarcis_siculus</t>
  </si>
  <si>
    <t>Typhlops</t>
  </si>
  <si>
    <t>Tropidophis</t>
  </si>
  <si>
    <t>Boa</t>
  </si>
  <si>
    <t>Uropeltis</t>
  </si>
  <si>
    <t>Anomochilus</t>
  </si>
  <si>
    <t>Cylindrophis</t>
  </si>
  <si>
    <t>Casarea</t>
  </si>
  <si>
    <t>Xenopeltis</t>
  </si>
  <si>
    <t>Morelia</t>
  </si>
  <si>
    <t>Python</t>
  </si>
  <si>
    <t>Acrochordus</t>
  </si>
  <si>
    <t>Xenodermus</t>
  </si>
  <si>
    <t>Cerastes</t>
  </si>
  <si>
    <t>Ahaetulla</t>
  </si>
  <si>
    <t>Chrysopelea</t>
  </si>
  <si>
    <t>Aparallactus</t>
  </si>
  <si>
    <t>Naja</t>
  </si>
  <si>
    <t>Laticauda</t>
  </si>
  <si>
    <t>Heloderma_horridum</t>
  </si>
  <si>
    <t>Heloderma_suspectum</t>
  </si>
  <si>
    <t>Ophisaurus</t>
  </si>
  <si>
    <t>Gerrhonotus</t>
  </si>
  <si>
    <t>Elgaria</t>
  </si>
  <si>
    <t>Lanthanotus</t>
  </si>
  <si>
    <t>Varanus_niloticus</t>
  </si>
  <si>
    <t>Varanus_exanthematicus</t>
  </si>
  <si>
    <t>Varanus_salvator</t>
  </si>
  <si>
    <t>Varanus_jobiensis</t>
  </si>
  <si>
    <t>Varanus_giganteus</t>
  </si>
  <si>
    <t>Chamaeleo</t>
  </si>
  <si>
    <t>Brookesia</t>
  </si>
  <si>
    <t>Draco</t>
  </si>
  <si>
    <t>Uromastyx</t>
  </si>
  <si>
    <t>Saara</t>
  </si>
  <si>
    <t>Sceloporus</t>
  </si>
  <si>
    <t>Leiocephalus</t>
  </si>
  <si>
    <t>Morunasaurus</t>
  </si>
  <si>
    <t>Gambelia</t>
  </si>
  <si>
    <t>Basiliscus</t>
  </si>
  <si>
    <t>Liolaemus_chilensis</t>
  </si>
  <si>
    <t>Liolaemus_bellii</t>
  </si>
  <si>
    <t>Anolis_sagrei</t>
  </si>
  <si>
    <t>Anolis_grahami</t>
  </si>
  <si>
    <t>Eothyris</t>
  </si>
  <si>
    <t>Dimetrodon</t>
  </si>
  <si>
    <t>Hipposaurus</t>
  </si>
  <si>
    <t>Lemurosaurus</t>
  </si>
  <si>
    <t>Leucocephalus</t>
  </si>
  <si>
    <t>Herpetoskylax</t>
  </si>
  <si>
    <t>Moschops</t>
  </si>
  <si>
    <t>Patranomodon</t>
  </si>
  <si>
    <t>Eodicynodon</t>
  </si>
  <si>
    <t>Diictodon</t>
  </si>
  <si>
    <t>Pristerodon</t>
  </si>
  <si>
    <t>Niassodon</t>
  </si>
  <si>
    <t>Endothiodon_bathystoma</t>
  </si>
  <si>
    <t>Endothiodon_tolani</t>
  </si>
  <si>
    <t>Abajudon</t>
  </si>
  <si>
    <t>Dicynodontoides</t>
  </si>
  <si>
    <t>Kembawacela</t>
  </si>
  <si>
    <t>Kawingasaurus</t>
  </si>
  <si>
    <t>Oudenodon</t>
  </si>
  <si>
    <t>Aulacephalodon</t>
  </si>
  <si>
    <t>Lystrosaurus_declivis</t>
  </si>
  <si>
    <t>Lystrosaurus_murrayi</t>
  </si>
  <si>
    <t>Sangusaurus</t>
  </si>
  <si>
    <t>Scylacocephalus</t>
  </si>
  <si>
    <t>Lycaenops</t>
  </si>
  <si>
    <t>Dixeya</t>
  </si>
  <si>
    <t>BP/1/155</t>
  </si>
  <si>
    <t>_Aloposaurus_</t>
  </si>
  <si>
    <t>Oliveirosuchus</t>
  </si>
  <si>
    <t>Euchambersia</t>
  </si>
  <si>
    <t>Ictidosuchoides</t>
  </si>
  <si>
    <t>Mupashi</t>
  </si>
  <si>
    <t>Microgomphodon</t>
  </si>
  <si>
    <t>Choerosaurus</t>
  </si>
  <si>
    <t>Procynosuchus</t>
  </si>
  <si>
    <t>Cynosaurus</t>
  </si>
  <si>
    <t>Galesaurus</t>
  </si>
  <si>
    <t>Thrinaxodon</t>
  </si>
  <si>
    <t>Trirachodon</t>
  </si>
  <si>
    <t>Cricodon</t>
  </si>
  <si>
    <t>Scalenodon</t>
  </si>
  <si>
    <t>Massethognathus</t>
  </si>
  <si>
    <t>Luangwa</t>
  </si>
  <si>
    <t>Lumkuia</t>
  </si>
  <si>
    <t>Chiniquodon</t>
  </si>
  <si>
    <t>Riograndia</t>
  </si>
  <si>
    <t>Tritylodon</t>
  </si>
  <si>
    <t>Oligokyphus</t>
  </si>
  <si>
    <t>Pseudotherium</t>
  </si>
  <si>
    <t>Brasilodon</t>
  </si>
  <si>
    <t>Megazostrodon</t>
  </si>
  <si>
    <t>Morganucodon_oehleri</t>
  </si>
  <si>
    <t>Haldanodon</t>
  </si>
  <si>
    <t>Hadrocodium</t>
  </si>
  <si>
    <t>Tachyglossus</t>
  </si>
  <si>
    <t>Ornithorhynchus</t>
  </si>
  <si>
    <t>Dryolestes</t>
  </si>
  <si>
    <t>Dasyurus</t>
  </si>
  <si>
    <t>Isoodon</t>
  </si>
  <si>
    <t>Phascolarctos</t>
  </si>
  <si>
    <t>Monodelphis</t>
  </si>
  <si>
    <t>Didelphis</t>
  </si>
  <si>
    <t>Dasypus</t>
  </si>
  <si>
    <t>Procavia</t>
  </si>
  <si>
    <t>Elephas</t>
  </si>
  <si>
    <t>Dugong</t>
  </si>
  <si>
    <t>Trichechus</t>
  </si>
  <si>
    <t>Orycteropus</t>
  </si>
  <si>
    <t>Chrysochloris</t>
  </si>
  <si>
    <t>Hemicentetes</t>
  </si>
  <si>
    <t>Elephantulus</t>
  </si>
  <si>
    <t>Macroscelides</t>
  </si>
  <si>
    <t>Cavia</t>
  </si>
  <si>
    <t>Sciurus</t>
  </si>
  <si>
    <t>Mus</t>
  </si>
  <si>
    <t>Lepus</t>
  </si>
  <si>
    <t>Sylvilagus</t>
  </si>
  <si>
    <t>Oryctolagus</t>
  </si>
  <si>
    <t>Tupaia_javanica</t>
  </si>
  <si>
    <t>Tupaia_glis</t>
  </si>
  <si>
    <t>Cynocephalus</t>
  </si>
  <si>
    <t>Nycticebus</t>
  </si>
  <si>
    <t>Euoticus</t>
  </si>
  <si>
    <t>Microcebus</t>
  </si>
  <si>
    <t>Lemur</t>
  </si>
  <si>
    <t>Saimiri</t>
  </si>
  <si>
    <t>Callithrix</t>
  </si>
  <si>
    <t>Papio</t>
  </si>
  <si>
    <t>Macaca_mulatta</t>
  </si>
  <si>
    <t>Macaca_fascicularis</t>
  </si>
  <si>
    <t>Hylobates</t>
  </si>
  <si>
    <t>Pongo</t>
  </si>
  <si>
    <t>Homo</t>
  </si>
  <si>
    <t>Pan_paniscus</t>
  </si>
  <si>
    <t>Sorex</t>
  </si>
  <si>
    <t>Atelerix</t>
  </si>
  <si>
    <t>Nycteris</t>
  </si>
  <si>
    <t>Tadarida</t>
  </si>
  <si>
    <t>Carollia</t>
  </si>
  <si>
    <t>Rhinolophus</t>
  </si>
  <si>
    <t>Pteropus_lylei</t>
  </si>
  <si>
    <t>Pteropus_rodricensis</t>
  </si>
  <si>
    <t>Manis</t>
  </si>
  <si>
    <t>Cynictis</t>
  </si>
  <si>
    <t>Felis</t>
  </si>
  <si>
    <t>Canis</t>
  </si>
  <si>
    <t>Nasua</t>
  </si>
  <si>
    <t>Eumetopias</t>
  </si>
  <si>
    <t>Phoca</t>
  </si>
  <si>
    <t>Equus</t>
  </si>
  <si>
    <t>Rhinoceros</t>
  </si>
  <si>
    <t>Tapirus</t>
  </si>
  <si>
    <t>Lama</t>
  </si>
  <si>
    <t>Vicugna</t>
  </si>
  <si>
    <t>Doliochoerus</t>
  </si>
  <si>
    <t>Tayassu</t>
  </si>
  <si>
    <t>Babyrousa</t>
  </si>
  <si>
    <t>Sus</t>
  </si>
  <si>
    <t>Hylochoerus</t>
  </si>
  <si>
    <t>Potamochoerus</t>
  </si>
  <si>
    <t>Phacochoerus</t>
  </si>
  <si>
    <t>Tursiops</t>
  </si>
  <si>
    <t>Hippopotamus</t>
  </si>
  <si>
    <t>Choeropsis</t>
  </si>
  <si>
    <t>Diplobune</t>
  </si>
  <si>
    <t>Bachitherium</t>
  </si>
  <si>
    <t>Moschiola</t>
  </si>
  <si>
    <t>Rangifer</t>
  </si>
  <si>
    <t>Giraffa</t>
  </si>
  <si>
    <t>Bos</t>
  </si>
  <si>
    <t>Squalus</t>
  </si>
  <si>
    <t>Dipturus</t>
  </si>
  <si>
    <t>Chimaera</t>
  </si>
  <si>
    <t>Opsanus</t>
  </si>
  <si>
    <t>Perca</t>
  </si>
  <si>
    <t>Scomber</t>
  </si>
  <si>
    <t>Leuciscus</t>
  </si>
  <si>
    <t>Esox</t>
  </si>
  <si>
    <t>Alpha SEM</t>
  </si>
  <si>
    <t>Mean</t>
  </si>
  <si>
    <t>SEM</t>
  </si>
  <si>
    <t>Testudines</t>
  </si>
  <si>
    <t>Lepidosauria</t>
  </si>
  <si>
    <t>Crocodilia</t>
  </si>
  <si>
    <t>Non-therapsid Synapsida</t>
  </si>
  <si>
    <t>Biarmosuchia</t>
  </si>
  <si>
    <t>Anomodontia</t>
  </si>
  <si>
    <t>Gorgonopsia</t>
  </si>
  <si>
    <t>Therocephalia</t>
  </si>
  <si>
    <t>Non-mammaliamorph Probainognathia</t>
  </si>
  <si>
    <t>Non-Mammal Mammaliamorpha</t>
  </si>
  <si>
    <t>Non-Probainognath Cynodontia</t>
  </si>
  <si>
    <t>Cynognathia</t>
  </si>
  <si>
    <t>Mammalia</t>
  </si>
  <si>
    <t>Node age</t>
  </si>
  <si>
    <t>Error</t>
  </si>
  <si>
    <t>Marsupialia</t>
  </si>
  <si>
    <t>Placentalia</t>
  </si>
  <si>
    <t>Age</t>
  </si>
  <si>
    <t>Rana</t>
  </si>
  <si>
    <t>Eleutherodactylus</t>
  </si>
  <si>
    <t>Xenopus</t>
  </si>
  <si>
    <t>Trachemys</t>
  </si>
  <si>
    <t>Morganucodon_watsoni</t>
  </si>
  <si>
    <t>Zaglossus</t>
  </si>
  <si>
    <t>Etroplus</t>
  </si>
  <si>
    <t>Poecilia</t>
  </si>
  <si>
    <t>Steatocranus</t>
  </si>
  <si>
    <t>Tinca</t>
  </si>
  <si>
    <t>Merluccius</t>
  </si>
  <si>
    <t>Molva</t>
  </si>
  <si>
    <t>Brama</t>
  </si>
  <si>
    <t>Microstomus</t>
  </si>
  <si>
    <t>Conger</t>
  </si>
  <si>
    <t>Reinhardtius</t>
  </si>
  <si>
    <t>Brosme</t>
  </si>
  <si>
    <t>Melamphaes</t>
  </si>
  <si>
    <t>Poromitra</t>
  </si>
  <si>
    <t>Scopelogadus</t>
  </si>
  <si>
    <t>Antimora</t>
  </si>
  <si>
    <t>Synaphobranchus</t>
  </si>
  <si>
    <t>Histiobranchus</t>
  </si>
  <si>
    <t>Polyacanthonotus</t>
  </si>
  <si>
    <t>Halosauropsis</t>
  </si>
  <si>
    <t>Aetobatus</t>
  </si>
  <si>
    <t>Hemitrygon</t>
  </si>
  <si>
    <t>Neotrygon</t>
  </si>
  <si>
    <t>Pateobatis</t>
  </si>
  <si>
    <t>Urolophus</t>
  </si>
  <si>
    <t>Gymnura</t>
  </si>
  <si>
    <t>Carcharhinus_leucas</t>
  </si>
  <si>
    <t>Carcharhinus_plumbeus</t>
  </si>
  <si>
    <t>Carcharhinus_obscurus</t>
  </si>
  <si>
    <t>Negaprion</t>
  </si>
  <si>
    <t>Orectolobus</t>
  </si>
  <si>
    <t>Rhizoprionodon</t>
  </si>
  <si>
    <t>Chiloscyllium</t>
  </si>
  <si>
    <t>Heterodontus</t>
  </si>
  <si>
    <t>Glaucostegus</t>
  </si>
  <si>
    <t>Callorhinchus</t>
  </si>
  <si>
    <t>TMI</t>
  </si>
  <si>
    <t>Trytilodontidae</t>
  </si>
  <si>
    <t>Morganucodontidae</t>
  </si>
  <si>
    <t>Morganucodon - Mammalia</t>
  </si>
  <si>
    <t>Brasilodon - Mammalia</t>
  </si>
  <si>
    <t>Pseudotherium - Mammalia</t>
  </si>
  <si>
    <t>Riograndia - Mammalia</t>
  </si>
  <si>
    <t>Chiniquodon - Mammalia</t>
  </si>
  <si>
    <t>Lumkuia - Mammalia</t>
  </si>
  <si>
    <t>Cricodon - Mammalia</t>
  </si>
  <si>
    <t>Thrinaxodon - Mammalia</t>
  </si>
  <si>
    <t>Galesaurus - Mammalia</t>
  </si>
  <si>
    <t>Cynosaurus - Mammalia</t>
  </si>
  <si>
    <t>Procynosuchus - Mammalia</t>
  </si>
  <si>
    <t>Mupashi - Mammalia</t>
  </si>
  <si>
    <t>Dixeya - Mammalia</t>
  </si>
  <si>
    <t>Diictodon - Mammalia</t>
  </si>
  <si>
    <t>Moschops - Mammalia</t>
  </si>
  <si>
    <t>Hipposaurus - Mammalia</t>
  </si>
  <si>
    <t>Dimetrodon - Mammalia</t>
  </si>
  <si>
    <t>Eothyris - Mammalia</t>
  </si>
  <si>
    <t>Lower bound</t>
  </si>
  <si>
    <t>95% Endotherms above</t>
  </si>
  <si>
    <t>95% Ectotherms below</t>
  </si>
  <si>
    <t>Hadrocodium - Mammalia</t>
  </si>
  <si>
    <t>Haldanodon - Mammalia</t>
  </si>
  <si>
    <t>Ornithorynchus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</si>
</sst>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008080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Feuil1!$D$5</c:f>
              <c:strCache>
                <c:ptCount val="1"/>
                <c:pt idx="0">
                  <c:v>Non-therapsid Synapsida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Feuil1!$B$168:$B$169</c:f>
              <c:numCache>
                <c:formatCode>0.000</c:formatCode>
                <c:ptCount val="2"/>
                <c:pt idx="0">
                  <c:v>0.97507619000000001</c:v>
                </c:pt>
                <c:pt idx="1">
                  <c:v>0.92749665999999997</c:v>
                </c:pt>
              </c:numCache>
            </c:numRef>
          </c:xVal>
          <c:yVal>
            <c:numRef>
              <c:f>Feuil1!$C$168:$C$169</c:f>
              <c:numCache>
                <c:formatCode>General</c:formatCode>
                <c:ptCount val="2"/>
                <c:pt idx="0">
                  <c:v>-287</c:v>
                </c:pt>
                <c:pt idx="1">
                  <c:v>-275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99-4379-B587-CD42FBDD97FD}"/>
            </c:ext>
          </c:extLst>
        </c:ser>
        <c:ser>
          <c:idx val="1"/>
          <c:order val="1"/>
          <c:tx>
            <c:strRef>
              <c:f>Feuil1!$D$6</c:f>
              <c:strCache>
                <c:ptCount val="1"/>
                <c:pt idx="0">
                  <c:v>Biarmosuchia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Feuil1!$B$170:$B$173</c:f>
              <c:numCache>
                <c:formatCode>0.000</c:formatCode>
                <c:ptCount val="4"/>
                <c:pt idx="0">
                  <c:v>1.1696439700000001</c:v>
                </c:pt>
                <c:pt idx="1">
                  <c:v>0.86707902999999997</c:v>
                </c:pt>
                <c:pt idx="2">
                  <c:v>0.96439014000000001</c:v>
                </c:pt>
                <c:pt idx="3">
                  <c:v>1.02034823</c:v>
                </c:pt>
              </c:numCache>
            </c:numRef>
          </c:xVal>
          <c:yVal>
            <c:numRef>
              <c:f>Feuil1!$C$170:$C$173</c:f>
              <c:numCache>
                <c:formatCode>General</c:formatCode>
                <c:ptCount val="4"/>
                <c:pt idx="0">
                  <c:v>-261</c:v>
                </c:pt>
                <c:pt idx="1">
                  <c:v>-255</c:v>
                </c:pt>
                <c:pt idx="2">
                  <c:v>-258</c:v>
                </c:pt>
                <c:pt idx="3">
                  <c:v>-255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99-4379-B587-CD42FBDD97FD}"/>
            </c:ext>
          </c:extLst>
        </c:ser>
        <c:ser>
          <c:idx val="2"/>
          <c:order val="2"/>
          <c:tx>
            <c:strRef>
              <c:f>Feuil1!$D$7</c:f>
              <c:strCache>
                <c:ptCount val="1"/>
                <c:pt idx="0">
                  <c:v>Anomodontia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Feuil1!$B$175:$B$190</c:f>
              <c:numCache>
                <c:formatCode>0.000</c:formatCode>
                <c:ptCount val="16"/>
                <c:pt idx="0">
                  <c:v>0.97616749999999997</c:v>
                </c:pt>
                <c:pt idx="1">
                  <c:v>0.81787739999999998</c:v>
                </c:pt>
                <c:pt idx="2">
                  <c:v>1.0352035799999999</c:v>
                </c:pt>
                <c:pt idx="3">
                  <c:v>1.1346132900000001</c:v>
                </c:pt>
                <c:pt idx="4">
                  <c:v>0.92173484000000006</c:v>
                </c:pt>
                <c:pt idx="5">
                  <c:v>1.0032668</c:v>
                </c:pt>
                <c:pt idx="6">
                  <c:v>0.84268138999999997</c:v>
                </c:pt>
                <c:pt idx="7">
                  <c:v>0.90098999000000002</c:v>
                </c:pt>
                <c:pt idx="8">
                  <c:v>1.2266049400000001</c:v>
                </c:pt>
                <c:pt idx="9">
                  <c:v>1.1533123599999999</c:v>
                </c:pt>
                <c:pt idx="10">
                  <c:v>1.02353808</c:v>
                </c:pt>
                <c:pt idx="11">
                  <c:v>0.75558972000000002</c:v>
                </c:pt>
                <c:pt idx="12">
                  <c:v>0.92040184999999997</c:v>
                </c:pt>
                <c:pt idx="13">
                  <c:v>0.85463716000000001</c:v>
                </c:pt>
                <c:pt idx="14">
                  <c:v>0.87710838000000002</c:v>
                </c:pt>
                <c:pt idx="15">
                  <c:v>0.96818296000000004</c:v>
                </c:pt>
              </c:numCache>
            </c:numRef>
          </c:xVal>
          <c:yVal>
            <c:numRef>
              <c:f>Feuil1!$C$175:$C$190</c:f>
              <c:numCache>
                <c:formatCode>General</c:formatCode>
                <c:ptCount val="16"/>
                <c:pt idx="0">
                  <c:v>-265</c:v>
                </c:pt>
                <c:pt idx="1">
                  <c:v>-264</c:v>
                </c:pt>
                <c:pt idx="2">
                  <c:v>-253</c:v>
                </c:pt>
                <c:pt idx="3">
                  <c:v>-253.5</c:v>
                </c:pt>
                <c:pt idx="4">
                  <c:v>-258</c:v>
                </c:pt>
                <c:pt idx="5">
                  <c:v>-256</c:v>
                </c:pt>
                <c:pt idx="6">
                  <c:v>-258</c:v>
                </c:pt>
                <c:pt idx="7">
                  <c:v>-260</c:v>
                </c:pt>
                <c:pt idx="8">
                  <c:v>-252</c:v>
                </c:pt>
                <c:pt idx="9">
                  <c:v>-254</c:v>
                </c:pt>
                <c:pt idx="10">
                  <c:v>-254</c:v>
                </c:pt>
                <c:pt idx="11">
                  <c:v>-253</c:v>
                </c:pt>
                <c:pt idx="12">
                  <c:v>-254</c:v>
                </c:pt>
                <c:pt idx="13">
                  <c:v>-251</c:v>
                </c:pt>
                <c:pt idx="14">
                  <c:v>-251.2</c:v>
                </c:pt>
                <c:pt idx="15">
                  <c:v>-237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99-4379-B587-CD42FBDD97FD}"/>
            </c:ext>
          </c:extLst>
        </c:ser>
        <c:ser>
          <c:idx val="3"/>
          <c:order val="3"/>
          <c:tx>
            <c:strRef>
              <c:f>Feuil1!$D$8</c:f>
              <c:strCache>
                <c:ptCount val="1"/>
                <c:pt idx="0">
                  <c:v>Gorgonopsia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Feuil1!$B$191:$B$195</c:f>
              <c:numCache>
                <c:formatCode>0.000</c:formatCode>
                <c:ptCount val="5"/>
                <c:pt idx="0">
                  <c:v>0.97500960000000003</c:v>
                </c:pt>
                <c:pt idx="1">
                  <c:v>0.84363513999999995</c:v>
                </c:pt>
                <c:pt idx="2">
                  <c:v>1.11983627</c:v>
                </c:pt>
                <c:pt idx="3">
                  <c:v>1.0125619299999999</c:v>
                </c:pt>
                <c:pt idx="4">
                  <c:v>0.89441444999999997</c:v>
                </c:pt>
              </c:numCache>
            </c:numRef>
          </c:xVal>
          <c:yVal>
            <c:numRef>
              <c:f>Feuil1!$C$191:$C$195</c:f>
              <c:numCache>
                <c:formatCode>General</c:formatCode>
                <c:ptCount val="5"/>
                <c:pt idx="0">
                  <c:v>-254</c:v>
                </c:pt>
                <c:pt idx="1">
                  <c:v>-253</c:v>
                </c:pt>
                <c:pt idx="2">
                  <c:v>-254</c:v>
                </c:pt>
                <c:pt idx="3">
                  <c:v>-255</c:v>
                </c:pt>
                <c:pt idx="4">
                  <c:v>-254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399-4379-B587-CD42FBDD97FD}"/>
            </c:ext>
          </c:extLst>
        </c:ser>
        <c:ser>
          <c:idx val="4"/>
          <c:order val="4"/>
          <c:tx>
            <c:strRef>
              <c:f>Feuil1!$D$9</c:f>
              <c:strCache>
                <c:ptCount val="1"/>
                <c:pt idx="0">
                  <c:v>Therocephalia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Feuil1!$B$196:$B$201</c:f>
              <c:numCache>
                <c:formatCode>0.000</c:formatCode>
                <c:ptCount val="6"/>
                <c:pt idx="0">
                  <c:v>0.71570433</c:v>
                </c:pt>
                <c:pt idx="1">
                  <c:v>0.89331479999999996</c:v>
                </c:pt>
                <c:pt idx="2">
                  <c:v>0.97535795999999997</c:v>
                </c:pt>
                <c:pt idx="3">
                  <c:v>0.75473836999999999</c:v>
                </c:pt>
                <c:pt idx="4">
                  <c:v>0.98568224999999998</c:v>
                </c:pt>
                <c:pt idx="5">
                  <c:v>0.99598604999999996</c:v>
                </c:pt>
              </c:numCache>
            </c:numRef>
          </c:xVal>
          <c:yVal>
            <c:numRef>
              <c:f>Feuil1!$C$196:$C$201</c:f>
              <c:numCache>
                <c:formatCode>General</c:formatCode>
                <c:ptCount val="6"/>
                <c:pt idx="0">
                  <c:v>-251</c:v>
                </c:pt>
                <c:pt idx="1">
                  <c:v>-255</c:v>
                </c:pt>
                <c:pt idx="2">
                  <c:v>-254</c:v>
                </c:pt>
                <c:pt idx="3">
                  <c:v>-254</c:v>
                </c:pt>
                <c:pt idx="4">
                  <c:v>-237</c:v>
                </c:pt>
                <c:pt idx="5">
                  <c:v>-256.5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399-4379-B587-CD42FBDD97FD}"/>
            </c:ext>
          </c:extLst>
        </c:ser>
        <c:ser>
          <c:idx val="5"/>
          <c:order val="5"/>
          <c:tx>
            <c:strRef>
              <c:f>Feuil1!$D$10</c:f>
              <c:strCache>
                <c:ptCount val="1"/>
                <c:pt idx="0">
                  <c:v>Non-Probainognath Cynodontia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Feuil1!$B$202:$B$210</c:f>
              <c:numCache>
                <c:formatCode>0.000</c:formatCode>
                <c:ptCount val="9"/>
                <c:pt idx="0">
                  <c:v>0.96828250000000005</c:v>
                </c:pt>
                <c:pt idx="1">
                  <c:v>1.1196602899999999</c:v>
                </c:pt>
                <c:pt idx="2">
                  <c:v>0.86486816</c:v>
                </c:pt>
                <c:pt idx="3">
                  <c:v>1.2096535900000001</c:v>
                </c:pt>
                <c:pt idx="4">
                  <c:v>1.05970867</c:v>
                </c:pt>
                <c:pt idx="5">
                  <c:v>1.2871163699999999</c:v>
                </c:pt>
                <c:pt idx="6">
                  <c:v>1.07205829</c:v>
                </c:pt>
                <c:pt idx="7">
                  <c:v>1.16970387</c:v>
                </c:pt>
                <c:pt idx="8">
                  <c:v>0.84460674000000002</c:v>
                </c:pt>
              </c:numCache>
            </c:numRef>
          </c:xVal>
          <c:yVal>
            <c:numRef>
              <c:f>Feuil1!$C$202:$C$210</c:f>
              <c:numCache>
                <c:formatCode>General</c:formatCode>
                <c:ptCount val="9"/>
                <c:pt idx="0">
                  <c:v>-253.5</c:v>
                </c:pt>
                <c:pt idx="1">
                  <c:v>-252</c:v>
                </c:pt>
                <c:pt idx="2">
                  <c:v>-251.2</c:v>
                </c:pt>
                <c:pt idx="3">
                  <c:v>-251</c:v>
                </c:pt>
                <c:pt idx="4">
                  <c:v>-237</c:v>
                </c:pt>
                <c:pt idx="5">
                  <c:v>-237</c:v>
                </c:pt>
                <c:pt idx="6">
                  <c:v>-237</c:v>
                </c:pt>
                <c:pt idx="7">
                  <c:v>-233</c:v>
                </c:pt>
                <c:pt idx="8">
                  <c:v>-237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399-4379-B587-CD42FBDD97FD}"/>
            </c:ext>
          </c:extLst>
        </c:ser>
        <c:ser>
          <c:idx val="6"/>
          <c:order val="6"/>
          <c:tx>
            <c:strRef>
              <c:f>Feuil1!$D$12</c:f>
              <c:strCache>
                <c:ptCount val="1"/>
                <c:pt idx="0">
                  <c:v>Non-mammaliamorph Probainognathia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Feuil1!$B$211:$B$213</c:f>
              <c:numCache>
                <c:formatCode>0.000</c:formatCode>
                <c:ptCount val="3"/>
                <c:pt idx="0">
                  <c:v>0.95106566000000003</c:v>
                </c:pt>
                <c:pt idx="1">
                  <c:v>1.07283949</c:v>
                </c:pt>
                <c:pt idx="2">
                  <c:v>0.77212375</c:v>
                </c:pt>
              </c:numCache>
            </c:numRef>
          </c:xVal>
          <c:yVal>
            <c:numRef>
              <c:f>Feuil1!$C$211:$C$213</c:f>
              <c:numCache>
                <c:formatCode>General</c:formatCode>
                <c:ptCount val="3"/>
                <c:pt idx="0">
                  <c:v>-242</c:v>
                </c:pt>
                <c:pt idx="1">
                  <c:v>-230</c:v>
                </c:pt>
                <c:pt idx="2">
                  <c:v>-225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399-4379-B587-CD42FBDD97FD}"/>
            </c:ext>
          </c:extLst>
        </c:ser>
        <c:ser>
          <c:idx val="7"/>
          <c:order val="7"/>
          <c:tx>
            <c:strRef>
              <c:f>Feuil1!$D$13</c:f>
              <c:strCache>
                <c:ptCount val="1"/>
                <c:pt idx="0">
                  <c:v>Non-Mammal Mammaliamorpha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Feuil1!$B$214:$B$222</c:f>
              <c:numCache>
                <c:formatCode>0.000</c:formatCode>
                <c:ptCount val="9"/>
                <c:pt idx="0">
                  <c:v>1.35817747</c:v>
                </c:pt>
                <c:pt idx="1">
                  <c:v>1.28563611</c:v>
                </c:pt>
                <c:pt idx="2">
                  <c:v>1.37505397</c:v>
                </c:pt>
                <c:pt idx="3">
                  <c:v>1.14540427</c:v>
                </c:pt>
                <c:pt idx="4">
                  <c:v>1.6276910099999999</c:v>
                </c:pt>
                <c:pt idx="5">
                  <c:v>1.2088492099999999</c:v>
                </c:pt>
                <c:pt idx="6">
                  <c:v>1.32996519</c:v>
                </c:pt>
                <c:pt idx="7">
                  <c:v>1.27100306</c:v>
                </c:pt>
                <c:pt idx="8">
                  <c:v>0.98545674000000005</c:v>
                </c:pt>
              </c:numCache>
            </c:numRef>
          </c:xVal>
          <c:yVal>
            <c:numRef>
              <c:f>Feuil1!$C$214:$C$222</c:f>
              <c:numCache>
                <c:formatCode>General</c:formatCode>
                <c:ptCount val="9"/>
                <c:pt idx="0">
                  <c:v>-190</c:v>
                </c:pt>
                <c:pt idx="1">
                  <c:v>-183</c:v>
                </c:pt>
                <c:pt idx="2">
                  <c:v>-231</c:v>
                </c:pt>
                <c:pt idx="3">
                  <c:v>-225</c:v>
                </c:pt>
                <c:pt idx="4">
                  <c:v>-191</c:v>
                </c:pt>
                <c:pt idx="5">
                  <c:v>-198</c:v>
                </c:pt>
                <c:pt idx="6">
                  <c:v>-191</c:v>
                </c:pt>
                <c:pt idx="7">
                  <c:v>-152</c:v>
                </c:pt>
                <c:pt idx="8">
                  <c:v>-191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399-4379-B587-CD42FBDD97FD}"/>
            </c:ext>
          </c:extLst>
        </c:ser>
        <c:ser>
          <c:idx val="8"/>
          <c:order val="8"/>
          <c:tx>
            <c:v>95 Percent Endotherms below</c:v>
          </c:tx>
          <c:spPr>
            <a:ln w="22225" cap="rnd">
              <a:solidFill>
                <a:srgbClr val="FF0000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Feuil1!$M$9:$O$9</c:f>
              <c:numCache>
                <c:formatCode>General</c:formatCode>
                <c:ptCount val="3"/>
                <c:pt idx="0">
                  <c:v>1.0860000000000001</c:v>
                </c:pt>
                <c:pt idx="1">
                  <c:v>1.0860000000000001</c:v>
                </c:pt>
                <c:pt idx="2">
                  <c:v>1.0860000000000001</c:v>
                </c:pt>
              </c:numCache>
            </c:numRef>
          </c:xVal>
          <c:yVal>
            <c:numRef>
              <c:f>Feuil1!$M$8:$O$8</c:f>
              <c:numCache>
                <c:formatCode>General</c:formatCode>
                <c:ptCount val="3"/>
                <c:pt idx="0">
                  <c:v>-140</c:v>
                </c:pt>
                <c:pt idx="1">
                  <c:v>-220</c:v>
                </c:pt>
                <c:pt idx="2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8EF5-41E0-AD96-48502EE147F1}"/>
            </c:ext>
          </c:extLst>
        </c:ser>
        <c:ser>
          <c:idx val="9"/>
          <c:order val="9"/>
          <c:tx>
            <c:v>95 Percent Ectotherms above</c:v>
          </c:tx>
          <c:spPr>
            <a:ln w="22225" cap="rnd">
              <a:solidFill>
                <a:schemeClr val="accent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Feuil1!$M$10:$O$10</c:f>
              <c:numCache>
                <c:formatCode>General</c:formatCode>
                <c:ptCount val="3"/>
                <c:pt idx="0">
                  <c:v>1.327</c:v>
                </c:pt>
                <c:pt idx="1">
                  <c:v>1.327</c:v>
                </c:pt>
                <c:pt idx="2">
                  <c:v>1.327</c:v>
                </c:pt>
              </c:numCache>
            </c:numRef>
          </c:xVal>
          <c:yVal>
            <c:numRef>
              <c:f>Feuil1!$M$8:$O$8</c:f>
              <c:numCache>
                <c:formatCode>General</c:formatCode>
                <c:ptCount val="3"/>
                <c:pt idx="0">
                  <c:v>-140</c:v>
                </c:pt>
                <c:pt idx="1">
                  <c:v>-220</c:v>
                </c:pt>
                <c:pt idx="2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8EF5-41E0-AD96-48502EE147F1}"/>
            </c:ext>
          </c:extLst>
        </c:ser>
        <c:ser>
          <c:idx val="10"/>
          <c:order val="10"/>
          <c:tx>
            <c:v>99 percent Ectotherms above</c:v>
          </c:tx>
          <c:spPr>
            <a:ln w="19050" cap="rnd">
              <a:solidFill>
                <a:schemeClr val="accent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Feuil1!$M$11:$O$11</c:f>
              <c:numCache>
                <c:formatCode>General</c:formatCode>
                <c:ptCount val="3"/>
              </c:numCache>
            </c:numRef>
          </c:xVal>
          <c:yVal>
            <c:numRef>
              <c:f>Feuil1!$M$8:$O$8</c:f>
              <c:numCache>
                <c:formatCode>General</c:formatCode>
                <c:ptCount val="3"/>
                <c:pt idx="0">
                  <c:v>-140</c:v>
                </c:pt>
                <c:pt idx="1">
                  <c:v>-220</c:v>
                </c:pt>
                <c:pt idx="2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42-447B-A687-8C50FA53C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362072"/>
        <c:axId val="605366008"/>
      </c:scatterChart>
      <c:valAx>
        <c:axId val="605362072"/>
        <c:scaling>
          <c:orientation val="minMax"/>
          <c:min val="0.6000000000000000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Thermo-motility Index</a:t>
                </a:r>
              </a:p>
            </c:rich>
          </c:tx>
          <c:layout>
            <c:manualLayout>
              <c:xMode val="edge"/>
              <c:yMode val="edge"/>
              <c:x val="0.41568435093154338"/>
              <c:y val="0.704253851718913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66008"/>
        <c:crosses val="autoZero"/>
        <c:crossBetween val="midCat"/>
      </c:valAx>
      <c:valAx>
        <c:axId val="605366008"/>
        <c:scaling>
          <c:orientation val="minMax"/>
          <c:max val="-140"/>
          <c:min val="-3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(Myr)</a:t>
                </a:r>
              </a:p>
            </c:rich>
          </c:tx>
          <c:layout>
            <c:manualLayout>
              <c:xMode val="edge"/>
              <c:yMode val="edge"/>
              <c:x val="1.3129102844638949E-2"/>
              <c:y val="0.248759773309050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62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0"/>
        <c:delete val="1"/>
      </c:legendEntry>
      <c:layout>
        <c:manualLayout>
          <c:xMode val="edge"/>
          <c:yMode val="edge"/>
          <c:x val="0.13661098920012046"/>
          <c:y val="0.77233280412960437"/>
          <c:w val="0.76612228389484105"/>
          <c:h val="0.227667288178747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83665493274996"/>
          <c:y val="3.4989286446317672E-2"/>
          <c:w val="0.80408476916776839"/>
          <c:h val="0.66008766013115061"/>
        </c:manualLayout>
      </c:layout>
      <c:scatterChart>
        <c:scatterStyle val="lineMarker"/>
        <c:varyColors val="0"/>
        <c:ser>
          <c:idx val="54"/>
          <c:order val="0"/>
          <c:tx>
            <c:strRef>
              <c:f>Feuil1!$D$6</c:f>
              <c:strCache>
                <c:ptCount val="1"/>
                <c:pt idx="0">
                  <c:v>Biarmosuchia</c:v>
                </c:pt>
              </c:strCache>
            </c:strRef>
          </c:tx>
          <c:spPr>
            <a:ln w="25400">
              <a:noFill/>
            </a:ln>
          </c:spPr>
          <c:errBars>
            <c:errDir val="y"/>
            <c:errBarType val="both"/>
            <c:errValType val="stdErr"/>
            <c:noEndCap val="0"/>
          </c:errBars>
          <c:xVal>
            <c:numRef>
              <c:f>Feuil1!$T$55</c:f>
              <c:numCache>
                <c:formatCode>0.000</c:formatCode>
                <c:ptCount val="1"/>
                <c:pt idx="0">
                  <c:v>1.0053653425</c:v>
                </c:pt>
              </c:numCache>
            </c:numRef>
          </c:xVal>
          <c:yVal>
            <c:numRef>
              <c:f>Feuil1!$U$55</c:f>
              <c:numCache>
                <c:formatCode>0.000</c:formatCode>
                <c:ptCount val="1"/>
                <c:pt idx="0">
                  <c:v>-271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98-4053-8ED3-F6D7F9BC7FD1}"/>
            </c:ext>
          </c:extLst>
        </c:ser>
        <c:ser>
          <c:idx val="55"/>
          <c:order val="1"/>
          <c:tx>
            <c:strRef>
              <c:f>Feuil1!$D$7</c:f>
              <c:strCache>
                <c:ptCount val="1"/>
                <c:pt idx="0">
                  <c:v>Anomodontia</c:v>
                </c:pt>
              </c:strCache>
            </c:strRef>
          </c:tx>
          <c:spPr>
            <a:ln w="25400">
              <a:noFill/>
            </a:ln>
          </c:spPr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Feuil1!$T$57</c:f>
              <c:numCache>
                <c:formatCode>0.000</c:formatCode>
                <c:ptCount val="1"/>
                <c:pt idx="0">
                  <c:v>0.96324438999999973</c:v>
                </c:pt>
              </c:numCache>
            </c:numRef>
          </c:xVal>
          <c:yVal>
            <c:numRef>
              <c:f>Feuil1!$U$57</c:f>
              <c:numCache>
                <c:formatCode>0.000</c:formatCode>
                <c:ptCount val="1"/>
                <c:pt idx="0">
                  <c:v>-268.5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C98-4053-8ED3-F6D7F9BC7FD1}"/>
            </c:ext>
          </c:extLst>
        </c:ser>
        <c:ser>
          <c:idx val="56"/>
          <c:order val="2"/>
          <c:tx>
            <c:strRef>
              <c:f>Feuil1!$D$8</c:f>
              <c:strCache>
                <c:ptCount val="1"/>
                <c:pt idx="0">
                  <c:v>Gorgonopsia</c:v>
                </c:pt>
              </c:strCache>
            </c:strRef>
          </c:tx>
          <c:spPr>
            <a:ln w="25400">
              <a:noFill/>
            </a:ln>
          </c:spPr>
          <c:errBars>
            <c:errDir val="y"/>
            <c:errBarType val="both"/>
            <c:errValType val="stdErr"/>
            <c:noEndCap val="0"/>
          </c:errBars>
          <c:xVal>
            <c:numRef>
              <c:f>Feuil1!$T$58</c:f>
              <c:numCache>
                <c:formatCode>0.000</c:formatCode>
                <c:ptCount val="1"/>
                <c:pt idx="0">
                  <c:v>0.96909147799999995</c:v>
                </c:pt>
              </c:numCache>
            </c:numRef>
          </c:xVal>
          <c:yVal>
            <c:numRef>
              <c:f>Feuil1!$U$58</c:f>
              <c:numCache>
                <c:formatCode>0.000</c:formatCode>
                <c:ptCount val="1"/>
                <c:pt idx="0">
                  <c:v>-265.5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C98-4053-8ED3-F6D7F9BC7FD1}"/>
            </c:ext>
          </c:extLst>
        </c:ser>
        <c:ser>
          <c:idx val="57"/>
          <c:order val="3"/>
          <c:tx>
            <c:strRef>
              <c:f>Feuil1!$D$9</c:f>
              <c:strCache>
                <c:ptCount val="1"/>
                <c:pt idx="0">
                  <c:v>Therocephalia</c:v>
                </c:pt>
              </c:strCache>
            </c:strRef>
          </c:tx>
          <c:spPr>
            <a:ln w="25400">
              <a:noFill/>
            </a:ln>
          </c:spPr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Feuil1!$T$59</c:f>
              <c:numCache>
                <c:formatCode>0.000</c:formatCode>
                <c:ptCount val="1"/>
                <c:pt idx="0">
                  <c:v>0.88679729333333335</c:v>
                </c:pt>
              </c:numCache>
            </c:numRef>
          </c:xVal>
          <c:yVal>
            <c:numRef>
              <c:f>Feuil1!$U$59</c:f>
              <c:numCache>
                <c:formatCode>0.000</c:formatCode>
                <c:ptCount val="1"/>
                <c:pt idx="0">
                  <c:v>-265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C98-4053-8ED3-F6D7F9BC7FD1}"/>
            </c:ext>
          </c:extLst>
        </c:ser>
        <c:ser>
          <c:idx val="58"/>
          <c:order val="4"/>
          <c:tx>
            <c:strRef>
              <c:f>Feuil1!$D$61</c:f>
              <c:strCache>
                <c:ptCount val="1"/>
                <c:pt idx="0">
                  <c:v>Chiniquodon - Mammalia</c:v>
                </c:pt>
              </c:strCache>
            </c:strRef>
          </c:tx>
          <c:spPr>
            <a:ln w="25400">
              <a:noFill/>
            </a:ln>
          </c:spPr>
          <c:errBars>
            <c:errDir val="y"/>
            <c:errBarType val="both"/>
            <c:errValType val="fixedVal"/>
            <c:noEndCap val="0"/>
            <c:val val="9.0000000000000024E-2"/>
          </c:errBars>
          <c:errBars>
            <c:errDir val="x"/>
            <c:errBarType val="both"/>
            <c:errValType val="fixedVal"/>
            <c:noEndCap val="0"/>
            <c:val val="0.10400000000000001"/>
          </c:errBars>
          <c:xVal>
            <c:numRef>
              <c:f>Feuil1!$E$61</c:f>
              <c:numCache>
                <c:formatCode>0.000</c:formatCode>
                <c:ptCount val="1"/>
                <c:pt idx="0">
                  <c:v>0.99233590000000005</c:v>
                </c:pt>
              </c:numCache>
            </c:numRef>
          </c:xVal>
          <c:yVal>
            <c:numRef>
              <c:f>Feuil1!$F$61</c:f>
              <c:numCache>
                <c:formatCode>General</c:formatCode>
                <c:ptCount val="1"/>
                <c:pt idx="0">
                  <c:v>-238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C98-4053-8ED3-F6D7F9BC7FD1}"/>
            </c:ext>
          </c:extLst>
        </c:ser>
        <c:ser>
          <c:idx val="59"/>
          <c:order val="5"/>
          <c:tx>
            <c:strRef>
              <c:f>Feuil1!$D$62</c:f>
              <c:strCache>
                <c:ptCount val="1"/>
                <c:pt idx="0">
                  <c:v>Riograndia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1300000000000002"/>
          </c:errBars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Feuil1!$E$62</c:f>
              <c:numCache>
                <c:formatCode>0.000</c:formatCode>
                <c:ptCount val="1"/>
                <c:pt idx="0">
                  <c:v>0.98670009999999997</c:v>
                </c:pt>
              </c:numCache>
            </c:numRef>
          </c:xVal>
          <c:yVal>
            <c:numRef>
              <c:f>Feuil1!$F$62</c:f>
              <c:numCache>
                <c:formatCode>General</c:formatCode>
                <c:ptCount val="1"/>
                <c:pt idx="0">
                  <c:v>-234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C98-4053-8ED3-F6D7F9BC7FD1}"/>
            </c:ext>
          </c:extLst>
        </c:ser>
        <c:ser>
          <c:idx val="60"/>
          <c:order val="6"/>
          <c:tx>
            <c:strRef>
              <c:f>Feuil1!$D$63</c:f>
              <c:strCache>
                <c:ptCount val="1"/>
                <c:pt idx="0">
                  <c:v>Pseudotherium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1400000000000002"/>
          </c:errBars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Feuil1!$E$63</c:f>
              <c:numCache>
                <c:formatCode>0.000</c:formatCode>
                <c:ptCount val="1"/>
                <c:pt idx="0">
                  <c:v>1.289471</c:v>
                </c:pt>
              </c:numCache>
            </c:numRef>
          </c:xVal>
          <c:yVal>
            <c:numRef>
              <c:f>Feuil1!$F$63</c:f>
              <c:numCache>
                <c:formatCode>General</c:formatCode>
                <c:ptCount val="1"/>
                <c:pt idx="0">
                  <c:v>-233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C98-4053-8ED3-F6D7F9BC7FD1}"/>
            </c:ext>
          </c:extLst>
        </c:ser>
        <c:ser>
          <c:idx val="61"/>
          <c:order val="7"/>
          <c:tx>
            <c:strRef>
              <c:f>Feuil1!$D$60</c:f>
              <c:strCache>
                <c:ptCount val="1"/>
                <c:pt idx="0">
                  <c:v>Lumkuia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9.3000000000000027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Feuil1!$E$60</c:f>
              <c:numCache>
                <c:formatCode>0.000</c:formatCode>
                <c:ptCount val="1"/>
                <c:pt idx="0">
                  <c:v>0.99602060000000003</c:v>
                </c:pt>
              </c:numCache>
            </c:numRef>
          </c:xVal>
          <c:yVal>
            <c:numRef>
              <c:f>Feuil1!$F$60</c:f>
              <c:numCache>
                <c:formatCode>General</c:formatCode>
                <c:ptCount val="1"/>
                <c:pt idx="0">
                  <c:v>-244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C98-4053-8ED3-F6D7F9BC7FD1}"/>
            </c:ext>
          </c:extLst>
        </c:ser>
        <c:ser>
          <c:idx val="62"/>
          <c:order val="8"/>
          <c:tx>
            <c:strRef>
              <c:f>Feuil1!$D$59</c:f>
              <c:strCache>
                <c:ptCount val="1"/>
                <c:pt idx="0">
                  <c:v>Cricodon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7.1000000000000008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Feuil1!$E$59</c:f>
              <c:numCache>
                <c:formatCode>0.000</c:formatCode>
                <c:ptCount val="1"/>
                <c:pt idx="0">
                  <c:v>1.00695</c:v>
                </c:pt>
              </c:numCache>
            </c:numRef>
          </c:xVal>
          <c:yVal>
            <c:numRef>
              <c:f>Feuil1!$F$59</c:f>
              <c:numCache>
                <c:formatCode>General</c:formatCode>
                <c:ptCount val="1"/>
                <c:pt idx="0">
                  <c:v>-253.48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C98-4053-8ED3-F6D7F9BC7FD1}"/>
            </c:ext>
          </c:extLst>
        </c:ser>
        <c:ser>
          <c:idx val="63"/>
          <c:order val="9"/>
          <c:tx>
            <c:strRef>
              <c:f>Feuil1!$D$58</c:f>
              <c:strCache>
                <c:ptCount val="1"/>
                <c:pt idx="0">
                  <c:v>Thrinaxodon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6.7000000000000018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Feuil1!$E$58</c:f>
              <c:numCache>
                <c:formatCode>0.000</c:formatCode>
                <c:ptCount val="1"/>
                <c:pt idx="0">
                  <c:v>1.0020849999999999</c:v>
                </c:pt>
              </c:numCache>
            </c:numRef>
          </c:xVal>
          <c:yVal>
            <c:numRef>
              <c:f>Feuil1!$F$58</c:f>
              <c:numCache>
                <c:formatCode>General</c:formatCode>
                <c:ptCount val="1"/>
                <c:pt idx="0">
                  <c:v>-256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C98-4053-8ED3-F6D7F9BC7FD1}"/>
            </c:ext>
          </c:extLst>
        </c:ser>
        <c:ser>
          <c:idx val="64"/>
          <c:order val="10"/>
          <c:tx>
            <c:strRef>
              <c:f>Feuil1!$D$57</c:f>
              <c:strCache>
                <c:ptCount val="1"/>
                <c:pt idx="0">
                  <c:v>Galesaurus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6.6000000000000017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Feuil1!$E$57</c:f>
              <c:numCache>
                <c:formatCode>0.000</c:formatCode>
                <c:ptCount val="1"/>
                <c:pt idx="0">
                  <c:v>0.99747750000000002</c:v>
                </c:pt>
              </c:numCache>
            </c:numRef>
          </c:xVal>
          <c:yVal>
            <c:numRef>
              <c:f>Feuil1!$F$57</c:f>
              <c:numCache>
                <c:formatCode>General</c:formatCode>
                <c:ptCount val="1"/>
                <c:pt idx="0">
                  <c:v>-257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C98-4053-8ED3-F6D7F9BC7FD1}"/>
            </c:ext>
          </c:extLst>
        </c:ser>
        <c:ser>
          <c:idx val="65"/>
          <c:order val="11"/>
          <c:tx>
            <c:strRef>
              <c:f>Feuil1!$D$56</c:f>
              <c:strCache>
                <c:ptCount val="1"/>
                <c:pt idx="0">
                  <c:v>Cynosaurus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6.5000000000000016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Feuil1!$E$56</c:f>
              <c:numCache>
                <c:formatCode>0.000</c:formatCode>
                <c:ptCount val="1"/>
                <c:pt idx="0">
                  <c:v>0.99456699999999998</c:v>
                </c:pt>
              </c:numCache>
            </c:numRef>
          </c:xVal>
          <c:yVal>
            <c:numRef>
              <c:f>Feuil1!$F$56</c:f>
              <c:numCache>
                <c:formatCode>General</c:formatCode>
                <c:ptCount val="1"/>
                <c:pt idx="0">
                  <c:v>-258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C98-4053-8ED3-F6D7F9BC7FD1}"/>
            </c:ext>
          </c:extLst>
        </c:ser>
        <c:ser>
          <c:idx val="66"/>
          <c:order val="12"/>
          <c:tx>
            <c:strRef>
              <c:f>Feuil1!$D$55</c:f>
              <c:strCache>
                <c:ptCount val="1"/>
                <c:pt idx="0">
                  <c:v>Procynosuchus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6.4000000000000015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Feuil1!$E$55</c:f>
              <c:numCache>
                <c:formatCode>0.000</c:formatCode>
                <c:ptCount val="1"/>
                <c:pt idx="0">
                  <c:v>0.99004389999999998</c:v>
                </c:pt>
              </c:numCache>
            </c:numRef>
          </c:xVal>
          <c:yVal>
            <c:numRef>
              <c:f>Feuil1!$F$55</c:f>
              <c:numCache>
                <c:formatCode>General</c:formatCode>
                <c:ptCount val="1"/>
                <c:pt idx="0">
                  <c:v>-259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C98-4053-8ED3-F6D7F9BC7FD1}"/>
            </c:ext>
          </c:extLst>
        </c:ser>
        <c:ser>
          <c:idx val="67"/>
          <c:order val="13"/>
          <c:tx>
            <c:strRef>
              <c:f>Feuil1!$D$54</c:f>
              <c:strCache>
                <c:ptCount val="1"/>
                <c:pt idx="0">
                  <c:v>Mupashi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5.3000000000000012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Feuil1!$E$54</c:f>
              <c:numCache>
                <c:formatCode>0.000</c:formatCode>
                <c:ptCount val="1"/>
                <c:pt idx="0">
                  <c:v>0.96463220000000005</c:v>
                </c:pt>
              </c:numCache>
            </c:numRef>
          </c:xVal>
          <c:yVal>
            <c:numRef>
              <c:f>Feuil1!$F$54</c:f>
              <c:numCache>
                <c:formatCode>0.000</c:formatCode>
                <c:ptCount val="1"/>
                <c:pt idx="0">
                  <c:v>-265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C98-4053-8ED3-F6D7F9BC7FD1}"/>
            </c:ext>
          </c:extLst>
        </c:ser>
        <c:ser>
          <c:idx val="68"/>
          <c:order val="14"/>
          <c:tx>
            <c:strRef>
              <c:f>Feuil1!$D$53</c:f>
              <c:strCache>
                <c:ptCount val="1"/>
                <c:pt idx="0">
                  <c:v>Dixeya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5.2000000000000011E-2"/>
          </c:errBars>
          <c:errBars>
            <c:errDir val="y"/>
            <c:errBarType val="both"/>
            <c:errValType val="stdDev"/>
            <c:noEndCap val="0"/>
            <c:val val="1"/>
          </c:errBars>
          <c:xVal>
            <c:numRef>
              <c:f>Feuil1!$E$53</c:f>
              <c:numCache>
                <c:formatCode>0.000</c:formatCode>
                <c:ptCount val="1"/>
                <c:pt idx="0">
                  <c:v>0.96466079999999998</c:v>
                </c:pt>
              </c:numCache>
            </c:numRef>
          </c:xVal>
          <c:yVal>
            <c:numRef>
              <c:f>Feuil1!$F$53</c:f>
              <c:numCache>
                <c:formatCode>0.000</c:formatCode>
                <c:ptCount val="1"/>
                <c:pt idx="0">
                  <c:v>-265.5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C98-4053-8ED3-F6D7F9BC7FD1}"/>
            </c:ext>
          </c:extLst>
        </c:ser>
        <c:ser>
          <c:idx val="69"/>
          <c:order val="15"/>
          <c:tx>
            <c:strRef>
              <c:f>Feuil1!$D$52</c:f>
              <c:strCache>
                <c:ptCount val="1"/>
                <c:pt idx="0">
                  <c:v>Diictodon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5.2000000000000011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Feuil1!$E$52</c:f>
              <c:numCache>
                <c:formatCode>0.000</c:formatCode>
                <c:ptCount val="1"/>
                <c:pt idx="0">
                  <c:v>0.96399849999999998</c:v>
                </c:pt>
              </c:numCache>
            </c:numRef>
          </c:xVal>
          <c:yVal>
            <c:numRef>
              <c:f>Feuil1!$F$52</c:f>
              <c:numCache>
                <c:formatCode>0.000</c:formatCode>
                <c:ptCount val="1"/>
                <c:pt idx="0">
                  <c:v>-268.5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C98-4053-8ED3-F6D7F9BC7FD1}"/>
            </c:ext>
          </c:extLst>
        </c:ser>
        <c:ser>
          <c:idx val="70"/>
          <c:order val="16"/>
          <c:tx>
            <c:strRef>
              <c:f>Feuil1!$D$51</c:f>
              <c:strCache>
                <c:ptCount val="1"/>
                <c:pt idx="0">
                  <c:v>Moschops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5.6000000000000008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Feuil1!$E$51</c:f>
              <c:numCache>
                <c:formatCode>0.000</c:formatCode>
                <c:ptCount val="1"/>
                <c:pt idx="0">
                  <c:v>0.96473880000000001</c:v>
                </c:pt>
              </c:numCache>
            </c:numRef>
          </c:xVal>
          <c:yVal>
            <c:numRef>
              <c:f>Feuil1!$F$51</c:f>
              <c:numCache>
                <c:formatCode>0.000</c:formatCode>
                <c:ptCount val="1"/>
                <c:pt idx="0">
                  <c:v>-270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C98-4053-8ED3-F6D7F9BC7FD1}"/>
            </c:ext>
          </c:extLst>
        </c:ser>
        <c:ser>
          <c:idx val="71"/>
          <c:order val="17"/>
          <c:tx>
            <c:strRef>
              <c:f>Feuil1!$D$50</c:f>
              <c:strCache>
                <c:ptCount val="1"/>
                <c:pt idx="0">
                  <c:v>Hipposaurus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5.9000000000000011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Feuil1!$E$50</c:f>
              <c:numCache>
                <c:formatCode>0.000</c:formatCode>
                <c:ptCount val="1"/>
                <c:pt idx="0">
                  <c:v>0.96582570000000001</c:v>
                </c:pt>
              </c:numCache>
            </c:numRef>
          </c:xVal>
          <c:yVal>
            <c:numRef>
              <c:f>Feuil1!$F$50</c:f>
              <c:numCache>
                <c:formatCode>0.000</c:formatCode>
                <c:ptCount val="1"/>
                <c:pt idx="0">
                  <c:v>-271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C98-4053-8ED3-F6D7F9BC7FD1}"/>
            </c:ext>
          </c:extLst>
        </c:ser>
        <c:ser>
          <c:idx val="72"/>
          <c:order val="18"/>
          <c:tx>
            <c:strRef>
              <c:f>Feuil1!$D$49</c:f>
              <c:strCache>
                <c:ptCount val="1"/>
                <c:pt idx="0">
                  <c:v>Dimetrodon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8.8000000000000023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Feuil1!$E$49</c:f>
              <c:numCache>
                <c:formatCode>0.000</c:formatCode>
                <c:ptCount val="1"/>
                <c:pt idx="0">
                  <c:v>0.92754859999999995</c:v>
                </c:pt>
              </c:numCache>
            </c:numRef>
          </c:xVal>
          <c:yVal>
            <c:numRef>
              <c:f>Feuil1!$F$49</c:f>
              <c:numCache>
                <c:formatCode>0.000</c:formatCode>
                <c:ptCount val="1"/>
                <c:pt idx="0">
                  <c:v>-305.35000000000002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DC98-4053-8ED3-F6D7F9BC7FD1}"/>
            </c:ext>
          </c:extLst>
        </c:ser>
        <c:ser>
          <c:idx val="73"/>
          <c:order val="19"/>
          <c:tx>
            <c:strRef>
              <c:f>Feuil1!$D$48</c:f>
              <c:strCache>
                <c:ptCount val="1"/>
                <c:pt idx="0">
                  <c:v>Eothyris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7.3000000000000009E-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Feuil1!$E$48</c:f>
              <c:numCache>
                <c:formatCode>0.000</c:formatCode>
                <c:ptCount val="1"/>
                <c:pt idx="0">
                  <c:v>0.91836079999999998</c:v>
                </c:pt>
              </c:numCache>
            </c:numRef>
          </c:xVal>
          <c:yVal>
            <c:numRef>
              <c:f>Feuil1!$F$48</c:f>
              <c:numCache>
                <c:formatCode>0.000</c:formatCode>
                <c:ptCount val="1"/>
                <c:pt idx="0">
                  <c:v>-313.60000000000002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DC98-4053-8ED3-F6D7F9BC7FD1}"/>
            </c:ext>
          </c:extLst>
        </c:ser>
        <c:ser>
          <c:idx val="74"/>
          <c:order val="20"/>
          <c:tx>
            <c:strRef>
              <c:f>Feuil1!$D$64</c:f>
              <c:strCache>
                <c:ptCount val="1"/>
                <c:pt idx="0">
                  <c:v>Brasilodon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130000000000000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Feuil1!$E$64</c:f>
              <c:numCache>
                <c:formatCode>0.000</c:formatCode>
                <c:ptCount val="1"/>
                <c:pt idx="0">
                  <c:v>1.2888440000000001</c:v>
                </c:pt>
              </c:numCache>
            </c:numRef>
          </c:xVal>
          <c:yVal>
            <c:numRef>
              <c:f>Feuil1!$F$64</c:f>
              <c:numCache>
                <c:formatCode>General</c:formatCode>
                <c:ptCount val="1"/>
                <c:pt idx="0">
                  <c:v>-232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DC98-4053-8ED3-F6D7F9BC7FD1}"/>
            </c:ext>
          </c:extLst>
        </c:ser>
        <c:ser>
          <c:idx val="75"/>
          <c:order val="21"/>
          <c:tx>
            <c:strRef>
              <c:f>Feuil1!$D$65</c:f>
              <c:strCache>
                <c:ptCount val="1"/>
                <c:pt idx="0">
                  <c:v>Morganucodon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130000000000000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Feuil1!$E$65</c:f>
              <c:numCache>
                <c:formatCode>0.000</c:formatCode>
                <c:ptCount val="1"/>
                <c:pt idx="0">
                  <c:v>1.289949</c:v>
                </c:pt>
              </c:numCache>
            </c:numRef>
          </c:xVal>
          <c:yVal>
            <c:numRef>
              <c:f>Feuil1!$F$65</c:f>
              <c:numCache>
                <c:formatCode>General</c:formatCode>
                <c:ptCount val="1"/>
                <c:pt idx="0">
                  <c:v>-230.5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DC98-4053-8ED3-F6D7F9BC7FD1}"/>
            </c:ext>
          </c:extLst>
        </c:ser>
        <c:ser>
          <c:idx val="76"/>
          <c:order val="22"/>
          <c:tx>
            <c:strRef>
              <c:f>Feuil1!$D$66</c:f>
              <c:strCache>
                <c:ptCount val="1"/>
                <c:pt idx="0">
                  <c:v>Haldanodon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1400000000000002"/>
          </c:errBars>
          <c:errBars>
            <c:errDir val="y"/>
            <c:errBarType val="both"/>
            <c:errValType val="stdErr"/>
            <c:noEndCap val="0"/>
          </c:errBars>
          <c:xVal>
            <c:numRef>
              <c:f>Feuil1!$E$66</c:f>
              <c:numCache>
                <c:formatCode>0.000</c:formatCode>
                <c:ptCount val="1"/>
                <c:pt idx="0">
                  <c:v>1.289652</c:v>
                </c:pt>
              </c:numCache>
            </c:numRef>
          </c:xVal>
          <c:yVal>
            <c:numRef>
              <c:f>Feuil1!$F$66</c:f>
              <c:numCache>
                <c:formatCode>General</c:formatCode>
                <c:ptCount val="1"/>
                <c:pt idx="0">
                  <c:v>-230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DC98-4053-8ED3-F6D7F9BC7FD1}"/>
            </c:ext>
          </c:extLst>
        </c:ser>
        <c:ser>
          <c:idx val="77"/>
          <c:order val="23"/>
          <c:tx>
            <c:v>Nodes</c:v>
          </c:tx>
          <c:spPr>
            <a:ln>
              <a:solidFill>
                <a:schemeClr val="bg2">
                  <a:lumMod val="50000"/>
                </a:schemeClr>
              </a:solidFill>
              <a:prstDash val="solid"/>
            </a:ln>
          </c:spPr>
          <c:xVal>
            <c:numRef>
              <c:f>Feuil1!$E$48:$E$68</c:f>
              <c:numCache>
                <c:formatCode>0.000</c:formatCode>
                <c:ptCount val="21"/>
                <c:pt idx="0">
                  <c:v>0.91836079999999998</c:v>
                </c:pt>
                <c:pt idx="1">
                  <c:v>0.92754859999999995</c:v>
                </c:pt>
                <c:pt idx="2">
                  <c:v>0.96582570000000001</c:v>
                </c:pt>
                <c:pt idx="3">
                  <c:v>0.96473880000000001</c:v>
                </c:pt>
                <c:pt idx="4">
                  <c:v>0.96399849999999998</c:v>
                </c:pt>
                <c:pt idx="5">
                  <c:v>0.96466079999999998</c:v>
                </c:pt>
                <c:pt idx="6">
                  <c:v>0.96463220000000005</c:v>
                </c:pt>
                <c:pt idx="7">
                  <c:v>0.99004389999999998</c:v>
                </c:pt>
                <c:pt idx="8">
                  <c:v>0.99456699999999998</c:v>
                </c:pt>
                <c:pt idx="9">
                  <c:v>0.99747750000000002</c:v>
                </c:pt>
                <c:pt idx="10">
                  <c:v>1.0020849999999999</c:v>
                </c:pt>
                <c:pt idx="11">
                  <c:v>1.00695</c:v>
                </c:pt>
                <c:pt idx="12">
                  <c:v>0.99602060000000003</c:v>
                </c:pt>
                <c:pt idx="13">
                  <c:v>0.99233590000000005</c:v>
                </c:pt>
                <c:pt idx="14">
                  <c:v>0.98670009999999997</c:v>
                </c:pt>
                <c:pt idx="15">
                  <c:v>1.289471</c:v>
                </c:pt>
                <c:pt idx="16">
                  <c:v>1.2888440000000001</c:v>
                </c:pt>
                <c:pt idx="17">
                  <c:v>1.289949</c:v>
                </c:pt>
                <c:pt idx="18">
                  <c:v>1.289652</c:v>
                </c:pt>
                <c:pt idx="19">
                  <c:v>1.281347</c:v>
                </c:pt>
                <c:pt idx="20">
                  <c:v>1.332875</c:v>
                </c:pt>
              </c:numCache>
            </c:numRef>
          </c:xVal>
          <c:yVal>
            <c:numRef>
              <c:f>Feuil1!$F$48:$F$68</c:f>
              <c:numCache>
                <c:formatCode>0.000</c:formatCode>
                <c:ptCount val="21"/>
                <c:pt idx="0">
                  <c:v>-313.60000000000002</c:v>
                </c:pt>
                <c:pt idx="1">
                  <c:v>-305.35000000000002</c:v>
                </c:pt>
                <c:pt idx="2">
                  <c:v>-271</c:v>
                </c:pt>
                <c:pt idx="3">
                  <c:v>-270</c:v>
                </c:pt>
                <c:pt idx="4">
                  <c:v>-268.5</c:v>
                </c:pt>
                <c:pt idx="5">
                  <c:v>-265.5</c:v>
                </c:pt>
                <c:pt idx="6">
                  <c:v>-265</c:v>
                </c:pt>
                <c:pt idx="7" formatCode="General">
                  <c:v>-259</c:v>
                </c:pt>
                <c:pt idx="8" formatCode="General">
                  <c:v>-258</c:v>
                </c:pt>
                <c:pt idx="9" formatCode="General">
                  <c:v>-257</c:v>
                </c:pt>
                <c:pt idx="10" formatCode="General">
                  <c:v>-256</c:v>
                </c:pt>
                <c:pt idx="11" formatCode="General">
                  <c:v>-253.48</c:v>
                </c:pt>
                <c:pt idx="12" formatCode="General">
                  <c:v>-244</c:v>
                </c:pt>
                <c:pt idx="13" formatCode="General">
                  <c:v>-238</c:v>
                </c:pt>
                <c:pt idx="14" formatCode="General">
                  <c:v>-234</c:v>
                </c:pt>
                <c:pt idx="15" formatCode="General">
                  <c:v>-233</c:v>
                </c:pt>
                <c:pt idx="16" formatCode="General">
                  <c:v>-232</c:v>
                </c:pt>
                <c:pt idx="17" formatCode="General">
                  <c:v>-230.5</c:v>
                </c:pt>
                <c:pt idx="18" formatCode="General">
                  <c:v>-230</c:v>
                </c:pt>
                <c:pt idx="19" formatCode="General">
                  <c:v>-214</c:v>
                </c:pt>
                <c:pt idx="20" formatCode="General">
                  <c:v>-177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DC98-4053-8ED3-F6D7F9BC7FD1}"/>
            </c:ext>
          </c:extLst>
        </c:ser>
        <c:ser>
          <c:idx val="78"/>
          <c:order val="24"/>
          <c:tx>
            <c:strRef>
              <c:f>Feuil1!$D$11</c:f>
              <c:strCache>
                <c:ptCount val="1"/>
                <c:pt idx="0">
                  <c:v>Cynognathia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Feuil1!$T$64</c:f>
              <c:numCache>
                <c:formatCode>0.000</c:formatCode>
                <c:ptCount val="1"/>
                <c:pt idx="0">
                  <c:v>1.0866387879999999</c:v>
                </c:pt>
              </c:numCache>
            </c:numRef>
          </c:xVal>
          <c:yVal>
            <c:numRef>
              <c:f>Feuil1!$U$64</c:f>
              <c:numCache>
                <c:formatCode>General</c:formatCode>
                <c:ptCount val="1"/>
                <c:pt idx="0">
                  <c:v>-253.48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DC98-4053-8ED3-F6D7F9BC7FD1}"/>
            </c:ext>
          </c:extLst>
        </c:ser>
        <c:ser>
          <c:idx val="79"/>
          <c:order val="25"/>
          <c:tx>
            <c:strRef>
              <c:f>Feuil1!$S$53</c:f>
              <c:strCache>
                <c:ptCount val="1"/>
                <c:pt idx="0">
                  <c:v>Eothyris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Feuil1!$T$53</c:f>
              <c:numCache>
                <c:formatCode>0.000</c:formatCode>
                <c:ptCount val="1"/>
                <c:pt idx="0">
                  <c:v>0.97507619000000001</c:v>
                </c:pt>
              </c:numCache>
            </c:numRef>
          </c:xVal>
          <c:yVal>
            <c:numRef>
              <c:f>Feuil1!$U$53</c:f>
              <c:numCache>
                <c:formatCode>0.000</c:formatCode>
                <c:ptCount val="1"/>
                <c:pt idx="0">
                  <c:v>-313.60000000000002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DC98-4053-8ED3-F6D7F9BC7FD1}"/>
            </c:ext>
          </c:extLst>
        </c:ser>
        <c:ser>
          <c:idx val="80"/>
          <c:order val="26"/>
          <c:tx>
            <c:strRef>
              <c:f>Feuil1!$S$54</c:f>
              <c:strCache>
                <c:ptCount val="1"/>
                <c:pt idx="0">
                  <c:v>Dimetrodon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Feuil1!$T$54</c:f>
              <c:numCache>
                <c:formatCode>0.000</c:formatCode>
                <c:ptCount val="1"/>
                <c:pt idx="0">
                  <c:v>0.92749665999999997</c:v>
                </c:pt>
              </c:numCache>
            </c:numRef>
          </c:xVal>
          <c:yVal>
            <c:numRef>
              <c:f>Feuil1!$U$54</c:f>
              <c:numCache>
                <c:formatCode>0.000</c:formatCode>
                <c:ptCount val="1"/>
                <c:pt idx="0">
                  <c:v>-305.35000000000002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DC98-4053-8ED3-F6D7F9BC7FD1}"/>
            </c:ext>
          </c:extLst>
        </c:ser>
        <c:ser>
          <c:idx val="81"/>
          <c:order val="27"/>
          <c:tx>
            <c:strRef>
              <c:f>Feuil1!$S$56</c:f>
              <c:strCache>
                <c:ptCount val="1"/>
                <c:pt idx="0">
                  <c:v>Moschops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Feuil1!$T$56</c:f>
              <c:numCache>
                <c:formatCode>0.000</c:formatCode>
                <c:ptCount val="1"/>
                <c:pt idx="0">
                  <c:v>0.92220922000000005</c:v>
                </c:pt>
              </c:numCache>
            </c:numRef>
          </c:xVal>
          <c:yVal>
            <c:numRef>
              <c:f>Feuil1!$U$56</c:f>
              <c:numCache>
                <c:formatCode>0.000</c:formatCode>
                <c:ptCount val="1"/>
                <c:pt idx="0">
                  <c:v>-270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DC98-4053-8ED3-F6D7F9BC7FD1}"/>
            </c:ext>
          </c:extLst>
        </c:ser>
        <c:ser>
          <c:idx val="82"/>
          <c:order val="28"/>
          <c:tx>
            <c:strRef>
              <c:f>Feuil1!$S$60</c:f>
              <c:strCache>
                <c:ptCount val="1"/>
                <c:pt idx="0">
                  <c:v>Procynosuchus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Feuil1!$T$60</c:f>
              <c:numCache>
                <c:formatCode>0.000</c:formatCode>
                <c:ptCount val="1"/>
                <c:pt idx="0">
                  <c:v>0.96828250000000005</c:v>
                </c:pt>
              </c:numCache>
            </c:numRef>
          </c:xVal>
          <c:yVal>
            <c:numRef>
              <c:f>Feuil1!$U$60</c:f>
              <c:numCache>
                <c:formatCode>General</c:formatCode>
                <c:ptCount val="1"/>
                <c:pt idx="0">
                  <c:v>-259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DC98-4053-8ED3-F6D7F9BC7FD1}"/>
            </c:ext>
          </c:extLst>
        </c:ser>
        <c:ser>
          <c:idx val="83"/>
          <c:order val="29"/>
          <c:tx>
            <c:strRef>
              <c:f>Feuil1!$S$61</c:f>
              <c:strCache>
                <c:ptCount val="1"/>
                <c:pt idx="0">
                  <c:v>Cynosaurus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Feuil1!$T$61</c:f>
              <c:numCache>
                <c:formatCode>0.000</c:formatCode>
                <c:ptCount val="1"/>
                <c:pt idx="0">
                  <c:v>1.1196602899999999</c:v>
                </c:pt>
              </c:numCache>
            </c:numRef>
          </c:xVal>
          <c:yVal>
            <c:numRef>
              <c:f>Feuil1!$U$61</c:f>
              <c:numCache>
                <c:formatCode>General</c:formatCode>
                <c:ptCount val="1"/>
                <c:pt idx="0">
                  <c:v>-258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DC98-4053-8ED3-F6D7F9BC7FD1}"/>
            </c:ext>
          </c:extLst>
        </c:ser>
        <c:ser>
          <c:idx val="84"/>
          <c:order val="30"/>
          <c:tx>
            <c:strRef>
              <c:f>Feuil1!$S$62</c:f>
              <c:strCache>
                <c:ptCount val="1"/>
                <c:pt idx="0">
                  <c:v>Galesaurus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Feuil1!$T$62</c:f>
              <c:numCache>
                <c:formatCode>0.000</c:formatCode>
                <c:ptCount val="1"/>
                <c:pt idx="0">
                  <c:v>0.86486816</c:v>
                </c:pt>
              </c:numCache>
            </c:numRef>
          </c:xVal>
          <c:yVal>
            <c:numRef>
              <c:f>Feuil1!$U$62</c:f>
              <c:numCache>
                <c:formatCode>General</c:formatCode>
                <c:ptCount val="1"/>
                <c:pt idx="0">
                  <c:v>-257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DC98-4053-8ED3-F6D7F9BC7FD1}"/>
            </c:ext>
          </c:extLst>
        </c:ser>
        <c:ser>
          <c:idx val="85"/>
          <c:order val="31"/>
          <c:tx>
            <c:strRef>
              <c:f>Feuil1!$S$63</c:f>
              <c:strCache>
                <c:ptCount val="1"/>
                <c:pt idx="0">
                  <c:v>Thrinaxodon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Feuil1!$T$63</c:f>
              <c:numCache>
                <c:formatCode>0.000</c:formatCode>
                <c:ptCount val="1"/>
                <c:pt idx="0">
                  <c:v>1.2096535900000001</c:v>
                </c:pt>
              </c:numCache>
            </c:numRef>
          </c:xVal>
          <c:yVal>
            <c:numRef>
              <c:f>Feuil1!$U$63</c:f>
              <c:numCache>
                <c:formatCode>General</c:formatCode>
                <c:ptCount val="1"/>
                <c:pt idx="0">
                  <c:v>-256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DC98-4053-8ED3-F6D7F9BC7FD1}"/>
            </c:ext>
          </c:extLst>
        </c:ser>
        <c:ser>
          <c:idx val="86"/>
          <c:order val="32"/>
          <c:tx>
            <c:strRef>
              <c:f>Feuil1!$S$65</c:f>
              <c:strCache>
                <c:ptCount val="1"/>
                <c:pt idx="0">
                  <c:v>Lumkuia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Feuil1!$T$65</c:f>
              <c:numCache>
                <c:formatCode>0.000</c:formatCode>
                <c:ptCount val="1"/>
                <c:pt idx="0">
                  <c:v>0.95106566000000003</c:v>
                </c:pt>
              </c:numCache>
            </c:numRef>
          </c:xVal>
          <c:yVal>
            <c:numRef>
              <c:f>Feuil1!$U$65</c:f>
              <c:numCache>
                <c:formatCode>General</c:formatCode>
                <c:ptCount val="1"/>
                <c:pt idx="0">
                  <c:v>-244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DC98-4053-8ED3-F6D7F9BC7FD1}"/>
            </c:ext>
          </c:extLst>
        </c:ser>
        <c:ser>
          <c:idx val="87"/>
          <c:order val="33"/>
          <c:tx>
            <c:strRef>
              <c:f>Feuil1!$S$66</c:f>
              <c:strCache>
                <c:ptCount val="1"/>
                <c:pt idx="0">
                  <c:v>Chiniquodon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Feuil1!$T$66</c:f>
              <c:numCache>
                <c:formatCode>0.000</c:formatCode>
                <c:ptCount val="1"/>
                <c:pt idx="0">
                  <c:v>1.07283949</c:v>
                </c:pt>
              </c:numCache>
            </c:numRef>
          </c:xVal>
          <c:yVal>
            <c:numRef>
              <c:f>Feuil1!$U$66</c:f>
              <c:numCache>
                <c:formatCode>General</c:formatCode>
                <c:ptCount val="1"/>
                <c:pt idx="0">
                  <c:v>-238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DC98-4053-8ED3-F6D7F9BC7FD1}"/>
            </c:ext>
          </c:extLst>
        </c:ser>
        <c:ser>
          <c:idx val="88"/>
          <c:order val="34"/>
          <c:tx>
            <c:strRef>
              <c:f>Feuil1!$S$67</c:f>
              <c:strCache>
                <c:ptCount val="1"/>
                <c:pt idx="0">
                  <c:v>Riograndia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Feuil1!$T$67</c:f>
              <c:numCache>
                <c:formatCode>0.000</c:formatCode>
                <c:ptCount val="1"/>
                <c:pt idx="0">
                  <c:v>0.77212375</c:v>
                </c:pt>
              </c:numCache>
            </c:numRef>
          </c:xVal>
          <c:yVal>
            <c:numRef>
              <c:f>Feuil1!$U$67</c:f>
              <c:numCache>
                <c:formatCode>General</c:formatCode>
                <c:ptCount val="1"/>
                <c:pt idx="0">
                  <c:v>-234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2-DC98-4053-8ED3-F6D7F9BC7FD1}"/>
            </c:ext>
          </c:extLst>
        </c:ser>
        <c:ser>
          <c:idx val="89"/>
          <c:order val="35"/>
          <c:tx>
            <c:strRef>
              <c:f>Feuil1!$S$70</c:f>
              <c:strCache>
                <c:ptCount val="1"/>
                <c:pt idx="0">
                  <c:v>Morganucodontidae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Feuil1!$T$70</c:f>
              <c:numCache>
                <c:formatCode>0.000</c:formatCode>
                <c:ptCount val="1"/>
                <c:pt idx="0">
                  <c:v>1.3888351366666667</c:v>
                </c:pt>
              </c:numCache>
            </c:numRef>
          </c:xVal>
          <c:yVal>
            <c:numRef>
              <c:f>Feuil1!$U$70</c:f>
              <c:numCache>
                <c:formatCode>General</c:formatCode>
                <c:ptCount val="1"/>
                <c:pt idx="0">
                  <c:v>-230.5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3-DC98-4053-8ED3-F6D7F9BC7FD1}"/>
            </c:ext>
          </c:extLst>
        </c:ser>
        <c:ser>
          <c:idx val="90"/>
          <c:order val="36"/>
          <c:tx>
            <c:strRef>
              <c:f>Feuil1!$S$71</c:f>
              <c:strCache>
                <c:ptCount val="1"/>
                <c:pt idx="0">
                  <c:v>Haldanodon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Feuil1!$T$71</c:f>
              <c:numCache>
                <c:formatCode>0.000</c:formatCode>
                <c:ptCount val="1"/>
                <c:pt idx="0">
                  <c:v>1.27100306</c:v>
                </c:pt>
              </c:numCache>
            </c:numRef>
          </c:xVal>
          <c:yVal>
            <c:numRef>
              <c:f>Feuil1!$U$71</c:f>
              <c:numCache>
                <c:formatCode>General</c:formatCode>
                <c:ptCount val="1"/>
                <c:pt idx="0">
                  <c:v>-230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4-DC98-4053-8ED3-F6D7F9BC7FD1}"/>
            </c:ext>
          </c:extLst>
        </c:ser>
        <c:ser>
          <c:idx val="91"/>
          <c:order val="37"/>
          <c:tx>
            <c:strRef>
              <c:f>Feuil1!$S$72</c:f>
              <c:strCache>
                <c:ptCount val="1"/>
                <c:pt idx="0">
                  <c:v>Hadrocodium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Feuil1!#REF!</c:f>
            </c:numRef>
          </c:xVal>
          <c:yVal>
            <c:numRef>
              <c:f>Feuil1!#REF!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5-DC98-4053-8ED3-F6D7F9BC7FD1}"/>
            </c:ext>
          </c:extLst>
        </c:ser>
        <c:ser>
          <c:idx val="92"/>
          <c:order val="38"/>
          <c:tx>
            <c:strRef>
              <c:f>Feuil1!$S$68</c:f>
              <c:strCache>
                <c:ptCount val="1"/>
                <c:pt idx="0">
                  <c:v>Trytilodontidae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Feuil1!$T$68</c:f>
              <c:numCache>
                <c:formatCode>0.000</c:formatCode>
                <c:ptCount val="1"/>
                <c:pt idx="0">
                  <c:v>1.3396225166666664</c:v>
                </c:pt>
              </c:numCache>
            </c:numRef>
          </c:xVal>
          <c:yVal>
            <c:numRef>
              <c:f>Feuil1!$U$68</c:f>
              <c:numCache>
                <c:formatCode>General</c:formatCode>
                <c:ptCount val="1"/>
                <c:pt idx="0">
                  <c:v>-233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6-DC98-4053-8ED3-F6D7F9BC7FD1}"/>
            </c:ext>
          </c:extLst>
        </c:ser>
        <c:ser>
          <c:idx val="93"/>
          <c:order val="39"/>
          <c:tx>
            <c:strRef>
              <c:f>Feuil1!$S$69</c:f>
              <c:strCache>
                <c:ptCount val="1"/>
                <c:pt idx="0">
                  <c:v>Brasilodon</c:v>
                </c:pt>
              </c:strCache>
            </c:strRef>
          </c:tx>
          <c:spPr>
            <a:ln w="25400">
              <a:noFill/>
            </a:ln>
          </c:spPr>
          <c:xVal>
            <c:numRef>
              <c:f>Feuil1!$T$69</c:f>
              <c:numCache>
                <c:formatCode>0.000</c:formatCode>
                <c:ptCount val="1"/>
                <c:pt idx="0">
                  <c:v>1.14540427</c:v>
                </c:pt>
              </c:numCache>
            </c:numRef>
          </c:xVal>
          <c:yVal>
            <c:numRef>
              <c:f>Feuil1!$U$69</c:f>
              <c:numCache>
                <c:formatCode>General</c:formatCode>
                <c:ptCount val="1"/>
                <c:pt idx="0">
                  <c:v>-232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7-DC98-4053-8ED3-F6D7F9BC7FD1}"/>
            </c:ext>
          </c:extLst>
        </c:ser>
        <c:ser>
          <c:idx val="94"/>
          <c:order val="40"/>
          <c:tx>
            <c:strRef>
              <c:f>Feuil1!$D$67</c:f>
              <c:strCache>
                <c:ptCount val="1"/>
                <c:pt idx="0">
                  <c:v>Hadrocodium - Mammalia</c:v>
                </c:pt>
              </c:strCache>
            </c:strRef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3700000000000001"/>
          </c:errBars>
          <c:xVal>
            <c:numRef>
              <c:f>Feuil1!$E$67</c:f>
              <c:numCache>
                <c:formatCode>0.000</c:formatCode>
                <c:ptCount val="1"/>
                <c:pt idx="0">
                  <c:v>1.281347</c:v>
                </c:pt>
              </c:numCache>
            </c:numRef>
          </c:xVal>
          <c:yVal>
            <c:numRef>
              <c:f>Feuil1!$F$67</c:f>
              <c:numCache>
                <c:formatCode>General</c:formatCode>
                <c:ptCount val="1"/>
                <c:pt idx="0">
                  <c:v>-214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8-DC98-4053-8ED3-F6D7F9BC7FD1}"/>
            </c:ext>
          </c:extLst>
        </c:ser>
        <c:ser>
          <c:idx val="95"/>
          <c:order val="41"/>
          <c:tx>
            <c:v>PTB</c:v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ot"/>
            </a:ln>
          </c:spPr>
          <c:xVal>
            <c:numRef>
              <c:f>Feuil1!$S$74:$S$75</c:f>
              <c:numCache>
                <c:formatCode>General</c:formatCode>
                <c:ptCount val="2"/>
                <c:pt idx="0">
                  <c:v>0.4</c:v>
                </c:pt>
                <c:pt idx="1">
                  <c:v>1.7</c:v>
                </c:pt>
              </c:numCache>
            </c:numRef>
          </c:xVal>
          <c:yVal>
            <c:numRef>
              <c:f>Feuil1!$U$74:$U$75</c:f>
              <c:numCache>
                <c:formatCode>General</c:formatCode>
                <c:ptCount val="2"/>
                <c:pt idx="0">
                  <c:v>-251.9</c:v>
                </c:pt>
                <c:pt idx="1">
                  <c:v>-251.9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9-DC98-4053-8ED3-F6D7F9BC7FD1}"/>
            </c:ext>
          </c:extLst>
        </c:ser>
        <c:ser>
          <c:idx val="96"/>
          <c:order val="42"/>
          <c:tx>
            <c:strRef>
              <c:f>Feuil1!$L$13</c:f>
              <c:strCache>
                <c:ptCount val="1"/>
                <c:pt idx="0">
                  <c:v>Ornithorynchus</c:v>
                </c:pt>
              </c:strCache>
            </c:strRef>
          </c:tx>
          <c:spPr>
            <a:ln>
              <a:solidFill>
                <a:srgbClr val="FF0000">
                  <a:alpha val="75000"/>
                </a:srgbClr>
              </a:solidFill>
              <a:prstDash val="dash"/>
            </a:ln>
          </c:spPr>
          <c:marker>
            <c:symbol val="none"/>
          </c:marker>
          <c:xVal>
            <c:numRef>
              <c:f>Feuil1!$M$13:$S$13</c:f>
              <c:numCache>
                <c:formatCode>0.000</c:formatCode>
                <c:ptCount val="7"/>
                <c:pt idx="0">
                  <c:v>1.2499853000000001</c:v>
                </c:pt>
                <c:pt idx="1">
                  <c:v>1.2499853000000001</c:v>
                </c:pt>
                <c:pt idx="2">
                  <c:v>1.2499853000000001</c:v>
                </c:pt>
                <c:pt idx="3">
                  <c:v>1.2499853000000001</c:v>
                </c:pt>
                <c:pt idx="4">
                  <c:v>1.2499853000000001</c:v>
                </c:pt>
                <c:pt idx="5">
                  <c:v>1.2499853000000001</c:v>
                </c:pt>
                <c:pt idx="6">
                  <c:v>1.2499853000000001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A-DC98-4053-8ED3-F6D7F9BC7FD1}"/>
            </c:ext>
          </c:extLst>
        </c:ser>
        <c:ser>
          <c:idx val="97"/>
          <c:order val="43"/>
          <c:tx>
            <c:strRef>
              <c:f>Feuil1!$L$2</c:f>
              <c:strCache>
                <c:ptCount val="1"/>
                <c:pt idx="0">
                  <c:v>Marsupialia</c:v>
                </c:pt>
              </c:strCache>
            </c:strRef>
          </c:tx>
          <c:spPr>
            <a:ln>
              <a:solidFill>
                <a:srgbClr val="FF0000">
                  <a:alpha val="75000"/>
                </a:srgbClr>
              </a:solidFill>
              <a:prstDash val="sysDash"/>
            </a:ln>
          </c:spPr>
          <c:xVal>
            <c:numRef>
              <c:f>Feuil1!$M$2:$S$2</c:f>
              <c:numCache>
                <c:formatCode>0.000</c:formatCode>
                <c:ptCount val="7"/>
                <c:pt idx="0">
                  <c:v>1.5063626659999998</c:v>
                </c:pt>
                <c:pt idx="1">
                  <c:v>1.5063626659999998</c:v>
                </c:pt>
                <c:pt idx="2">
                  <c:v>1.5063626659999998</c:v>
                </c:pt>
                <c:pt idx="3">
                  <c:v>1.5063626659999998</c:v>
                </c:pt>
                <c:pt idx="4">
                  <c:v>1.5063626659999998</c:v>
                </c:pt>
                <c:pt idx="5">
                  <c:v>1.5063626659999998</c:v>
                </c:pt>
                <c:pt idx="6">
                  <c:v>1.5063626659999998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B-DC98-4053-8ED3-F6D7F9BC7FD1}"/>
            </c:ext>
          </c:extLst>
        </c:ser>
        <c:ser>
          <c:idx val="98"/>
          <c:order val="44"/>
          <c:tx>
            <c:strRef>
              <c:f>Feuil1!$L$3</c:f>
              <c:strCache>
                <c:ptCount val="1"/>
                <c:pt idx="0">
                  <c:v>Placentalia</c:v>
                </c:pt>
              </c:strCache>
            </c:strRef>
          </c:tx>
          <c:spPr>
            <a:ln>
              <a:solidFill>
                <a:srgbClr val="FF0000">
                  <a:alpha val="75000"/>
                </a:srgbClr>
              </a:solidFill>
              <a:prstDash val="sysDot"/>
            </a:ln>
          </c:spPr>
          <c:xVal>
            <c:numRef>
              <c:f>Feuil1!$M$3:$S$3</c:f>
              <c:numCache>
                <c:formatCode>0.000</c:formatCode>
                <c:ptCount val="7"/>
                <c:pt idx="0">
                  <c:v>1.4650059294029847</c:v>
                </c:pt>
                <c:pt idx="1">
                  <c:v>1.4650059294029847</c:v>
                </c:pt>
                <c:pt idx="2">
                  <c:v>1.4650059294029847</c:v>
                </c:pt>
                <c:pt idx="3">
                  <c:v>1.4650059294029847</c:v>
                </c:pt>
                <c:pt idx="4">
                  <c:v>1.4650059294029847</c:v>
                </c:pt>
                <c:pt idx="5">
                  <c:v>1.4650059294029847</c:v>
                </c:pt>
                <c:pt idx="6">
                  <c:v>1.4650059294029847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C-DC98-4053-8ED3-F6D7F9BC7FD1}"/>
            </c:ext>
          </c:extLst>
        </c:ser>
        <c:ser>
          <c:idx val="99"/>
          <c:order val="45"/>
          <c:tx>
            <c:strRef>
              <c:f>Feuil1!$L$4</c:f>
              <c:strCache>
                <c:ptCount val="1"/>
                <c:pt idx="0">
                  <c:v>Lepidosauria</c:v>
                </c:pt>
              </c:strCache>
            </c:strRef>
          </c:tx>
          <c:spPr>
            <a:ln>
              <a:solidFill>
                <a:schemeClr val="accent1">
                  <a:alpha val="75000"/>
                </a:schemeClr>
              </a:solidFill>
              <a:prstDash val="sysDot"/>
            </a:ln>
          </c:spPr>
          <c:xVal>
            <c:numRef>
              <c:f>Feuil1!$M$4:$S$4</c:f>
              <c:numCache>
                <c:formatCode>0.000</c:formatCode>
                <c:ptCount val="7"/>
                <c:pt idx="0">
                  <c:v>0.95830605950819692</c:v>
                </c:pt>
                <c:pt idx="1">
                  <c:v>0.95830605950819692</c:v>
                </c:pt>
                <c:pt idx="2">
                  <c:v>0.95830605950819692</c:v>
                </c:pt>
                <c:pt idx="3">
                  <c:v>0.95830605950819692</c:v>
                </c:pt>
                <c:pt idx="4">
                  <c:v>0.95830605950819692</c:v>
                </c:pt>
                <c:pt idx="5">
                  <c:v>0.95830605950819692</c:v>
                </c:pt>
                <c:pt idx="6">
                  <c:v>0.95830605950819692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D-DC98-4053-8ED3-F6D7F9BC7FD1}"/>
            </c:ext>
          </c:extLst>
        </c:ser>
        <c:ser>
          <c:idx val="100"/>
          <c:order val="46"/>
          <c:tx>
            <c:strRef>
              <c:f>Feuil1!$L$5</c:f>
              <c:strCache>
                <c:ptCount val="1"/>
                <c:pt idx="0">
                  <c:v>Crocodilia</c:v>
                </c:pt>
              </c:strCache>
            </c:strRef>
          </c:tx>
          <c:spPr>
            <a:ln>
              <a:solidFill>
                <a:schemeClr val="accent1">
                  <a:alpha val="75000"/>
                </a:schemeClr>
              </a:solidFill>
              <a:prstDash val="sysDash"/>
            </a:ln>
          </c:spPr>
          <c:xVal>
            <c:numRef>
              <c:f>Feuil1!$M$5:$S$5</c:f>
              <c:numCache>
                <c:formatCode>0.000</c:formatCode>
                <c:ptCount val="7"/>
                <c:pt idx="0">
                  <c:v>1.0557782677777778</c:v>
                </c:pt>
                <c:pt idx="1">
                  <c:v>1.0557782677777778</c:v>
                </c:pt>
                <c:pt idx="2">
                  <c:v>1.0557782677777778</c:v>
                </c:pt>
                <c:pt idx="3">
                  <c:v>1.0557782677777778</c:v>
                </c:pt>
                <c:pt idx="4">
                  <c:v>1.0557782677777778</c:v>
                </c:pt>
                <c:pt idx="5">
                  <c:v>1.0557782677777778</c:v>
                </c:pt>
                <c:pt idx="6">
                  <c:v>1.0557782677777778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E-DC98-4053-8ED3-F6D7F9BC7FD1}"/>
            </c:ext>
          </c:extLst>
        </c:ser>
        <c:ser>
          <c:idx val="101"/>
          <c:order val="47"/>
          <c:tx>
            <c:strRef>
              <c:f>Feuil1!$L$6</c:f>
              <c:strCache>
                <c:ptCount val="1"/>
                <c:pt idx="0">
                  <c:v>Testudines</c:v>
                </c:pt>
              </c:strCache>
            </c:strRef>
          </c:tx>
          <c:spPr>
            <a:ln>
              <a:solidFill>
                <a:schemeClr val="accent1">
                  <a:alpha val="75000"/>
                </a:schemeClr>
              </a:solidFill>
              <a:prstDash val="dash"/>
            </a:ln>
          </c:spPr>
          <c:xVal>
            <c:numRef>
              <c:f>Feuil1!$M$6:$S$6</c:f>
              <c:numCache>
                <c:formatCode>0.000</c:formatCode>
                <c:ptCount val="7"/>
                <c:pt idx="0">
                  <c:v>0.73917188</c:v>
                </c:pt>
                <c:pt idx="1">
                  <c:v>0.73917188</c:v>
                </c:pt>
                <c:pt idx="2">
                  <c:v>0.73917188</c:v>
                </c:pt>
                <c:pt idx="3">
                  <c:v>0.73917188</c:v>
                </c:pt>
                <c:pt idx="4">
                  <c:v>0.73917188</c:v>
                </c:pt>
                <c:pt idx="5">
                  <c:v>0.73917188</c:v>
                </c:pt>
                <c:pt idx="6">
                  <c:v>0.73917188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F-DC98-4053-8ED3-F6D7F9BC7FD1}"/>
            </c:ext>
          </c:extLst>
        </c:ser>
        <c:ser>
          <c:idx val="102"/>
          <c:order val="48"/>
          <c:tx>
            <c:v>Error Testudines</c:v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5700000000000003"/>
          </c:errBars>
          <c:xVal>
            <c:numRef>
              <c:f>Feuil1!$R$6</c:f>
              <c:numCache>
                <c:formatCode>0.000</c:formatCode>
                <c:ptCount val="1"/>
                <c:pt idx="0">
                  <c:v>0.73917188</c:v>
                </c:pt>
              </c:numCache>
            </c:numRef>
          </c:xVal>
          <c:yVal>
            <c:numRef>
              <c:f>Feuil1!$R$1</c:f>
              <c:numCache>
                <c:formatCode>General</c:formatCode>
                <c:ptCount val="1"/>
                <c:pt idx="0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0-DC98-4053-8ED3-F6D7F9BC7FD1}"/>
            </c:ext>
          </c:extLst>
        </c:ser>
        <c:ser>
          <c:idx val="103"/>
          <c:order val="49"/>
          <c:tx>
            <c:v>Error Lepidosauria</c:v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4.200000000000001E-2"/>
          </c:errBars>
          <c:xVal>
            <c:numRef>
              <c:f>Feuil1!$N$4</c:f>
              <c:numCache>
                <c:formatCode>0.000</c:formatCode>
                <c:ptCount val="1"/>
                <c:pt idx="0">
                  <c:v>0.95830605950819692</c:v>
                </c:pt>
              </c:numCache>
            </c:numRef>
          </c:xVal>
          <c:yVal>
            <c:numRef>
              <c:f>Feuil1!$N$1</c:f>
              <c:numCache>
                <c:formatCode>General</c:formatCode>
                <c:ptCount val="1"/>
                <c:pt idx="0">
                  <c:v>-220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1-DC98-4053-8ED3-F6D7F9BC7FD1}"/>
            </c:ext>
          </c:extLst>
        </c:ser>
        <c:ser>
          <c:idx val="104"/>
          <c:order val="50"/>
          <c:tx>
            <c:v>Error Crocodilia</c:v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9.4000000000000028E-2"/>
          </c:errBars>
          <c:xVal>
            <c:numRef>
              <c:f>Feuil1!$Q$5</c:f>
              <c:numCache>
                <c:formatCode>0.000</c:formatCode>
                <c:ptCount val="1"/>
                <c:pt idx="0">
                  <c:v>1.0557782677777778</c:v>
                </c:pt>
              </c:numCache>
            </c:numRef>
          </c:xVal>
          <c:yVal>
            <c:numRef>
              <c:f>Feuil1!$Q$1</c:f>
              <c:numCache>
                <c:formatCode>General</c:formatCode>
                <c:ptCount val="1"/>
                <c:pt idx="0">
                  <c:v>-280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2-DC98-4053-8ED3-F6D7F9BC7FD1}"/>
            </c:ext>
          </c:extLst>
        </c:ser>
        <c:ser>
          <c:idx val="105"/>
          <c:order val="51"/>
          <c:tx>
            <c:v>Error Monotremata</c:v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0.15300000000000002"/>
          </c:errBars>
          <c:xVal>
            <c:numRef>
              <c:f>Feuil1!#REF!</c:f>
            </c:numRef>
          </c:xVal>
          <c:yVal>
            <c:numRef>
              <c:f>Feuil1!$R$1</c:f>
              <c:numCache>
                <c:formatCode>General</c:formatCode>
                <c:ptCount val="1"/>
                <c:pt idx="0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3-DC98-4053-8ED3-F6D7F9BC7FD1}"/>
            </c:ext>
          </c:extLst>
        </c:ser>
        <c:ser>
          <c:idx val="106"/>
          <c:order val="52"/>
          <c:tx>
            <c:v>Error Placentalia</c:v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3.9000000000000007E-2"/>
          </c:errBars>
          <c:xVal>
            <c:numRef>
              <c:f>Feuil1!$Q$3</c:f>
              <c:numCache>
                <c:formatCode>0.000</c:formatCode>
                <c:ptCount val="1"/>
                <c:pt idx="0">
                  <c:v>1.4650059294029847</c:v>
                </c:pt>
              </c:numCache>
            </c:numRef>
          </c:xVal>
          <c:yVal>
            <c:numRef>
              <c:f>Feuil1!$Q$1</c:f>
              <c:numCache>
                <c:formatCode>General</c:formatCode>
                <c:ptCount val="1"/>
                <c:pt idx="0">
                  <c:v>-280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4-DC98-4053-8ED3-F6D7F9BC7FD1}"/>
            </c:ext>
          </c:extLst>
        </c:ser>
        <c:ser>
          <c:idx val="107"/>
          <c:order val="53"/>
          <c:tx>
            <c:v>Error Marsupialia</c:v>
          </c:tx>
          <c:spPr>
            <a:ln w="25400">
              <a:noFill/>
            </a:ln>
          </c:spPr>
          <c:errBars>
            <c:errDir val="x"/>
            <c:errBarType val="both"/>
            <c:errValType val="fixedVal"/>
            <c:noEndCap val="0"/>
            <c:val val="9.5000000000000029E-2"/>
          </c:errBars>
          <c:xVal>
            <c:numRef>
              <c:f>Feuil1!$P$2</c:f>
              <c:numCache>
                <c:formatCode>0.000</c:formatCode>
                <c:ptCount val="1"/>
                <c:pt idx="0">
                  <c:v>1.5063626659999998</c:v>
                </c:pt>
              </c:numCache>
            </c:numRef>
          </c:xVal>
          <c:yVal>
            <c:numRef>
              <c:f>Feuil1!$P$1</c:f>
              <c:numCache>
                <c:formatCode>General</c:formatCode>
                <c:ptCount val="1"/>
                <c:pt idx="0">
                  <c:v>-260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DC98-4053-8ED3-F6D7F9BC7FD1}"/>
            </c:ext>
          </c:extLst>
        </c:ser>
        <c:ser>
          <c:idx val="1"/>
          <c:order val="54"/>
          <c:tx>
            <c:strRef>
              <c:f>Feuil1!$D$6</c:f>
              <c:strCache>
                <c:ptCount val="1"/>
                <c:pt idx="0">
                  <c:v>Biarmosuchia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Feuil1!$T$55</c:f>
              <c:numCache>
                <c:formatCode>0.000</c:formatCode>
                <c:ptCount val="1"/>
                <c:pt idx="0">
                  <c:v>1.0053653425</c:v>
                </c:pt>
              </c:numCache>
            </c:numRef>
          </c:xVal>
          <c:yVal>
            <c:numRef>
              <c:f>Feuil1!$U$55</c:f>
              <c:numCache>
                <c:formatCode>0.000</c:formatCode>
                <c:ptCount val="1"/>
                <c:pt idx="0">
                  <c:v>-271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DC98-4053-8ED3-F6D7F9BC7FD1}"/>
            </c:ext>
          </c:extLst>
        </c:ser>
        <c:ser>
          <c:idx val="2"/>
          <c:order val="55"/>
          <c:tx>
            <c:strRef>
              <c:f>Feuil1!$D$7</c:f>
              <c:strCache>
                <c:ptCount val="1"/>
                <c:pt idx="0">
                  <c:v>Anomodontia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Feuil1!$T$57</c:f>
              <c:numCache>
                <c:formatCode>0.000</c:formatCode>
                <c:ptCount val="1"/>
                <c:pt idx="0">
                  <c:v>0.96324438999999973</c:v>
                </c:pt>
              </c:numCache>
            </c:numRef>
          </c:xVal>
          <c:yVal>
            <c:numRef>
              <c:f>Feuil1!$U$57</c:f>
              <c:numCache>
                <c:formatCode>0.000</c:formatCode>
                <c:ptCount val="1"/>
                <c:pt idx="0">
                  <c:v>-268.5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7-DC98-4053-8ED3-F6D7F9BC7FD1}"/>
            </c:ext>
          </c:extLst>
        </c:ser>
        <c:ser>
          <c:idx val="3"/>
          <c:order val="56"/>
          <c:tx>
            <c:strRef>
              <c:f>Feuil1!$D$8</c:f>
              <c:strCache>
                <c:ptCount val="1"/>
                <c:pt idx="0">
                  <c:v>Gorgonopsia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Feuil1!$T$58</c:f>
              <c:numCache>
                <c:formatCode>0.000</c:formatCode>
                <c:ptCount val="1"/>
                <c:pt idx="0">
                  <c:v>0.96909147799999995</c:v>
                </c:pt>
              </c:numCache>
            </c:numRef>
          </c:xVal>
          <c:yVal>
            <c:numRef>
              <c:f>Feuil1!$U$58</c:f>
              <c:numCache>
                <c:formatCode>0.000</c:formatCode>
                <c:ptCount val="1"/>
                <c:pt idx="0">
                  <c:v>-265.5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8-DC98-4053-8ED3-F6D7F9BC7FD1}"/>
            </c:ext>
          </c:extLst>
        </c:ser>
        <c:ser>
          <c:idx val="4"/>
          <c:order val="57"/>
          <c:tx>
            <c:strRef>
              <c:f>Feuil1!$D$9</c:f>
              <c:strCache>
                <c:ptCount val="1"/>
                <c:pt idx="0">
                  <c:v>Therocephalia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5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Feuil1!$T$59</c:f>
              <c:numCache>
                <c:formatCode>0.000</c:formatCode>
                <c:ptCount val="1"/>
                <c:pt idx="0">
                  <c:v>0.88679729333333335</c:v>
                </c:pt>
              </c:numCache>
            </c:numRef>
          </c:xVal>
          <c:yVal>
            <c:numRef>
              <c:f>Feuil1!$U$59</c:f>
              <c:numCache>
                <c:formatCode>0.000</c:formatCode>
                <c:ptCount val="1"/>
                <c:pt idx="0">
                  <c:v>-265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9-DC98-4053-8ED3-F6D7F9BC7FD1}"/>
            </c:ext>
          </c:extLst>
        </c:ser>
        <c:ser>
          <c:idx val="18"/>
          <c:order val="58"/>
          <c:tx>
            <c:strRef>
              <c:f>Feuil1!$D$61</c:f>
              <c:strCache>
                <c:ptCount val="1"/>
                <c:pt idx="0">
                  <c:v>Chiniquodon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fixedVal"/>
            <c:noEndCap val="0"/>
            <c:val val="9.0000000000000024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0.1040000000000000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Feuil1!$E$61</c:f>
              <c:numCache>
                <c:formatCode>0.000</c:formatCode>
                <c:ptCount val="1"/>
                <c:pt idx="0">
                  <c:v>0.99233590000000005</c:v>
                </c:pt>
              </c:numCache>
            </c:numRef>
          </c:xVal>
          <c:yVal>
            <c:numRef>
              <c:f>Feuil1!$F$61</c:f>
              <c:numCache>
                <c:formatCode>General</c:formatCode>
                <c:ptCount val="1"/>
                <c:pt idx="0">
                  <c:v>-238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A-DC98-4053-8ED3-F6D7F9BC7FD1}"/>
            </c:ext>
          </c:extLst>
        </c:ser>
        <c:ser>
          <c:idx val="19"/>
          <c:order val="59"/>
          <c:tx>
            <c:strRef>
              <c:f>Feuil1!$D$62</c:f>
              <c:strCache>
                <c:ptCount val="1"/>
                <c:pt idx="0">
                  <c:v>Riograndia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130000000000000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Feuil1!$E$62</c:f>
              <c:numCache>
                <c:formatCode>0.000</c:formatCode>
                <c:ptCount val="1"/>
                <c:pt idx="0">
                  <c:v>0.98670009999999997</c:v>
                </c:pt>
              </c:numCache>
            </c:numRef>
          </c:xVal>
          <c:yVal>
            <c:numRef>
              <c:f>Feuil1!$F$62</c:f>
              <c:numCache>
                <c:formatCode>General</c:formatCode>
                <c:ptCount val="1"/>
                <c:pt idx="0">
                  <c:v>-234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B-DC98-4053-8ED3-F6D7F9BC7FD1}"/>
            </c:ext>
          </c:extLst>
        </c:ser>
        <c:ser>
          <c:idx val="20"/>
          <c:order val="60"/>
          <c:tx>
            <c:strRef>
              <c:f>Feuil1!$D$63</c:f>
              <c:strCache>
                <c:ptCount val="1"/>
                <c:pt idx="0">
                  <c:v>Pseudotherium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140000000000000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Feuil1!$E$63</c:f>
              <c:numCache>
                <c:formatCode>0.000</c:formatCode>
                <c:ptCount val="1"/>
                <c:pt idx="0">
                  <c:v>1.289471</c:v>
                </c:pt>
              </c:numCache>
            </c:numRef>
          </c:xVal>
          <c:yVal>
            <c:numRef>
              <c:f>Feuil1!$F$63</c:f>
              <c:numCache>
                <c:formatCode>General</c:formatCode>
                <c:ptCount val="1"/>
                <c:pt idx="0">
                  <c:v>-233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DC98-4053-8ED3-F6D7F9BC7FD1}"/>
            </c:ext>
          </c:extLst>
        </c:ser>
        <c:ser>
          <c:idx val="21"/>
          <c:order val="61"/>
          <c:tx>
            <c:strRef>
              <c:f>Feuil1!$D$60</c:f>
              <c:strCache>
                <c:ptCount val="1"/>
                <c:pt idx="0">
                  <c:v>Lumkuia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9.3000000000000027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Feuil1!$E$60</c:f>
              <c:numCache>
                <c:formatCode>0.000</c:formatCode>
                <c:ptCount val="1"/>
                <c:pt idx="0">
                  <c:v>0.99602060000000003</c:v>
                </c:pt>
              </c:numCache>
            </c:numRef>
          </c:xVal>
          <c:yVal>
            <c:numRef>
              <c:f>Feuil1!$F$60</c:f>
              <c:numCache>
                <c:formatCode>General</c:formatCode>
                <c:ptCount val="1"/>
                <c:pt idx="0">
                  <c:v>-244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D-DC98-4053-8ED3-F6D7F9BC7FD1}"/>
            </c:ext>
          </c:extLst>
        </c:ser>
        <c:ser>
          <c:idx val="22"/>
          <c:order val="62"/>
          <c:tx>
            <c:strRef>
              <c:f>Feuil1!$D$59</c:f>
              <c:strCache>
                <c:ptCount val="1"/>
                <c:pt idx="0">
                  <c:v>Cricodon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7.1000000000000008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Feuil1!$E$59</c:f>
              <c:numCache>
                <c:formatCode>0.000</c:formatCode>
                <c:ptCount val="1"/>
                <c:pt idx="0">
                  <c:v>1.00695</c:v>
                </c:pt>
              </c:numCache>
            </c:numRef>
          </c:xVal>
          <c:yVal>
            <c:numRef>
              <c:f>Feuil1!$F$59</c:f>
              <c:numCache>
                <c:formatCode>General</c:formatCode>
                <c:ptCount val="1"/>
                <c:pt idx="0">
                  <c:v>-253.48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E-DC98-4053-8ED3-F6D7F9BC7FD1}"/>
            </c:ext>
          </c:extLst>
        </c:ser>
        <c:ser>
          <c:idx val="23"/>
          <c:order val="63"/>
          <c:tx>
            <c:strRef>
              <c:f>Feuil1!$D$58</c:f>
              <c:strCache>
                <c:ptCount val="1"/>
                <c:pt idx="0">
                  <c:v>Thrinaxodon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6.7000000000000018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Feuil1!$E$58</c:f>
              <c:numCache>
                <c:formatCode>0.000</c:formatCode>
                <c:ptCount val="1"/>
                <c:pt idx="0">
                  <c:v>1.0020849999999999</c:v>
                </c:pt>
              </c:numCache>
            </c:numRef>
          </c:xVal>
          <c:yVal>
            <c:numRef>
              <c:f>Feuil1!$F$58</c:f>
              <c:numCache>
                <c:formatCode>General</c:formatCode>
                <c:ptCount val="1"/>
                <c:pt idx="0">
                  <c:v>-256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F-DC98-4053-8ED3-F6D7F9BC7FD1}"/>
            </c:ext>
          </c:extLst>
        </c:ser>
        <c:ser>
          <c:idx val="24"/>
          <c:order val="64"/>
          <c:tx>
            <c:strRef>
              <c:f>Feuil1!$D$57</c:f>
              <c:strCache>
                <c:ptCount val="1"/>
                <c:pt idx="0">
                  <c:v>Galesaurus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6.6000000000000017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Feuil1!$E$57</c:f>
              <c:numCache>
                <c:formatCode>0.000</c:formatCode>
                <c:ptCount val="1"/>
                <c:pt idx="0">
                  <c:v>0.99747750000000002</c:v>
                </c:pt>
              </c:numCache>
            </c:numRef>
          </c:xVal>
          <c:yVal>
            <c:numRef>
              <c:f>Feuil1!$F$57</c:f>
              <c:numCache>
                <c:formatCode>General</c:formatCode>
                <c:ptCount val="1"/>
                <c:pt idx="0">
                  <c:v>-257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0-DC98-4053-8ED3-F6D7F9BC7FD1}"/>
            </c:ext>
          </c:extLst>
        </c:ser>
        <c:ser>
          <c:idx val="25"/>
          <c:order val="65"/>
          <c:tx>
            <c:strRef>
              <c:f>Feuil1!$D$56</c:f>
              <c:strCache>
                <c:ptCount val="1"/>
                <c:pt idx="0">
                  <c:v>Cynosaurus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6.5000000000000016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Feuil1!$E$56</c:f>
              <c:numCache>
                <c:formatCode>0.000</c:formatCode>
                <c:ptCount val="1"/>
                <c:pt idx="0">
                  <c:v>0.99456699999999998</c:v>
                </c:pt>
              </c:numCache>
            </c:numRef>
          </c:xVal>
          <c:yVal>
            <c:numRef>
              <c:f>Feuil1!$F$56</c:f>
              <c:numCache>
                <c:formatCode>General</c:formatCode>
                <c:ptCount val="1"/>
                <c:pt idx="0">
                  <c:v>-258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1-DC98-4053-8ED3-F6D7F9BC7FD1}"/>
            </c:ext>
          </c:extLst>
        </c:ser>
        <c:ser>
          <c:idx val="26"/>
          <c:order val="66"/>
          <c:tx>
            <c:strRef>
              <c:f>Feuil1!$D$55</c:f>
              <c:strCache>
                <c:ptCount val="1"/>
                <c:pt idx="0">
                  <c:v>Procynosuchus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6.4000000000000015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Feuil1!$E$55</c:f>
              <c:numCache>
                <c:formatCode>0.000</c:formatCode>
                <c:ptCount val="1"/>
                <c:pt idx="0">
                  <c:v>0.99004389999999998</c:v>
                </c:pt>
              </c:numCache>
            </c:numRef>
          </c:xVal>
          <c:yVal>
            <c:numRef>
              <c:f>Feuil1!$F$55</c:f>
              <c:numCache>
                <c:formatCode>General</c:formatCode>
                <c:ptCount val="1"/>
                <c:pt idx="0">
                  <c:v>-259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2-DC98-4053-8ED3-F6D7F9BC7FD1}"/>
            </c:ext>
          </c:extLst>
        </c:ser>
        <c:ser>
          <c:idx val="27"/>
          <c:order val="67"/>
          <c:tx>
            <c:strRef>
              <c:f>Feuil1!$D$54</c:f>
              <c:strCache>
                <c:ptCount val="1"/>
                <c:pt idx="0">
                  <c:v>Mupashi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5.3000000000000012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Feuil1!$E$54</c:f>
              <c:numCache>
                <c:formatCode>0.000</c:formatCode>
                <c:ptCount val="1"/>
                <c:pt idx="0">
                  <c:v>0.96463220000000005</c:v>
                </c:pt>
              </c:numCache>
            </c:numRef>
          </c:xVal>
          <c:yVal>
            <c:numRef>
              <c:f>Feuil1!$F$54</c:f>
              <c:numCache>
                <c:formatCode>0.000</c:formatCode>
                <c:ptCount val="1"/>
                <c:pt idx="0">
                  <c:v>-265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DC98-4053-8ED3-F6D7F9BC7FD1}"/>
            </c:ext>
          </c:extLst>
        </c:ser>
        <c:ser>
          <c:idx val="28"/>
          <c:order val="68"/>
          <c:tx>
            <c:strRef>
              <c:f>Feuil1!$D$53</c:f>
              <c:strCache>
                <c:ptCount val="1"/>
                <c:pt idx="0">
                  <c:v>Dixeya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5.2000000000000011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Dev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Feuil1!$E$53</c:f>
              <c:numCache>
                <c:formatCode>0.000</c:formatCode>
                <c:ptCount val="1"/>
                <c:pt idx="0">
                  <c:v>0.96466079999999998</c:v>
                </c:pt>
              </c:numCache>
            </c:numRef>
          </c:xVal>
          <c:yVal>
            <c:numRef>
              <c:f>Feuil1!$F$53</c:f>
              <c:numCache>
                <c:formatCode>0.000</c:formatCode>
                <c:ptCount val="1"/>
                <c:pt idx="0">
                  <c:v>-265.5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4-DC98-4053-8ED3-F6D7F9BC7FD1}"/>
            </c:ext>
          </c:extLst>
        </c:ser>
        <c:ser>
          <c:idx val="29"/>
          <c:order val="69"/>
          <c:tx>
            <c:strRef>
              <c:f>Feuil1!$D$52</c:f>
              <c:strCache>
                <c:ptCount val="1"/>
                <c:pt idx="0">
                  <c:v>Diictodon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5.2000000000000011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Feuil1!$E$52</c:f>
              <c:numCache>
                <c:formatCode>0.000</c:formatCode>
                <c:ptCount val="1"/>
                <c:pt idx="0">
                  <c:v>0.96399849999999998</c:v>
                </c:pt>
              </c:numCache>
            </c:numRef>
          </c:xVal>
          <c:yVal>
            <c:numRef>
              <c:f>Feuil1!$F$52</c:f>
              <c:numCache>
                <c:formatCode>0.000</c:formatCode>
                <c:ptCount val="1"/>
                <c:pt idx="0">
                  <c:v>-268.5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5-DC98-4053-8ED3-F6D7F9BC7FD1}"/>
            </c:ext>
          </c:extLst>
        </c:ser>
        <c:ser>
          <c:idx val="30"/>
          <c:order val="70"/>
          <c:tx>
            <c:strRef>
              <c:f>Feuil1!$D$51</c:f>
              <c:strCache>
                <c:ptCount val="1"/>
                <c:pt idx="0">
                  <c:v>Moschops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5.6000000000000008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Feuil1!$E$51</c:f>
              <c:numCache>
                <c:formatCode>0.000</c:formatCode>
                <c:ptCount val="1"/>
                <c:pt idx="0">
                  <c:v>0.96473880000000001</c:v>
                </c:pt>
              </c:numCache>
            </c:numRef>
          </c:xVal>
          <c:yVal>
            <c:numRef>
              <c:f>Feuil1!$F$51</c:f>
              <c:numCache>
                <c:formatCode>0.000</c:formatCode>
                <c:ptCount val="1"/>
                <c:pt idx="0">
                  <c:v>-270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6-DC98-4053-8ED3-F6D7F9BC7FD1}"/>
            </c:ext>
          </c:extLst>
        </c:ser>
        <c:ser>
          <c:idx val="31"/>
          <c:order val="71"/>
          <c:tx>
            <c:strRef>
              <c:f>Feuil1!$D$50</c:f>
              <c:strCache>
                <c:ptCount val="1"/>
                <c:pt idx="0">
                  <c:v>Hipposaurus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5.9000000000000011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Feuil1!$E$50</c:f>
              <c:numCache>
                <c:formatCode>0.000</c:formatCode>
                <c:ptCount val="1"/>
                <c:pt idx="0">
                  <c:v>0.96582570000000001</c:v>
                </c:pt>
              </c:numCache>
            </c:numRef>
          </c:xVal>
          <c:yVal>
            <c:numRef>
              <c:f>Feuil1!$F$50</c:f>
              <c:numCache>
                <c:formatCode>0.000</c:formatCode>
                <c:ptCount val="1"/>
                <c:pt idx="0">
                  <c:v>-271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7-DC98-4053-8ED3-F6D7F9BC7FD1}"/>
            </c:ext>
          </c:extLst>
        </c:ser>
        <c:ser>
          <c:idx val="32"/>
          <c:order val="72"/>
          <c:tx>
            <c:strRef>
              <c:f>Feuil1!$D$49</c:f>
              <c:strCache>
                <c:ptCount val="1"/>
                <c:pt idx="0">
                  <c:v>Dimetrodon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8.8000000000000023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Feuil1!$E$49</c:f>
              <c:numCache>
                <c:formatCode>0.000</c:formatCode>
                <c:ptCount val="1"/>
                <c:pt idx="0">
                  <c:v>0.92754859999999995</c:v>
                </c:pt>
              </c:numCache>
            </c:numRef>
          </c:xVal>
          <c:yVal>
            <c:numRef>
              <c:f>Feuil1!$F$49</c:f>
              <c:numCache>
                <c:formatCode>0.000</c:formatCode>
                <c:ptCount val="1"/>
                <c:pt idx="0">
                  <c:v>-305.35000000000002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8-DC98-4053-8ED3-F6D7F9BC7FD1}"/>
            </c:ext>
          </c:extLst>
        </c:ser>
        <c:ser>
          <c:idx val="33"/>
          <c:order val="73"/>
          <c:tx>
            <c:strRef>
              <c:f>Feuil1!$D$48</c:f>
              <c:strCache>
                <c:ptCount val="1"/>
                <c:pt idx="0">
                  <c:v>Eothyris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7.3000000000000009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Feuil1!$E$48</c:f>
              <c:numCache>
                <c:formatCode>0.000</c:formatCode>
                <c:ptCount val="1"/>
                <c:pt idx="0">
                  <c:v>0.91836079999999998</c:v>
                </c:pt>
              </c:numCache>
            </c:numRef>
          </c:xVal>
          <c:yVal>
            <c:numRef>
              <c:f>Feuil1!$F$48</c:f>
              <c:numCache>
                <c:formatCode>0.000</c:formatCode>
                <c:ptCount val="1"/>
                <c:pt idx="0">
                  <c:v>-313.60000000000002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9-DC98-4053-8ED3-F6D7F9BC7FD1}"/>
            </c:ext>
          </c:extLst>
        </c:ser>
        <c:ser>
          <c:idx val="34"/>
          <c:order val="74"/>
          <c:tx>
            <c:strRef>
              <c:f>Feuil1!$D$64</c:f>
              <c:strCache>
                <c:ptCount val="1"/>
                <c:pt idx="0">
                  <c:v>Brasilodon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130000000000000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Feuil1!$E$64</c:f>
              <c:numCache>
                <c:formatCode>0.000</c:formatCode>
                <c:ptCount val="1"/>
                <c:pt idx="0">
                  <c:v>1.2888440000000001</c:v>
                </c:pt>
              </c:numCache>
            </c:numRef>
          </c:xVal>
          <c:yVal>
            <c:numRef>
              <c:f>Feuil1!$F$64</c:f>
              <c:numCache>
                <c:formatCode>General</c:formatCode>
                <c:ptCount val="1"/>
                <c:pt idx="0">
                  <c:v>-232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A-DC98-4053-8ED3-F6D7F9BC7FD1}"/>
            </c:ext>
          </c:extLst>
        </c:ser>
        <c:ser>
          <c:idx val="35"/>
          <c:order val="75"/>
          <c:tx>
            <c:strRef>
              <c:f>Feuil1!$D$65</c:f>
              <c:strCache>
                <c:ptCount val="1"/>
                <c:pt idx="0">
                  <c:v>Morganucodon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130000000000000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Feuil1!$E$65</c:f>
              <c:numCache>
                <c:formatCode>0.000</c:formatCode>
                <c:ptCount val="1"/>
                <c:pt idx="0">
                  <c:v>1.289949</c:v>
                </c:pt>
              </c:numCache>
            </c:numRef>
          </c:xVal>
          <c:yVal>
            <c:numRef>
              <c:f>Feuil1!$F$65</c:f>
              <c:numCache>
                <c:formatCode>General</c:formatCode>
                <c:ptCount val="1"/>
                <c:pt idx="0">
                  <c:v>-230.5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B-DC98-4053-8ED3-F6D7F9BC7FD1}"/>
            </c:ext>
          </c:extLst>
        </c:ser>
        <c:ser>
          <c:idx val="36"/>
          <c:order val="76"/>
          <c:tx>
            <c:strRef>
              <c:f>Feuil1!$D$66</c:f>
              <c:strCache>
                <c:ptCount val="1"/>
                <c:pt idx="0">
                  <c:v>Haldanodon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140000000000000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Feuil1!$E$66</c:f>
              <c:numCache>
                <c:formatCode>0.000</c:formatCode>
                <c:ptCount val="1"/>
                <c:pt idx="0">
                  <c:v>1.289652</c:v>
                </c:pt>
              </c:numCache>
            </c:numRef>
          </c:xVal>
          <c:yVal>
            <c:numRef>
              <c:f>Feuil1!$F$66</c:f>
              <c:numCache>
                <c:formatCode>General</c:formatCode>
                <c:ptCount val="1"/>
                <c:pt idx="0">
                  <c:v>-230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C-DC98-4053-8ED3-F6D7F9BC7FD1}"/>
            </c:ext>
          </c:extLst>
        </c:ser>
        <c:ser>
          <c:idx val="37"/>
          <c:order val="77"/>
          <c:tx>
            <c:v>Nodes</c:v>
          </c:tx>
          <c:spPr>
            <a:ln w="19050" cap="rnd">
              <a:solidFill>
                <a:schemeClr val="bg2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Feuil1!$E$48:$E$68</c:f>
              <c:numCache>
                <c:formatCode>0.000</c:formatCode>
                <c:ptCount val="21"/>
                <c:pt idx="0">
                  <c:v>0.91836079999999998</c:v>
                </c:pt>
                <c:pt idx="1">
                  <c:v>0.92754859999999995</c:v>
                </c:pt>
                <c:pt idx="2">
                  <c:v>0.96582570000000001</c:v>
                </c:pt>
                <c:pt idx="3">
                  <c:v>0.96473880000000001</c:v>
                </c:pt>
                <c:pt idx="4">
                  <c:v>0.96399849999999998</c:v>
                </c:pt>
                <c:pt idx="5">
                  <c:v>0.96466079999999998</c:v>
                </c:pt>
                <c:pt idx="6">
                  <c:v>0.96463220000000005</c:v>
                </c:pt>
                <c:pt idx="7">
                  <c:v>0.99004389999999998</c:v>
                </c:pt>
                <c:pt idx="8">
                  <c:v>0.99456699999999998</c:v>
                </c:pt>
                <c:pt idx="9">
                  <c:v>0.99747750000000002</c:v>
                </c:pt>
                <c:pt idx="10">
                  <c:v>1.0020849999999999</c:v>
                </c:pt>
                <c:pt idx="11">
                  <c:v>1.00695</c:v>
                </c:pt>
                <c:pt idx="12">
                  <c:v>0.99602060000000003</c:v>
                </c:pt>
                <c:pt idx="13">
                  <c:v>0.99233590000000005</c:v>
                </c:pt>
                <c:pt idx="14">
                  <c:v>0.98670009999999997</c:v>
                </c:pt>
                <c:pt idx="15">
                  <c:v>1.289471</c:v>
                </c:pt>
                <c:pt idx="16">
                  <c:v>1.2888440000000001</c:v>
                </c:pt>
                <c:pt idx="17">
                  <c:v>1.289949</c:v>
                </c:pt>
                <c:pt idx="18">
                  <c:v>1.289652</c:v>
                </c:pt>
                <c:pt idx="19">
                  <c:v>1.281347</c:v>
                </c:pt>
                <c:pt idx="20">
                  <c:v>1.332875</c:v>
                </c:pt>
              </c:numCache>
            </c:numRef>
          </c:xVal>
          <c:yVal>
            <c:numRef>
              <c:f>Feuil1!$F$48:$F$68</c:f>
              <c:numCache>
                <c:formatCode>0.000</c:formatCode>
                <c:ptCount val="21"/>
                <c:pt idx="0">
                  <c:v>-313.60000000000002</c:v>
                </c:pt>
                <c:pt idx="1">
                  <c:v>-305.35000000000002</c:v>
                </c:pt>
                <c:pt idx="2">
                  <c:v>-271</c:v>
                </c:pt>
                <c:pt idx="3">
                  <c:v>-270</c:v>
                </c:pt>
                <c:pt idx="4">
                  <c:v>-268.5</c:v>
                </c:pt>
                <c:pt idx="5">
                  <c:v>-265.5</c:v>
                </c:pt>
                <c:pt idx="6">
                  <c:v>-265</c:v>
                </c:pt>
                <c:pt idx="7" formatCode="General">
                  <c:v>-259</c:v>
                </c:pt>
                <c:pt idx="8" formatCode="General">
                  <c:v>-258</c:v>
                </c:pt>
                <c:pt idx="9" formatCode="General">
                  <c:v>-257</c:v>
                </c:pt>
                <c:pt idx="10" formatCode="General">
                  <c:v>-256</c:v>
                </c:pt>
                <c:pt idx="11" formatCode="General">
                  <c:v>-253.48</c:v>
                </c:pt>
                <c:pt idx="12" formatCode="General">
                  <c:v>-244</c:v>
                </c:pt>
                <c:pt idx="13" formatCode="General">
                  <c:v>-238</c:v>
                </c:pt>
                <c:pt idx="14" formatCode="General">
                  <c:v>-234</c:v>
                </c:pt>
                <c:pt idx="15" formatCode="General">
                  <c:v>-233</c:v>
                </c:pt>
                <c:pt idx="16" formatCode="General">
                  <c:v>-232</c:v>
                </c:pt>
                <c:pt idx="17" formatCode="General">
                  <c:v>-230.5</c:v>
                </c:pt>
                <c:pt idx="18" formatCode="General">
                  <c:v>-230</c:v>
                </c:pt>
                <c:pt idx="19" formatCode="General">
                  <c:v>-214</c:v>
                </c:pt>
                <c:pt idx="20" formatCode="General">
                  <c:v>-177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D-DC98-4053-8ED3-F6D7F9BC7FD1}"/>
            </c:ext>
          </c:extLst>
        </c:ser>
        <c:ser>
          <c:idx val="38"/>
          <c:order val="78"/>
          <c:tx>
            <c:strRef>
              <c:f>Feuil1!$D$11</c:f>
              <c:strCache>
                <c:ptCount val="1"/>
                <c:pt idx="0">
                  <c:v>Cynognathia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xVal>
            <c:numRef>
              <c:f>Feuil1!$T$64</c:f>
              <c:numCache>
                <c:formatCode>0.000</c:formatCode>
                <c:ptCount val="1"/>
                <c:pt idx="0">
                  <c:v>1.0866387879999999</c:v>
                </c:pt>
              </c:numCache>
            </c:numRef>
          </c:xVal>
          <c:yVal>
            <c:numRef>
              <c:f>Feuil1!$U$64</c:f>
              <c:numCache>
                <c:formatCode>General</c:formatCode>
                <c:ptCount val="1"/>
                <c:pt idx="0">
                  <c:v>-253.48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E-DC98-4053-8ED3-F6D7F9BC7FD1}"/>
            </c:ext>
          </c:extLst>
        </c:ser>
        <c:ser>
          <c:idx val="39"/>
          <c:order val="79"/>
          <c:tx>
            <c:strRef>
              <c:f>Feuil1!$S$53</c:f>
              <c:strCache>
                <c:ptCount val="1"/>
                <c:pt idx="0">
                  <c:v>Eothyris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Feuil1!$T$53</c:f>
              <c:numCache>
                <c:formatCode>0.000</c:formatCode>
                <c:ptCount val="1"/>
                <c:pt idx="0">
                  <c:v>0.97507619000000001</c:v>
                </c:pt>
              </c:numCache>
            </c:numRef>
          </c:xVal>
          <c:yVal>
            <c:numRef>
              <c:f>Feuil1!$U$53</c:f>
              <c:numCache>
                <c:formatCode>0.000</c:formatCode>
                <c:ptCount val="1"/>
                <c:pt idx="0">
                  <c:v>-313.60000000000002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F-DC98-4053-8ED3-F6D7F9BC7FD1}"/>
            </c:ext>
          </c:extLst>
        </c:ser>
        <c:ser>
          <c:idx val="40"/>
          <c:order val="80"/>
          <c:tx>
            <c:strRef>
              <c:f>Feuil1!$S$54</c:f>
              <c:strCache>
                <c:ptCount val="1"/>
                <c:pt idx="0">
                  <c:v>Dimetrodon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Feuil1!$T$54</c:f>
              <c:numCache>
                <c:formatCode>0.000</c:formatCode>
                <c:ptCount val="1"/>
                <c:pt idx="0">
                  <c:v>0.92749665999999997</c:v>
                </c:pt>
              </c:numCache>
            </c:numRef>
          </c:xVal>
          <c:yVal>
            <c:numRef>
              <c:f>Feuil1!$U$54</c:f>
              <c:numCache>
                <c:formatCode>0.000</c:formatCode>
                <c:ptCount val="1"/>
                <c:pt idx="0">
                  <c:v>-305.35000000000002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0-DC98-4053-8ED3-F6D7F9BC7FD1}"/>
            </c:ext>
          </c:extLst>
        </c:ser>
        <c:ser>
          <c:idx val="41"/>
          <c:order val="81"/>
          <c:tx>
            <c:strRef>
              <c:f>Feuil1!$S$56</c:f>
              <c:strCache>
                <c:ptCount val="1"/>
                <c:pt idx="0">
                  <c:v>Moschops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xVal>
            <c:numRef>
              <c:f>Feuil1!$T$56</c:f>
              <c:numCache>
                <c:formatCode>0.000</c:formatCode>
                <c:ptCount val="1"/>
                <c:pt idx="0">
                  <c:v>0.92220922000000005</c:v>
                </c:pt>
              </c:numCache>
            </c:numRef>
          </c:xVal>
          <c:yVal>
            <c:numRef>
              <c:f>Feuil1!$U$56</c:f>
              <c:numCache>
                <c:formatCode>0.000</c:formatCode>
                <c:ptCount val="1"/>
                <c:pt idx="0">
                  <c:v>-270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1-DC98-4053-8ED3-F6D7F9BC7FD1}"/>
            </c:ext>
          </c:extLst>
        </c:ser>
        <c:ser>
          <c:idx val="42"/>
          <c:order val="82"/>
          <c:tx>
            <c:strRef>
              <c:f>Feuil1!$S$60</c:f>
              <c:strCache>
                <c:ptCount val="1"/>
                <c:pt idx="0">
                  <c:v>Procynosuchus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xVal>
            <c:numRef>
              <c:f>Feuil1!$T$60</c:f>
              <c:numCache>
                <c:formatCode>0.000</c:formatCode>
                <c:ptCount val="1"/>
                <c:pt idx="0">
                  <c:v>0.96828250000000005</c:v>
                </c:pt>
              </c:numCache>
            </c:numRef>
          </c:xVal>
          <c:yVal>
            <c:numRef>
              <c:f>Feuil1!$U$60</c:f>
              <c:numCache>
                <c:formatCode>General</c:formatCode>
                <c:ptCount val="1"/>
                <c:pt idx="0">
                  <c:v>-259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2-DC98-4053-8ED3-F6D7F9BC7FD1}"/>
            </c:ext>
          </c:extLst>
        </c:ser>
        <c:ser>
          <c:idx val="43"/>
          <c:order val="83"/>
          <c:tx>
            <c:strRef>
              <c:f>Feuil1!$S$61</c:f>
              <c:strCache>
                <c:ptCount val="1"/>
                <c:pt idx="0">
                  <c:v>Cynosaurus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xVal>
            <c:numRef>
              <c:f>Feuil1!$T$61</c:f>
              <c:numCache>
                <c:formatCode>0.000</c:formatCode>
                <c:ptCount val="1"/>
                <c:pt idx="0">
                  <c:v>1.1196602899999999</c:v>
                </c:pt>
              </c:numCache>
            </c:numRef>
          </c:xVal>
          <c:yVal>
            <c:numRef>
              <c:f>Feuil1!$U$61</c:f>
              <c:numCache>
                <c:formatCode>General</c:formatCode>
                <c:ptCount val="1"/>
                <c:pt idx="0">
                  <c:v>-258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3-DC98-4053-8ED3-F6D7F9BC7FD1}"/>
            </c:ext>
          </c:extLst>
        </c:ser>
        <c:ser>
          <c:idx val="44"/>
          <c:order val="84"/>
          <c:tx>
            <c:strRef>
              <c:f>Feuil1!$S$62</c:f>
              <c:strCache>
                <c:ptCount val="1"/>
                <c:pt idx="0">
                  <c:v>Galesaurus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xVal>
            <c:numRef>
              <c:f>Feuil1!$T$62</c:f>
              <c:numCache>
                <c:formatCode>0.000</c:formatCode>
                <c:ptCount val="1"/>
                <c:pt idx="0">
                  <c:v>0.86486816</c:v>
                </c:pt>
              </c:numCache>
            </c:numRef>
          </c:xVal>
          <c:yVal>
            <c:numRef>
              <c:f>Feuil1!$U$62</c:f>
              <c:numCache>
                <c:formatCode>General</c:formatCode>
                <c:ptCount val="1"/>
                <c:pt idx="0">
                  <c:v>-257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4-DC98-4053-8ED3-F6D7F9BC7FD1}"/>
            </c:ext>
          </c:extLst>
        </c:ser>
        <c:ser>
          <c:idx val="45"/>
          <c:order val="85"/>
          <c:tx>
            <c:strRef>
              <c:f>Feuil1!$S$63</c:f>
              <c:strCache>
                <c:ptCount val="1"/>
                <c:pt idx="0">
                  <c:v>Thrinaxodon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xVal>
            <c:numRef>
              <c:f>Feuil1!$T$63</c:f>
              <c:numCache>
                <c:formatCode>0.000</c:formatCode>
                <c:ptCount val="1"/>
                <c:pt idx="0">
                  <c:v>1.2096535900000001</c:v>
                </c:pt>
              </c:numCache>
            </c:numRef>
          </c:xVal>
          <c:yVal>
            <c:numRef>
              <c:f>Feuil1!$U$63</c:f>
              <c:numCache>
                <c:formatCode>General</c:formatCode>
                <c:ptCount val="1"/>
                <c:pt idx="0">
                  <c:v>-256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5-DC98-4053-8ED3-F6D7F9BC7FD1}"/>
            </c:ext>
          </c:extLst>
        </c:ser>
        <c:ser>
          <c:idx val="46"/>
          <c:order val="86"/>
          <c:tx>
            <c:strRef>
              <c:f>Feuil1!$S$65</c:f>
              <c:strCache>
                <c:ptCount val="1"/>
                <c:pt idx="0">
                  <c:v>Lumkuia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Feuil1!$T$65</c:f>
              <c:numCache>
                <c:formatCode>0.000</c:formatCode>
                <c:ptCount val="1"/>
                <c:pt idx="0">
                  <c:v>0.95106566000000003</c:v>
                </c:pt>
              </c:numCache>
            </c:numRef>
          </c:xVal>
          <c:yVal>
            <c:numRef>
              <c:f>Feuil1!$U$65</c:f>
              <c:numCache>
                <c:formatCode>General</c:formatCode>
                <c:ptCount val="1"/>
                <c:pt idx="0">
                  <c:v>-244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6-DC98-4053-8ED3-F6D7F9BC7FD1}"/>
            </c:ext>
          </c:extLst>
        </c:ser>
        <c:ser>
          <c:idx val="47"/>
          <c:order val="87"/>
          <c:tx>
            <c:strRef>
              <c:f>Feuil1!$S$66</c:f>
              <c:strCache>
                <c:ptCount val="1"/>
                <c:pt idx="0">
                  <c:v>Chiniquodon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Feuil1!$T$66</c:f>
              <c:numCache>
                <c:formatCode>0.000</c:formatCode>
                <c:ptCount val="1"/>
                <c:pt idx="0">
                  <c:v>1.07283949</c:v>
                </c:pt>
              </c:numCache>
            </c:numRef>
          </c:xVal>
          <c:yVal>
            <c:numRef>
              <c:f>Feuil1!$U$66</c:f>
              <c:numCache>
                <c:formatCode>General</c:formatCode>
                <c:ptCount val="1"/>
                <c:pt idx="0">
                  <c:v>-238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7-DC98-4053-8ED3-F6D7F9BC7FD1}"/>
            </c:ext>
          </c:extLst>
        </c:ser>
        <c:ser>
          <c:idx val="48"/>
          <c:order val="88"/>
          <c:tx>
            <c:strRef>
              <c:f>Feuil1!$S$67</c:f>
              <c:strCache>
                <c:ptCount val="1"/>
                <c:pt idx="0">
                  <c:v>Riograndia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xVal>
            <c:numRef>
              <c:f>Feuil1!$T$67</c:f>
              <c:numCache>
                <c:formatCode>0.000</c:formatCode>
                <c:ptCount val="1"/>
                <c:pt idx="0">
                  <c:v>0.77212375</c:v>
                </c:pt>
              </c:numCache>
            </c:numRef>
          </c:xVal>
          <c:yVal>
            <c:numRef>
              <c:f>Feuil1!$U$67</c:f>
              <c:numCache>
                <c:formatCode>General</c:formatCode>
                <c:ptCount val="1"/>
                <c:pt idx="0">
                  <c:v>-234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8-DC98-4053-8ED3-F6D7F9BC7FD1}"/>
            </c:ext>
          </c:extLst>
        </c:ser>
        <c:ser>
          <c:idx val="49"/>
          <c:order val="89"/>
          <c:tx>
            <c:strRef>
              <c:f>Feuil1!$S$70</c:f>
              <c:strCache>
                <c:ptCount val="1"/>
                <c:pt idx="0">
                  <c:v>Morganucodontidae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Feuil1!$T$70</c:f>
              <c:numCache>
                <c:formatCode>0.000</c:formatCode>
                <c:ptCount val="1"/>
                <c:pt idx="0">
                  <c:v>1.3888351366666667</c:v>
                </c:pt>
              </c:numCache>
            </c:numRef>
          </c:xVal>
          <c:yVal>
            <c:numRef>
              <c:f>Feuil1!$U$70</c:f>
              <c:numCache>
                <c:formatCode>General</c:formatCode>
                <c:ptCount val="1"/>
                <c:pt idx="0">
                  <c:v>-230.5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9-DC98-4053-8ED3-F6D7F9BC7FD1}"/>
            </c:ext>
          </c:extLst>
        </c:ser>
        <c:ser>
          <c:idx val="50"/>
          <c:order val="90"/>
          <c:tx>
            <c:strRef>
              <c:f>Feuil1!$S$71</c:f>
              <c:strCache>
                <c:ptCount val="1"/>
                <c:pt idx="0">
                  <c:v>Haldanodon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Feuil1!$T$71</c:f>
              <c:numCache>
                <c:formatCode>0.000</c:formatCode>
                <c:ptCount val="1"/>
                <c:pt idx="0">
                  <c:v>1.27100306</c:v>
                </c:pt>
              </c:numCache>
            </c:numRef>
          </c:xVal>
          <c:yVal>
            <c:numRef>
              <c:f>Feuil1!$U$71</c:f>
              <c:numCache>
                <c:formatCode>General</c:formatCode>
                <c:ptCount val="1"/>
                <c:pt idx="0">
                  <c:v>-230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A-DC98-4053-8ED3-F6D7F9BC7FD1}"/>
            </c:ext>
          </c:extLst>
        </c:ser>
        <c:ser>
          <c:idx val="51"/>
          <c:order val="91"/>
          <c:tx>
            <c:strRef>
              <c:f>Feuil1!$S$72</c:f>
              <c:strCache>
                <c:ptCount val="1"/>
                <c:pt idx="0">
                  <c:v>Hadrocodium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Feuil1!#REF!</c:f>
            </c:numRef>
          </c:xVal>
          <c:yVal>
            <c:numRef>
              <c:f>Feuil1!#REF!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B-DC98-4053-8ED3-F6D7F9BC7FD1}"/>
            </c:ext>
          </c:extLst>
        </c:ser>
        <c:ser>
          <c:idx val="52"/>
          <c:order val="92"/>
          <c:tx>
            <c:strRef>
              <c:f>Feuil1!$S$68</c:f>
              <c:strCache>
                <c:ptCount val="1"/>
                <c:pt idx="0">
                  <c:v>Trytilodontidae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Feuil1!$T$68</c:f>
              <c:numCache>
                <c:formatCode>0.000</c:formatCode>
                <c:ptCount val="1"/>
                <c:pt idx="0">
                  <c:v>1.3396225166666664</c:v>
                </c:pt>
              </c:numCache>
            </c:numRef>
          </c:xVal>
          <c:yVal>
            <c:numRef>
              <c:f>Feuil1!$U$68</c:f>
              <c:numCache>
                <c:formatCode>General</c:formatCode>
                <c:ptCount val="1"/>
                <c:pt idx="0">
                  <c:v>-233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C-DC98-4053-8ED3-F6D7F9BC7FD1}"/>
            </c:ext>
          </c:extLst>
        </c:ser>
        <c:ser>
          <c:idx val="53"/>
          <c:order val="93"/>
          <c:tx>
            <c:strRef>
              <c:f>Feuil1!$S$69</c:f>
              <c:strCache>
                <c:ptCount val="1"/>
                <c:pt idx="0">
                  <c:v>Brasilodon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xVal>
            <c:numRef>
              <c:f>Feuil1!$T$69</c:f>
              <c:numCache>
                <c:formatCode>0.000</c:formatCode>
                <c:ptCount val="1"/>
                <c:pt idx="0">
                  <c:v>1.14540427</c:v>
                </c:pt>
              </c:numCache>
            </c:numRef>
          </c:xVal>
          <c:yVal>
            <c:numRef>
              <c:f>Feuil1!$U$69</c:f>
              <c:numCache>
                <c:formatCode>General</c:formatCode>
                <c:ptCount val="1"/>
                <c:pt idx="0">
                  <c:v>-232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D-DC98-4053-8ED3-F6D7F9BC7FD1}"/>
            </c:ext>
          </c:extLst>
        </c:ser>
        <c:ser>
          <c:idx val="0"/>
          <c:order val="94"/>
          <c:tx>
            <c:strRef>
              <c:f>Feuil1!$D$67</c:f>
              <c:strCache>
                <c:ptCount val="1"/>
                <c:pt idx="0">
                  <c:v>Hadrocodium - Mammalia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370000000000000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Feuil1!$E$67</c:f>
              <c:numCache>
                <c:formatCode>0.000</c:formatCode>
                <c:ptCount val="1"/>
                <c:pt idx="0">
                  <c:v>1.281347</c:v>
                </c:pt>
              </c:numCache>
            </c:numRef>
          </c:xVal>
          <c:yVal>
            <c:numRef>
              <c:f>Feuil1!$F$67</c:f>
              <c:numCache>
                <c:formatCode>General</c:formatCode>
                <c:ptCount val="1"/>
                <c:pt idx="0">
                  <c:v>-214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E-DC98-4053-8ED3-F6D7F9BC7FD1}"/>
            </c:ext>
          </c:extLst>
        </c:ser>
        <c:ser>
          <c:idx val="5"/>
          <c:order val="95"/>
          <c:tx>
            <c:v>PTB</c:v>
          </c:tx>
          <c:spPr>
            <a:ln w="19050" cap="rnd">
              <a:solidFill>
                <a:schemeClr val="tx1">
                  <a:lumMod val="65000"/>
                  <a:lumOff val="3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Feuil1!$S$74:$S$75</c:f>
              <c:numCache>
                <c:formatCode>General</c:formatCode>
                <c:ptCount val="2"/>
                <c:pt idx="0">
                  <c:v>0.4</c:v>
                </c:pt>
                <c:pt idx="1">
                  <c:v>1.7</c:v>
                </c:pt>
              </c:numCache>
            </c:numRef>
          </c:xVal>
          <c:yVal>
            <c:numRef>
              <c:f>Feuil1!$U$74:$U$75</c:f>
              <c:numCache>
                <c:formatCode>General</c:formatCode>
                <c:ptCount val="2"/>
                <c:pt idx="0">
                  <c:v>-251.9</c:v>
                </c:pt>
                <c:pt idx="1">
                  <c:v>-251.9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5F-DC98-4053-8ED3-F6D7F9BC7FD1}"/>
            </c:ext>
          </c:extLst>
        </c:ser>
        <c:ser>
          <c:idx val="6"/>
          <c:order val="96"/>
          <c:tx>
            <c:strRef>
              <c:f>Feuil1!$L$14</c:f>
              <c:strCache>
                <c:ptCount val="1"/>
                <c:pt idx="0">
                  <c:v>Tachyglossus</c:v>
                </c:pt>
              </c:strCache>
            </c:strRef>
          </c:tx>
          <c:spPr>
            <a:ln w="19050" cap="rnd">
              <a:solidFill>
                <a:srgbClr val="FF0000">
                  <a:alpha val="75000"/>
                </a:srgb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Feuil1!$M$14:$S$14</c:f>
              <c:numCache>
                <c:formatCode>0.000</c:formatCode>
                <c:ptCount val="7"/>
                <c:pt idx="0">
                  <c:v>1.40615351</c:v>
                </c:pt>
                <c:pt idx="1">
                  <c:v>1.40615351</c:v>
                </c:pt>
                <c:pt idx="2">
                  <c:v>1.40615351</c:v>
                </c:pt>
                <c:pt idx="3">
                  <c:v>1.40615351</c:v>
                </c:pt>
                <c:pt idx="4">
                  <c:v>1.40615351</c:v>
                </c:pt>
                <c:pt idx="5">
                  <c:v>1.40615351</c:v>
                </c:pt>
                <c:pt idx="6">
                  <c:v>1.40615351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0-DC98-4053-8ED3-F6D7F9BC7FD1}"/>
            </c:ext>
          </c:extLst>
        </c:ser>
        <c:ser>
          <c:idx val="7"/>
          <c:order val="97"/>
          <c:tx>
            <c:strRef>
              <c:f>Feuil1!$L$2</c:f>
              <c:strCache>
                <c:ptCount val="1"/>
                <c:pt idx="0">
                  <c:v>Marsupialia</c:v>
                </c:pt>
              </c:strCache>
            </c:strRef>
          </c:tx>
          <c:spPr>
            <a:ln w="19050" cap="rnd">
              <a:solidFill>
                <a:srgbClr val="FF0000">
                  <a:alpha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Feuil1!$M$2:$S$2</c:f>
              <c:numCache>
                <c:formatCode>0.000</c:formatCode>
                <c:ptCount val="7"/>
                <c:pt idx="0">
                  <c:v>1.5063626659999998</c:v>
                </c:pt>
                <c:pt idx="1">
                  <c:v>1.5063626659999998</c:v>
                </c:pt>
                <c:pt idx="2">
                  <c:v>1.5063626659999998</c:v>
                </c:pt>
                <c:pt idx="3">
                  <c:v>1.5063626659999998</c:v>
                </c:pt>
                <c:pt idx="4">
                  <c:v>1.5063626659999998</c:v>
                </c:pt>
                <c:pt idx="5">
                  <c:v>1.5063626659999998</c:v>
                </c:pt>
                <c:pt idx="6">
                  <c:v>1.5063626659999998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1-DC98-4053-8ED3-F6D7F9BC7FD1}"/>
            </c:ext>
          </c:extLst>
        </c:ser>
        <c:ser>
          <c:idx val="8"/>
          <c:order val="98"/>
          <c:tx>
            <c:strRef>
              <c:f>Feuil1!$L$3</c:f>
              <c:strCache>
                <c:ptCount val="1"/>
                <c:pt idx="0">
                  <c:v>Placentalia</c:v>
                </c:pt>
              </c:strCache>
            </c:strRef>
          </c:tx>
          <c:spPr>
            <a:ln w="19050" cap="rnd">
              <a:solidFill>
                <a:srgbClr val="FF0000">
                  <a:alpha val="75000"/>
                </a:srgb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Feuil1!$M$3:$S$3</c:f>
              <c:numCache>
                <c:formatCode>0.000</c:formatCode>
                <c:ptCount val="7"/>
                <c:pt idx="0">
                  <c:v>1.4650059294029847</c:v>
                </c:pt>
                <c:pt idx="1">
                  <c:v>1.4650059294029847</c:v>
                </c:pt>
                <c:pt idx="2">
                  <c:v>1.4650059294029847</c:v>
                </c:pt>
                <c:pt idx="3">
                  <c:v>1.4650059294029847</c:v>
                </c:pt>
                <c:pt idx="4">
                  <c:v>1.4650059294029847</c:v>
                </c:pt>
                <c:pt idx="5">
                  <c:v>1.4650059294029847</c:v>
                </c:pt>
                <c:pt idx="6">
                  <c:v>1.4650059294029847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2-DC98-4053-8ED3-F6D7F9BC7FD1}"/>
            </c:ext>
          </c:extLst>
        </c:ser>
        <c:ser>
          <c:idx val="9"/>
          <c:order val="99"/>
          <c:tx>
            <c:strRef>
              <c:f>Feuil1!$L$4</c:f>
              <c:strCache>
                <c:ptCount val="1"/>
                <c:pt idx="0">
                  <c:v>Lepidosauria</c:v>
                </c:pt>
              </c:strCache>
            </c:strRef>
          </c:tx>
          <c:spPr>
            <a:ln w="19050" cap="rnd">
              <a:solidFill>
                <a:schemeClr val="accent1">
                  <a:alpha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Feuil1!$M$4:$S$4</c:f>
              <c:numCache>
                <c:formatCode>0.000</c:formatCode>
                <c:ptCount val="7"/>
                <c:pt idx="0">
                  <c:v>0.95830605950819692</c:v>
                </c:pt>
                <c:pt idx="1">
                  <c:v>0.95830605950819692</c:v>
                </c:pt>
                <c:pt idx="2">
                  <c:v>0.95830605950819692</c:v>
                </c:pt>
                <c:pt idx="3">
                  <c:v>0.95830605950819692</c:v>
                </c:pt>
                <c:pt idx="4">
                  <c:v>0.95830605950819692</c:v>
                </c:pt>
                <c:pt idx="5">
                  <c:v>0.95830605950819692</c:v>
                </c:pt>
                <c:pt idx="6">
                  <c:v>0.95830605950819692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3-DC98-4053-8ED3-F6D7F9BC7FD1}"/>
            </c:ext>
          </c:extLst>
        </c:ser>
        <c:ser>
          <c:idx val="10"/>
          <c:order val="100"/>
          <c:tx>
            <c:strRef>
              <c:f>Feuil1!$L$5</c:f>
              <c:strCache>
                <c:ptCount val="1"/>
                <c:pt idx="0">
                  <c:v>Crocodilia</c:v>
                </c:pt>
              </c:strCache>
            </c:strRef>
          </c:tx>
          <c:spPr>
            <a:ln w="19050" cap="rnd">
              <a:solidFill>
                <a:schemeClr val="accent1">
                  <a:alpha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Feuil1!$M$5:$S$5</c:f>
              <c:numCache>
                <c:formatCode>0.000</c:formatCode>
                <c:ptCount val="7"/>
                <c:pt idx="0">
                  <c:v>1.0557782677777778</c:v>
                </c:pt>
                <c:pt idx="1">
                  <c:v>1.0557782677777778</c:v>
                </c:pt>
                <c:pt idx="2">
                  <c:v>1.0557782677777778</c:v>
                </c:pt>
                <c:pt idx="3">
                  <c:v>1.0557782677777778</c:v>
                </c:pt>
                <c:pt idx="4">
                  <c:v>1.0557782677777778</c:v>
                </c:pt>
                <c:pt idx="5">
                  <c:v>1.0557782677777778</c:v>
                </c:pt>
                <c:pt idx="6">
                  <c:v>1.0557782677777778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4-DC98-4053-8ED3-F6D7F9BC7FD1}"/>
            </c:ext>
          </c:extLst>
        </c:ser>
        <c:ser>
          <c:idx val="11"/>
          <c:order val="101"/>
          <c:tx>
            <c:strRef>
              <c:f>Feuil1!$L$6</c:f>
              <c:strCache>
                <c:ptCount val="1"/>
                <c:pt idx="0">
                  <c:v>Testudines</c:v>
                </c:pt>
              </c:strCache>
            </c:strRef>
          </c:tx>
          <c:spPr>
            <a:ln w="19050" cap="rnd">
              <a:solidFill>
                <a:schemeClr val="accent1">
                  <a:alpha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Feuil1!$M$6:$S$6</c:f>
              <c:numCache>
                <c:formatCode>0.000</c:formatCode>
                <c:ptCount val="7"/>
                <c:pt idx="0">
                  <c:v>0.73917188</c:v>
                </c:pt>
                <c:pt idx="1">
                  <c:v>0.73917188</c:v>
                </c:pt>
                <c:pt idx="2">
                  <c:v>0.73917188</c:v>
                </c:pt>
                <c:pt idx="3">
                  <c:v>0.73917188</c:v>
                </c:pt>
                <c:pt idx="4">
                  <c:v>0.73917188</c:v>
                </c:pt>
                <c:pt idx="5">
                  <c:v>0.73917188</c:v>
                </c:pt>
                <c:pt idx="6">
                  <c:v>0.73917188</c:v>
                </c:pt>
              </c:numCache>
            </c:numRef>
          </c:xVal>
          <c:yVal>
            <c:numRef>
              <c:f>Feuil1!$M$1:$S$1</c:f>
              <c:numCache>
                <c:formatCode>General</c:formatCode>
                <c:ptCount val="7"/>
                <c:pt idx="0">
                  <c:v>-200</c:v>
                </c:pt>
                <c:pt idx="1">
                  <c:v>-220</c:v>
                </c:pt>
                <c:pt idx="2">
                  <c:v>-240</c:v>
                </c:pt>
                <c:pt idx="3">
                  <c:v>-260</c:v>
                </c:pt>
                <c:pt idx="4">
                  <c:v>-280</c:v>
                </c:pt>
                <c:pt idx="5">
                  <c:v>-300</c:v>
                </c:pt>
                <c:pt idx="6">
                  <c:v>-320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5-DC98-4053-8ED3-F6D7F9BC7FD1}"/>
            </c:ext>
          </c:extLst>
        </c:ser>
        <c:ser>
          <c:idx val="12"/>
          <c:order val="102"/>
          <c:tx>
            <c:v>Error Testudines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5700000000000003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Feuil1!$R$6</c:f>
              <c:numCache>
                <c:formatCode>0.000</c:formatCode>
                <c:ptCount val="1"/>
                <c:pt idx="0">
                  <c:v>0.73917188</c:v>
                </c:pt>
              </c:numCache>
            </c:numRef>
          </c:xVal>
          <c:yVal>
            <c:numRef>
              <c:f>Feuil1!$R$1</c:f>
              <c:numCache>
                <c:formatCode>General</c:formatCode>
                <c:ptCount val="1"/>
                <c:pt idx="0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DC98-4053-8ED3-F6D7F9BC7FD1}"/>
            </c:ext>
          </c:extLst>
        </c:ser>
        <c:ser>
          <c:idx val="13"/>
          <c:order val="103"/>
          <c:tx>
            <c:v>Error Lepidosauria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4.200000000000001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Feuil1!$N$4</c:f>
              <c:numCache>
                <c:formatCode>0.000</c:formatCode>
                <c:ptCount val="1"/>
                <c:pt idx="0">
                  <c:v>0.95830605950819692</c:v>
                </c:pt>
              </c:numCache>
            </c:numRef>
          </c:xVal>
          <c:yVal>
            <c:numRef>
              <c:f>Feuil1!$N$1</c:f>
              <c:numCache>
                <c:formatCode>General</c:formatCode>
                <c:ptCount val="1"/>
                <c:pt idx="0">
                  <c:v>-220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7-DC98-4053-8ED3-F6D7F9BC7FD1}"/>
            </c:ext>
          </c:extLst>
        </c:ser>
        <c:ser>
          <c:idx val="14"/>
          <c:order val="104"/>
          <c:tx>
            <c:v>Error Crocodilia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9.4000000000000028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Feuil1!$Q$5</c:f>
              <c:numCache>
                <c:formatCode>0.000</c:formatCode>
                <c:ptCount val="1"/>
                <c:pt idx="0">
                  <c:v>1.0557782677777778</c:v>
                </c:pt>
              </c:numCache>
            </c:numRef>
          </c:xVal>
          <c:yVal>
            <c:numRef>
              <c:f>Feuil1!$Q$1</c:f>
              <c:numCache>
                <c:formatCode>General</c:formatCode>
                <c:ptCount val="1"/>
                <c:pt idx="0">
                  <c:v>-280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8-DC98-4053-8ED3-F6D7F9BC7FD1}"/>
            </c:ext>
          </c:extLst>
        </c:ser>
        <c:ser>
          <c:idx val="15"/>
          <c:order val="105"/>
          <c:tx>
            <c:v>Error Monotremata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0.1530000000000000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Feuil1!#REF!</c:f>
            </c:numRef>
          </c:xVal>
          <c:yVal>
            <c:numRef>
              <c:f>Feuil1!$R$1</c:f>
              <c:numCache>
                <c:formatCode>General</c:formatCode>
                <c:ptCount val="1"/>
                <c:pt idx="0">
                  <c:v>-300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9-DC98-4053-8ED3-F6D7F9BC7FD1}"/>
            </c:ext>
          </c:extLst>
        </c:ser>
        <c:ser>
          <c:idx val="16"/>
          <c:order val="106"/>
          <c:tx>
            <c:v>Error Placentalia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3.9000000000000007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Feuil1!$Q$3</c:f>
              <c:numCache>
                <c:formatCode>0.000</c:formatCode>
                <c:ptCount val="1"/>
                <c:pt idx="0">
                  <c:v>1.4650059294029847</c:v>
                </c:pt>
              </c:numCache>
            </c:numRef>
          </c:xVal>
          <c:yVal>
            <c:numRef>
              <c:f>Feuil1!$Q$1</c:f>
              <c:numCache>
                <c:formatCode>General</c:formatCode>
                <c:ptCount val="1"/>
                <c:pt idx="0">
                  <c:v>-280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A-DC98-4053-8ED3-F6D7F9BC7FD1}"/>
            </c:ext>
          </c:extLst>
        </c:ser>
        <c:ser>
          <c:idx val="17"/>
          <c:order val="107"/>
          <c:tx>
            <c:v>Error Marsupialia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errBars>
            <c:errDir val="x"/>
            <c:errBarType val="both"/>
            <c:errValType val="fixedVal"/>
            <c:noEndCap val="0"/>
            <c:val val="9.5000000000000029E-2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Feuil1!$P$2</c:f>
              <c:numCache>
                <c:formatCode>0.000</c:formatCode>
                <c:ptCount val="1"/>
                <c:pt idx="0">
                  <c:v>1.5063626659999998</c:v>
                </c:pt>
              </c:numCache>
            </c:numRef>
          </c:xVal>
          <c:yVal>
            <c:numRef>
              <c:f>Feuil1!$P$1</c:f>
              <c:numCache>
                <c:formatCode>General</c:formatCode>
                <c:ptCount val="1"/>
                <c:pt idx="0">
                  <c:v>-260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B-DC98-4053-8ED3-F6D7F9BC7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362072"/>
        <c:axId val="605366008"/>
        <c:extLst/>
      </c:scatterChart>
      <c:valAx>
        <c:axId val="605362072"/>
        <c:scaling>
          <c:orientation val="minMax"/>
          <c:max val="1.55"/>
          <c:min val="0.70000000000000007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Thermo-motility Index</a:t>
                </a:r>
              </a:p>
            </c:rich>
          </c:tx>
          <c:layout>
            <c:manualLayout>
              <c:xMode val="edge"/>
              <c:yMode val="edge"/>
              <c:x val="0.41510643627103766"/>
              <c:y val="0.73171618606348077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66008"/>
        <c:crossesAt val="-320"/>
        <c:crossBetween val="midCat"/>
      </c:valAx>
      <c:valAx>
        <c:axId val="605366008"/>
        <c:scaling>
          <c:orientation val="minMax"/>
          <c:max val="-212"/>
          <c:min val="-3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Time (Myr)</a:t>
                </a:r>
              </a:p>
            </c:rich>
          </c:tx>
          <c:layout>
            <c:manualLayout>
              <c:xMode val="edge"/>
              <c:yMode val="edge"/>
              <c:x val="1.3129102844638949E-2"/>
              <c:y val="0.2487597733090508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5362072"/>
        <c:crosses val="autoZero"/>
        <c:crossBetween val="midCat"/>
      </c:valAx>
    </c:plotArea>
    <c:legend>
      <c:legendPos val="b"/>
      <c:legendEntry>
        <c:idx val="58"/>
        <c:delete val="1"/>
      </c:legendEntry>
      <c:legendEntry>
        <c:idx val="59"/>
        <c:delete val="1"/>
      </c:legendEntry>
      <c:legendEntry>
        <c:idx val="60"/>
        <c:delete val="1"/>
      </c:legendEntry>
      <c:legendEntry>
        <c:idx val="61"/>
        <c:delete val="1"/>
      </c:legendEntry>
      <c:legendEntry>
        <c:idx val="62"/>
        <c:delete val="1"/>
      </c:legendEntry>
      <c:legendEntry>
        <c:idx val="63"/>
        <c:delete val="1"/>
      </c:legendEntry>
      <c:legendEntry>
        <c:idx val="64"/>
        <c:delete val="1"/>
      </c:legendEntry>
      <c:legendEntry>
        <c:idx val="65"/>
        <c:delete val="1"/>
      </c:legendEntry>
      <c:legendEntry>
        <c:idx val="66"/>
        <c:delete val="1"/>
      </c:legendEntry>
      <c:legendEntry>
        <c:idx val="67"/>
        <c:delete val="1"/>
      </c:legendEntry>
      <c:legendEntry>
        <c:idx val="68"/>
        <c:delete val="1"/>
      </c:legendEntry>
      <c:legendEntry>
        <c:idx val="69"/>
        <c:delete val="1"/>
      </c:legendEntry>
      <c:legendEntry>
        <c:idx val="70"/>
        <c:delete val="1"/>
      </c:legendEntry>
      <c:legendEntry>
        <c:idx val="71"/>
        <c:delete val="1"/>
      </c:legendEntry>
      <c:legendEntry>
        <c:idx val="72"/>
        <c:delete val="1"/>
      </c:legendEntry>
      <c:legendEntry>
        <c:idx val="73"/>
        <c:delete val="1"/>
      </c:legendEntry>
      <c:legendEntry>
        <c:idx val="74"/>
        <c:delete val="1"/>
      </c:legendEntry>
      <c:legendEntry>
        <c:idx val="75"/>
        <c:delete val="1"/>
      </c:legendEntry>
      <c:legendEntry>
        <c:idx val="76"/>
        <c:delete val="1"/>
      </c:legendEntry>
      <c:legendEntry>
        <c:idx val="94"/>
        <c:delete val="1"/>
      </c:legendEntry>
      <c:layout>
        <c:manualLayout>
          <c:xMode val="edge"/>
          <c:yMode val="edge"/>
          <c:x val="6.8311509022482106E-2"/>
          <c:y val="0.78100417065497041"/>
          <c:w val="0.83800231633654054"/>
          <c:h val="0.188310890777323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272142</xdr:colOff>
      <xdr:row>90</xdr:row>
      <xdr:rowOff>149679</xdr:rowOff>
    </xdr:from>
    <xdr:to>
      <xdr:col>17</xdr:col>
      <xdr:colOff>240844</xdr:colOff>
      <xdr:row>117</xdr:row>
      <xdr:rowOff>159203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FB13825-BC96-45F2-A1D0-1B6BFE8F53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307521</xdr:colOff>
      <xdr:row>51</xdr:row>
      <xdr:rowOff>12247</xdr:rowOff>
    </xdr:from>
    <xdr:to>
      <xdr:col>17</xdr:col>
      <xdr:colOff>228599</xdr:colOff>
      <xdr:row>90</xdr:row>
      <xdr:rowOff>32656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A06D7CEA-9661-484D-9BAF-EA02C2EC5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7A97-B884-4481-BF62-DC3B32126F4D}">
  <dimension ref="A1:U342"/>
  <sheetViews>
    <sheetView tabSelected="1" topLeftCell="B52" zoomScale="110" zoomScaleNormal="110" workbookViewId="0">
      <selection activeCell="E76" sqref="E76"/>
    </sheetView>
  </sheetViews>
  <sheetFormatPr baseColWidth="10" defaultRowHeight="15" x14ac:dyDescent="0.25"/>
  <cols>
    <col min="1" max="1" width="25.85546875" bestFit="1" customWidth="1"/>
    <col min="2" max="2" width="7.85546875" style="2" bestFit="1" customWidth="1"/>
    <col min="3" max="3" width="8.5703125" style="1" bestFit="1" customWidth="1"/>
    <col min="4" max="4" width="38.28515625" bestFit="1" customWidth="1"/>
    <col min="5" max="5" width="7.42578125" style="2" bestFit="1" customWidth="1"/>
    <col min="6" max="6" width="10.28515625" style="2" bestFit="1" customWidth="1"/>
    <col min="7" max="7" width="13.5703125" bestFit="1" customWidth="1"/>
    <col min="8" max="8" width="6.85546875" style="4" bestFit="1" customWidth="1"/>
    <col min="9" max="9" width="10.5703125" bestFit="1" customWidth="1"/>
    <col min="10" max="10" width="14.85546875" bestFit="1" customWidth="1"/>
    <col min="12" max="12" width="23.7109375" customWidth="1"/>
    <col min="13" max="15" width="7.42578125" style="1" bestFit="1" customWidth="1"/>
    <col min="16" max="18" width="6.85546875" bestFit="1" customWidth="1"/>
    <col min="19" max="19" width="20.7109375" bestFit="1" customWidth="1"/>
    <col min="20" max="20" width="6.85546875" bestFit="1" customWidth="1"/>
    <col min="21" max="21" width="10.28515625" bestFit="1" customWidth="1"/>
    <col min="22" max="22" width="6" bestFit="1" customWidth="1"/>
    <col min="27" max="27" width="19" bestFit="1" customWidth="1"/>
  </cols>
  <sheetData>
    <row r="1" spans="1:19" x14ac:dyDescent="0.25">
      <c r="B1" s="2" t="s">
        <v>362</v>
      </c>
      <c r="E1" s="2" t="s">
        <v>301</v>
      </c>
      <c r="F1" s="2" t="s">
        <v>302</v>
      </c>
      <c r="G1" s="1" t="s">
        <v>300</v>
      </c>
      <c r="H1" s="1" t="s">
        <v>317</v>
      </c>
      <c r="I1" s="4" t="s">
        <v>316</v>
      </c>
      <c r="M1" s="1">
        <v>-200</v>
      </c>
      <c r="N1" s="7">
        <v>-220</v>
      </c>
      <c r="O1" s="7">
        <v>-240</v>
      </c>
      <c r="P1" s="7">
        <v>-260</v>
      </c>
      <c r="Q1" s="1">
        <v>-280</v>
      </c>
      <c r="R1" s="7">
        <v>-300</v>
      </c>
      <c r="S1" s="1">
        <v>-320</v>
      </c>
    </row>
    <row r="2" spans="1:19" x14ac:dyDescent="0.25">
      <c r="A2" t="s">
        <v>0</v>
      </c>
      <c r="B2" s="2">
        <v>0.50267885999999995</v>
      </c>
      <c r="D2" t="s">
        <v>303</v>
      </c>
      <c r="E2" s="2">
        <f>AVERAGEA(B14:B18)</f>
        <v>0.73917188</v>
      </c>
      <c r="F2" s="2">
        <f>STDEVA(B14:B18,B313:B315)/(8^0.5)</f>
        <v>8.0203664376726241E-2</v>
      </c>
      <c r="H2" s="2">
        <f>1.96*F2+G2</f>
        <v>0.15719918217838344</v>
      </c>
      <c r="L2" t="s">
        <v>318</v>
      </c>
      <c r="M2" s="2">
        <f>E15</f>
        <v>1.5063626659999998</v>
      </c>
      <c r="N2" s="2">
        <v>1.5063626659999998</v>
      </c>
      <c r="O2" s="2">
        <v>1.5063626659999998</v>
      </c>
      <c r="P2" s="2">
        <v>1.5063626659999998</v>
      </c>
      <c r="Q2" s="2">
        <v>1.5063626659999998</v>
      </c>
      <c r="R2" s="2">
        <v>1.5063626659999998</v>
      </c>
      <c r="S2" s="2">
        <v>1.5063626659999998</v>
      </c>
    </row>
    <row r="3" spans="1:19" x14ac:dyDescent="0.25">
      <c r="A3" t="s">
        <v>1</v>
      </c>
      <c r="B3" s="2">
        <v>0.79673055999999998</v>
      </c>
      <c r="D3" t="s">
        <v>304</v>
      </c>
      <c r="E3" s="2">
        <f>AVERAGEA(B101,B103:B112,B113:B116,B118:B119,B121:B129,B161:B167,B131,B133:B159)</f>
        <v>0.95830605950819692</v>
      </c>
      <c r="F3" s="2">
        <f>STDEVA(B101,B103:B112,B113:B116,B118:B119,B121:B129,B161:B167,B131,B133:B159)/(61^0.5)</f>
        <v>2.1498836562290541E-2</v>
      </c>
      <c r="H3" s="2">
        <f>1.96*F3+G3</f>
        <v>4.2137719662089457E-2</v>
      </c>
      <c r="L3" t="s">
        <v>319</v>
      </c>
      <c r="M3" s="2">
        <f>E16</f>
        <v>1.4650059294029847</v>
      </c>
      <c r="N3" s="2">
        <v>1.4650059294029847</v>
      </c>
      <c r="O3" s="2">
        <v>1.4650059294029847</v>
      </c>
      <c r="P3" s="2">
        <v>1.4650059294029847</v>
      </c>
      <c r="Q3" s="2">
        <v>1.4650059294029847</v>
      </c>
      <c r="R3" s="2">
        <v>1.4650059294029847</v>
      </c>
      <c r="S3" s="2">
        <v>1.4650059294029847</v>
      </c>
    </row>
    <row r="4" spans="1:19" x14ac:dyDescent="0.25">
      <c r="A4" t="s">
        <v>321</v>
      </c>
      <c r="B4" s="2">
        <v>0.7259835</v>
      </c>
      <c r="D4" t="s">
        <v>305</v>
      </c>
      <c r="E4" s="2">
        <f>AVERAGEA(B20:B28)</f>
        <v>1.0557782677777778</v>
      </c>
      <c r="F4" s="2">
        <f>STDEVA(B20:B28)/(9^0.5)</f>
        <v>4.8007941698706758E-2</v>
      </c>
      <c r="H4" s="2">
        <f>1.96*F4+G4</f>
        <v>9.4095565729465244E-2</v>
      </c>
      <c r="L4" t="s">
        <v>304</v>
      </c>
      <c r="M4" s="2">
        <f>E3</f>
        <v>0.95830605950819692</v>
      </c>
      <c r="N4" s="2">
        <v>0.95830605950819692</v>
      </c>
      <c r="O4" s="2">
        <v>0.95830605950819692</v>
      </c>
      <c r="P4" s="2">
        <v>0.95830605950819692</v>
      </c>
      <c r="Q4" s="2">
        <v>0.95830605950819692</v>
      </c>
      <c r="R4" s="2">
        <v>0.95830605950819692</v>
      </c>
      <c r="S4" s="2">
        <v>0.95830605950819692</v>
      </c>
    </row>
    <row r="5" spans="1:19" x14ac:dyDescent="0.25">
      <c r="A5" t="s">
        <v>322</v>
      </c>
      <c r="B5" s="2">
        <v>0.75439272000000002</v>
      </c>
      <c r="D5" t="s">
        <v>306</v>
      </c>
      <c r="G5" s="1"/>
      <c r="H5" s="2"/>
      <c r="I5" s="4"/>
      <c r="L5" t="s">
        <v>305</v>
      </c>
      <c r="M5" s="2">
        <f>E4</f>
        <v>1.0557782677777778</v>
      </c>
      <c r="N5" s="2">
        <v>1.0557782677777778</v>
      </c>
      <c r="O5" s="2">
        <v>1.0557782677777778</v>
      </c>
      <c r="P5" s="2">
        <v>1.0557782677777778</v>
      </c>
      <c r="Q5" s="2">
        <v>1.0557782677777778</v>
      </c>
      <c r="R5" s="2">
        <v>1.0557782677777778</v>
      </c>
      <c r="S5" s="2">
        <v>1.0557782677777778</v>
      </c>
    </row>
    <row r="6" spans="1:19" x14ac:dyDescent="0.25">
      <c r="A6" t="s">
        <v>323</v>
      </c>
      <c r="B6" s="2">
        <v>0.94828378000000002</v>
      </c>
      <c r="D6" t="s">
        <v>307</v>
      </c>
      <c r="G6" s="1"/>
      <c r="H6" s="2"/>
      <c r="I6" s="4"/>
      <c r="L6" s="6" t="str">
        <f>D2</f>
        <v>Testudines</v>
      </c>
      <c r="M6" s="2">
        <f>E2</f>
        <v>0.73917188</v>
      </c>
      <c r="N6" s="2">
        <v>0.73917188</v>
      </c>
      <c r="O6" s="2">
        <v>0.73917188</v>
      </c>
      <c r="P6" s="2">
        <v>0.73917188</v>
      </c>
      <c r="Q6" s="2">
        <v>0.73917188</v>
      </c>
      <c r="R6" s="2">
        <v>0.73917188</v>
      </c>
      <c r="S6" s="2">
        <v>0.73917188</v>
      </c>
    </row>
    <row r="7" spans="1:19" x14ac:dyDescent="0.25">
      <c r="A7" t="s">
        <v>2</v>
      </c>
      <c r="B7" s="2">
        <v>0.45229057</v>
      </c>
      <c r="D7" t="s">
        <v>308</v>
      </c>
      <c r="G7" s="1"/>
      <c r="H7" s="2"/>
      <c r="I7" s="4"/>
      <c r="N7" s="7"/>
      <c r="O7" s="7"/>
      <c r="P7" s="7"/>
      <c r="Q7" s="1"/>
      <c r="R7" s="1"/>
    </row>
    <row r="8" spans="1:19" x14ac:dyDescent="0.25">
      <c r="A8" t="s">
        <v>3</v>
      </c>
      <c r="B8" s="2">
        <v>0.49020313999999998</v>
      </c>
      <c r="D8" t="s">
        <v>309</v>
      </c>
      <c r="G8" s="1"/>
      <c r="H8" s="2"/>
      <c r="I8" s="4"/>
      <c r="M8" s="1">
        <v>-140</v>
      </c>
      <c r="N8" s="1">
        <v>-220</v>
      </c>
      <c r="O8" s="1">
        <v>-300</v>
      </c>
    </row>
    <row r="9" spans="1:19" x14ac:dyDescent="0.25">
      <c r="A9" t="s">
        <v>4</v>
      </c>
      <c r="B9" s="2">
        <v>0.89139491000000004</v>
      </c>
      <c r="D9" t="s">
        <v>310</v>
      </c>
      <c r="G9" s="1"/>
      <c r="H9" s="2"/>
      <c r="I9" s="4"/>
      <c r="L9" t="s">
        <v>384</v>
      </c>
      <c r="M9" s="1">
        <v>1.0860000000000001</v>
      </c>
      <c r="N9" s="1">
        <v>1.0860000000000001</v>
      </c>
      <c r="O9" s="1">
        <v>1.0860000000000001</v>
      </c>
    </row>
    <row r="10" spans="1:19" x14ac:dyDescent="0.25">
      <c r="A10" t="s">
        <v>5</v>
      </c>
      <c r="B10" s="2">
        <v>0.86006196999999995</v>
      </c>
      <c r="D10" t="s">
        <v>313</v>
      </c>
      <c r="G10" s="1"/>
      <c r="H10" s="2"/>
      <c r="I10" s="4"/>
      <c r="L10" t="s">
        <v>385</v>
      </c>
      <c r="M10" s="1">
        <v>1.327</v>
      </c>
      <c r="N10" s="7">
        <v>1.327</v>
      </c>
      <c r="O10" s="7">
        <v>1.327</v>
      </c>
    </row>
    <row r="11" spans="1:19" x14ac:dyDescent="0.25">
      <c r="A11" t="s">
        <v>6</v>
      </c>
      <c r="B11" s="2">
        <v>1.12583034</v>
      </c>
      <c r="D11" t="s">
        <v>314</v>
      </c>
      <c r="G11" s="1"/>
      <c r="H11" s="2"/>
      <c r="I11" s="4"/>
      <c r="J11" s="6"/>
    </row>
    <row r="12" spans="1:19" x14ac:dyDescent="0.25">
      <c r="A12" t="s">
        <v>7</v>
      </c>
      <c r="B12" s="2">
        <v>0.89286962999999997</v>
      </c>
      <c r="D12" t="s">
        <v>311</v>
      </c>
      <c r="G12" s="1"/>
      <c r="H12" s="2"/>
      <c r="I12" s="4"/>
    </row>
    <row r="13" spans="1:19" x14ac:dyDescent="0.25">
      <c r="A13" t="s">
        <v>8</v>
      </c>
      <c r="B13" s="2">
        <v>0.85855099000000001</v>
      </c>
      <c r="D13" t="s">
        <v>312</v>
      </c>
      <c r="G13" s="1"/>
      <c r="H13" s="2"/>
      <c r="I13" s="4"/>
      <c r="L13" t="s">
        <v>388</v>
      </c>
      <c r="M13" s="2">
        <f>B225</f>
        <v>1.2499853000000001</v>
      </c>
      <c r="N13" s="2">
        <f>M13</f>
        <v>1.2499853000000001</v>
      </c>
      <c r="O13" s="2">
        <f t="shared" ref="O13:S14" si="0">N13</f>
        <v>1.2499853000000001</v>
      </c>
      <c r="P13" s="2">
        <f t="shared" si="0"/>
        <v>1.2499853000000001</v>
      </c>
      <c r="Q13" s="2">
        <f t="shared" si="0"/>
        <v>1.2499853000000001</v>
      </c>
      <c r="R13" s="2">
        <f t="shared" si="0"/>
        <v>1.2499853000000001</v>
      </c>
      <c r="S13" s="2">
        <f t="shared" si="0"/>
        <v>1.2499853000000001</v>
      </c>
    </row>
    <row r="14" spans="1:19" x14ac:dyDescent="0.25">
      <c r="A14" t="s">
        <v>9</v>
      </c>
      <c r="B14" s="2">
        <v>0.97089497000000002</v>
      </c>
      <c r="D14" t="s">
        <v>315</v>
      </c>
      <c r="E14" s="2">
        <f>AVERAGEA(B223:B299)</f>
        <v>1.4531451824675323</v>
      </c>
      <c r="F14" s="2">
        <f>STDEVA(B223:B299)/(76^0.5)</f>
        <v>2.0390307036413979E-2</v>
      </c>
      <c r="H14" s="2">
        <f>1.96*F14+G14</f>
        <v>3.9965001791371399E-2</v>
      </c>
      <c r="L14" t="s">
        <v>216</v>
      </c>
      <c r="M14" s="2">
        <f>B223</f>
        <v>1.40615351</v>
      </c>
      <c r="N14" s="2">
        <f>M14</f>
        <v>1.40615351</v>
      </c>
      <c r="O14" s="2">
        <f t="shared" si="0"/>
        <v>1.40615351</v>
      </c>
      <c r="P14" s="2">
        <f t="shared" si="0"/>
        <v>1.40615351</v>
      </c>
      <c r="Q14" s="2">
        <f t="shared" si="0"/>
        <v>1.40615351</v>
      </c>
      <c r="R14" s="2">
        <f t="shared" si="0"/>
        <v>1.40615351</v>
      </c>
      <c r="S14" s="2">
        <f t="shared" si="0"/>
        <v>1.40615351</v>
      </c>
    </row>
    <row r="15" spans="1:19" x14ac:dyDescent="0.25">
      <c r="A15" t="s">
        <v>10</v>
      </c>
      <c r="B15" s="2">
        <v>0.35847389000000002</v>
      </c>
      <c r="D15" t="s">
        <v>318</v>
      </c>
      <c r="E15" s="2">
        <f>AVERAGEA(B227:B231)</f>
        <v>1.5063626659999998</v>
      </c>
      <c r="F15" s="2">
        <f>STDEVA(B227:B231)/(5^0.5)</f>
        <v>4.8410338566002867E-2</v>
      </c>
      <c r="H15" s="2">
        <f>1.96*F15+G15</f>
        <v>9.4884263589365622E-2</v>
      </c>
    </row>
    <row r="16" spans="1:19" x14ac:dyDescent="0.25">
      <c r="A16" t="s">
        <v>11</v>
      </c>
      <c r="B16" s="2">
        <v>0.81994206999999997</v>
      </c>
      <c r="D16" t="s">
        <v>319</v>
      </c>
      <c r="E16" s="2">
        <f>AVERAGEA(B232:B233,B234:B263,B264:B277,B279:B299)</f>
        <v>1.4650059294029847</v>
      </c>
      <c r="F16" s="2">
        <f>STDEVA(B232:B233,B234:B263,B264:B277,B279:B299)/(67^0.5)</f>
        <v>2.0110680848919971E-2</v>
      </c>
      <c r="H16" s="2">
        <f>1.96*F16+G16</f>
        <v>3.9416934463883141E-2</v>
      </c>
    </row>
    <row r="17" spans="1:10" x14ac:dyDescent="0.25">
      <c r="A17" t="s">
        <v>12</v>
      </c>
      <c r="B17" s="2">
        <v>0.81047751999999995</v>
      </c>
    </row>
    <row r="18" spans="1:10" x14ac:dyDescent="0.25">
      <c r="A18" t="s">
        <v>324</v>
      </c>
      <c r="B18" s="2">
        <v>0.73607095</v>
      </c>
    </row>
    <row r="19" spans="1:10" x14ac:dyDescent="0.25">
      <c r="A19" t="s">
        <v>13</v>
      </c>
      <c r="B19" s="2">
        <v>0.77451524999999999</v>
      </c>
      <c r="J19" s="6"/>
    </row>
    <row r="20" spans="1:10" x14ac:dyDescent="0.25">
      <c r="A20" t="s">
        <v>14</v>
      </c>
      <c r="B20" s="2">
        <v>0.80454950999999997</v>
      </c>
    </row>
    <row r="21" spans="1:10" x14ac:dyDescent="0.25">
      <c r="A21" t="s">
        <v>15</v>
      </c>
      <c r="B21" s="2">
        <v>1.2876200900000001</v>
      </c>
    </row>
    <row r="22" spans="1:10" x14ac:dyDescent="0.25">
      <c r="A22" t="s">
        <v>16</v>
      </c>
      <c r="B22" s="2">
        <v>0.90710639000000004</v>
      </c>
    </row>
    <row r="23" spans="1:10" x14ac:dyDescent="0.25">
      <c r="A23" t="s">
        <v>17</v>
      </c>
      <c r="B23" s="2">
        <v>1.0838843199999999</v>
      </c>
    </row>
    <row r="24" spans="1:10" x14ac:dyDescent="0.25">
      <c r="A24" t="s">
        <v>18</v>
      </c>
      <c r="B24" s="2">
        <v>1.08960005</v>
      </c>
    </row>
    <row r="25" spans="1:10" x14ac:dyDescent="0.25">
      <c r="A25" t="s">
        <v>19</v>
      </c>
      <c r="B25" s="2">
        <v>0.99099234999999997</v>
      </c>
    </row>
    <row r="26" spans="1:10" x14ac:dyDescent="0.25">
      <c r="A26" t="s">
        <v>20</v>
      </c>
      <c r="B26" s="2">
        <v>1.1373324899999999</v>
      </c>
    </row>
    <row r="27" spans="1:10" x14ac:dyDescent="0.25">
      <c r="A27" t="s">
        <v>21</v>
      </c>
      <c r="B27" s="2">
        <v>1.1718670200000001</v>
      </c>
    </row>
    <row r="28" spans="1:10" x14ac:dyDescent="0.25">
      <c r="A28" t="s">
        <v>22</v>
      </c>
      <c r="B28" s="2">
        <v>1.02905219</v>
      </c>
    </row>
    <row r="29" spans="1:10" x14ac:dyDescent="0.25">
      <c r="A29" t="s">
        <v>23</v>
      </c>
      <c r="B29" s="2">
        <v>1.7863744699999999</v>
      </c>
    </row>
    <row r="30" spans="1:10" x14ac:dyDescent="0.25">
      <c r="A30" t="s">
        <v>24</v>
      </c>
      <c r="B30" s="2">
        <v>1.61543032</v>
      </c>
    </row>
    <row r="31" spans="1:10" x14ac:dyDescent="0.25">
      <c r="A31" t="s">
        <v>25</v>
      </c>
      <c r="B31" s="2">
        <v>1.6031932200000001</v>
      </c>
    </row>
    <row r="32" spans="1:10" x14ac:dyDescent="0.25">
      <c r="A32" t="s">
        <v>26</v>
      </c>
      <c r="B32" s="2">
        <v>1.6049989</v>
      </c>
    </row>
    <row r="33" spans="1:8" x14ac:dyDescent="0.25">
      <c r="A33" t="s">
        <v>27</v>
      </c>
      <c r="B33" s="2">
        <v>1.51925701</v>
      </c>
    </row>
    <row r="34" spans="1:8" x14ac:dyDescent="0.25">
      <c r="A34" t="s">
        <v>28</v>
      </c>
      <c r="B34" s="2">
        <v>1.7191169399999999</v>
      </c>
    </row>
    <row r="35" spans="1:8" x14ac:dyDescent="0.25">
      <c r="A35" t="s">
        <v>29</v>
      </c>
      <c r="B35" s="2">
        <v>1.6425664600000001</v>
      </c>
    </row>
    <row r="36" spans="1:8" x14ac:dyDescent="0.25">
      <c r="A36" t="s">
        <v>30</v>
      </c>
      <c r="B36" s="2">
        <v>1.52536688</v>
      </c>
    </row>
    <row r="37" spans="1:8" x14ac:dyDescent="0.25">
      <c r="A37" t="s">
        <v>31</v>
      </c>
      <c r="B37" s="2">
        <v>1.5955322199999999</v>
      </c>
    </row>
    <row r="38" spans="1:8" x14ac:dyDescent="0.25">
      <c r="A38" t="s">
        <v>32</v>
      </c>
      <c r="B38" s="2">
        <v>1.4214634900000001</v>
      </c>
    </row>
    <row r="39" spans="1:8" x14ac:dyDescent="0.25">
      <c r="A39" t="s">
        <v>33</v>
      </c>
      <c r="B39" s="2">
        <v>1.40885511</v>
      </c>
    </row>
    <row r="40" spans="1:8" x14ac:dyDescent="0.25">
      <c r="A40" t="s">
        <v>34</v>
      </c>
      <c r="B40" s="2">
        <v>1.5194333600000001</v>
      </c>
    </row>
    <row r="41" spans="1:8" x14ac:dyDescent="0.25">
      <c r="A41" t="s">
        <v>35</v>
      </c>
      <c r="B41" s="2">
        <v>1.46286782</v>
      </c>
    </row>
    <row r="42" spans="1:8" x14ac:dyDescent="0.25">
      <c r="A42" t="s">
        <v>36</v>
      </c>
      <c r="B42" s="2">
        <v>1.53264647</v>
      </c>
    </row>
    <row r="43" spans="1:8" x14ac:dyDescent="0.25">
      <c r="A43" t="s">
        <v>37</v>
      </c>
      <c r="B43" s="2">
        <v>1.2148168699999999</v>
      </c>
    </row>
    <row r="44" spans="1:8" x14ac:dyDescent="0.25">
      <c r="A44" t="s">
        <v>38</v>
      </c>
      <c r="B44" s="2">
        <v>1.46430525</v>
      </c>
    </row>
    <row r="45" spans="1:8" x14ac:dyDescent="0.25">
      <c r="A45" t="s">
        <v>39</v>
      </c>
      <c r="B45" s="2">
        <v>1.71425082</v>
      </c>
      <c r="D45" s="1"/>
      <c r="E45" s="1"/>
      <c r="F45"/>
      <c r="H45"/>
    </row>
    <row r="46" spans="1:8" x14ac:dyDescent="0.25">
      <c r="A46" t="s">
        <v>40</v>
      </c>
      <c r="B46" s="2">
        <v>1.4182459000000001</v>
      </c>
      <c r="D46" s="1"/>
      <c r="E46" s="1"/>
      <c r="F46"/>
      <c r="H46"/>
    </row>
    <row r="47" spans="1:8" x14ac:dyDescent="0.25">
      <c r="A47" t="s">
        <v>41</v>
      </c>
      <c r="B47" s="2">
        <v>1.4105890999999999</v>
      </c>
      <c r="D47" s="2"/>
      <c r="E47" s="1" t="s">
        <v>362</v>
      </c>
      <c r="F47" s="2" t="s">
        <v>320</v>
      </c>
      <c r="G47" s="1" t="s">
        <v>383</v>
      </c>
      <c r="H47"/>
    </row>
    <row r="48" spans="1:8" x14ac:dyDescent="0.25">
      <c r="A48" t="s">
        <v>42</v>
      </c>
      <c r="B48" s="2">
        <v>1.06217904</v>
      </c>
      <c r="D48" t="s">
        <v>382</v>
      </c>
      <c r="E48" s="2">
        <v>0.91836079999999998</v>
      </c>
      <c r="F48" s="2">
        <v>-313.60000000000002</v>
      </c>
      <c r="G48" s="1">
        <v>0.84542530000000005</v>
      </c>
      <c r="H48" s="6">
        <f t="shared" ref="H48:H68" si="1">E48-G48</f>
        <v>7.2935499999999931E-2</v>
      </c>
    </row>
    <row r="49" spans="1:21" x14ac:dyDescent="0.25">
      <c r="A49" t="s">
        <v>43</v>
      </c>
      <c r="B49" s="2">
        <v>1.3191694700000001</v>
      </c>
      <c r="D49" t="s">
        <v>381</v>
      </c>
      <c r="E49" s="2">
        <v>0.92754859999999995</v>
      </c>
      <c r="F49" s="2">
        <v>-305.35000000000002</v>
      </c>
      <c r="G49" s="1">
        <v>0.8393024</v>
      </c>
      <c r="H49" s="6">
        <f t="shared" si="1"/>
        <v>8.8246199999999941E-2</v>
      </c>
      <c r="M49"/>
      <c r="N49"/>
      <c r="O49"/>
    </row>
    <row r="50" spans="1:21" x14ac:dyDescent="0.25">
      <c r="A50" t="s">
        <v>44</v>
      </c>
      <c r="B50" s="2">
        <v>1.2850161</v>
      </c>
      <c r="D50" t="s">
        <v>380</v>
      </c>
      <c r="E50" s="2">
        <v>0.96582570000000001</v>
      </c>
      <c r="F50" s="2">
        <v>-271</v>
      </c>
      <c r="G50" s="1">
        <v>0.90657010000000005</v>
      </c>
      <c r="H50" s="6">
        <f t="shared" si="1"/>
        <v>5.9255599999999964E-2</v>
      </c>
      <c r="M50"/>
      <c r="N50"/>
      <c r="O50"/>
    </row>
    <row r="51" spans="1:21" x14ac:dyDescent="0.25">
      <c r="A51" t="s">
        <v>45</v>
      </c>
      <c r="B51" s="2">
        <v>1.6184462500000001</v>
      </c>
      <c r="D51" t="s">
        <v>379</v>
      </c>
      <c r="E51" s="2">
        <v>0.96473880000000001</v>
      </c>
      <c r="F51" s="2">
        <v>-270</v>
      </c>
      <c r="G51" s="1">
        <v>0.90841130000000003</v>
      </c>
      <c r="H51" s="6">
        <f t="shared" si="1"/>
        <v>5.6327499999999975E-2</v>
      </c>
      <c r="M51"/>
      <c r="N51"/>
      <c r="O51"/>
    </row>
    <row r="52" spans="1:21" x14ac:dyDescent="0.25">
      <c r="A52" t="s">
        <v>46</v>
      </c>
      <c r="B52" s="2">
        <v>1.46293597</v>
      </c>
      <c r="C52" s="2"/>
      <c r="D52" t="s">
        <v>378</v>
      </c>
      <c r="E52" s="2">
        <v>0.96399849999999998</v>
      </c>
      <c r="F52" s="2">
        <v>-268.5</v>
      </c>
      <c r="G52" s="1">
        <v>0.91239289999999995</v>
      </c>
      <c r="H52" s="6">
        <f t="shared" si="1"/>
        <v>5.1605600000000029E-2</v>
      </c>
      <c r="M52"/>
      <c r="N52"/>
      <c r="O52"/>
      <c r="T52" s="1" t="s">
        <v>362</v>
      </c>
      <c r="U52" s="2" t="s">
        <v>320</v>
      </c>
    </row>
    <row r="53" spans="1:21" x14ac:dyDescent="0.25">
      <c r="A53" t="s">
        <v>47</v>
      </c>
      <c r="B53" s="2">
        <v>1.6189668399999999</v>
      </c>
      <c r="C53" s="2"/>
      <c r="D53" t="s">
        <v>377</v>
      </c>
      <c r="E53" s="2">
        <v>0.96466079999999998</v>
      </c>
      <c r="F53" s="2">
        <v>-265.5</v>
      </c>
      <c r="G53" s="1">
        <v>0.91227789999999997</v>
      </c>
      <c r="H53" s="6">
        <f t="shared" si="1"/>
        <v>5.238290000000001E-2</v>
      </c>
      <c r="M53"/>
      <c r="N53"/>
      <c r="O53"/>
      <c r="S53" t="s">
        <v>162</v>
      </c>
      <c r="T53" s="2">
        <f>B168</f>
        <v>0.97507619000000001</v>
      </c>
      <c r="U53" s="2">
        <v>-313.60000000000002</v>
      </c>
    </row>
    <row r="54" spans="1:21" x14ac:dyDescent="0.25">
      <c r="A54" t="s">
        <v>48</v>
      </c>
      <c r="B54" s="2">
        <v>1.15020769</v>
      </c>
      <c r="C54" s="2"/>
      <c r="D54" t="s">
        <v>376</v>
      </c>
      <c r="E54" s="2">
        <v>0.96463220000000005</v>
      </c>
      <c r="F54" s="2">
        <v>-265</v>
      </c>
      <c r="G54" s="1">
        <v>0.91157239999999995</v>
      </c>
      <c r="H54" s="6">
        <f t="shared" si="1"/>
        <v>5.3059800000000101E-2</v>
      </c>
      <c r="M54"/>
      <c r="N54"/>
      <c r="O54"/>
      <c r="S54" t="s">
        <v>163</v>
      </c>
      <c r="T54" s="2">
        <f>B169</f>
        <v>0.92749665999999997</v>
      </c>
      <c r="U54" s="2">
        <v>-305.35000000000002</v>
      </c>
    </row>
    <row r="55" spans="1:21" x14ac:dyDescent="0.25">
      <c r="A55" t="s">
        <v>49</v>
      </c>
      <c r="B55" s="2">
        <v>1.4358924900000001</v>
      </c>
      <c r="C55" s="2"/>
      <c r="D55" t="s">
        <v>375</v>
      </c>
      <c r="E55" s="2">
        <v>0.99004389999999998</v>
      </c>
      <c r="F55" s="1">
        <v>-259</v>
      </c>
      <c r="G55" s="1">
        <v>0.92580640000000003</v>
      </c>
      <c r="H55" s="6">
        <f t="shared" si="1"/>
        <v>6.4237499999999947E-2</v>
      </c>
      <c r="M55"/>
      <c r="N55"/>
      <c r="O55"/>
      <c r="S55" t="s">
        <v>307</v>
      </c>
      <c r="T55" s="2">
        <f>AVERAGEA(B170:B173)</f>
        <v>1.0053653425</v>
      </c>
      <c r="U55" s="2">
        <v>-271</v>
      </c>
    </row>
    <row r="56" spans="1:21" x14ac:dyDescent="0.25">
      <c r="A56" t="s">
        <v>50</v>
      </c>
      <c r="B56" s="2">
        <v>1.4886486400000001</v>
      </c>
      <c r="C56" s="2"/>
      <c r="D56" t="s">
        <v>374</v>
      </c>
      <c r="E56" s="2">
        <v>0.99456699999999998</v>
      </c>
      <c r="F56" s="1">
        <v>-258</v>
      </c>
      <c r="G56" s="1">
        <v>0.92962160000000005</v>
      </c>
      <c r="H56" s="6">
        <f t="shared" si="1"/>
        <v>6.4945399999999931E-2</v>
      </c>
      <c r="M56"/>
      <c r="N56"/>
      <c r="O56"/>
      <c r="S56" t="s">
        <v>168</v>
      </c>
      <c r="T56" s="2">
        <f>B174</f>
        <v>0.92220922000000005</v>
      </c>
      <c r="U56" s="2">
        <v>-270</v>
      </c>
    </row>
    <row r="57" spans="1:21" x14ac:dyDescent="0.25">
      <c r="A57" t="s">
        <v>51</v>
      </c>
      <c r="B57" s="2">
        <v>1.0345473599999999</v>
      </c>
      <c r="C57" s="2"/>
      <c r="D57" t="s">
        <v>373</v>
      </c>
      <c r="E57" s="2">
        <v>0.99747750000000002</v>
      </c>
      <c r="F57" s="1">
        <v>-257</v>
      </c>
      <c r="G57" s="1">
        <v>0.93149510000000002</v>
      </c>
      <c r="H57" s="6">
        <f t="shared" si="1"/>
        <v>6.5982399999999997E-2</v>
      </c>
      <c r="M57"/>
      <c r="N57"/>
      <c r="O57"/>
      <c r="S57" t="s">
        <v>308</v>
      </c>
      <c r="T57" s="2">
        <f>AVERAGEA(B175:B190)</f>
        <v>0.96324438999999973</v>
      </c>
      <c r="U57" s="2">
        <v>-268.5</v>
      </c>
    </row>
    <row r="58" spans="1:21" x14ac:dyDescent="0.25">
      <c r="A58" t="s">
        <v>52</v>
      </c>
      <c r="B58" s="2">
        <v>1.4399892700000001</v>
      </c>
      <c r="C58" s="2"/>
      <c r="D58" t="s">
        <v>372</v>
      </c>
      <c r="E58" s="2">
        <v>1.0020849999999999</v>
      </c>
      <c r="F58" s="1">
        <v>-256</v>
      </c>
      <c r="G58" s="1">
        <v>0.93470600000000004</v>
      </c>
      <c r="H58" s="6">
        <f t="shared" si="1"/>
        <v>6.7378999999999856E-2</v>
      </c>
      <c r="M58"/>
      <c r="N58"/>
      <c r="O58"/>
      <c r="S58" t="s">
        <v>309</v>
      </c>
      <c r="T58" s="2">
        <f>AVERAGEA(B191:B195)</f>
        <v>0.96909147799999995</v>
      </c>
      <c r="U58" s="2">
        <v>-265.5</v>
      </c>
    </row>
    <row r="59" spans="1:21" x14ac:dyDescent="0.25">
      <c r="A59" t="s">
        <v>53</v>
      </c>
      <c r="B59" s="2">
        <v>1.53896626</v>
      </c>
      <c r="C59" s="2"/>
      <c r="D59" t="s">
        <v>371</v>
      </c>
      <c r="E59" s="2">
        <v>1.00695</v>
      </c>
      <c r="F59" s="1">
        <v>-253.48</v>
      </c>
      <c r="G59" s="1">
        <v>0.93581270000000005</v>
      </c>
      <c r="H59" s="6">
        <f t="shared" si="1"/>
        <v>7.1137299999999959E-2</v>
      </c>
      <c r="M59"/>
      <c r="N59"/>
      <c r="O59"/>
      <c r="S59" t="s">
        <v>310</v>
      </c>
      <c r="T59" s="2">
        <f>AVERAGEA(B196:B201)</f>
        <v>0.88679729333333335</v>
      </c>
      <c r="U59" s="2">
        <v>-265</v>
      </c>
    </row>
    <row r="60" spans="1:21" x14ac:dyDescent="0.25">
      <c r="A60" t="s">
        <v>54</v>
      </c>
      <c r="B60" s="2">
        <v>1.23149241</v>
      </c>
      <c r="C60" s="2"/>
      <c r="D60" t="s">
        <v>370</v>
      </c>
      <c r="E60" s="2">
        <v>0.99602060000000003</v>
      </c>
      <c r="F60" s="1">
        <v>-244</v>
      </c>
      <c r="G60" s="1">
        <v>0.90349860000000004</v>
      </c>
      <c r="H60" s="6">
        <f t="shared" si="1"/>
        <v>9.2521999999999993E-2</v>
      </c>
      <c r="M60"/>
      <c r="N60"/>
      <c r="O60"/>
      <c r="S60" t="s">
        <v>196</v>
      </c>
      <c r="T60" s="2">
        <f>B202</f>
        <v>0.96828250000000005</v>
      </c>
      <c r="U60" s="1">
        <v>-259</v>
      </c>
    </row>
    <row r="61" spans="1:21" x14ac:dyDescent="0.25">
      <c r="A61" t="s">
        <v>55</v>
      </c>
      <c r="B61" s="2">
        <v>0.97177694000000003</v>
      </c>
      <c r="C61" s="2"/>
      <c r="D61" t="s">
        <v>369</v>
      </c>
      <c r="E61" s="2">
        <v>0.99233590000000005</v>
      </c>
      <c r="F61" s="1">
        <v>-238</v>
      </c>
      <c r="G61" s="1">
        <v>0.88853839999999995</v>
      </c>
      <c r="H61" s="6">
        <f t="shared" si="1"/>
        <v>0.1037975000000001</v>
      </c>
      <c r="M61"/>
      <c r="N61"/>
      <c r="O61"/>
      <c r="S61" t="s">
        <v>197</v>
      </c>
      <c r="T61" s="2">
        <f>B203</f>
        <v>1.1196602899999999</v>
      </c>
      <c r="U61" s="1">
        <v>-258</v>
      </c>
    </row>
    <row r="62" spans="1:21" x14ac:dyDescent="0.25">
      <c r="A62" t="s">
        <v>56</v>
      </c>
      <c r="B62" s="2">
        <v>1.47931071</v>
      </c>
      <c r="C62" s="2"/>
      <c r="D62" t="s">
        <v>368</v>
      </c>
      <c r="E62" s="2">
        <v>0.98670009999999997</v>
      </c>
      <c r="F62" s="1">
        <v>-234</v>
      </c>
      <c r="G62" s="1">
        <v>0.87386430000000004</v>
      </c>
      <c r="H62" s="6">
        <f t="shared" si="1"/>
        <v>0.11283579999999993</v>
      </c>
      <c r="M62"/>
      <c r="N62"/>
      <c r="O62"/>
      <c r="S62" t="s">
        <v>198</v>
      </c>
      <c r="T62" s="2">
        <f>B204</f>
        <v>0.86486816</v>
      </c>
      <c r="U62" s="1">
        <v>-257</v>
      </c>
    </row>
    <row r="63" spans="1:21" x14ac:dyDescent="0.25">
      <c r="A63" t="s">
        <v>57</v>
      </c>
      <c r="B63" s="2">
        <v>1.3378378200000001</v>
      </c>
      <c r="C63" s="2"/>
      <c r="D63" t="s">
        <v>367</v>
      </c>
      <c r="E63" s="2">
        <v>1.289471</v>
      </c>
      <c r="F63" s="1">
        <v>-233</v>
      </c>
      <c r="G63" s="1">
        <v>1.1756549999999999</v>
      </c>
      <c r="H63" s="6">
        <f t="shared" si="1"/>
        <v>0.11381600000000014</v>
      </c>
      <c r="M63"/>
      <c r="N63"/>
      <c r="O63"/>
      <c r="S63" t="s">
        <v>199</v>
      </c>
      <c r="T63" s="2">
        <f>B205</f>
        <v>1.2096535900000001</v>
      </c>
      <c r="U63" s="1">
        <v>-256</v>
      </c>
    </row>
    <row r="64" spans="1:21" x14ac:dyDescent="0.25">
      <c r="A64" t="s">
        <v>58</v>
      </c>
      <c r="B64" s="2">
        <v>1.5770353399999999</v>
      </c>
      <c r="C64" s="2"/>
      <c r="D64" t="s">
        <v>366</v>
      </c>
      <c r="E64" s="2">
        <v>1.2888440000000001</v>
      </c>
      <c r="F64" s="1">
        <v>-232</v>
      </c>
      <c r="G64" s="1">
        <v>1.175881</v>
      </c>
      <c r="H64" s="6">
        <f t="shared" si="1"/>
        <v>0.11296300000000015</v>
      </c>
      <c r="M64"/>
      <c r="N64"/>
      <c r="O64"/>
      <c r="S64" t="s">
        <v>314</v>
      </c>
      <c r="T64" s="2">
        <f>AVERAGEA(B206:B210)</f>
        <v>1.0866387879999999</v>
      </c>
      <c r="U64" s="1">
        <v>-253.48</v>
      </c>
    </row>
    <row r="65" spans="1:21" x14ac:dyDescent="0.25">
      <c r="A65" t="s">
        <v>59</v>
      </c>
      <c r="B65" s="2">
        <v>1.3683086600000001</v>
      </c>
      <c r="C65" s="2"/>
      <c r="D65" t="s">
        <v>365</v>
      </c>
      <c r="E65" s="2">
        <v>1.289949</v>
      </c>
      <c r="F65" s="1">
        <v>-230.5</v>
      </c>
      <c r="G65" s="1">
        <v>1.1768350000000001</v>
      </c>
      <c r="H65" s="6">
        <f t="shared" si="1"/>
        <v>0.11311399999999994</v>
      </c>
      <c r="M65"/>
      <c r="N65"/>
      <c r="O65"/>
      <c r="S65" t="s">
        <v>205</v>
      </c>
      <c r="T65" s="2">
        <f>B211</f>
        <v>0.95106566000000003</v>
      </c>
      <c r="U65" s="1">
        <v>-244</v>
      </c>
    </row>
    <row r="66" spans="1:21" x14ac:dyDescent="0.25">
      <c r="A66" t="s">
        <v>60</v>
      </c>
      <c r="B66" s="2">
        <v>1.5170530200000001</v>
      </c>
      <c r="C66" s="2"/>
      <c r="D66" t="s">
        <v>387</v>
      </c>
      <c r="E66" s="2">
        <v>1.289652</v>
      </c>
      <c r="F66" s="1">
        <v>-230</v>
      </c>
      <c r="G66" s="1">
        <v>1.1757340000000001</v>
      </c>
      <c r="H66" s="6">
        <f t="shared" si="1"/>
        <v>0.11391799999999996</v>
      </c>
      <c r="M66"/>
      <c r="N66"/>
      <c r="O66"/>
      <c r="S66" t="s">
        <v>206</v>
      </c>
      <c r="T66" s="2">
        <f>B212</f>
        <v>1.07283949</v>
      </c>
      <c r="U66" s="1">
        <v>-238</v>
      </c>
    </row>
    <row r="67" spans="1:21" x14ac:dyDescent="0.25">
      <c r="A67" t="s">
        <v>61</v>
      </c>
      <c r="B67" s="2">
        <v>1.3679801300000001</v>
      </c>
      <c r="C67" s="2"/>
      <c r="D67" t="s">
        <v>386</v>
      </c>
      <c r="E67" s="2">
        <v>1.281347</v>
      </c>
      <c r="F67" s="1">
        <v>-214</v>
      </c>
      <c r="G67" s="1">
        <v>1.1444570000000001</v>
      </c>
      <c r="H67" s="6">
        <f t="shared" si="1"/>
        <v>0.13688999999999996</v>
      </c>
      <c r="M67"/>
      <c r="N67"/>
      <c r="O67"/>
      <c r="S67" t="s">
        <v>207</v>
      </c>
      <c r="T67" s="2">
        <f>B213</f>
        <v>0.77212375</v>
      </c>
      <c r="U67" s="1">
        <v>-234</v>
      </c>
    </row>
    <row r="68" spans="1:21" x14ac:dyDescent="0.25">
      <c r="A68" t="s">
        <v>62</v>
      </c>
      <c r="B68" s="2">
        <v>1.3827694500000001</v>
      </c>
      <c r="C68" s="2"/>
      <c r="D68" t="s">
        <v>315</v>
      </c>
      <c r="E68" s="2">
        <v>1.332875</v>
      </c>
      <c r="F68" s="1">
        <v>-177</v>
      </c>
      <c r="G68" s="1">
        <v>1.15567</v>
      </c>
      <c r="H68" s="6">
        <f t="shared" si="1"/>
        <v>0.17720500000000006</v>
      </c>
      <c r="M68"/>
      <c r="N68"/>
      <c r="O68"/>
      <c r="S68" t="s">
        <v>363</v>
      </c>
      <c r="T68" s="2">
        <f>AVERAGEA(B214:B216)</f>
        <v>1.3396225166666664</v>
      </c>
      <c r="U68" s="1">
        <v>-233</v>
      </c>
    </row>
    <row r="69" spans="1:21" x14ac:dyDescent="0.25">
      <c r="A69" t="s">
        <v>63</v>
      </c>
      <c r="B69" s="2">
        <v>1.59413293</v>
      </c>
      <c r="C69" s="2"/>
      <c r="D69" s="2"/>
      <c r="F69" s="1"/>
      <c r="G69" s="1"/>
      <c r="H69"/>
      <c r="M69"/>
      <c r="N69"/>
      <c r="O69"/>
      <c r="S69" t="s">
        <v>211</v>
      </c>
      <c r="T69" s="2">
        <f>B217</f>
        <v>1.14540427</v>
      </c>
      <c r="U69" s="1">
        <v>-232</v>
      </c>
    </row>
    <row r="70" spans="1:21" x14ac:dyDescent="0.25">
      <c r="A70" t="s">
        <v>64</v>
      </c>
      <c r="B70" s="2">
        <v>1.47980446</v>
      </c>
      <c r="C70" s="2"/>
      <c r="D70" s="2"/>
      <c r="F70" s="1"/>
      <c r="G70" s="1"/>
      <c r="H70"/>
      <c r="M70"/>
      <c r="N70"/>
      <c r="O70"/>
      <c r="S70" t="s">
        <v>364</v>
      </c>
      <c r="T70" s="2">
        <f>AVERAGEA(B218:B220)</f>
        <v>1.3888351366666667</v>
      </c>
      <c r="U70" s="1">
        <v>-230.5</v>
      </c>
    </row>
    <row r="71" spans="1:21" x14ac:dyDescent="0.25">
      <c r="A71" t="s">
        <v>65</v>
      </c>
      <c r="B71" s="2">
        <v>1.2792422299999999</v>
      </c>
      <c r="C71" s="2"/>
      <c r="D71" s="2"/>
      <c r="E71" s="1"/>
      <c r="F71" s="2">
        <f>F58-F48</f>
        <v>57.600000000000023</v>
      </c>
      <c r="G71" s="1"/>
      <c r="H71"/>
      <c r="M71"/>
      <c r="N71"/>
      <c r="O71"/>
      <c r="S71" t="s">
        <v>214</v>
      </c>
      <c r="T71" s="2">
        <f>B221</f>
        <v>1.27100306</v>
      </c>
      <c r="U71" s="1">
        <v>-230</v>
      </c>
    </row>
    <row r="72" spans="1:21" x14ac:dyDescent="0.25">
      <c r="A72" t="s">
        <v>66</v>
      </c>
      <c r="B72" s="2">
        <v>1.6206888399999999</v>
      </c>
      <c r="C72" s="2"/>
      <c r="E72" s="1"/>
      <c r="F72" s="1"/>
      <c r="G72" s="1"/>
      <c r="H72"/>
      <c r="M72"/>
      <c r="N72"/>
      <c r="O72"/>
      <c r="S72" t="s">
        <v>215</v>
      </c>
      <c r="T72" s="2">
        <f>AVERAGEA(B232:B299)</f>
        <v>1.4578545179411762</v>
      </c>
      <c r="U72" s="1">
        <v>-159</v>
      </c>
    </row>
    <row r="73" spans="1:21" x14ac:dyDescent="0.25">
      <c r="A73" t="s">
        <v>67</v>
      </c>
      <c r="B73" s="2">
        <v>1.36420773</v>
      </c>
      <c r="C73" s="2"/>
      <c r="E73" s="1"/>
      <c r="F73" s="1"/>
      <c r="G73" s="1"/>
      <c r="H73"/>
      <c r="M73"/>
      <c r="N73"/>
      <c r="O73"/>
    </row>
    <row r="74" spans="1:21" x14ac:dyDescent="0.25">
      <c r="A74" t="s">
        <v>68</v>
      </c>
      <c r="B74" s="2">
        <v>1.26811805</v>
      </c>
      <c r="C74" s="2"/>
      <c r="E74" s="1"/>
      <c r="F74" s="1"/>
      <c r="G74" s="1"/>
      <c r="H74"/>
      <c r="M74"/>
      <c r="N74"/>
      <c r="O74"/>
      <c r="S74">
        <v>0.4</v>
      </c>
      <c r="U74" s="7">
        <v>-251.9</v>
      </c>
    </row>
    <row r="75" spans="1:21" x14ac:dyDescent="0.25">
      <c r="A75" t="s">
        <v>69</v>
      </c>
      <c r="B75" s="2">
        <v>1.2310964499999999</v>
      </c>
      <c r="C75" s="2"/>
      <c r="E75" s="1"/>
      <c r="F75" s="1"/>
      <c r="G75" s="1"/>
      <c r="H75"/>
      <c r="M75"/>
      <c r="N75"/>
      <c r="O75"/>
      <c r="S75">
        <v>1.7</v>
      </c>
      <c r="U75" s="7">
        <v>-251.9</v>
      </c>
    </row>
    <row r="76" spans="1:21" x14ac:dyDescent="0.25">
      <c r="A76" t="s">
        <v>70</v>
      </c>
      <c r="B76" s="2">
        <v>1.27425389</v>
      </c>
      <c r="C76" s="2"/>
      <c r="E76" s="1"/>
      <c r="F76" s="1"/>
      <c r="G76" s="1"/>
      <c r="H76"/>
      <c r="M76"/>
      <c r="N76"/>
      <c r="O76"/>
    </row>
    <row r="77" spans="1:21" x14ac:dyDescent="0.25">
      <c r="A77" t="s">
        <v>71</v>
      </c>
      <c r="B77" s="2">
        <v>1.2341629599999999</v>
      </c>
      <c r="C77" s="2"/>
      <c r="E77" s="1"/>
      <c r="F77" s="1"/>
      <c r="G77" s="1"/>
      <c r="H77"/>
      <c r="M77"/>
      <c r="N77"/>
      <c r="O77"/>
    </row>
    <row r="78" spans="1:21" x14ac:dyDescent="0.25">
      <c r="A78" t="s">
        <v>72</v>
      </c>
      <c r="B78" s="2">
        <v>1.3872759299999999</v>
      </c>
      <c r="C78" s="2"/>
      <c r="E78" s="1"/>
      <c r="F78" s="1"/>
      <c r="G78" s="1"/>
      <c r="H78"/>
      <c r="M78"/>
      <c r="N78"/>
      <c r="O78"/>
    </row>
    <row r="79" spans="1:21" x14ac:dyDescent="0.25">
      <c r="A79" t="s">
        <v>73</v>
      </c>
      <c r="B79" s="2">
        <v>1.34093873</v>
      </c>
      <c r="C79" s="2"/>
      <c r="E79" s="1"/>
      <c r="F79" s="1"/>
      <c r="G79" s="1"/>
      <c r="H79"/>
      <c r="M79"/>
      <c r="N79"/>
      <c r="O79"/>
    </row>
    <row r="80" spans="1:21" x14ac:dyDescent="0.25">
      <c r="A80" t="s">
        <v>74</v>
      </c>
      <c r="B80" s="2">
        <v>1.5100631</v>
      </c>
      <c r="C80" s="2"/>
      <c r="E80" s="1"/>
      <c r="F80" s="1"/>
      <c r="G80" s="1"/>
      <c r="H80"/>
      <c r="M80"/>
      <c r="N80"/>
      <c r="O80"/>
    </row>
    <row r="81" spans="1:15" x14ac:dyDescent="0.25">
      <c r="A81" t="s">
        <v>75</v>
      </c>
      <c r="B81" s="2">
        <v>1.4725513800000001</v>
      </c>
      <c r="C81" s="2"/>
      <c r="E81" s="1"/>
      <c r="F81" s="1"/>
      <c r="G81" s="1"/>
      <c r="H81"/>
      <c r="M81"/>
      <c r="N81"/>
      <c r="O81"/>
    </row>
    <row r="82" spans="1:15" x14ac:dyDescent="0.25">
      <c r="A82" t="s">
        <v>76</v>
      </c>
      <c r="B82" s="2">
        <v>1.2680050199999999</v>
      </c>
      <c r="C82" s="2"/>
      <c r="E82" s="1"/>
      <c r="F82" s="1"/>
      <c r="G82" s="1"/>
      <c r="H82"/>
      <c r="M82"/>
      <c r="N82"/>
      <c r="O82"/>
    </row>
    <row r="83" spans="1:15" x14ac:dyDescent="0.25">
      <c r="A83" t="s">
        <v>77</v>
      </c>
      <c r="B83" s="2">
        <v>1.31466456</v>
      </c>
      <c r="C83" s="2"/>
      <c r="E83" s="1"/>
      <c r="F83" s="1"/>
      <c r="G83" s="1"/>
      <c r="H83"/>
      <c r="M83"/>
      <c r="N83"/>
      <c r="O83"/>
    </row>
    <row r="84" spans="1:15" x14ac:dyDescent="0.25">
      <c r="A84" t="s">
        <v>78</v>
      </c>
      <c r="B84" s="2">
        <v>0.89758373000000002</v>
      </c>
      <c r="C84" s="2"/>
      <c r="E84" s="1"/>
      <c r="F84" s="1"/>
      <c r="G84" s="1"/>
      <c r="H84"/>
      <c r="M84"/>
      <c r="N84"/>
      <c r="O84"/>
    </row>
    <row r="85" spans="1:15" x14ac:dyDescent="0.25">
      <c r="A85" t="s">
        <v>79</v>
      </c>
      <c r="B85" s="2">
        <v>0.97534087999999997</v>
      </c>
      <c r="C85" s="2"/>
      <c r="E85" s="1"/>
      <c r="F85" s="1"/>
      <c r="G85" s="1"/>
      <c r="H85"/>
      <c r="M85"/>
      <c r="N85"/>
      <c r="O85"/>
    </row>
    <row r="86" spans="1:15" x14ac:dyDescent="0.25">
      <c r="A86" t="s">
        <v>80</v>
      </c>
      <c r="B86" s="2">
        <v>1.26045261</v>
      </c>
      <c r="C86" s="2"/>
      <c r="E86" s="1"/>
      <c r="F86" s="1"/>
      <c r="H86"/>
      <c r="M86"/>
      <c r="N86"/>
      <c r="O86"/>
    </row>
    <row r="87" spans="1:15" x14ac:dyDescent="0.25">
      <c r="A87" t="s">
        <v>81</v>
      </c>
      <c r="B87" s="2">
        <v>1.1423333099999999</v>
      </c>
      <c r="C87" s="2"/>
      <c r="E87" s="1"/>
      <c r="F87" s="1"/>
      <c r="H87"/>
      <c r="M87"/>
      <c r="N87"/>
      <c r="O87"/>
    </row>
    <row r="88" spans="1:15" x14ac:dyDescent="0.25">
      <c r="A88" t="s">
        <v>82</v>
      </c>
      <c r="B88" s="2">
        <v>1.5037411000000001</v>
      </c>
      <c r="C88" s="2"/>
      <c r="E88" s="1"/>
      <c r="F88"/>
      <c r="H88"/>
      <c r="M88"/>
      <c r="N88"/>
      <c r="O88"/>
    </row>
    <row r="89" spans="1:15" x14ac:dyDescent="0.25">
      <c r="A89" t="s">
        <v>83</v>
      </c>
      <c r="B89" s="2">
        <v>1.2028932800000001</v>
      </c>
      <c r="C89" s="2"/>
      <c r="E89" s="1"/>
      <c r="F89"/>
      <c r="H89"/>
      <c r="M89"/>
      <c r="N89"/>
      <c r="O89"/>
    </row>
    <row r="90" spans="1:15" x14ac:dyDescent="0.25">
      <c r="A90" t="s">
        <v>84</v>
      </c>
      <c r="B90" s="2">
        <v>1.5216787599999999</v>
      </c>
      <c r="C90" s="2"/>
      <c r="E90" s="1"/>
      <c r="F90"/>
      <c r="H90"/>
      <c r="M90"/>
      <c r="N90"/>
      <c r="O90"/>
    </row>
    <row r="91" spans="1:15" x14ac:dyDescent="0.25">
      <c r="A91" t="s">
        <v>85</v>
      </c>
      <c r="B91" s="2">
        <v>1.40747424</v>
      </c>
      <c r="C91" s="2"/>
      <c r="E91" s="1"/>
      <c r="F91"/>
      <c r="H91"/>
      <c r="M91"/>
      <c r="N91"/>
      <c r="O91"/>
    </row>
    <row r="92" spans="1:15" x14ac:dyDescent="0.25">
      <c r="A92" t="s">
        <v>86</v>
      </c>
      <c r="B92" s="2">
        <v>1.44475083</v>
      </c>
      <c r="C92" s="2"/>
      <c r="E92" s="1"/>
      <c r="F92"/>
      <c r="H92"/>
      <c r="M92"/>
      <c r="N92"/>
      <c r="O92"/>
    </row>
    <row r="93" spans="1:15" x14ac:dyDescent="0.25">
      <c r="A93" t="s">
        <v>87</v>
      </c>
      <c r="B93" s="2">
        <v>1.6075318000000001</v>
      </c>
      <c r="D93" s="1"/>
      <c r="E93" s="1"/>
      <c r="F93"/>
      <c r="H93"/>
      <c r="M93"/>
      <c r="N93"/>
      <c r="O93"/>
    </row>
    <row r="94" spans="1:15" x14ac:dyDescent="0.25">
      <c r="A94" t="s">
        <v>88</v>
      </c>
      <c r="B94" s="2">
        <v>1.5005953700000001</v>
      </c>
      <c r="D94" s="1"/>
      <c r="E94" s="1"/>
      <c r="F94"/>
      <c r="H94"/>
      <c r="M94"/>
      <c r="N94"/>
      <c r="O94"/>
    </row>
    <row r="95" spans="1:15" x14ac:dyDescent="0.25">
      <c r="A95" t="s">
        <v>89</v>
      </c>
      <c r="B95" s="2">
        <v>1.4937835800000001</v>
      </c>
      <c r="D95" s="1"/>
      <c r="E95" s="1"/>
      <c r="F95"/>
      <c r="H95"/>
      <c r="M95"/>
      <c r="N95"/>
      <c r="O95"/>
    </row>
    <row r="96" spans="1:15" x14ac:dyDescent="0.25">
      <c r="A96" t="s">
        <v>90</v>
      </c>
      <c r="B96" s="2">
        <v>1.4249544999999999</v>
      </c>
      <c r="D96" s="1"/>
      <c r="E96" s="1"/>
      <c r="F96"/>
      <c r="H96"/>
      <c r="M96"/>
      <c r="N96"/>
      <c r="O96"/>
    </row>
    <row r="97" spans="1:15" x14ac:dyDescent="0.25">
      <c r="A97" t="s">
        <v>91</v>
      </c>
      <c r="B97" s="2">
        <v>1.3743345499999999</v>
      </c>
      <c r="D97" s="1"/>
      <c r="E97" s="1"/>
      <c r="F97"/>
      <c r="H97"/>
      <c r="M97"/>
      <c r="N97"/>
      <c r="O97"/>
    </row>
    <row r="98" spans="1:15" x14ac:dyDescent="0.25">
      <c r="A98" t="s">
        <v>92</v>
      </c>
      <c r="B98" s="2">
        <v>1.51349486</v>
      </c>
      <c r="D98" s="1"/>
      <c r="E98" s="1"/>
      <c r="F98"/>
      <c r="H98"/>
      <c r="M98"/>
      <c r="N98"/>
      <c r="O98"/>
    </row>
    <row r="99" spans="1:15" x14ac:dyDescent="0.25">
      <c r="A99" t="s">
        <v>93</v>
      </c>
      <c r="B99" s="2">
        <v>1.4259936900000001</v>
      </c>
      <c r="D99" s="1"/>
      <c r="E99" s="1"/>
      <c r="F99"/>
      <c r="H99"/>
      <c r="M99"/>
      <c r="N99"/>
      <c r="O99"/>
    </row>
    <row r="100" spans="1:15" x14ac:dyDescent="0.25">
      <c r="A100" t="s">
        <v>94</v>
      </c>
      <c r="B100" s="2">
        <v>1.3078395</v>
      </c>
      <c r="D100" s="1"/>
      <c r="E100" s="1"/>
      <c r="F100"/>
      <c r="H100"/>
      <c r="M100"/>
      <c r="N100"/>
      <c r="O100"/>
    </row>
    <row r="101" spans="1:15" x14ac:dyDescent="0.25">
      <c r="A101" t="s">
        <v>95</v>
      </c>
      <c r="B101" s="2">
        <v>0.85176249999999998</v>
      </c>
      <c r="D101" s="1"/>
      <c r="E101" s="1"/>
      <c r="F101"/>
      <c r="H101"/>
      <c r="M101"/>
      <c r="N101"/>
      <c r="O101"/>
    </row>
    <row r="102" spans="1:15" x14ac:dyDescent="0.25">
      <c r="A102" t="s">
        <v>96</v>
      </c>
      <c r="B102" s="5">
        <v>1.3954780099999999</v>
      </c>
      <c r="D102" s="1"/>
      <c r="E102" s="1"/>
      <c r="F102"/>
      <c r="H102"/>
      <c r="M102"/>
      <c r="N102"/>
      <c r="O102"/>
    </row>
    <row r="103" spans="1:15" x14ac:dyDescent="0.25">
      <c r="A103" t="s">
        <v>97</v>
      </c>
      <c r="B103" s="2">
        <v>0.84114752000000004</v>
      </c>
      <c r="D103" s="1"/>
      <c r="E103" s="1"/>
      <c r="F103"/>
      <c r="H103"/>
      <c r="M103"/>
      <c r="N103"/>
      <c r="O103"/>
    </row>
    <row r="104" spans="1:15" x14ac:dyDescent="0.25">
      <c r="A104" t="s">
        <v>98</v>
      </c>
      <c r="B104" s="2">
        <v>0.89473442000000003</v>
      </c>
      <c r="D104" s="1"/>
      <c r="E104" s="1"/>
      <c r="F104"/>
      <c r="H104"/>
      <c r="M104"/>
      <c r="N104"/>
      <c r="O104"/>
    </row>
    <row r="105" spans="1:15" x14ac:dyDescent="0.25">
      <c r="A105" t="s">
        <v>99</v>
      </c>
      <c r="B105" s="2">
        <v>0.91602592000000005</v>
      </c>
      <c r="D105" s="1"/>
      <c r="E105" s="1"/>
      <c r="F105"/>
      <c r="H105"/>
      <c r="M105"/>
      <c r="N105"/>
      <c r="O105"/>
    </row>
    <row r="106" spans="1:15" x14ac:dyDescent="0.25">
      <c r="A106" t="s">
        <v>100</v>
      </c>
      <c r="B106" s="2">
        <v>0.92760814000000003</v>
      </c>
      <c r="D106" s="1"/>
      <c r="E106" s="1"/>
      <c r="F106"/>
      <c r="H106"/>
      <c r="M106"/>
      <c r="N106"/>
      <c r="O106"/>
    </row>
    <row r="107" spans="1:15" x14ac:dyDescent="0.25">
      <c r="A107" t="s">
        <v>101</v>
      </c>
      <c r="B107" s="2">
        <v>1.16974555</v>
      </c>
      <c r="D107" s="1"/>
      <c r="E107" s="1"/>
      <c r="M107"/>
      <c r="N107"/>
      <c r="O107"/>
    </row>
    <row r="108" spans="1:15" x14ac:dyDescent="0.25">
      <c r="A108" t="s">
        <v>102</v>
      </c>
      <c r="B108" s="2">
        <v>0.94264186000000005</v>
      </c>
      <c r="D108" s="1"/>
      <c r="E108" s="1"/>
      <c r="M108"/>
      <c r="N108"/>
      <c r="O108"/>
    </row>
    <row r="109" spans="1:15" x14ac:dyDescent="0.25">
      <c r="A109" t="s">
        <v>103</v>
      </c>
      <c r="B109" s="2">
        <v>1.04211743</v>
      </c>
      <c r="D109" s="1"/>
      <c r="E109" s="1"/>
      <c r="M109"/>
      <c r="N109"/>
      <c r="O109"/>
    </row>
    <row r="110" spans="1:15" x14ac:dyDescent="0.25">
      <c r="A110" t="s">
        <v>104</v>
      </c>
      <c r="B110" s="2">
        <v>0.95542185999999996</v>
      </c>
      <c r="D110" s="1"/>
      <c r="E110" s="1"/>
      <c r="M110"/>
      <c r="N110"/>
      <c r="O110"/>
    </row>
    <row r="111" spans="1:15" x14ac:dyDescent="0.25">
      <c r="A111" t="s">
        <v>105</v>
      </c>
      <c r="B111" s="2">
        <v>1.0117186</v>
      </c>
    </row>
    <row r="112" spans="1:15" x14ac:dyDescent="0.25">
      <c r="A112" t="s">
        <v>106</v>
      </c>
      <c r="B112" s="8">
        <v>1.2343569700000001</v>
      </c>
    </row>
    <row r="113" spans="1:2" x14ac:dyDescent="0.25">
      <c r="A113" t="s">
        <v>107</v>
      </c>
      <c r="B113" s="2">
        <v>0.97723061</v>
      </c>
    </row>
    <row r="114" spans="1:2" x14ac:dyDescent="0.25">
      <c r="A114" t="s">
        <v>108</v>
      </c>
      <c r="B114" s="2">
        <v>0.95117350000000001</v>
      </c>
    </row>
    <row r="115" spans="1:2" x14ac:dyDescent="0.25">
      <c r="A115" t="s">
        <v>109</v>
      </c>
      <c r="B115" s="2">
        <v>1.1398200999999999</v>
      </c>
    </row>
    <row r="116" spans="1:2" x14ac:dyDescent="0.25">
      <c r="A116" t="s">
        <v>110</v>
      </c>
      <c r="B116" s="2">
        <v>1.12049614</v>
      </c>
    </row>
    <row r="117" spans="1:2" x14ac:dyDescent="0.25">
      <c r="A117" t="s">
        <v>111</v>
      </c>
      <c r="B117" s="5">
        <v>1.3386568400000001</v>
      </c>
    </row>
    <row r="118" spans="1:2" x14ac:dyDescent="0.25">
      <c r="A118" t="s">
        <v>112</v>
      </c>
      <c r="B118" s="2">
        <v>1.2430019800000001</v>
      </c>
    </row>
    <row r="119" spans="1:2" x14ac:dyDescent="0.25">
      <c r="A119" t="s">
        <v>113</v>
      </c>
      <c r="B119" s="2">
        <v>0.84755329999999995</v>
      </c>
    </row>
    <row r="120" spans="1:2" x14ac:dyDescent="0.25">
      <c r="A120" t="s">
        <v>114</v>
      </c>
      <c r="B120" s="5">
        <v>1.34573586</v>
      </c>
    </row>
    <row r="121" spans="1:2" x14ac:dyDescent="0.25">
      <c r="A121" t="s">
        <v>115</v>
      </c>
      <c r="B121" s="2">
        <v>1.196601</v>
      </c>
    </row>
    <row r="122" spans="1:2" x14ac:dyDescent="0.25">
      <c r="A122" t="s">
        <v>116</v>
      </c>
      <c r="B122" s="2">
        <v>0.98698474000000003</v>
      </c>
    </row>
    <row r="123" spans="1:2" x14ac:dyDescent="0.25">
      <c r="A123" t="s">
        <v>117</v>
      </c>
      <c r="B123" s="2">
        <v>1.0437190999999999</v>
      </c>
    </row>
    <row r="124" spans="1:2" x14ac:dyDescent="0.25">
      <c r="A124" t="s">
        <v>118</v>
      </c>
      <c r="B124" s="2">
        <v>1.0089174999999999</v>
      </c>
    </row>
    <row r="125" spans="1:2" x14ac:dyDescent="0.25">
      <c r="A125" t="s">
        <v>119</v>
      </c>
      <c r="B125" s="2">
        <v>0.81338169000000005</v>
      </c>
    </row>
    <row r="126" spans="1:2" x14ac:dyDescent="0.25">
      <c r="A126" t="s">
        <v>120</v>
      </c>
      <c r="B126" s="2">
        <v>0.89020895</v>
      </c>
    </row>
    <row r="127" spans="1:2" x14ac:dyDescent="0.25">
      <c r="A127" t="s">
        <v>121</v>
      </c>
      <c r="B127" s="2">
        <v>1.07014711</v>
      </c>
    </row>
    <row r="128" spans="1:2" x14ac:dyDescent="0.25">
      <c r="A128" t="s">
        <v>122</v>
      </c>
      <c r="B128" s="2">
        <v>1.2093303</v>
      </c>
    </row>
    <row r="129" spans="1:2" x14ac:dyDescent="0.25">
      <c r="A129" t="s">
        <v>123</v>
      </c>
      <c r="B129" s="2">
        <v>1.0054297000000001</v>
      </c>
    </row>
    <row r="130" spans="1:2" x14ac:dyDescent="0.25">
      <c r="A130" t="s">
        <v>124</v>
      </c>
      <c r="B130" s="5">
        <v>1.4342072100000001</v>
      </c>
    </row>
    <row r="131" spans="1:2" x14ac:dyDescent="0.25">
      <c r="A131" t="s">
        <v>125</v>
      </c>
      <c r="B131" s="2">
        <v>0.77156031000000003</v>
      </c>
    </row>
    <row r="132" spans="1:2" x14ac:dyDescent="0.25">
      <c r="A132" t="s">
        <v>126</v>
      </c>
      <c r="B132" s="5">
        <v>1.3915829900000001</v>
      </c>
    </row>
    <row r="133" spans="1:2" x14ac:dyDescent="0.25">
      <c r="A133" t="s">
        <v>127</v>
      </c>
      <c r="B133" s="2">
        <v>0.96700279</v>
      </c>
    </row>
    <row r="134" spans="1:2" x14ac:dyDescent="0.25">
      <c r="A134" t="s">
        <v>128</v>
      </c>
      <c r="B134" s="2">
        <v>1.1338579200000001</v>
      </c>
    </row>
    <row r="135" spans="1:2" x14ac:dyDescent="0.25">
      <c r="A135" t="s">
        <v>129</v>
      </c>
      <c r="B135" s="2">
        <v>0.94347303999999999</v>
      </c>
    </row>
    <row r="136" spans="1:2" x14ac:dyDescent="0.25">
      <c r="A136" t="s">
        <v>130</v>
      </c>
      <c r="B136" s="2">
        <v>0.92906367000000001</v>
      </c>
    </row>
    <row r="137" spans="1:2" x14ac:dyDescent="0.25">
      <c r="A137" t="s">
        <v>131</v>
      </c>
      <c r="B137" s="2">
        <v>1.1059285000000001</v>
      </c>
    </row>
    <row r="138" spans="1:2" x14ac:dyDescent="0.25">
      <c r="A138" t="s">
        <v>132</v>
      </c>
      <c r="B138" s="2">
        <v>0.90036643999999999</v>
      </c>
    </row>
    <row r="139" spans="1:2" x14ac:dyDescent="0.25">
      <c r="A139" t="s">
        <v>133</v>
      </c>
      <c r="B139" s="2">
        <v>1.13254571</v>
      </c>
    </row>
    <row r="140" spans="1:2" x14ac:dyDescent="0.25">
      <c r="A140" t="s">
        <v>134</v>
      </c>
      <c r="B140" s="2">
        <v>1.18414862</v>
      </c>
    </row>
    <row r="141" spans="1:2" x14ac:dyDescent="0.25">
      <c r="A141" t="s">
        <v>135</v>
      </c>
      <c r="B141" s="2">
        <v>1.07892144</v>
      </c>
    </row>
    <row r="142" spans="1:2" x14ac:dyDescent="0.25">
      <c r="A142" t="s">
        <v>136</v>
      </c>
      <c r="B142" s="2">
        <v>1.01022675</v>
      </c>
    </row>
    <row r="143" spans="1:2" x14ac:dyDescent="0.25">
      <c r="A143" t="s">
        <v>137</v>
      </c>
      <c r="B143" s="2">
        <v>0.70886170000000004</v>
      </c>
    </row>
    <row r="144" spans="1:2" x14ac:dyDescent="0.25">
      <c r="A144" t="s">
        <v>138</v>
      </c>
      <c r="B144" s="2">
        <v>0.72250501</v>
      </c>
    </row>
    <row r="145" spans="1:17" x14ac:dyDescent="0.25">
      <c r="A145" t="s">
        <v>139</v>
      </c>
      <c r="B145" s="2">
        <v>0.97399342</v>
      </c>
    </row>
    <row r="146" spans="1:17" x14ac:dyDescent="0.25">
      <c r="A146" t="s">
        <v>140</v>
      </c>
      <c r="B146" s="2">
        <v>0.80765597</v>
      </c>
    </row>
    <row r="147" spans="1:17" x14ac:dyDescent="0.25">
      <c r="A147" t="s">
        <v>141</v>
      </c>
      <c r="B147" s="2">
        <v>0.97333753999999995</v>
      </c>
    </row>
    <row r="148" spans="1:17" x14ac:dyDescent="0.25">
      <c r="A148" t="s">
        <v>142</v>
      </c>
      <c r="B148" s="2">
        <v>0.7241938</v>
      </c>
    </row>
    <row r="149" spans="1:17" x14ac:dyDescent="0.25">
      <c r="A149" t="s">
        <v>143</v>
      </c>
      <c r="B149" s="2">
        <v>0.92411399000000005</v>
      </c>
    </row>
    <row r="150" spans="1:17" x14ac:dyDescent="0.25">
      <c r="A150" t="s">
        <v>144</v>
      </c>
      <c r="B150" s="2">
        <v>0.7332497</v>
      </c>
    </row>
    <row r="151" spans="1:17" x14ac:dyDescent="0.25">
      <c r="A151" t="s">
        <v>145</v>
      </c>
      <c r="B151" s="2">
        <v>0.63550678999999999</v>
      </c>
      <c r="M151" s="2"/>
      <c r="N151" s="2"/>
      <c r="O151" s="2"/>
    </row>
    <row r="152" spans="1:17" x14ac:dyDescent="0.25">
      <c r="A152" t="s">
        <v>146</v>
      </c>
      <c r="B152" s="2">
        <v>1.09429632</v>
      </c>
    </row>
    <row r="153" spans="1:17" x14ac:dyDescent="0.25">
      <c r="A153" t="s">
        <v>147</v>
      </c>
      <c r="B153" s="2">
        <v>0.68537464000000003</v>
      </c>
      <c r="E153"/>
      <c r="M153" s="2"/>
      <c r="N153" s="2"/>
      <c r="O153" s="2"/>
      <c r="Q153" s="1"/>
    </row>
    <row r="154" spans="1:17" x14ac:dyDescent="0.25">
      <c r="A154" t="s">
        <v>148</v>
      </c>
      <c r="B154" s="2">
        <v>0.77203710000000003</v>
      </c>
      <c r="E154"/>
    </row>
    <row r="155" spans="1:17" x14ac:dyDescent="0.25">
      <c r="A155" t="s">
        <v>149</v>
      </c>
      <c r="B155" s="2">
        <v>0.53450244000000002</v>
      </c>
      <c r="E155"/>
      <c r="P155" s="1"/>
      <c r="Q155" s="1"/>
    </row>
    <row r="156" spans="1:17" x14ac:dyDescent="0.25">
      <c r="A156" t="s">
        <v>150</v>
      </c>
      <c r="B156" s="2">
        <v>0.82016668999999998</v>
      </c>
      <c r="C156" s="7"/>
      <c r="E156"/>
    </row>
    <row r="157" spans="1:17" x14ac:dyDescent="0.25">
      <c r="A157" t="s">
        <v>151</v>
      </c>
      <c r="B157" s="2">
        <v>0.81500307000000005</v>
      </c>
      <c r="C157" s="7"/>
      <c r="E157"/>
      <c r="M157" s="2"/>
      <c r="N157" s="2"/>
      <c r="O157" s="2"/>
      <c r="P157" s="1"/>
    </row>
    <row r="158" spans="1:17" x14ac:dyDescent="0.25">
      <c r="A158" t="s">
        <v>152</v>
      </c>
      <c r="B158" s="2">
        <v>1.1135999700000001</v>
      </c>
      <c r="C158" s="7"/>
      <c r="E158"/>
      <c r="M158" s="2"/>
      <c r="N158" s="2"/>
      <c r="O158" s="2"/>
    </row>
    <row r="159" spans="1:17" x14ac:dyDescent="0.25">
      <c r="A159" t="s">
        <v>153</v>
      </c>
      <c r="B159" s="2">
        <v>1.25128573</v>
      </c>
      <c r="E159"/>
      <c r="M159" s="2"/>
      <c r="N159" s="2"/>
      <c r="O159" s="2"/>
      <c r="Q159" s="1"/>
    </row>
    <row r="160" spans="1:17" x14ac:dyDescent="0.25">
      <c r="A160" t="s">
        <v>154</v>
      </c>
      <c r="B160" s="5">
        <v>1.43091371</v>
      </c>
      <c r="C160" s="7"/>
      <c r="E160"/>
      <c r="M160" s="2"/>
      <c r="N160" s="2"/>
      <c r="O160" s="2"/>
      <c r="Q160" s="1"/>
    </row>
    <row r="161" spans="1:17" x14ac:dyDescent="0.25">
      <c r="A161" t="s">
        <v>155</v>
      </c>
      <c r="B161" s="2">
        <v>1.02773771</v>
      </c>
      <c r="C161" s="7"/>
      <c r="E161"/>
      <c r="P161" s="1"/>
      <c r="Q161" s="1"/>
    </row>
    <row r="162" spans="1:17" x14ac:dyDescent="0.25">
      <c r="A162" t="s">
        <v>156</v>
      </c>
      <c r="B162" s="2">
        <v>1.01608729</v>
      </c>
      <c r="C162" s="7"/>
      <c r="M162" s="2"/>
      <c r="N162" s="2"/>
      <c r="O162" s="2"/>
      <c r="P162" s="1"/>
      <c r="Q162" s="1"/>
    </row>
    <row r="163" spans="1:17" x14ac:dyDescent="0.25">
      <c r="A163" t="s">
        <v>157</v>
      </c>
      <c r="B163" s="2">
        <v>1.07800428</v>
      </c>
      <c r="C163" s="7"/>
      <c r="M163" s="2"/>
      <c r="N163" s="2"/>
      <c r="O163" s="2"/>
      <c r="P163" s="1"/>
    </row>
    <row r="164" spans="1:17" x14ac:dyDescent="0.25">
      <c r="A164" t="s">
        <v>158</v>
      </c>
      <c r="B164" s="2">
        <v>1.0013678100000001</v>
      </c>
      <c r="C164" s="7"/>
      <c r="M164" s="2"/>
      <c r="N164" s="2"/>
      <c r="O164" s="2"/>
      <c r="P164" s="1"/>
      <c r="Q164" s="1"/>
    </row>
    <row r="165" spans="1:17" x14ac:dyDescent="0.25">
      <c r="A165" t="s">
        <v>159</v>
      </c>
      <c r="B165" s="2">
        <v>1.0409071299999999</v>
      </c>
      <c r="C165" s="7"/>
      <c r="Q165" s="1"/>
    </row>
    <row r="166" spans="1:17" x14ac:dyDescent="0.25">
      <c r="A166" t="s">
        <v>160</v>
      </c>
      <c r="B166" s="2">
        <v>1.0106315400000001</v>
      </c>
      <c r="P166" s="1"/>
      <c r="Q166" s="1"/>
    </row>
    <row r="167" spans="1:17" x14ac:dyDescent="0.25">
      <c r="A167" t="s">
        <v>161</v>
      </c>
      <c r="B167" s="2">
        <v>0.54387830999999998</v>
      </c>
      <c r="C167" s="1" t="s">
        <v>320</v>
      </c>
      <c r="P167" s="1"/>
    </row>
    <row r="168" spans="1:17" x14ac:dyDescent="0.25">
      <c r="A168" t="s">
        <v>162</v>
      </c>
      <c r="B168" s="2">
        <v>0.97507619000000001</v>
      </c>
      <c r="C168" s="1">
        <v>-287</v>
      </c>
      <c r="N168" s="2"/>
      <c r="P168" s="1"/>
    </row>
    <row r="169" spans="1:17" x14ac:dyDescent="0.25">
      <c r="A169" t="s">
        <v>163</v>
      </c>
      <c r="B169" s="2">
        <v>0.92749665999999997</v>
      </c>
      <c r="C169" s="1">
        <v>-275</v>
      </c>
      <c r="M169" s="2"/>
      <c r="N169" s="2"/>
    </row>
    <row r="170" spans="1:17" x14ac:dyDescent="0.25">
      <c r="A170" t="s">
        <v>164</v>
      </c>
      <c r="B170" s="2">
        <v>1.1696439700000001</v>
      </c>
      <c r="C170" s="1">
        <v>-261</v>
      </c>
      <c r="M170" s="2"/>
      <c r="N170" s="2"/>
      <c r="Q170" s="4"/>
    </row>
    <row r="171" spans="1:17" x14ac:dyDescent="0.25">
      <c r="A171" t="s">
        <v>165</v>
      </c>
      <c r="B171" s="2">
        <v>0.86707902999999997</v>
      </c>
      <c r="C171" s="1">
        <v>-255</v>
      </c>
      <c r="M171" s="2"/>
      <c r="N171" s="2"/>
      <c r="Q171" s="4"/>
    </row>
    <row r="172" spans="1:17" x14ac:dyDescent="0.25">
      <c r="A172" t="s">
        <v>166</v>
      </c>
      <c r="B172" s="2">
        <v>0.96439014000000001</v>
      </c>
      <c r="C172" s="1">
        <v>-258</v>
      </c>
      <c r="M172" s="2"/>
      <c r="N172" s="2"/>
      <c r="P172" s="2"/>
      <c r="Q172" s="4"/>
    </row>
    <row r="173" spans="1:17" x14ac:dyDescent="0.25">
      <c r="A173" t="s">
        <v>167</v>
      </c>
      <c r="B173" s="2">
        <v>1.02034823</v>
      </c>
      <c r="C173" s="1">
        <v>-255</v>
      </c>
      <c r="M173" s="2"/>
      <c r="N173" s="2"/>
      <c r="P173" s="2"/>
      <c r="Q173" s="4"/>
    </row>
    <row r="174" spans="1:17" x14ac:dyDescent="0.25">
      <c r="A174" t="s">
        <v>168</v>
      </c>
      <c r="B174" s="2">
        <v>0.92220922000000005</v>
      </c>
      <c r="C174" s="1">
        <v>-261</v>
      </c>
      <c r="M174" s="2"/>
      <c r="N174" s="2"/>
      <c r="P174" s="2"/>
      <c r="Q174" s="4"/>
    </row>
    <row r="175" spans="1:17" x14ac:dyDescent="0.25">
      <c r="A175" t="s">
        <v>169</v>
      </c>
      <c r="B175" s="2">
        <v>0.97616749999999997</v>
      </c>
      <c r="C175" s="1">
        <v>-265</v>
      </c>
      <c r="M175" s="2"/>
      <c r="N175" s="2"/>
      <c r="P175" s="2"/>
      <c r="Q175" s="4"/>
    </row>
    <row r="176" spans="1:17" x14ac:dyDescent="0.25">
      <c r="A176" t="s">
        <v>170</v>
      </c>
      <c r="B176" s="2">
        <v>0.81787739999999998</v>
      </c>
      <c r="C176" s="1">
        <v>-264</v>
      </c>
      <c r="M176" s="2"/>
      <c r="P176" s="2"/>
      <c r="Q176" s="4"/>
    </row>
    <row r="177" spans="1:17" x14ac:dyDescent="0.25">
      <c r="A177" t="s">
        <v>171</v>
      </c>
      <c r="B177" s="2">
        <v>1.0352035799999999</v>
      </c>
      <c r="C177" s="1">
        <v>-253</v>
      </c>
      <c r="D177" s="3"/>
      <c r="M177" s="2"/>
      <c r="P177" s="2"/>
      <c r="Q177" s="4"/>
    </row>
    <row r="178" spans="1:17" x14ac:dyDescent="0.25">
      <c r="A178" t="s">
        <v>172</v>
      </c>
      <c r="B178" s="2">
        <v>1.1346132900000001</v>
      </c>
      <c r="C178" s="1">
        <v>-253.5</v>
      </c>
      <c r="D178" s="3"/>
      <c r="M178" s="2"/>
      <c r="P178" s="2"/>
    </row>
    <row r="179" spans="1:17" x14ac:dyDescent="0.25">
      <c r="A179" t="s">
        <v>173</v>
      </c>
      <c r="B179" s="2">
        <v>0.92173484000000006</v>
      </c>
      <c r="C179" s="1">
        <v>-258</v>
      </c>
      <c r="D179" s="3"/>
      <c r="M179" s="2"/>
      <c r="P179" s="2"/>
    </row>
    <row r="180" spans="1:17" x14ac:dyDescent="0.25">
      <c r="A180" t="s">
        <v>174</v>
      </c>
      <c r="B180" s="2">
        <v>1.0032668</v>
      </c>
      <c r="C180" s="1">
        <v>-256</v>
      </c>
      <c r="D180" s="3"/>
      <c r="M180" s="2"/>
    </row>
    <row r="181" spans="1:17" x14ac:dyDescent="0.25">
      <c r="A181" t="s">
        <v>175</v>
      </c>
      <c r="B181" s="2">
        <v>0.84268138999999997</v>
      </c>
      <c r="C181" s="1">
        <v>-258</v>
      </c>
      <c r="D181" s="3"/>
      <c r="M181" s="2"/>
    </row>
    <row r="182" spans="1:17" x14ac:dyDescent="0.25">
      <c r="A182" t="s">
        <v>176</v>
      </c>
      <c r="B182" s="2">
        <v>0.90098999000000002</v>
      </c>
      <c r="C182" s="1">
        <v>-260</v>
      </c>
      <c r="D182" s="3"/>
      <c r="M182" s="2"/>
    </row>
    <row r="183" spans="1:17" x14ac:dyDescent="0.25">
      <c r="A183" t="s">
        <v>177</v>
      </c>
      <c r="B183" s="2">
        <v>1.2266049400000001</v>
      </c>
      <c r="C183" s="1">
        <v>-252</v>
      </c>
      <c r="M183" s="2"/>
    </row>
    <row r="184" spans="1:17" x14ac:dyDescent="0.25">
      <c r="A184" t="s">
        <v>178</v>
      </c>
      <c r="B184" s="2">
        <v>1.1533123599999999</v>
      </c>
      <c r="C184" s="1">
        <v>-254</v>
      </c>
      <c r="M184" s="2"/>
    </row>
    <row r="185" spans="1:17" x14ac:dyDescent="0.25">
      <c r="A185" t="s">
        <v>179</v>
      </c>
      <c r="B185" s="2">
        <v>1.02353808</v>
      </c>
      <c r="C185" s="1">
        <v>-254</v>
      </c>
      <c r="M185" s="2"/>
    </row>
    <row r="186" spans="1:17" x14ac:dyDescent="0.25">
      <c r="A186" t="s">
        <v>180</v>
      </c>
      <c r="B186" s="2">
        <v>0.75558972000000002</v>
      </c>
      <c r="C186" s="1">
        <v>-253</v>
      </c>
      <c r="M186" s="2"/>
    </row>
    <row r="187" spans="1:17" x14ac:dyDescent="0.25">
      <c r="A187" t="s">
        <v>181</v>
      </c>
      <c r="B187" s="2">
        <v>0.92040184999999997</v>
      </c>
      <c r="C187" s="1">
        <v>-254</v>
      </c>
      <c r="M187" s="2"/>
    </row>
    <row r="188" spans="1:17" x14ac:dyDescent="0.25">
      <c r="A188" t="s">
        <v>182</v>
      </c>
      <c r="B188" s="2">
        <v>0.85463716000000001</v>
      </c>
      <c r="C188" s="1">
        <v>-251</v>
      </c>
      <c r="M188" s="2"/>
    </row>
    <row r="189" spans="1:17" x14ac:dyDescent="0.25">
      <c r="A189" t="s">
        <v>183</v>
      </c>
      <c r="B189" s="2">
        <v>0.87710838000000002</v>
      </c>
      <c r="C189" s="1">
        <v>-251.2</v>
      </c>
      <c r="M189" s="2"/>
    </row>
    <row r="190" spans="1:17" x14ac:dyDescent="0.25">
      <c r="A190" t="s">
        <v>184</v>
      </c>
      <c r="B190" s="2">
        <v>0.96818296000000004</v>
      </c>
      <c r="C190" s="1">
        <v>-237</v>
      </c>
      <c r="M190" s="2"/>
    </row>
    <row r="191" spans="1:17" x14ac:dyDescent="0.25">
      <c r="A191" t="s">
        <v>185</v>
      </c>
      <c r="B191" s="2">
        <v>0.97500960000000003</v>
      </c>
      <c r="C191" s="1">
        <v>-254</v>
      </c>
      <c r="M191" s="2"/>
    </row>
    <row r="192" spans="1:17" x14ac:dyDescent="0.25">
      <c r="A192" t="s">
        <v>186</v>
      </c>
      <c r="B192" s="2">
        <v>0.84363513999999995</v>
      </c>
      <c r="C192" s="1">
        <v>-253</v>
      </c>
    </row>
    <row r="193" spans="1:3" x14ac:dyDescent="0.25">
      <c r="A193" t="s">
        <v>187</v>
      </c>
      <c r="B193" s="2">
        <v>1.11983627</v>
      </c>
      <c r="C193" s="1">
        <v>-254</v>
      </c>
    </row>
    <row r="194" spans="1:3" x14ac:dyDescent="0.25">
      <c r="A194" t="s">
        <v>188</v>
      </c>
      <c r="B194" s="2">
        <v>1.0125619299999999</v>
      </c>
      <c r="C194" s="1">
        <v>-255</v>
      </c>
    </row>
    <row r="195" spans="1:3" x14ac:dyDescent="0.25">
      <c r="A195" t="s">
        <v>189</v>
      </c>
      <c r="B195" s="2">
        <v>0.89441444999999997</v>
      </c>
      <c r="C195" s="1">
        <v>-254</v>
      </c>
    </row>
    <row r="196" spans="1:3" x14ac:dyDescent="0.25">
      <c r="A196" t="s">
        <v>190</v>
      </c>
      <c r="B196" s="2">
        <v>0.71570433</v>
      </c>
      <c r="C196" s="1">
        <v>-251</v>
      </c>
    </row>
    <row r="197" spans="1:3" x14ac:dyDescent="0.25">
      <c r="A197" t="s">
        <v>191</v>
      </c>
      <c r="B197" s="2">
        <v>0.89331479999999996</v>
      </c>
      <c r="C197" s="1">
        <v>-255</v>
      </c>
    </row>
    <row r="198" spans="1:3" x14ac:dyDescent="0.25">
      <c r="A198" t="s">
        <v>192</v>
      </c>
      <c r="B198" s="2">
        <v>0.97535795999999997</v>
      </c>
      <c r="C198" s="1">
        <v>-254</v>
      </c>
    </row>
    <row r="199" spans="1:3" x14ac:dyDescent="0.25">
      <c r="A199" t="s">
        <v>193</v>
      </c>
      <c r="B199" s="2">
        <v>0.75473836999999999</v>
      </c>
      <c r="C199" s="1">
        <v>-254</v>
      </c>
    </row>
    <row r="200" spans="1:3" x14ac:dyDescent="0.25">
      <c r="A200" t="s">
        <v>194</v>
      </c>
      <c r="B200" s="2">
        <v>0.98568224999999998</v>
      </c>
      <c r="C200" s="1">
        <v>-237</v>
      </c>
    </row>
    <row r="201" spans="1:3" x14ac:dyDescent="0.25">
      <c r="A201" t="s">
        <v>195</v>
      </c>
      <c r="B201" s="2">
        <v>0.99598604999999996</v>
      </c>
      <c r="C201" s="1">
        <v>-256.5</v>
      </c>
    </row>
    <row r="202" spans="1:3" x14ac:dyDescent="0.25">
      <c r="A202" t="s">
        <v>196</v>
      </c>
      <c r="B202" s="2">
        <v>0.96828250000000005</v>
      </c>
      <c r="C202" s="1">
        <v>-253.5</v>
      </c>
    </row>
    <row r="203" spans="1:3" x14ac:dyDescent="0.25">
      <c r="A203" t="s">
        <v>197</v>
      </c>
      <c r="B203" s="2">
        <v>1.1196602899999999</v>
      </c>
      <c r="C203" s="1">
        <v>-252</v>
      </c>
    </row>
    <row r="204" spans="1:3" x14ac:dyDescent="0.25">
      <c r="A204" t="s">
        <v>198</v>
      </c>
      <c r="B204" s="2">
        <v>0.86486816</v>
      </c>
      <c r="C204" s="1">
        <v>-251.2</v>
      </c>
    </row>
    <row r="205" spans="1:3" x14ac:dyDescent="0.25">
      <c r="A205" t="s">
        <v>199</v>
      </c>
      <c r="B205" s="2">
        <v>1.2096535900000001</v>
      </c>
      <c r="C205" s="1">
        <v>-251</v>
      </c>
    </row>
    <row r="206" spans="1:3" x14ac:dyDescent="0.25">
      <c r="A206" t="s">
        <v>200</v>
      </c>
      <c r="B206" s="2">
        <v>1.05970867</v>
      </c>
      <c r="C206" s="1">
        <v>-237</v>
      </c>
    </row>
    <row r="207" spans="1:3" x14ac:dyDescent="0.25">
      <c r="A207" t="s">
        <v>201</v>
      </c>
      <c r="B207" s="2">
        <v>1.2871163699999999</v>
      </c>
      <c r="C207" s="1">
        <v>-237</v>
      </c>
    </row>
    <row r="208" spans="1:3" x14ac:dyDescent="0.25">
      <c r="A208" t="s">
        <v>202</v>
      </c>
      <c r="B208" s="2">
        <v>1.07205829</v>
      </c>
      <c r="C208" s="1">
        <v>-237</v>
      </c>
    </row>
    <row r="209" spans="1:3" x14ac:dyDescent="0.25">
      <c r="A209" t="s">
        <v>203</v>
      </c>
      <c r="B209" s="2">
        <v>1.16970387</v>
      </c>
      <c r="C209" s="1">
        <v>-233</v>
      </c>
    </row>
    <row r="210" spans="1:3" x14ac:dyDescent="0.25">
      <c r="A210" t="s">
        <v>204</v>
      </c>
      <c r="B210" s="2">
        <v>0.84460674000000002</v>
      </c>
      <c r="C210" s="1">
        <v>-237</v>
      </c>
    </row>
    <row r="211" spans="1:3" x14ac:dyDescent="0.25">
      <c r="A211" t="s">
        <v>205</v>
      </c>
      <c r="B211" s="2">
        <v>0.95106566000000003</v>
      </c>
      <c r="C211" s="1">
        <v>-242</v>
      </c>
    </row>
    <row r="212" spans="1:3" x14ac:dyDescent="0.25">
      <c r="A212" t="s">
        <v>206</v>
      </c>
      <c r="B212" s="2">
        <v>1.07283949</v>
      </c>
      <c r="C212" s="1">
        <v>-230</v>
      </c>
    </row>
    <row r="213" spans="1:3" x14ac:dyDescent="0.25">
      <c r="A213" t="s">
        <v>207</v>
      </c>
      <c r="B213" s="2">
        <v>0.77212375</v>
      </c>
      <c r="C213" s="1">
        <v>-225</v>
      </c>
    </row>
    <row r="214" spans="1:3" x14ac:dyDescent="0.25">
      <c r="A214" t="s">
        <v>208</v>
      </c>
      <c r="B214" s="2">
        <v>1.35817747</v>
      </c>
      <c r="C214" s="1">
        <v>-190</v>
      </c>
    </row>
    <row r="215" spans="1:3" x14ac:dyDescent="0.25">
      <c r="A215" t="s">
        <v>209</v>
      </c>
      <c r="B215" s="2">
        <v>1.28563611</v>
      </c>
      <c r="C215" s="1">
        <v>-183</v>
      </c>
    </row>
    <row r="216" spans="1:3" x14ac:dyDescent="0.25">
      <c r="A216" t="s">
        <v>210</v>
      </c>
      <c r="B216" s="2">
        <v>1.37505397</v>
      </c>
      <c r="C216" s="1">
        <v>-231</v>
      </c>
    </row>
    <row r="217" spans="1:3" x14ac:dyDescent="0.25">
      <c r="A217" t="s">
        <v>211</v>
      </c>
      <c r="B217" s="2">
        <v>1.14540427</v>
      </c>
      <c r="C217" s="1">
        <v>-225</v>
      </c>
    </row>
    <row r="218" spans="1:3" x14ac:dyDescent="0.25">
      <c r="A218" t="s">
        <v>212</v>
      </c>
      <c r="B218" s="2">
        <v>1.6276910099999999</v>
      </c>
      <c r="C218" s="1">
        <v>-191</v>
      </c>
    </row>
    <row r="219" spans="1:3" x14ac:dyDescent="0.25">
      <c r="A219" t="s">
        <v>325</v>
      </c>
      <c r="B219" s="2">
        <v>1.2088492099999999</v>
      </c>
      <c r="C219" s="1">
        <v>-198</v>
      </c>
    </row>
    <row r="220" spans="1:3" x14ac:dyDescent="0.25">
      <c r="A220" t="s">
        <v>213</v>
      </c>
      <c r="B220" s="2">
        <v>1.32996519</v>
      </c>
      <c r="C220" s="1">
        <v>-191</v>
      </c>
    </row>
    <row r="221" spans="1:3" x14ac:dyDescent="0.25">
      <c r="A221" t="s">
        <v>214</v>
      </c>
      <c r="B221" s="2">
        <v>1.27100306</v>
      </c>
      <c r="C221" s="1">
        <v>-152</v>
      </c>
    </row>
    <row r="222" spans="1:3" x14ac:dyDescent="0.25">
      <c r="A222" t="s">
        <v>215</v>
      </c>
      <c r="B222" s="2">
        <v>0.98545674000000005</v>
      </c>
      <c r="C222" s="1">
        <v>-191</v>
      </c>
    </row>
    <row r="223" spans="1:3" x14ac:dyDescent="0.25">
      <c r="A223" t="s">
        <v>216</v>
      </c>
      <c r="B223" s="2">
        <v>1.40615351</v>
      </c>
    </row>
    <row r="224" spans="1:3" x14ac:dyDescent="0.25">
      <c r="A224" t="s">
        <v>326</v>
      </c>
      <c r="B224" s="5">
        <v>0.95529352999999995</v>
      </c>
    </row>
    <row r="225" spans="1:2" x14ac:dyDescent="0.25">
      <c r="A225" t="s">
        <v>217</v>
      </c>
      <c r="B225" s="2">
        <v>1.2499853000000001</v>
      </c>
    </row>
    <row r="226" spans="1:2" x14ac:dyDescent="0.25">
      <c r="A226" t="s">
        <v>218</v>
      </c>
      <c r="B226" s="2">
        <v>1.61482616</v>
      </c>
    </row>
    <row r="227" spans="1:2" x14ac:dyDescent="0.25">
      <c r="A227" t="s">
        <v>219</v>
      </c>
      <c r="B227" s="2">
        <v>1.5176621800000001</v>
      </c>
    </row>
    <row r="228" spans="1:2" x14ac:dyDescent="0.25">
      <c r="A228" t="s">
        <v>220</v>
      </c>
      <c r="B228" s="2">
        <v>1.5937151300000001</v>
      </c>
    </row>
    <row r="229" spans="1:2" x14ac:dyDescent="0.25">
      <c r="A229" t="s">
        <v>221</v>
      </c>
      <c r="B229" s="2">
        <v>1.3361940000000001</v>
      </c>
    </row>
    <row r="230" spans="1:2" x14ac:dyDescent="0.25">
      <c r="A230" t="s">
        <v>222</v>
      </c>
      <c r="B230" s="2">
        <v>1.4804833900000001</v>
      </c>
    </row>
    <row r="231" spans="1:2" x14ac:dyDescent="0.25">
      <c r="A231" t="s">
        <v>223</v>
      </c>
      <c r="B231" s="2">
        <v>1.60375863</v>
      </c>
    </row>
    <row r="232" spans="1:2" x14ac:dyDescent="0.25">
      <c r="A232" t="s">
        <v>224</v>
      </c>
      <c r="B232" s="2">
        <v>1.6343743500000001</v>
      </c>
    </row>
    <row r="233" spans="1:2" x14ac:dyDescent="0.25">
      <c r="A233" t="s">
        <v>225</v>
      </c>
      <c r="B233" s="2">
        <v>1.41759667</v>
      </c>
    </row>
    <row r="234" spans="1:2" x14ac:dyDescent="0.25">
      <c r="A234" t="s">
        <v>226</v>
      </c>
      <c r="B234" s="8">
        <v>1.1897213</v>
      </c>
    </row>
    <row r="235" spans="1:2" x14ac:dyDescent="0.25">
      <c r="A235" t="s">
        <v>227</v>
      </c>
      <c r="B235" s="2">
        <v>1.7065141800000001</v>
      </c>
    </row>
    <row r="236" spans="1:2" x14ac:dyDescent="0.25">
      <c r="A236" t="s">
        <v>228</v>
      </c>
      <c r="B236" s="2">
        <v>1.61901355</v>
      </c>
    </row>
    <row r="237" spans="1:2" x14ac:dyDescent="0.25">
      <c r="A237" t="s">
        <v>229</v>
      </c>
      <c r="B237" s="2">
        <v>1.5819881499999999</v>
      </c>
    </row>
    <row r="238" spans="1:2" x14ac:dyDescent="0.25">
      <c r="A238" t="s">
        <v>230</v>
      </c>
      <c r="B238" s="2">
        <v>1.6058298099999999</v>
      </c>
    </row>
    <row r="239" spans="1:2" x14ac:dyDescent="0.25">
      <c r="A239" t="s">
        <v>231</v>
      </c>
      <c r="B239" s="2">
        <v>1.6578564499999999</v>
      </c>
    </row>
    <row r="240" spans="1:2" x14ac:dyDescent="0.25">
      <c r="A240" t="s">
        <v>232</v>
      </c>
      <c r="B240" s="2">
        <v>1.2414960500000001</v>
      </c>
    </row>
    <row r="241" spans="1:2" x14ac:dyDescent="0.25">
      <c r="A241" t="s">
        <v>233</v>
      </c>
      <c r="B241" s="2">
        <v>1.5243325700000001</v>
      </c>
    </row>
    <row r="242" spans="1:2" x14ac:dyDescent="0.25">
      <c r="A242" t="s">
        <v>234</v>
      </c>
      <c r="B242" s="2">
        <v>1.69870538</v>
      </c>
    </row>
    <row r="243" spans="1:2" x14ac:dyDescent="0.25">
      <c r="A243" t="s">
        <v>235</v>
      </c>
      <c r="B243" s="2">
        <v>1.4890576900000001</v>
      </c>
    </row>
    <row r="244" spans="1:2" x14ac:dyDescent="0.25">
      <c r="A244" t="s">
        <v>236</v>
      </c>
      <c r="B244" s="2">
        <v>1.6675812999999999</v>
      </c>
    </row>
    <row r="245" spans="1:2" x14ac:dyDescent="0.25">
      <c r="A245" t="s">
        <v>237</v>
      </c>
      <c r="B245" s="2">
        <v>1.6605912899999999</v>
      </c>
    </row>
    <row r="246" spans="1:2" x14ac:dyDescent="0.25">
      <c r="A246" t="s">
        <v>238</v>
      </c>
      <c r="B246" s="2">
        <v>1.62562574</v>
      </c>
    </row>
    <row r="247" spans="1:2" x14ac:dyDescent="0.25">
      <c r="A247" t="s">
        <v>239</v>
      </c>
      <c r="B247" s="2">
        <v>1.3370555500000001</v>
      </c>
    </row>
    <row r="248" spans="1:2" x14ac:dyDescent="0.25">
      <c r="A248" t="s">
        <v>240</v>
      </c>
      <c r="B248" s="2">
        <v>1.3200625399999999</v>
      </c>
    </row>
    <row r="249" spans="1:2" x14ac:dyDescent="0.25">
      <c r="A249" t="s">
        <v>241</v>
      </c>
      <c r="B249" s="2">
        <v>1.5856876499999999</v>
      </c>
    </row>
    <row r="250" spans="1:2" x14ac:dyDescent="0.25">
      <c r="A250" t="s">
        <v>242</v>
      </c>
      <c r="B250" s="2">
        <v>1.50615261</v>
      </c>
    </row>
    <row r="251" spans="1:2" x14ac:dyDescent="0.25">
      <c r="A251" t="s">
        <v>243</v>
      </c>
      <c r="B251" s="2">
        <v>1.3186015600000001</v>
      </c>
    </row>
    <row r="252" spans="1:2" x14ac:dyDescent="0.25">
      <c r="A252" t="s">
        <v>244</v>
      </c>
      <c r="B252" s="2">
        <v>1.3880488200000001</v>
      </c>
    </row>
    <row r="253" spans="1:2" x14ac:dyDescent="0.25">
      <c r="A253" t="s">
        <v>245</v>
      </c>
      <c r="B253" s="2">
        <v>1.3461709799999999</v>
      </c>
    </row>
    <row r="254" spans="1:2" x14ac:dyDescent="0.25">
      <c r="A254" t="s">
        <v>246</v>
      </c>
      <c r="B254" s="2">
        <v>1.49345587</v>
      </c>
    </row>
    <row r="255" spans="1:2" x14ac:dyDescent="0.25">
      <c r="A255" t="s">
        <v>247</v>
      </c>
      <c r="B255" s="2">
        <v>1.57052703</v>
      </c>
    </row>
    <row r="256" spans="1:2" x14ac:dyDescent="0.25">
      <c r="A256" t="s">
        <v>248</v>
      </c>
      <c r="B256" s="2">
        <v>1.1150839299999999</v>
      </c>
    </row>
    <row r="257" spans="1:2" x14ac:dyDescent="0.25">
      <c r="A257" t="s">
        <v>249</v>
      </c>
      <c r="B257" s="2">
        <v>1.5287669100000001</v>
      </c>
    </row>
    <row r="258" spans="1:2" x14ac:dyDescent="0.25">
      <c r="A258" t="s">
        <v>250</v>
      </c>
      <c r="B258" s="2">
        <v>1.60777653</v>
      </c>
    </row>
    <row r="259" spans="1:2" x14ac:dyDescent="0.25">
      <c r="A259" t="s">
        <v>251</v>
      </c>
      <c r="B259" s="2">
        <v>1.3905784999999999</v>
      </c>
    </row>
    <row r="260" spans="1:2" x14ac:dyDescent="0.25">
      <c r="A260" t="s">
        <v>252</v>
      </c>
      <c r="B260" s="2">
        <v>1.4435590300000001</v>
      </c>
    </row>
    <row r="261" spans="1:2" x14ac:dyDescent="0.25">
      <c r="A261" t="s">
        <v>253</v>
      </c>
      <c r="B261" s="2">
        <v>1.3659177199999999</v>
      </c>
    </row>
    <row r="262" spans="1:2" x14ac:dyDescent="0.25">
      <c r="A262" t="s">
        <v>254</v>
      </c>
      <c r="B262" s="2">
        <v>1.2562997899999999</v>
      </c>
    </row>
    <row r="263" spans="1:2" x14ac:dyDescent="0.25">
      <c r="A263" t="s">
        <v>255</v>
      </c>
      <c r="B263" s="8">
        <v>1.1978143999999999</v>
      </c>
    </row>
    <row r="264" spans="1:2" x14ac:dyDescent="0.25">
      <c r="A264" t="s">
        <v>256</v>
      </c>
      <c r="B264" s="2">
        <v>1.36854217</v>
      </c>
    </row>
    <row r="265" spans="1:2" x14ac:dyDescent="0.25">
      <c r="A265" t="s">
        <v>257</v>
      </c>
      <c r="B265" s="2">
        <v>1.68198815</v>
      </c>
    </row>
    <row r="266" spans="1:2" x14ac:dyDescent="0.25">
      <c r="A266" t="s">
        <v>258</v>
      </c>
      <c r="B266" s="2">
        <v>1.5202315399999999</v>
      </c>
    </row>
    <row r="267" spans="1:2" x14ac:dyDescent="0.25">
      <c r="A267" t="s">
        <v>259</v>
      </c>
      <c r="B267" s="2">
        <v>1.3754145799999999</v>
      </c>
    </row>
    <row r="268" spans="1:2" x14ac:dyDescent="0.25">
      <c r="A268" t="s">
        <v>260</v>
      </c>
      <c r="B268" s="2">
        <v>1.4695172299999999</v>
      </c>
    </row>
    <row r="269" spans="1:2" x14ac:dyDescent="0.25">
      <c r="A269" t="s">
        <v>261</v>
      </c>
      <c r="B269" s="2">
        <v>1.68390379</v>
      </c>
    </row>
    <row r="270" spans="1:2" x14ac:dyDescent="0.25">
      <c r="A270" t="s">
        <v>262</v>
      </c>
      <c r="B270" s="2">
        <v>1.8779121700000001</v>
      </c>
    </row>
    <row r="271" spans="1:2" x14ac:dyDescent="0.25">
      <c r="A271" t="s">
        <v>263</v>
      </c>
      <c r="B271" s="2">
        <v>1.58734679</v>
      </c>
    </row>
    <row r="272" spans="1:2" x14ac:dyDescent="0.25">
      <c r="A272" t="s">
        <v>264</v>
      </c>
      <c r="B272" s="2">
        <v>1.17839227</v>
      </c>
    </row>
    <row r="273" spans="1:2" x14ac:dyDescent="0.25">
      <c r="A273" t="s">
        <v>265</v>
      </c>
      <c r="B273" s="2">
        <v>1.2543400199999999</v>
      </c>
    </row>
    <row r="274" spans="1:2" x14ac:dyDescent="0.25">
      <c r="A274" t="s">
        <v>266</v>
      </c>
      <c r="B274" s="2">
        <v>1.2242252499999999</v>
      </c>
    </row>
    <row r="275" spans="1:2" x14ac:dyDescent="0.25">
      <c r="A275" t="s">
        <v>267</v>
      </c>
      <c r="B275" s="2">
        <v>1.3466328299999999</v>
      </c>
    </row>
    <row r="276" spans="1:2" x14ac:dyDescent="0.25">
      <c r="A276" t="s">
        <v>268</v>
      </c>
      <c r="B276" s="2">
        <v>1.49234562</v>
      </c>
    </row>
    <row r="277" spans="1:2" x14ac:dyDescent="0.25">
      <c r="A277" t="s">
        <v>269</v>
      </c>
      <c r="B277" s="2">
        <v>1.7593758799999999</v>
      </c>
    </row>
    <row r="278" spans="1:2" x14ac:dyDescent="0.25">
      <c r="A278" t="s">
        <v>270</v>
      </c>
      <c r="B278" s="5">
        <v>0.97870995000000005</v>
      </c>
    </row>
    <row r="279" spans="1:2" x14ac:dyDescent="0.25">
      <c r="A279" t="s">
        <v>271</v>
      </c>
      <c r="B279" s="2">
        <v>1.44966168</v>
      </c>
    </row>
    <row r="280" spans="1:2" x14ac:dyDescent="0.25">
      <c r="A280" t="s">
        <v>272</v>
      </c>
      <c r="B280" s="2">
        <v>1.5519694799999999</v>
      </c>
    </row>
    <row r="281" spans="1:2" x14ac:dyDescent="0.25">
      <c r="A281" t="s">
        <v>273</v>
      </c>
      <c r="B281" s="2">
        <v>1.5383482500000001</v>
      </c>
    </row>
    <row r="282" spans="1:2" x14ac:dyDescent="0.25">
      <c r="A282" t="s">
        <v>274</v>
      </c>
      <c r="B282" s="2">
        <v>1.33656365</v>
      </c>
    </row>
    <row r="283" spans="1:2" x14ac:dyDescent="0.25">
      <c r="A283" t="s">
        <v>275</v>
      </c>
      <c r="B283" s="2">
        <v>1.31826913</v>
      </c>
    </row>
    <row r="284" spans="1:2" x14ac:dyDescent="0.25">
      <c r="A284" t="s">
        <v>276</v>
      </c>
      <c r="B284" s="8">
        <v>1.0934974500000001</v>
      </c>
    </row>
    <row r="285" spans="1:2" x14ac:dyDescent="0.25">
      <c r="A285" t="s">
        <v>277</v>
      </c>
      <c r="B285" s="2">
        <v>1.4846071700000001</v>
      </c>
    </row>
    <row r="286" spans="1:2" x14ac:dyDescent="0.25">
      <c r="A286" t="s">
        <v>278</v>
      </c>
      <c r="B286" s="2">
        <v>1.4368147499999999</v>
      </c>
    </row>
    <row r="287" spans="1:2" x14ac:dyDescent="0.25">
      <c r="A287" t="s">
        <v>279</v>
      </c>
      <c r="B287" s="2">
        <v>1.38577331</v>
      </c>
    </row>
    <row r="288" spans="1:2" x14ac:dyDescent="0.25">
      <c r="A288" t="s">
        <v>280</v>
      </c>
      <c r="B288" s="2">
        <v>1.57242507</v>
      </c>
    </row>
    <row r="289" spans="1:2" x14ac:dyDescent="0.25">
      <c r="A289" t="s">
        <v>281</v>
      </c>
      <c r="B289" s="2">
        <v>1.50719672</v>
      </c>
    </row>
    <row r="290" spans="1:2" x14ac:dyDescent="0.25">
      <c r="A290" t="s">
        <v>282</v>
      </c>
      <c r="B290" s="2">
        <v>1.5467892999999999</v>
      </c>
    </row>
    <row r="291" spans="1:2" x14ac:dyDescent="0.25">
      <c r="A291" t="s">
        <v>283</v>
      </c>
      <c r="B291" s="2">
        <v>1.54323703</v>
      </c>
    </row>
    <row r="292" spans="1:2" x14ac:dyDescent="0.25">
      <c r="A292" t="s">
        <v>284</v>
      </c>
      <c r="B292" s="2">
        <v>1.50184217</v>
      </c>
    </row>
    <row r="293" spans="1:2" x14ac:dyDescent="0.25">
      <c r="A293" t="s">
        <v>285</v>
      </c>
      <c r="B293" s="2">
        <v>1.18517695</v>
      </c>
    </row>
    <row r="294" spans="1:2" x14ac:dyDescent="0.25">
      <c r="A294" t="s">
        <v>286</v>
      </c>
      <c r="B294" s="2">
        <v>1.47717549</v>
      </c>
    </row>
    <row r="295" spans="1:2" x14ac:dyDescent="0.25">
      <c r="A295" t="s">
        <v>287</v>
      </c>
      <c r="B295" s="2">
        <v>1.3625415700000001</v>
      </c>
    </row>
    <row r="296" spans="1:2" x14ac:dyDescent="0.25">
      <c r="A296" t="s">
        <v>288</v>
      </c>
      <c r="B296" s="2">
        <v>1.53551974</v>
      </c>
    </row>
    <row r="297" spans="1:2" x14ac:dyDescent="0.25">
      <c r="A297" t="s">
        <v>289</v>
      </c>
      <c r="B297" s="2">
        <v>1.46127908</v>
      </c>
    </row>
    <row r="298" spans="1:2" x14ac:dyDescent="0.25">
      <c r="A298" t="s">
        <v>290</v>
      </c>
      <c r="B298" s="2">
        <v>1.5898227899999999</v>
      </c>
    </row>
    <row r="299" spans="1:2" x14ac:dyDescent="0.25">
      <c r="A299" t="s">
        <v>291</v>
      </c>
      <c r="B299" s="2">
        <v>1.3648743000000001</v>
      </c>
    </row>
    <row r="300" spans="1:2" x14ac:dyDescent="0.25">
      <c r="A300" t="s">
        <v>327</v>
      </c>
      <c r="B300" s="2">
        <v>0.41740592999999998</v>
      </c>
    </row>
    <row r="301" spans="1:2" x14ac:dyDescent="0.25">
      <c r="A301" t="s">
        <v>328</v>
      </c>
      <c r="B301" s="2">
        <v>0.33099634</v>
      </c>
    </row>
    <row r="302" spans="1:2" x14ac:dyDescent="0.25">
      <c r="A302" t="s">
        <v>329</v>
      </c>
      <c r="B302" s="2">
        <v>0.50134285000000001</v>
      </c>
    </row>
    <row r="303" spans="1:2" x14ac:dyDescent="0.25">
      <c r="A303" t="s">
        <v>295</v>
      </c>
      <c r="B303" s="2">
        <v>0.31621494</v>
      </c>
    </row>
    <row r="304" spans="1:2" x14ac:dyDescent="0.25">
      <c r="A304" t="s">
        <v>298</v>
      </c>
      <c r="B304" s="2">
        <v>0.64524767999999999</v>
      </c>
    </row>
    <row r="305" spans="1:2" x14ac:dyDescent="0.25">
      <c r="A305" t="s">
        <v>330</v>
      </c>
      <c r="B305" s="2">
        <v>0.47192651000000002</v>
      </c>
    </row>
    <row r="306" spans="1:2" x14ac:dyDescent="0.25">
      <c r="A306" t="s">
        <v>331</v>
      </c>
      <c r="B306" s="2">
        <v>0.87847681</v>
      </c>
    </row>
    <row r="307" spans="1:2" x14ac:dyDescent="0.25">
      <c r="A307" t="s">
        <v>296</v>
      </c>
      <c r="B307" s="2">
        <v>0.87221367000000005</v>
      </c>
    </row>
    <row r="308" spans="1:2" x14ac:dyDescent="0.25">
      <c r="A308" t="s">
        <v>332</v>
      </c>
      <c r="B308" s="2">
        <v>0.15803634</v>
      </c>
    </row>
    <row r="309" spans="1:2" x14ac:dyDescent="0.25">
      <c r="A309" t="s">
        <v>333</v>
      </c>
      <c r="B309" s="2">
        <v>0.96343212</v>
      </c>
    </row>
    <row r="310" spans="1:2" x14ac:dyDescent="0.25">
      <c r="A310" t="s">
        <v>334</v>
      </c>
      <c r="B310" s="2">
        <v>0.89841168999999999</v>
      </c>
    </row>
    <row r="311" spans="1:2" x14ac:dyDescent="0.25">
      <c r="A311" t="s">
        <v>297</v>
      </c>
      <c r="B311" s="2">
        <v>0.89695400000000003</v>
      </c>
    </row>
    <row r="312" spans="1:2" x14ac:dyDescent="0.25">
      <c r="A312" t="s">
        <v>335</v>
      </c>
      <c r="B312" s="2">
        <v>0.39278972000000001</v>
      </c>
    </row>
    <row r="313" spans="1:2" x14ac:dyDescent="0.25">
      <c r="A313" t="s">
        <v>299</v>
      </c>
      <c r="B313" s="2">
        <v>0.54055138999999996</v>
      </c>
    </row>
    <row r="314" spans="1:2" x14ac:dyDescent="0.25">
      <c r="A314" t="s">
        <v>336</v>
      </c>
      <c r="B314" s="2">
        <v>0.46293782</v>
      </c>
    </row>
    <row r="315" spans="1:2" x14ac:dyDescent="0.25">
      <c r="A315" t="s">
        <v>337</v>
      </c>
      <c r="B315" s="2">
        <v>0.39577951</v>
      </c>
    </row>
    <row r="316" spans="1:2" x14ac:dyDescent="0.25">
      <c r="A316" t="s">
        <v>338</v>
      </c>
      <c r="B316" s="2">
        <v>0.34566881999999999</v>
      </c>
    </row>
    <row r="317" spans="1:2" x14ac:dyDescent="0.25">
      <c r="A317" t="s">
        <v>339</v>
      </c>
      <c r="B317" s="2">
        <v>0.16078547000000001</v>
      </c>
    </row>
    <row r="318" spans="1:2" x14ac:dyDescent="0.25">
      <c r="A318" t="s">
        <v>340</v>
      </c>
      <c r="B318" s="2">
        <v>7.6595339999999998E-2</v>
      </c>
    </row>
    <row r="319" spans="1:2" x14ac:dyDescent="0.25">
      <c r="A319" t="s">
        <v>341</v>
      </c>
      <c r="B319" s="2">
        <v>6.5295759999999994E-2</v>
      </c>
    </row>
    <row r="320" spans="1:2" x14ac:dyDescent="0.25">
      <c r="A320" t="s">
        <v>342</v>
      </c>
      <c r="B320" s="2">
        <v>-5.508702E-2</v>
      </c>
    </row>
    <row r="321" spans="1:2" x14ac:dyDescent="0.25">
      <c r="A321" t="s">
        <v>343</v>
      </c>
      <c r="B321" s="2">
        <v>0.19599758</v>
      </c>
    </row>
    <row r="322" spans="1:2" x14ac:dyDescent="0.25">
      <c r="A322" t="s">
        <v>344</v>
      </c>
      <c r="B322" s="2">
        <v>-0.61933167</v>
      </c>
    </row>
    <row r="323" spans="1:2" x14ac:dyDescent="0.25">
      <c r="A323" t="s">
        <v>345</v>
      </c>
      <c r="B323" s="2">
        <v>-0.18159612999999999</v>
      </c>
    </row>
    <row r="324" spans="1:2" x14ac:dyDescent="0.25">
      <c r="A324" t="s">
        <v>294</v>
      </c>
      <c r="B324" s="2">
        <v>0.17825278999999999</v>
      </c>
    </row>
    <row r="325" spans="1:2" x14ac:dyDescent="0.25">
      <c r="A325" t="s">
        <v>292</v>
      </c>
      <c r="B325" s="2">
        <v>0.53912808000000001</v>
      </c>
    </row>
    <row r="326" spans="1:2" x14ac:dyDescent="0.25">
      <c r="A326" t="s">
        <v>293</v>
      </c>
      <c r="B326" s="2">
        <v>0.29289478000000002</v>
      </c>
    </row>
    <row r="327" spans="1:2" x14ac:dyDescent="0.25">
      <c r="A327" t="s">
        <v>346</v>
      </c>
      <c r="B327" s="2">
        <v>0.86514093000000003</v>
      </c>
    </row>
    <row r="328" spans="1:2" x14ac:dyDescent="0.25">
      <c r="A328" t="s">
        <v>347</v>
      </c>
      <c r="B328" s="2">
        <v>0.70742791000000005</v>
      </c>
    </row>
    <row r="329" spans="1:2" x14ac:dyDescent="0.25">
      <c r="A329" t="s">
        <v>348</v>
      </c>
      <c r="B329" s="2">
        <v>0.89826110000000003</v>
      </c>
    </row>
    <row r="330" spans="1:2" x14ac:dyDescent="0.25">
      <c r="A330" t="s">
        <v>349</v>
      </c>
      <c r="B330" s="2">
        <v>1.0933534199999999</v>
      </c>
    </row>
    <row r="331" spans="1:2" x14ac:dyDescent="0.25">
      <c r="A331" t="s">
        <v>350</v>
      </c>
      <c r="B331" s="2">
        <v>0.49577470000000001</v>
      </c>
    </row>
    <row r="332" spans="1:2" x14ac:dyDescent="0.25">
      <c r="A332" t="s">
        <v>351</v>
      </c>
      <c r="B332" s="2">
        <v>1.2182152399999999</v>
      </c>
    </row>
    <row r="333" spans="1:2" x14ac:dyDescent="0.25">
      <c r="A333" t="s">
        <v>352</v>
      </c>
      <c r="B333" s="2">
        <v>0.23248042999999999</v>
      </c>
    </row>
    <row r="334" spans="1:2" x14ac:dyDescent="0.25">
      <c r="A334" t="s">
        <v>353</v>
      </c>
      <c r="B334" s="2">
        <v>0.39094857</v>
      </c>
    </row>
    <row r="335" spans="1:2" x14ac:dyDescent="0.25">
      <c r="A335" t="s">
        <v>354</v>
      </c>
      <c r="B335" s="2">
        <v>1.32114818</v>
      </c>
    </row>
    <row r="336" spans="1:2" x14ac:dyDescent="0.25">
      <c r="A336" t="s">
        <v>355</v>
      </c>
      <c r="B336" s="2">
        <v>0.47212610999999999</v>
      </c>
    </row>
    <row r="337" spans="1:2" x14ac:dyDescent="0.25">
      <c r="A337" t="s">
        <v>356</v>
      </c>
      <c r="B337" s="2">
        <v>0.57159028999999995</v>
      </c>
    </row>
    <row r="338" spans="1:2" x14ac:dyDescent="0.25">
      <c r="A338" t="s">
        <v>357</v>
      </c>
      <c r="B338" s="2">
        <v>0.85398313999999997</v>
      </c>
    </row>
    <row r="339" spans="1:2" x14ac:dyDescent="0.25">
      <c r="A339" t="s">
        <v>358</v>
      </c>
      <c r="B339" s="2">
        <v>1.0577227600000001</v>
      </c>
    </row>
    <row r="340" spans="1:2" x14ac:dyDescent="0.25">
      <c r="A340" t="s">
        <v>359</v>
      </c>
      <c r="B340" s="2">
        <v>0.88220622000000004</v>
      </c>
    </row>
    <row r="341" spans="1:2" x14ac:dyDescent="0.25">
      <c r="A341" t="s">
        <v>360</v>
      </c>
      <c r="B341" s="2">
        <v>0.73369534000000003</v>
      </c>
    </row>
    <row r="342" spans="1:2" x14ac:dyDescent="0.25">
      <c r="A342" t="s">
        <v>361</v>
      </c>
      <c r="B342" s="2">
        <v>0.64669843000000005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David</dc:creator>
  <cp:lastModifiedBy>Romain David</cp:lastModifiedBy>
  <dcterms:created xsi:type="dcterms:W3CDTF">2021-04-08T13:29:38Z</dcterms:created>
  <dcterms:modified xsi:type="dcterms:W3CDTF">2022-05-25T15:29:22Z</dcterms:modified>
</cp:coreProperties>
</file>