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zha\OneDrive - Danmarks Tekniske Universitet\Work\CFB\Manuscript\de novo vindoline biosynthesis\Revision\Source Data Files\"/>
    </mc:Choice>
  </mc:AlternateContent>
  <bookViews>
    <workbookView xWindow="0" yWindow="0" windowWidth="16080" windowHeight="5410"/>
  </bookViews>
  <sheets>
    <sheet name="Extended Data Fig 5 (mg L-1)" sheetId="4" r:id="rId1"/>
    <sheet name="Extended Data Fig 5 (uM)" sheetId="3" r:id="rId2"/>
  </sheets>
  <definedNames>
    <definedName name="MethodPointer">94861104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" i="4" l="1"/>
  <c r="T28" i="4"/>
  <c r="P28" i="4"/>
  <c r="O28" i="4"/>
  <c r="K28" i="4"/>
  <c r="J28" i="4"/>
  <c r="F28" i="4"/>
  <c r="E28" i="4"/>
  <c r="U27" i="4"/>
  <c r="T27" i="4"/>
  <c r="P27" i="4"/>
  <c r="O27" i="4"/>
  <c r="K27" i="4"/>
  <c r="J27" i="4"/>
  <c r="F27" i="4"/>
  <c r="E27" i="4"/>
  <c r="U26" i="4"/>
  <c r="T26" i="4"/>
  <c r="P26" i="4"/>
  <c r="O26" i="4"/>
  <c r="K26" i="4"/>
  <c r="J26" i="4"/>
  <c r="F26" i="4"/>
  <c r="E26" i="4"/>
  <c r="U25" i="4"/>
  <c r="T25" i="4"/>
  <c r="P25" i="4"/>
  <c r="O25" i="4"/>
  <c r="K25" i="4"/>
  <c r="J25" i="4"/>
  <c r="F25" i="4"/>
  <c r="E25" i="4"/>
  <c r="U24" i="4"/>
  <c r="T24" i="4"/>
  <c r="P24" i="4"/>
  <c r="O24" i="4"/>
  <c r="K24" i="4"/>
  <c r="J24" i="4"/>
  <c r="F24" i="4"/>
  <c r="E24" i="4"/>
  <c r="Z23" i="4"/>
  <c r="U23" i="4"/>
  <c r="T23" i="4"/>
  <c r="P23" i="4"/>
  <c r="O23" i="4"/>
  <c r="K23" i="4"/>
  <c r="J23" i="4"/>
  <c r="F23" i="4"/>
  <c r="E23" i="4"/>
  <c r="U22" i="4"/>
  <c r="T22" i="4"/>
  <c r="P22" i="4"/>
  <c r="O22" i="4"/>
  <c r="K22" i="4"/>
  <c r="J22" i="4"/>
  <c r="F22" i="4"/>
  <c r="E22" i="4"/>
  <c r="U21" i="4"/>
  <c r="T21" i="4"/>
  <c r="P21" i="4"/>
  <c r="O21" i="4"/>
  <c r="K21" i="4"/>
  <c r="J21" i="4"/>
  <c r="F21" i="4"/>
  <c r="E21" i="4"/>
  <c r="Y20" i="4"/>
  <c r="U20" i="4"/>
  <c r="T20" i="4"/>
  <c r="P20" i="4"/>
  <c r="O20" i="4"/>
  <c r="K20" i="4"/>
  <c r="J20" i="4"/>
  <c r="F20" i="4"/>
  <c r="E20" i="4"/>
  <c r="U19" i="4"/>
  <c r="T19" i="4"/>
  <c r="P19" i="4"/>
  <c r="O19" i="4"/>
  <c r="K19" i="4"/>
  <c r="J19" i="4"/>
  <c r="F19" i="4"/>
  <c r="E19" i="4"/>
  <c r="U18" i="4"/>
  <c r="T18" i="4"/>
  <c r="P18" i="4"/>
  <c r="O18" i="4"/>
  <c r="K18" i="4"/>
  <c r="J18" i="4"/>
  <c r="F18" i="4"/>
  <c r="E18" i="4"/>
  <c r="U17" i="4"/>
  <c r="T17" i="4"/>
  <c r="P17" i="4"/>
  <c r="O17" i="4"/>
  <c r="K17" i="4"/>
  <c r="J17" i="4"/>
  <c r="F17" i="4"/>
  <c r="E17" i="4"/>
  <c r="U16" i="4"/>
  <c r="T16" i="4"/>
  <c r="P16" i="4"/>
  <c r="O16" i="4"/>
  <c r="K16" i="4"/>
  <c r="J16" i="4"/>
  <c r="F16" i="4"/>
  <c r="E16" i="4"/>
  <c r="U15" i="4"/>
  <c r="T15" i="4"/>
  <c r="P15" i="4"/>
  <c r="O15" i="4"/>
  <c r="K15" i="4"/>
  <c r="J15" i="4"/>
  <c r="F15" i="4"/>
  <c r="E15" i="4"/>
  <c r="U14" i="4"/>
  <c r="T14" i="4"/>
  <c r="P14" i="4"/>
  <c r="O14" i="4"/>
  <c r="K14" i="4"/>
  <c r="J14" i="4"/>
  <c r="F14" i="4"/>
  <c r="E14" i="4"/>
  <c r="L52" i="4"/>
  <c r="U13" i="4"/>
  <c r="T13" i="4"/>
  <c r="P13" i="4"/>
  <c r="O13" i="4"/>
  <c r="K13" i="4"/>
  <c r="J13" i="4"/>
  <c r="F13" i="4"/>
  <c r="E13" i="4"/>
  <c r="Y12" i="4"/>
  <c r="U12" i="4"/>
  <c r="T12" i="4"/>
  <c r="P12" i="4"/>
  <c r="O12" i="4"/>
  <c r="K12" i="4"/>
  <c r="J12" i="4"/>
  <c r="F12" i="4"/>
  <c r="E12" i="4"/>
  <c r="U11" i="4"/>
  <c r="T11" i="4"/>
  <c r="P11" i="4"/>
  <c r="O11" i="4"/>
  <c r="K11" i="4"/>
  <c r="J11" i="4"/>
  <c r="F11" i="4"/>
  <c r="E11" i="4"/>
  <c r="U10" i="4"/>
  <c r="T10" i="4"/>
  <c r="P10" i="4"/>
  <c r="O10" i="4"/>
  <c r="K10" i="4"/>
  <c r="J10" i="4"/>
  <c r="F10" i="4"/>
  <c r="E10" i="4"/>
  <c r="U9" i="4"/>
  <c r="T9" i="4"/>
  <c r="P9" i="4"/>
  <c r="O9" i="4"/>
  <c r="K9" i="4"/>
  <c r="J9" i="4"/>
  <c r="F9" i="4"/>
  <c r="E9" i="4"/>
  <c r="Y8" i="4"/>
  <c r="U8" i="4"/>
  <c r="T8" i="4"/>
  <c r="P8" i="4"/>
  <c r="O8" i="4"/>
  <c r="K8" i="4"/>
  <c r="J8" i="4"/>
  <c r="F8" i="4"/>
  <c r="E8" i="4"/>
  <c r="U7" i="4"/>
  <c r="T7" i="4"/>
  <c r="P7" i="4"/>
  <c r="O7" i="4"/>
  <c r="K7" i="4"/>
  <c r="J7" i="4"/>
  <c r="F7" i="4"/>
  <c r="E7" i="4"/>
  <c r="U6" i="4"/>
  <c r="T6" i="4"/>
  <c r="P6" i="4"/>
  <c r="O6" i="4"/>
  <c r="K6" i="4"/>
  <c r="J6" i="4"/>
  <c r="F6" i="4"/>
  <c r="E6" i="4"/>
  <c r="U5" i="4"/>
  <c r="T5" i="4"/>
  <c r="P5" i="4"/>
  <c r="O5" i="4"/>
  <c r="K5" i="4"/>
  <c r="J5" i="4"/>
  <c r="F5" i="4"/>
  <c r="E5" i="4"/>
  <c r="Y4" i="4"/>
  <c r="U4" i="4"/>
  <c r="T4" i="4"/>
  <c r="P4" i="4"/>
  <c r="O4" i="4"/>
  <c r="K4" i="4"/>
  <c r="J4" i="4"/>
  <c r="F4" i="4"/>
  <c r="E4" i="4"/>
  <c r="U3" i="4"/>
  <c r="T3" i="4"/>
  <c r="P3" i="4"/>
  <c r="O3" i="4"/>
  <c r="K3" i="4"/>
  <c r="J3" i="4"/>
  <c r="F3" i="4"/>
  <c r="E3" i="4"/>
  <c r="D33" i="4" l="1"/>
  <c r="Z7" i="4"/>
  <c r="Y16" i="4"/>
  <c r="AA44" i="4"/>
  <c r="Z15" i="4"/>
  <c r="Y24" i="4"/>
  <c r="M38" i="4"/>
  <c r="P35" i="4"/>
  <c r="R36" i="4"/>
  <c r="C36" i="4"/>
  <c r="D56" i="4"/>
  <c r="V34" i="4"/>
  <c r="H33" i="4"/>
  <c r="T33" i="4"/>
  <c r="V36" i="4"/>
  <c r="Y28" i="4"/>
  <c r="B32" i="4"/>
  <c r="I38" i="4"/>
  <c r="N32" i="4"/>
  <c r="L35" i="4"/>
  <c r="F36" i="4"/>
  <c r="G36" i="4"/>
  <c r="T48" i="4"/>
  <c r="U38" i="4"/>
  <c r="X33" i="4"/>
  <c r="J56" i="4"/>
  <c r="J54" i="4"/>
  <c r="J52" i="4"/>
  <c r="J50" i="4"/>
  <c r="J48" i="4"/>
  <c r="J46" i="4"/>
  <c r="J44" i="4"/>
  <c r="J45" i="4"/>
  <c r="J55" i="4"/>
  <c r="J51" i="4"/>
  <c r="J47" i="4"/>
  <c r="J42" i="4"/>
  <c r="J40" i="4"/>
  <c r="J38" i="4"/>
  <c r="J49" i="4"/>
  <c r="J43" i="4"/>
  <c r="Y11" i="4"/>
  <c r="J41" i="4"/>
  <c r="J37" i="4"/>
  <c r="J35" i="4"/>
  <c r="J33" i="4"/>
  <c r="J31" i="4"/>
  <c r="J39" i="4"/>
  <c r="J53" i="4"/>
  <c r="Z56" i="4"/>
  <c r="Z54" i="4"/>
  <c r="Z52" i="4"/>
  <c r="Z50" i="4"/>
  <c r="Z48" i="4"/>
  <c r="Z46" i="4"/>
  <c r="Z44" i="4"/>
  <c r="Z55" i="4"/>
  <c r="Z51" i="4"/>
  <c r="Z47" i="4"/>
  <c r="Z42" i="4"/>
  <c r="Z40" i="4"/>
  <c r="Z38" i="4"/>
  <c r="Z43" i="4"/>
  <c r="Y27" i="4"/>
  <c r="Z45" i="4"/>
  <c r="Z53" i="4"/>
  <c r="Z41" i="4"/>
  <c r="Z35" i="4"/>
  <c r="Z33" i="4"/>
  <c r="Z31" i="4"/>
  <c r="Z49" i="4"/>
  <c r="Z39" i="4"/>
  <c r="Z37" i="4"/>
  <c r="T31" i="4"/>
  <c r="J32" i="4"/>
  <c r="P33" i="4"/>
  <c r="Q38" i="4"/>
  <c r="Y38" i="4"/>
  <c r="H31" i="4"/>
  <c r="X31" i="4"/>
  <c r="J34" i="4"/>
  <c r="Z34" i="4"/>
  <c r="E44" i="4"/>
  <c r="E38" i="4"/>
  <c r="P54" i="4"/>
  <c r="P37" i="4"/>
  <c r="Y17" i="4"/>
  <c r="R56" i="4"/>
  <c r="R54" i="4"/>
  <c r="R52" i="4"/>
  <c r="R50" i="4"/>
  <c r="R48" i="4"/>
  <c r="R46" i="4"/>
  <c r="R44" i="4"/>
  <c r="R55" i="4"/>
  <c r="R51" i="4"/>
  <c r="R47" i="4"/>
  <c r="R42" i="4"/>
  <c r="R40" i="4"/>
  <c r="R38" i="4"/>
  <c r="R45" i="4"/>
  <c r="R39" i="4"/>
  <c r="Y19" i="4"/>
  <c r="R49" i="4"/>
  <c r="R37" i="4"/>
  <c r="R35" i="4"/>
  <c r="R33" i="4"/>
  <c r="R31" i="4"/>
  <c r="R41" i="4"/>
  <c r="R53" i="4"/>
  <c r="R43" i="4"/>
  <c r="Y5" i="4"/>
  <c r="D37" i="4"/>
  <c r="D52" i="4"/>
  <c r="L40" i="4"/>
  <c r="Y13" i="4"/>
  <c r="L48" i="4"/>
  <c r="L37" i="4"/>
  <c r="N56" i="4"/>
  <c r="N54" i="4"/>
  <c r="N52" i="4"/>
  <c r="N50" i="4"/>
  <c r="N48" i="4"/>
  <c r="N46" i="4"/>
  <c r="N44" i="4"/>
  <c r="N53" i="4"/>
  <c r="N49" i="4"/>
  <c r="N45" i="4"/>
  <c r="N42" i="4"/>
  <c r="N40" i="4"/>
  <c r="N38" i="4"/>
  <c r="N55" i="4"/>
  <c r="N41" i="4"/>
  <c r="Y15" i="4"/>
  <c r="N43" i="4"/>
  <c r="N51" i="4"/>
  <c r="N39" i="4"/>
  <c r="N37" i="4"/>
  <c r="N35" i="4"/>
  <c r="N33" i="4"/>
  <c r="N31" i="4"/>
  <c r="N47" i="4"/>
  <c r="P40" i="4"/>
  <c r="T37" i="4"/>
  <c r="Y21" i="4"/>
  <c r="V56" i="4"/>
  <c r="V54" i="4"/>
  <c r="V52" i="4"/>
  <c r="V50" i="4"/>
  <c r="V48" i="4"/>
  <c r="V46" i="4"/>
  <c r="V44" i="4"/>
  <c r="V53" i="4"/>
  <c r="V49" i="4"/>
  <c r="V45" i="4"/>
  <c r="V42" i="4"/>
  <c r="V40" i="4"/>
  <c r="V38" i="4"/>
  <c r="V51" i="4"/>
  <c r="Y23" i="4"/>
  <c r="V39" i="4"/>
  <c r="V47" i="4"/>
  <c r="V43" i="4"/>
  <c r="V37" i="4"/>
  <c r="V35" i="4"/>
  <c r="V33" i="4"/>
  <c r="V31" i="4"/>
  <c r="V55" i="4"/>
  <c r="V41" i="4"/>
  <c r="X54" i="4"/>
  <c r="L31" i="4"/>
  <c r="R32" i="4"/>
  <c r="N34" i="4"/>
  <c r="D35" i="4"/>
  <c r="T35" i="4"/>
  <c r="J36" i="4"/>
  <c r="Z36" i="4"/>
  <c r="B56" i="4"/>
  <c r="B54" i="4"/>
  <c r="B52" i="4"/>
  <c r="B50" i="4"/>
  <c r="B48" i="4"/>
  <c r="B46" i="4"/>
  <c r="B44" i="4"/>
  <c r="B55" i="4"/>
  <c r="B51" i="4"/>
  <c r="B47" i="4"/>
  <c r="B42" i="4"/>
  <c r="B40" i="4"/>
  <c r="B38" i="4"/>
  <c r="B45" i="4"/>
  <c r="B53" i="4"/>
  <c r="B39" i="4"/>
  <c r="Y3" i="4"/>
  <c r="B41" i="4"/>
  <c r="B49" i="4"/>
  <c r="B37" i="4"/>
  <c r="B35" i="4"/>
  <c r="B33" i="4"/>
  <c r="B31" i="4"/>
  <c r="B43" i="4"/>
  <c r="H42" i="4"/>
  <c r="H37" i="4"/>
  <c r="Y9" i="4"/>
  <c r="X37" i="4"/>
  <c r="X50" i="4"/>
  <c r="X42" i="4"/>
  <c r="Y25" i="4"/>
  <c r="D31" i="4"/>
  <c r="Z32" i="4"/>
  <c r="F34" i="4"/>
  <c r="B36" i="4"/>
  <c r="F56" i="4"/>
  <c r="F54" i="4"/>
  <c r="F52" i="4"/>
  <c r="F50" i="4"/>
  <c r="F48" i="4"/>
  <c r="F46" i="4"/>
  <c r="F44" i="4"/>
  <c r="F53" i="4"/>
  <c r="F49" i="4"/>
  <c r="F42" i="4"/>
  <c r="F40" i="4"/>
  <c r="F38" i="4"/>
  <c r="Y7" i="4"/>
  <c r="F55" i="4"/>
  <c r="F43" i="4"/>
  <c r="F37" i="4"/>
  <c r="F35" i="4"/>
  <c r="F33" i="4"/>
  <c r="F31" i="4"/>
  <c r="F47" i="4"/>
  <c r="F39" i="4"/>
  <c r="F51" i="4"/>
  <c r="F45" i="4"/>
  <c r="F41" i="4"/>
  <c r="H46" i="4"/>
  <c r="Z3" i="4"/>
  <c r="Y6" i="4"/>
  <c r="Z11" i="4"/>
  <c r="Y14" i="4"/>
  <c r="Z19" i="4"/>
  <c r="Y22" i="4"/>
  <c r="Z27" i="4"/>
  <c r="P31" i="4"/>
  <c r="F32" i="4"/>
  <c r="V32" i="4"/>
  <c r="L33" i="4"/>
  <c r="B34" i="4"/>
  <c r="R34" i="4"/>
  <c r="H35" i="4"/>
  <c r="X35" i="4"/>
  <c r="N36" i="4"/>
  <c r="Z8" i="4"/>
  <c r="K56" i="4"/>
  <c r="K54" i="4"/>
  <c r="K52" i="4"/>
  <c r="K50" i="4"/>
  <c r="K48" i="4"/>
  <c r="K46" i="4"/>
  <c r="K55" i="4"/>
  <c r="K51" i="4"/>
  <c r="K47" i="4"/>
  <c r="K42" i="4"/>
  <c r="K40" i="4"/>
  <c r="K38" i="4"/>
  <c r="K53" i="4"/>
  <c r="K49" i="4"/>
  <c r="K43" i="4"/>
  <c r="K41" i="4"/>
  <c r="K39" i="4"/>
  <c r="Z12" i="4"/>
  <c r="O56" i="4"/>
  <c r="O54" i="4"/>
  <c r="O52" i="4"/>
  <c r="O50" i="4"/>
  <c r="O48" i="4"/>
  <c r="O46" i="4"/>
  <c r="O53" i="4"/>
  <c r="O49" i="4"/>
  <c r="O45" i="4"/>
  <c r="O44" i="4"/>
  <c r="O42" i="4"/>
  <c r="O40" i="4"/>
  <c r="O38" i="4"/>
  <c r="O55" i="4"/>
  <c r="O51" i="4"/>
  <c r="O47" i="4"/>
  <c r="O43" i="4"/>
  <c r="O41" i="4"/>
  <c r="O39" i="4"/>
  <c r="Z16" i="4"/>
  <c r="S56" i="4"/>
  <c r="S54" i="4"/>
  <c r="S52" i="4"/>
  <c r="S50" i="4"/>
  <c r="S48" i="4"/>
  <c r="S46" i="4"/>
  <c r="S55" i="4"/>
  <c r="S51" i="4"/>
  <c r="S47" i="4"/>
  <c r="S42" i="4"/>
  <c r="S40" i="4"/>
  <c r="S38" i="4"/>
  <c r="S44" i="4"/>
  <c r="S53" i="4"/>
  <c r="S49" i="4"/>
  <c r="S45" i="4"/>
  <c r="S43" i="4"/>
  <c r="S41" i="4"/>
  <c r="S39" i="4"/>
  <c r="Z20" i="4"/>
  <c r="W56" i="4"/>
  <c r="W54" i="4"/>
  <c r="W52" i="4"/>
  <c r="W50" i="4"/>
  <c r="W48" i="4"/>
  <c r="W46" i="4"/>
  <c r="W53" i="4"/>
  <c r="W49" i="4"/>
  <c r="W45" i="4"/>
  <c r="W42" i="4"/>
  <c r="W40" i="4"/>
  <c r="W38" i="4"/>
  <c r="W55" i="4"/>
  <c r="W51" i="4"/>
  <c r="W47" i="4"/>
  <c r="W44" i="4"/>
  <c r="W43" i="4"/>
  <c r="W41" i="4"/>
  <c r="W39" i="4"/>
  <c r="Z24" i="4"/>
  <c r="AA56" i="4"/>
  <c r="AA54" i="4"/>
  <c r="AA52" i="4"/>
  <c r="AA50" i="4"/>
  <c r="AA48" i="4"/>
  <c r="AA46" i="4"/>
  <c r="AA55" i="4"/>
  <c r="AA51" i="4"/>
  <c r="AA47" i="4"/>
  <c r="AA42" i="4"/>
  <c r="AA40" i="4"/>
  <c r="AA38" i="4"/>
  <c r="AA53" i="4"/>
  <c r="AA49" i="4"/>
  <c r="AA45" i="4"/>
  <c r="AA43" i="4"/>
  <c r="AA41" i="4"/>
  <c r="AA39" i="4"/>
  <c r="Z28" i="4"/>
  <c r="E31" i="4"/>
  <c r="I31" i="4"/>
  <c r="M31" i="4"/>
  <c r="Q31" i="4"/>
  <c r="U31" i="4"/>
  <c r="Y31" i="4"/>
  <c r="C32" i="4"/>
  <c r="G32" i="4"/>
  <c r="K32" i="4"/>
  <c r="O32" i="4"/>
  <c r="S32" i="4"/>
  <c r="W32" i="4"/>
  <c r="AA32" i="4"/>
  <c r="E33" i="4"/>
  <c r="I33" i="4"/>
  <c r="M33" i="4"/>
  <c r="Q33" i="4"/>
  <c r="U33" i="4"/>
  <c r="Y33" i="4"/>
  <c r="C34" i="4"/>
  <c r="G34" i="4"/>
  <c r="K34" i="4"/>
  <c r="O34" i="4"/>
  <c r="S34" i="4"/>
  <c r="W34" i="4"/>
  <c r="AA34" i="4"/>
  <c r="E35" i="4"/>
  <c r="I35" i="4"/>
  <c r="M35" i="4"/>
  <c r="Q35" i="4"/>
  <c r="U35" i="4"/>
  <c r="Y35" i="4"/>
  <c r="K36" i="4"/>
  <c r="O36" i="4"/>
  <c r="S36" i="4"/>
  <c r="W36" i="4"/>
  <c r="AA36" i="4"/>
  <c r="E37" i="4"/>
  <c r="I37" i="4"/>
  <c r="M37" i="4"/>
  <c r="Q37" i="4"/>
  <c r="U37" i="4"/>
  <c r="H38" i="4"/>
  <c r="P38" i="4"/>
  <c r="X38" i="4"/>
  <c r="L42" i="4"/>
  <c r="K44" i="4"/>
  <c r="C56" i="4"/>
  <c r="C54" i="4"/>
  <c r="C52" i="4"/>
  <c r="C50" i="4"/>
  <c r="C48" i="4"/>
  <c r="C46" i="4"/>
  <c r="C55" i="4"/>
  <c r="C51" i="4"/>
  <c r="C47" i="4"/>
  <c r="C42" i="4"/>
  <c r="C40" i="4"/>
  <c r="C38" i="4"/>
  <c r="C45" i="4"/>
  <c r="C44" i="4"/>
  <c r="C53" i="4"/>
  <c r="C49" i="4"/>
  <c r="C43" i="4"/>
  <c r="C41" i="4"/>
  <c r="C39" i="4"/>
  <c r="G56" i="4"/>
  <c r="G54" i="4"/>
  <c r="G52" i="4"/>
  <c r="G50" i="4"/>
  <c r="G48" i="4"/>
  <c r="G46" i="4"/>
  <c r="G53" i="4"/>
  <c r="G49" i="4"/>
  <c r="G42" i="4"/>
  <c r="G40" i="4"/>
  <c r="G38" i="4"/>
  <c r="G55" i="4"/>
  <c r="G51" i="4"/>
  <c r="G47" i="4"/>
  <c r="G45" i="4"/>
  <c r="G44" i="4"/>
  <c r="G43" i="4"/>
  <c r="G41" i="4"/>
  <c r="G39" i="4"/>
  <c r="D55" i="4"/>
  <c r="D53" i="4"/>
  <c r="D51" i="4"/>
  <c r="D49" i="4"/>
  <c r="D47" i="4"/>
  <c r="D45" i="4"/>
  <c r="D44" i="4"/>
  <c r="D54" i="4"/>
  <c r="D50" i="4"/>
  <c r="D46" i="4"/>
  <c r="D43" i="4"/>
  <c r="D41" i="4"/>
  <c r="D39" i="4"/>
  <c r="Z5" i="4"/>
  <c r="H55" i="4"/>
  <c r="H53" i="4"/>
  <c r="H51" i="4"/>
  <c r="H49" i="4"/>
  <c r="H47" i="4"/>
  <c r="H45" i="4"/>
  <c r="H56" i="4"/>
  <c r="H52" i="4"/>
  <c r="H48" i="4"/>
  <c r="H44" i="4"/>
  <c r="H43" i="4"/>
  <c r="H41" i="4"/>
  <c r="H39" i="4"/>
  <c r="Z9" i="4"/>
  <c r="Y10" i="4"/>
  <c r="L55" i="4"/>
  <c r="L53" i="4"/>
  <c r="L51" i="4"/>
  <c r="L49" i="4"/>
  <c r="L47" i="4"/>
  <c r="L45" i="4"/>
  <c r="L54" i="4"/>
  <c r="L50" i="4"/>
  <c r="L46" i="4"/>
  <c r="L43" i="4"/>
  <c r="L41" i="4"/>
  <c r="L39" i="4"/>
  <c r="L44" i="4"/>
  <c r="Z13" i="4"/>
  <c r="P55" i="4"/>
  <c r="P53" i="4"/>
  <c r="P51" i="4"/>
  <c r="P49" i="4"/>
  <c r="P47" i="4"/>
  <c r="P45" i="4"/>
  <c r="P56" i="4"/>
  <c r="P52" i="4"/>
  <c r="P48" i="4"/>
  <c r="P43" i="4"/>
  <c r="P41" i="4"/>
  <c r="P39" i="4"/>
  <c r="Z17" i="4"/>
  <c r="Y18" i="4"/>
  <c r="T55" i="4"/>
  <c r="T53" i="4"/>
  <c r="T51" i="4"/>
  <c r="T49" i="4"/>
  <c r="T47" i="4"/>
  <c r="T45" i="4"/>
  <c r="T44" i="4"/>
  <c r="T54" i="4"/>
  <c r="T50" i="4"/>
  <c r="T46" i="4"/>
  <c r="T43" i="4"/>
  <c r="T41" i="4"/>
  <c r="T39" i="4"/>
  <c r="Z21" i="4"/>
  <c r="X55" i="4"/>
  <c r="X53" i="4"/>
  <c r="X51" i="4"/>
  <c r="X49" i="4"/>
  <c r="X47" i="4"/>
  <c r="X45" i="4"/>
  <c r="X56" i="4"/>
  <c r="X52" i="4"/>
  <c r="X48" i="4"/>
  <c r="X44" i="4"/>
  <c r="X43" i="4"/>
  <c r="X41" i="4"/>
  <c r="X39" i="4"/>
  <c r="Z25" i="4"/>
  <c r="Y26" i="4"/>
  <c r="D32" i="4"/>
  <c r="H32" i="4"/>
  <c r="L32" i="4"/>
  <c r="P32" i="4"/>
  <c r="T32" i="4"/>
  <c r="X32" i="4"/>
  <c r="D34" i="4"/>
  <c r="H34" i="4"/>
  <c r="L34" i="4"/>
  <c r="P34" i="4"/>
  <c r="T34" i="4"/>
  <c r="X34" i="4"/>
  <c r="D36" i="4"/>
  <c r="H36" i="4"/>
  <c r="L36" i="4"/>
  <c r="P36" i="4"/>
  <c r="T36" i="4"/>
  <c r="X36" i="4"/>
  <c r="AA37" i="4"/>
  <c r="D40" i="4"/>
  <c r="T40" i="4"/>
  <c r="P42" i="4"/>
  <c r="P44" i="4"/>
  <c r="K45" i="4"/>
  <c r="P46" i="4"/>
  <c r="H50" i="4"/>
  <c r="T52" i="4"/>
  <c r="L56" i="4"/>
  <c r="Z4" i="4"/>
  <c r="E55" i="4"/>
  <c r="E53" i="4"/>
  <c r="E51" i="4"/>
  <c r="E49" i="4"/>
  <c r="E47" i="4"/>
  <c r="E54" i="4"/>
  <c r="E50" i="4"/>
  <c r="E46" i="4"/>
  <c r="E45" i="4"/>
  <c r="E43" i="4"/>
  <c r="E41" i="4"/>
  <c r="E39" i="4"/>
  <c r="E56" i="4"/>
  <c r="E52" i="4"/>
  <c r="E48" i="4"/>
  <c r="E42" i="4"/>
  <c r="E40" i="4"/>
  <c r="Z6" i="4"/>
  <c r="I55" i="4"/>
  <c r="I53" i="4"/>
  <c r="I51" i="4"/>
  <c r="I49" i="4"/>
  <c r="I47" i="4"/>
  <c r="I56" i="4"/>
  <c r="I52" i="4"/>
  <c r="I48" i="4"/>
  <c r="I44" i="4"/>
  <c r="I43" i="4"/>
  <c r="I41" i="4"/>
  <c r="I39" i="4"/>
  <c r="I45" i="4"/>
  <c r="I54" i="4"/>
  <c r="I50" i="4"/>
  <c r="I46" i="4"/>
  <c r="I42" i="4"/>
  <c r="I40" i="4"/>
  <c r="Z10" i="4"/>
  <c r="M55" i="4"/>
  <c r="M53" i="4"/>
  <c r="M51" i="4"/>
  <c r="M49" i="4"/>
  <c r="M47" i="4"/>
  <c r="M54" i="4"/>
  <c r="M50" i="4"/>
  <c r="M46" i="4"/>
  <c r="M43" i="4"/>
  <c r="M41" i="4"/>
  <c r="M39" i="4"/>
  <c r="M44" i="4"/>
  <c r="M56" i="4"/>
  <c r="M52" i="4"/>
  <c r="M48" i="4"/>
  <c r="M45" i="4"/>
  <c r="M42" i="4"/>
  <c r="M40" i="4"/>
  <c r="Z14" i="4"/>
  <c r="Q55" i="4"/>
  <c r="Q53" i="4"/>
  <c r="Q51" i="4"/>
  <c r="Q49" i="4"/>
  <c r="Q47" i="4"/>
  <c r="Q45" i="4"/>
  <c r="Q56" i="4"/>
  <c r="Q52" i="4"/>
  <c r="Q48" i="4"/>
  <c r="Q43" i="4"/>
  <c r="Q41" i="4"/>
  <c r="Q39" i="4"/>
  <c r="Q54" i="4"/>
  <c r="Q50" i="4"/>
  <c r="Q46" i="4"/>
  <c r="Q44" i="4"/>
  <c r="Q42" i="4"/>
  <c r="Q40" i="4"/>
  <c r="Z18" i="4"/>
  <c r="U55" i="4"/>
  <c r="U53" i="4"/>
  <c r="U51" i="4"/>
  <c r="U49" i="4"/>
  <c r="U47" i="4"/>
  <c r="U45" i="4"/>
  <c r="U54" i="4"/>
  <c r="U50" i="4"/>
  <c r="U46" i="4"/>
  <c r="U43" i="4"/>
  <c r="U41" i="4"/>
  <c r="U39" i="4"/>
  <c r="U56" i="4"/>
  <c r="U52" i="4"/>
  <c r="U48" i="4"/>
  <c r="U42" i="4"/>
  <c r="U40" i="4"/>
  <c r="Z22" i="4"/>
  <c r="Y55" i="4"/>
  <c r="Y53" i="4"/>
  <c r="Y51" i="4"/>
  <c r="Y49" i="4"/>
  <c r="Y47" i="4"/>
  <c r="Y45" i="4"/>
  <c r="Y56" i="4"/>
  <c r="Y52" i="4"/>
  <c r="Y48" i="4"/>
  <c r="Y44" i="4"/>
  <c r="Y43" i="4"/>
  <c r="Y41" i="4"/>
  <c r="Y39" i="4"/>
  <c r="Y37" i="4"/>
  <c r="Y54" i="4"/>
  <c r="Y50" i="4"/>
  <c r="Y46" i="4"/>
  <c r="Y42" i="4"/>
  <c r="Y40" i="4"/>
  <c r="Z26" i="4"/>
  <c r="C31" i="4"/>
  <c r="G31" i="4"/>
  <c r="K31" i="4"/>
  <c r="O31" i="4"/>
  <c r="S31" i="4"/>
  <c r="W31" i="4"/>
  <c r="AA31" i="4"/>
  <c r="E32" i="4"/>
  <c r="I32" i="4"/>
  <c r="M32" i="4"/>
  <c r="Q32" i="4"/>
  <c r="U32" i="4"/>
  <c r="Y32" i="4"/>
  <c r="C33" i="4"/>
  <c r="G33" i="4"/>
  <c r="K33" i="4"/>
  <c r="O33" i="4"/>
  <c r="S33" i="4"/>
  <c r="W33" i="4"/>
  <c r="AA33" i="4"/>
  <c r="E34" i="4"/>
  <c r="I34" i="4"/>
  <c r="M34" i="4"/>
  <c r="Q34" i="4"/>
  <c r="U34" i="4"/>
  <c r="Y34" i="4"/>
  <c r="C35" i="4"/>
  <c r="G35" i="4"/>
  <c r="K35" i="4"/>
  <c r="O35" i="4"/>
  <c r="S35" i="4"/>
  <c r="W35" i="4"/>
  <c r="AA35" i="4"/>
  <c r="E36" i="4"/>
  <c r="I36" i="4"/>
  <c r="M36" i="4"/>
  <c r="Q36" i="4"/>
  <c r="U36" i="4"/>
  <c r="Y36" i="4"/>
  <c r="C37" i="4"/>
  <c r="G37" i="4"/>
  <c r="K37" i="4"/>
  <c r="O37" i="4"/>
  <c r="S37" i="4"/>
  <c r="W37" i="4"/>
  <c r="D38" i="4"/>
  <c r="L38" i="4"/>
  <c r="T38" i="4"/>
  <c r="H40" i="4"/>
  <c r="X40" i="4"/>
  <c r="D42" i="4"/>
  <c r="T42" i="4"/>
  <c r="U44" i="4"/>
  <c r="X46" i="4"/>
  <c r="D48" i="4"/>
  <c r="P50" i="4"/>
  <c r="H54" i="4"/>
  <c r="T56" i="4"/>
  <c r="U28" i="3" l="1"/>
  <c r="T28" i="3"/>
  <c r="U27" i="3"/>
  <c r="T27" i="3"/>
  <c r="U26" i="3"/>
  <c r="T26" i="3"/>
  <c r="U25" i="3"/>
  <c r="T25" i="3"/>
  <c r="U24" i="3"/>
  <c r="T24" i="3"/>
  <c r="U23" i="3"/>
  <c r="T23" i="3"/>
  <c r="U22" i="3"/>
  <c r="T22" i="3"/>
  <c r="U21" i="3"/>
  <c r="T21" i="3"/>
  <c r="U20" i="3"/>
  <c r="T20" i="3"/>
  <c r="U19" i="3"/>
  <c r="T19" i="3"/>
  <c r="U18" i="3"/>
  <c r="T18" i="3"/>
  <c r="U17" i="3"/>
  <c r="T17" i="3"/>
  <c r="U16" i="3"/>
  <c r="T16" i="3"/>
  <c r="U15" i="3"/>
  <c r="T15" i="3"/>
  <c r="U14" i="3"/>
  <c r="T14" i="3"/>
  <c r="U13" i="3"/>
  <c r="T13" i="3"/>
  <c r="U12" i="3"/>
  <c r="T12" i="3"/>
  <c r="U11" i="3"/>
  <c r="T11" i="3"/>
  <c r="U10" i="3"/>
  <c r="T10" i="3"/>
  <c r="U9" i="3"/>
  <c r="T9" i="3"/>
  <c r="U8" i="3"/>
  <c r="T8" i="3"/>
  <c r="U7" i="3"/>
  <c r="T7" i="3"/>
  <c r="U6" i="3"/>
  <c r="T6" i="3"/>
  <c r="U5" i="3"/>
  <c r="T5" i="3"/>
  <c r="U4" i="3"/>
  <c r="T4" i="3"/>
  <c r="U3" i="3"/>
  <c r="T3" i="3"/>
  <c r="P28" i="3"/>
  <c r="O28" i="3"/>
  <c r="P27" i="3"/>
  <c r="O27" i="3"/>
  <c r="P26" i="3"/>
  <c r="O26" i="3"/>
  <c r="P25" i="3"/>
  <c r="O25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P7" i="3"/>
  <c r="O7" i="3"/>
  <c r="P6" i="3"/>
  <c r="O6" i="3"/>
  <c r="P5" i="3"/>
  <c r="O5" i="3"/>
  <c r="P4" i="3"/>
  <c r="O4" i="3"/>
  <c r="P3" i="3"/>
  <c r="O3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K4" i="3"/>
  <c r="J4" i="3"/>
  <c r="K3" i="3"/>
  <c r="J3" i="3"/>
  <c r="E4" i="3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F3" i="3"/>
  <c r="E3" i="3"/>
  <c r="V4" i="3"/>
  <c r="W4" i="3"/>
  <c r="X4" i="3"/>
  <c r="V5" i="3"/>
  <c r="W5" i="3"/>
  <c r="X5" i="3"/>
  <c r="V6" i="3"/>
  <c r="W6" i="3"/>
  <c r="X6" i="3"/>
  <c r="V7" i="3"/>
  <c r="W7" i="3"/>
  <c r="X7" i="3"/>
  <c r="F35" i="3" s="1"/>
  <c r="V8" i="3"/>
  <c r="W8" i="3"/>
  <c r="X8" i="3"/>
  <c r="V9" i="3"/>
  <c r="Y9" i="3" s="1"/>
  <c r="W9" i="3"/>
  <c r="X9" i="3"/>
  <c r="V10" i="3"/>
  <c r="W10" i="3"/>
  <c r="I32" i="3" s="1"/>
  <c r="X10" i="3"/>
  <c r="V11" i="3"/>
  <c r="W11" i="3"/>
  <c r="X11" i="3"/>
  <c r="V12" i="3"/>
  <c r="W12" i="3"/>
  <c r="X12" i="3"/>
  <c r="V13" i="3"/>
  <c r="W13" i="3"/>
  <c r="X13" i="3"/>
  <c r="V14" i="3"/>
  <c r="W14" i="3"/>
  <c r="X14" i="3"/>
  <c r="V15" i="3"/>
  <c r="W15" i="3"/>
  <c r="X15" i="3"/>
  <c r="V16" i="3"/>
  <c r="W16" i="3"/>
  <c r="X16" i="3"/>
  <c r="V17" i="3"/>
  <c r="W17" i="3"/>
  <c r="X17" i="3"/>
  <c r="V18" i="3"/>
  <c r="W18" i="3"/>
  <c r="Q42" i="3" s="1"/>
  <c r="X18" i="3"/>
  <c r="V19" i="3"/>
  <c r="W19" i="3"/>
  <c r="X19" i="3"/>
  <c r="R37" i="3" s="1"/>
  <c r="V20" i="3"/>
  <c r="W20" i="3"/>
  <c r="X20" i="3"/>
  <c r="V21" i="3"/>
  <c r="T49" i="3" s="1"/>
  <c r="W21" i="3"/>
  <c r="X21" i="3"/>
  <c r="V22" i="3"/>
  <c r="W22" i="3"/>
  <c r="U49" i="3" s="1"/>
  <c r="X22" i="3"/>
  <c r="V23" i="3"/>
  <c r="W23" i="3"/>
  <c r="X23" i="3"/>
  <c r="V35" i="3" s="1"/>
  <c r="V24" i="3"/>
  <c r="W24" i="3"/>
  <c r="X24" i="3"/>
  <c r="V25" i="3"/>
  <c r="X46" i="3" s="1"/>
  <c r="W25" i="3"/>
  <c r="X25" i="3"/>
  <c r="V26" i="3"/>
  <c r="W26" i="3"/>
  <c r="Y46" i="3" s="1"/>
  <c r="X26" i="3"/>
  <c r="V27" i="3"/>
  <c r="W27" i="3"/>
  <c r="X27" i="3"/>
  <c r="Z33" i="3" s="1"/>
  <c r="V28" i="3"/>
  <c r="W28" i="3"/>
  <c r="X28" i="3"/>
  <c r="W3" i="3"/>
  <c r="B54" i="3" s="1"/>
  <c r="X3" i="3"/>
  <c r="V3" i="3"/>
  <c r="C56" i="3"/>
  <c r="S56" i="3" l="1"/>
  <c r="K56" i="3"/>
  <c r="W37" i="3"/>
  <c r="W44" i="3"/>
  <c r="O44" i="3"/>
  <c r="V42" i="3"/>
  <c r="K47" i="3"/>
  <c r="K35" i="3"/>
  <c r="S51" i="3"/>
  <c r="N48" i="3"/>
  <c r="Y32" i="3"/>
  <c r="G56" i="3"/>
  <c r="B56" i="3"/>
  <c r="AA50" i="3"/>
  <c r="W56" i="3"/>
  <c r="AA56" i="3"/>
  <c r="F54" i="3"/>
  <c r="P31" i="3"/>
  <c r="L53" i="3"/>
  <c r="J41" i="3"/>
  <c r="D53" i="3"/>
  <c r="O56" i="3"/>
  <c r="P53" i="3"/>
  <c r="D46" i="3"/>
  <c r="I40" i="3"/>
  <c r="P42" i="3"/>
  <c r="S47" i="3"/>
  <c r="Z18" i="3"/>
  <c r="N45" i="3"/>
  <c r="Z10" i="3"/>
  <c r="M55" i="3"/>
  <c r="X49" i="3"/>
  <c r="Y52" i="3"/>
  <c r="B31" i="3"/>
  <c r="Z27" i="3"/>
  <c r="Z23" i="3"/>
  <c r="Z19" i="3"/>
  <c r="Z15" i="3"/>
  <c r="Z11" i="3"/>
  <c r="Z7" i="3"/>
  <c r="V54" i="3"/>
  <c r="I52" i="3"/>
  <c r="Q48" i="3"/>
  <c r="Z28" i="3"/>
  <c r="Z24" i="3"/>
  <c r="Z20" i="3"/>
  <c r="Z16" i="3"/>
  <c r="Z12" i="3"/>
  <c r="Z8" i="3"/>
  <c r="Z4" i="3"/>
  <c r="E49" i="3"/>
  <c r="Y3" i="3"/>
  <c r="Y7" i="3"/>
  <c r="Y11" i="3"/>
  <c r="Y15" i="3"/>
  <c r="Y21" i="3"/>
  <c r="Y23" i="3"/>
  <c r="Y27" i="3"/>
  <c r="Y55" i="3"/>
  <c r="U52" i="3"/>
  <c r="E52" i="3"/>
  <c r="O51" i="3"/>
  <c r="V50" i="3"/>
  <c r="P49" i="3"/>
  <c r="I48" i="3"/>
  <c r="C47" i="3"/>
  <c r="V45" i="3"/>
  <c r="E42" i="3"/>
  <c r="S39" i="3"/>
  <c r="G37" i="3"/>
  <c r="U34" i="3"/>
  <c r="AA31" i="3"/>
  <c r="Y36" i="3"/>
  <c r="U38" i="3"/>
  <c r="R45" i="3"/>
  <c r="O37" i="3"/>
  <c r="M34" i="3"/>
  <c r="J45" i="3"/>
  <c r="F31" i="3"/>
  <c r="E38" i="3"/>
  <c r="Z3" i="3"/>
  <c r="Z5" i="3"/>
  <c r="Z9" i="3"/>
  <c r="Z13" i="3"/>
  <c r="Z17" i="3"/>
  <c r="Z21" i="3"/>
  <c r="Z25" i="3"/>
  <c r="M54" i="3"/>
  <c r="I46" i="3"/>
  <c r="Y17" i="3"/>
  <c r="R54" i="3"/>
  <c r="U55" i="3"/>
  <c r="E55" i="3"/>
  <c r="N54" i="3"/>
  <c r="X53" i="3"/>
  <c r="H53" i="3"/>
  <c r="Q52" i="3"/>
  <c r="AA51" i="3"/>
  <c r="K51" i="3"/>
  <c r="N50" i="3"/>
  <c r="H49" i="3"/>
  <c r="AA47" i="3"/>
  <c r="T46" i="3"/>
  <c r="C44" i="3"/>
  <c r="O41" i="3"/>
  <c r="C39" i="3"/>
  <c r="Q36" i="3"/>
  <c r="E34" i="3"/>
  <c r="Y4" i="3"/>
  <c r="Y6" i="3"/>
  <c r="Y8" i="3"/>
  <c r="Y10" i="3"/>
  <c r="Y12" i="3"/>
  <c r="Y14" i="3"/>
  <c r="Y16" i="3"/>
  <c r="Y18" i="3"/>
  <c r="Y20" i="3"/>
  <c r="Y22" i="3"/>
  <c r="Y24" i="3"/>
  <c r="Y26" i="3"/>
  <c r="Y28" i="3"/>
  <c r="L49" i="3"/>
  <c r="Y5" i="3"/>
  <c r="Y13" i="3"/>
  <c r="Y19" i="3"/>
  <c r="Y25" i="3"/>
  <c r="I55" i="3"/>
  <c r="Q55" i="3"/>
  <c r="Z54" i="3"/>
  <c r="J54" i="3"/>
  <c r="T53" i="3"/>
  <c r="M52" i="3"/>
  <c r="W51" i="3"/>
  <c r="G51" i="3"/>
  <c r="F50" i="3"/>
  <c r="Y48" i="3"/>
  <c r="L46" i="3"/>
  <c r="F45" i="3"/>
  <c r="M43" i="3"/>
  <c r="Y40" i="3"/>
  <c r="M38" i="3"/>
  <c r="AA35" i="3"/>
  <c r="O33" i="3"/>
  <c r="Z6" i="3"/>
  <c r="Z14" i="3"/>
  <c r="Z22" i="3"/>
  <c r="Z26" i="3"/>
  <c r="P33" i="3"/>
  <c r="P35" i="3"/>
  <c r="P37" i="3"/>
  <c r="P39" i="3"/>
  <c r="P41" i="3"/>
  <c r="P45" i="3"/>
  <c r="P50" i="3"/>
  <c r="P32" i="3"/>
  <c r="P36" i="3"/>
  <c r="P40" i="3"/>
  <c r="P48" i="3"/>
  <c r="H33" i="3"/>
  <c r="H35" i="3"/>
  <c r="H37" i="3"/>
  <c r="H39" i="3"/>
  <c r="H41" i="3"/>
  <c r="H44" i="3"/>
  <c r="H31" i="3"/>
  <c r="H45" i="3"/>
  <c r="H50" i="3"/>
  <c r="H32" i="3"/>
  <c r="H36" i="3"/>
  <c r="H40" i="3"/>
  <c r="H48" i="3"/>
  <c r="D33" i="3"/>
  <c r="D35" i="3"/>
  <c r="D37" i="3"/>
  <c r="D39" i="3"/>
  <c r="D41" i="3"/>
  <c r="D44" i="3"/>
  <c r="D45" i="3"/>
  <c r="D50" i="3"/>
  <c r="D31" i="3"/>
  <c r="D34" i="3"/>
  <c r="D38" i="3"/>
  <c r="D42" i="3"/>
  <c r="D43" i="3"/>
  <c r="D48" i="3"/>
  <c r="Z56" i="3"/>
  <c r="V56" i="3"/>
  <c r="R56" i="3"/>
  <c r="N56" i="3"/>
  <c r="J56" i="3"/>
  <c r="F56" i="3"/>
  <c r="X55" i="3"/>
  <c r="P55" i="3"/>
  <c r="H55" i="3"/>
  <c r="Y54" i="3"/>
  <c r="Q54" i="3"/>
  <c r="I54" i="3"/>
  <c r="AA53" i="3"/>
  <c r="S53" i="3"/>
  <c r="K53" i="3"/>
  <c r="C53" i="3"/>
  <c r="T52" i="3"/>
  <c r="L52" i="3"/>
  <c r="D52" i="3"/>
  <c r="V51" i="3"/>
  <c r="N51" i="3"/>
  <c r="F51" i="3"/>
  <c r="S50" i="3"/>
  <c r="C50" i="3"/>
  <c r="M49" i="3"/>
  <c r="V48" i="3"/>
  <c r="F48" i="3"/>
  <c r="P47" i="3"/>
  <c r="S45" i="3"/>
  <c r="C45" i="3"/>
  <c r="L44" i="3"/>
  <c r="H43" i="3"/>
  <c r="Z41" i="3"/>
  <c r="T40" i="3"/>
  <c r="N39" i="3"/>
  <c r="H38" i="3"/>
  <c r="B37" i="3"/>
  <c r="P34" i="3"/>
  <c r="J33" i="3"/>
  <c r="J31" i="3"/>
  <c r="Z32" i="3"/>
  <c r="Z34" i="3"/>
  <c r="Z36" i="3"/>
  <c r="Z38" i="3"/>
  <c r="Z40" i="3"/>
  <c r="Z43" i="3"/>
  <c r="Z42" i="3"/>
  <c r="Z46" i="3"/>
  <c r="Z49" i="3"/>
  <c r="Z31" i="3"/>
  <c r="Z35" i="3"/>
  <c r="Z39" i="3"/>
  <c r="Z44" i="3"/>
  <c r="Z47" i="3"/>
  <c r="W31" i="3"/>
  <c r="W42" i="3"/>
  <c r="W32" i="3"/>
  <c r="W34" i="3"/>
  <c r="W36" i="3"/>
  <c r="W38" i="3"/>
  <c r="W40" i="3"/>
  <c r="W43" i="3"/>
  <c r="W35" i="3"/>
  <c r="W39" i="3"/>
  <c r="W48" i="3"/>
  <c r="W46" i="3"/>
  <c r="W49" i="3"/>
  <c r="V32" i="3"/>
  <c r="V34" i="3"/>
  <c r="V36" i="3"/>
  <c r="V38" i="3"/>
  <c r="V40" i="3"/>
  <c r="V43" i="3"/>
  <c r="V31" i="3"/>
  <c r="V46" i="3"/>
  <c r="V49" i="3"/>
  <c r="V33" i="3"/>
  <c r="V37" i="3"/>
  <c r="V41" i="3"/>
  <c r="V44" i="3"/>
  <c r="V47" i="3"/>
  <c r="S42" i="3"/>
  <c r="S31" i="3"/>
  <c r="S32" i="3"/>
  <c r="S34" i="3"/>
  <c r="S36" i="3"/>
  <c r="S38" i="3"/>
  <c r="S40" i="3"/>
  <c r="S43" i="3"/>
  <c r="S33" i="3"/>
  <c r="S37" i="3"/>
  <c r="S41" i="3"/>
  <c r="S48" i="3"/>
  <c r="S46" i="3"/>
  <c r="S49" i="3"/>
  <c r="Q33" i="3"/>
  <c r="Q35" i="3"/>
  <c r="Q37" i="3"/>
  <c r="Q39" i="3"/>
  <c r="Q41" i="3"/>
  <c r="Q34" i="3"/>
  <c r="Q38" i="3"/>
  <c r="Q43" i="3"/>
  <c r="Q44" i="3"/>
  <c r="B46" i="3"/>
  <c r="Q47" i="3"/>
  <c r="Q45" i="3"/>
  <c r="Q50" i="3"/>
  <c r="N32" i="3"/>
  <c r="N34" i="3"/>
  <c r="N36" i="3"/>
  <c r="N38" i="3"/>
  <c r="N40" i="3"/>
  <c r="N42" i="3"/>
  <c r="N43" i="3"/>
  <c r="N31" i="3"/>
  <c r="N46" i="3"/>
  <c r="N49" i="3"/>
  <c r="N33" i="3"/>
  <c r="N37" i="3"/>
  <c r="N41" i="3"/>
  <c r="N44" i="3"/>
  <c r="N47" i="3"/>
  <c r="B40" i="3"/>
  <c r="K32" i="3"/>
  <c r="K34" i="3"/>
  <c r="K36" i="3"/>
  <c r="K38" i="3"/>
  <c r="K40" i="3"/>
  <c r="K42" i="3"/>
  <c r="K43" i="3"/>
  <c r="K31" i="3"/>
  <c r="K33" i="3"/>
  <c r="K37" i="3"/>
  <c r="K41" i="3"/>
  <c r="K48" i="3"/>
  <c r="K46" i="3"/>
  <c r="K49" i="3"/>
  <c r="B38" i="3"/>
  <c r="I33" i="3"/>
  <c r="I35" i="3"/>
  <c r="I37" i="3"/>
  <c r="I39" i="3"/>
  <c r="I41" i="3"/>
  <c r="I44" i="3"/>
  <c r="I34" i="3"/>
  <c r="I38" i="3"/>
  <c r="I42" i="3"/>
  <c r="I43" i="3"/>
  <c r="I47" i="3"/>
  <c r="I45" i="3"/>
  <c r="I50" i="3"/>
  <c r="G31" i="3"/>
  <c r="B36" i="3"/>
  <c r="G32" i="3"/>
  <c r="G34" i="3"/>
  <c r="G36" i="3"/>
  <c r="G38" i="3"/>
  <c r="G40" i="3"/>
  <c r="G42" i="3"/>
  <c r="G43" i="3"/>
  <c r="G35" i="3"/>
  <c r="G39" i="3"/>
  <c r="G44" i="3"/>
  <c r="G48" i="3"/>
  <c r="G46" i="3"/>
  <c r="G49" i="3"/>
  <c r="B32" i="3"/>
  <c r="C31" i="3"/>
  <c r="C32" i="3"/>
  <c r="C34" i="3"/>
  <c r="C36" i="3"/>
  <c r="C38" i="3"/>
  <c r="C40" i="3"/>
  <c r="C42" i="3"/>
  <c r="C43" i="3"/>
  <c r="C33" i="3"/>
  <c r="C37" i="3"/>
  <c r="C41" i="3"/>
  <c r="C48" i="3"/>
  <c r="C51" i="3"/>
  <c r="C46" i="3"/>
  <c r="C49" i="3"/>
  <c r="U56" i="3"/>
  <c r="M56" i="3"/>
  <c r="I56" i="3"/>
  <c r="E56" i="3"/>
  <c r="AA55" i="3"/>
  <c r="W55" i="3"/>
  <c r="S55" i="3"/>
  <c r="O55" i="3"/>
  <c r="K55" i="3"/>
  <c r="G55" i="3"/>
  <c r="C55" i="3"/>
  <c r="X54" i="3"/>
  <c r="T54" i="3"/>
  <c r="P54" i="3"/>
  <c r="L54" i="3"/>
  <c r="H54" i="3"/>
  <c r="D54" i="3"/>
  <c r="Z53" i="3"/>
  <c r="V53" i="3"/>
  <c r="R53" i="3"/>
  <c r="N53" i="3"/>
  <c r="J53" i="3"/>
  <c r="F53" i="3"/>
  <c r="AA52" i="3"/>
  <c r="W52" i="3"/>
  <c r="S52" i="3"/>
  <c r="O52" i="3"/>
  <c r="K52" i="3"/>
  <c r="G52" i="3"/>
  <c r="C52" i="3"/>
  <c r="Y51" i="3"/>
  <c r="U51" i="3"/>
  <c r="Q51" i="3"/>
  <c r="M51" i="3"/>
  <c r="I51" i="3"/>
  <c r="E51" i="3"/>
  <c r="Y50" i="3"/>
  <c r="R50" i="3"/>
  <c r="J50" i="3"/>
  <c r="B50" i="3"/>
  <c r="D49" i="3"/>
  <c r="U48" i="3"/>
  <c r="M48" i="3"/>
  <c r="E48" i="3"/>
  <c r="W47" i="3"/>
  <c r="O47" i="3"/>
  <c r="G47" i="3"/>
  <c r="P46" i="3"/>
  <c r="H46" i="3"/>
  <c r="Z45" i="3"/>
  <c r="AA44" i="3"/>
  <c r="S44" i="3"/>
  <c r="K44" i="3"/>
  <c r="U43" i="3"/>
  <c r="E43" i="3"/>
  <c r="M42" i="3"/>
  <c r="W41" i="3"/>
  <c r="G41" i="3"/>
  <c r="Q40" i="3"/>
  <c r="AA39" i="3"/>
  <c r="K39" i="3"/>
  <c r="I36" i="3"/>
  <c r="S35" i="3"/>
  <c r="C35" i="3"/>
  <c r="W33" i="3"/>
  <c r="G33" i="3"/>
  <c r="Q32" i="3"/>
  <c r="X33" i="3"/>
  <c r="X35" i="3"/>
  <c r="X37" i="3"/>
  <c r="X39" i="3"/>
  <c r="X41" i="3"/>
  <c r="X31" i="3"/>
  <c r="X42" i="3"/>
  <c r="X45" i="3"/>
  <c r="X50" i="3"/>
  <c r="X32" i="3"/>
  <c r="X36" i="3"/>
  <c r="X40" i="3"/>
  <c r="X48" i="3"/>
  <c r="T33" i="3"/>
  <c r="T35" i="3"/>
  <c r="T37" i="3"/>
  <c r="T39" i="3"/>
  <c r="T41" i="3"/>
  <c r="T42" i="3"/>
  <c r="T45" i="3"/>
  <c r="T50" i="3"/>
  <c r="T34" i="3"/>
  <c r="T38" i="3"/>
  <c r="T43" i="3"/>
  <c r="T48" i="3"/>
  <c r="L31" i="3"/>
  <c r="L33" i="3"/>
  <c r="L35" i="3"/>
  <c r="L37" i="3"/>
  <c r="L39" i="3"/>
  <c r="L41" i="3"/>
  <c r="L45" i="3"/>
  <c r="L50" i="3"/>
  <c r="L34" i="3"/>
  <c r="L38" i="3"/>
  <c r="L42" i="3"/>
  <c r="L43" i="3"/>
  <c r="L48" i="3"/>
  <c r="T55" i="3"/>
  <c r="L55" i="3"/>
  <c r="D55" i="3"/>
  <c r="U54" i="3"/>
  <c r="E54" i="3"/>
  <c r="W53" i="3"/>
  <c r="O53" i="3"/>
  <c r="G53" i="3"/>
  <c r="X52" i="3"/>
  <c r="P52" i="3"/>
  <c r="H52" i="3"/>
  <c r="Z51" i="3"/>
  <c r="R51" i="3"/>
  <c r="J51" i="3"/>
  <c r="Z50" i="3"/>
  <c r="K50" i="3"/>
  <c r="X47" i="3"/>
  <c r="H47" i="3"/>
  <c r="Q46" i="3"/>
  <c r="AA45" i="3"/>
  <c r="K45" i="3"/>
  <c r="T44" i="3"/>
  <c r="X43" i="3"/>
  <c r="D40" i="3"/>
  <c r="X38" i="3"/>
  <c r="L36" i="3"/>
  <c r="T32" i="3"/>
  <c r="D32" i="3"/>
  <c r="AA42" i="3"/>
  <c r="AA32" i="3"/>
  <c r="AA34" i="3"/>
  <c r="AA36" i="3"/>
  <c r="AA38" i="3"/>
  <c r="AA40" i="3"/>
  <c r="AA43" i="3"/>
  <c r="AA33" i="3"/>
  <c r="AA37" i="3"/>
  <c r="AA41" i="3"/>
  <c r="AA48" i="3"/>
  <c r="AA46" i="3"/>
  <c r="AA49" i="3"/>
  <c r="Y33" i="3"/>
  <c r="Y35" i="3"/>
  <c r="Y37" i="3"/>
  <c r="Y39" i="3"/>
  <c r="Y41" i="3"/>
  <c r="Y34" i="3"/>
  <c r="Y38" i="3"/>
  <c r="Y43" i="3"/>
  <c r="Y44" i="3"/>
  <c r="Y47" i="3"/>
  <c r="Y45" i="3"/>
  <c r="U33" i="3"/>
  <c r="U35" i="3"/>
  <c r="U37" i="3"/>
  <c r="U39" i="3"/>
  <c r="U41" i="3"/>
  <c r="U32" i="3"/>
  <c r="U36" i="3"/>
  <c r="U40" i="3"/>
  <c r="U44" i="3"/>
  <c r="U47" i="3"/>
  <c r="U42" i="3"/>
  <c r="U45" i="3"/>
  <c r="U50" i="3"/>
  <c r="R31" i="3"/>
  <c r="R32" i="3"/>
  <c r="R34" i="3"/>
  <c r="R36" i="3"/>
  <c r="R38" i="3"/>
  <c r="R40" i="3"/>
  <c r="R43" i="3"/>
  <c r="R42" i="3"/>
  <c r="R46" i="3"/>
  <c r="R49" i="3"/>
  <c r="R35" i="3"/>
  <c r="R39" i="3"/>
  <c r="R44" i="3"/>
  <c r="R47" i="3"/>
  <c r="O32" i="3"/>
  <c r="O34" i="3"/>
  <c r="O36" i="3"/>
  <c r="O38" i="3"/>
  <c r="O40" i="3"/>
  <c r="O42" i="3"/>
  <c r="O43" i="3"/>
  <c r="O35" i="3"/>
  <c r="O39" i="3"/>
  <c r="O48" i="3"/>
  <c r="O31" i="3"/>
  <c r="B44" i="3"/>
  <c r="O46" i="3"/>
  <c r="O49" i="3"/>
  <c r="B42" i="3"/>
  <c r="M33" i="3"/>
  <c r="M35" i="3"/>
  <c r="M37" i="3"/>
  <c r="M39" i="3"/>
  <c r="M41" i="3"/>
  <c r="M32" i="3"/>
  <c r="M36" i="3"/>
  <c r="M40" i="3"/>
  <c r="M44" i="3"/>
  <c r="M47" i="3"/>
  <c r="M45" i="3"/>
  <c r="M50" i="3"/>
  <c r="J32" i="3"/>
  <c r="J34" i="3"/>
  <c r="J36" i="3"/>
  <c r="J38" i="3"/>
  <c r="J40" i="3"/>
  <c r="J42" i="3"/>
  <c r="J43" i="3"/>
  <c r="J46" i="3"/>
  <c r="J49" i="3"/>
  <c r="J35" i="3"/>
  <c r="B39" i="3"/>
  <c r="J39" i="3"/>
  <c r="J44" i="3"/>
  <c r="J47" i="3"/>
  <c r="F32" i="3"/>
  <c r="F34" i="3"/>
  <c r="F36" i="3"/>
  <c r="F38" i="3"/>
  <c r="F40" i="3"/>
  <c r="F42" i="3"/>
  <c r="F43" i="3"/>
  <c r="F46" i="3"/>
  <c r="F49" i="3"/>
  <c r="F33" i="3"/>
  <c r="B35" i="3"/>
  <c r="F37" i="3"/>
  <c r="F41" i="3"/>
  <c r="F47" i="3"/>
  <c r="B34" i="3"/>
  <c r="E33" i="3"/>
  <c r="E35" i="3"/>
  <c r="E37" i="3"/>
  <c r="E39" i="3"/>
  <c r="E41" i="3"/>
  <c r="E44" i="3"/>
  <c r="E32" i="3"/>
  <c r="E36" i="3"/>
  <c r="E40" i="3"/>
  <c r="E47" i="3"/>
  <c r="E45" i="3"/>
  <c r="E50" i="3"/>
  <c r="Y56" i="3"/>
  <c r="Q56" i="3"/>
  <c r="X56" i="3"/>
  <c r="T56" i="3"/>
  <c r="P56" i="3"/>
  <c r="L56" i="3"/>
  <c r="H56" i="3"/>
  <c r="D56" i="3"/>
  <c r="Z55" i="3"/>
  <c r="V55" i="3"/>
  <c r="R55" i="3"/>
  <c r="N55" i="3"/>
  <c r="J55" i="3"/>
  <c r="F55" i="3"/>
  <c r="AA54" i="3"/>
  <c r="W54" i="3"/>
  <c r="S54" i="3"/>
  <c r="O54" i="3"/>
  <c r="K54" i="3"/>
  <c r="G54" i="3"/>
  <c r="C54" i="3"/>
  <c r="Y53" i="3"/>
  <c r="U53" i="3"/>
  <c r="Q53" i="3"/>
  <c r="M53" i="3"/>
  <c r="I53" i="3"/>
  <c r="E53" i="3"/>
  <c r="Z52" i="3"/>
  <c r="V52" i="3"/>
  <c r="R52" i="3"/>
  <c r="N52" i="3"/>
  <c r="J52" i="3"/>
  <c r="F52" i="3"/>
  <c r="B52" i="3"/>
  <c r="X51" i="3"/>
  <c r="T51" i="3"/>
  <c r="P51" i="3"/>
  <c r="L51" i="3"/>
  <c r="H51" i="3"/>
  <c r="D51" i="3"/>
  <c r="W50" i="3"/>
  <c r="O50" i="3"/>
  <c r="G50" i="3"/>
  <c r="Y49" i="3"/>
  <c r="Q49" i="3"/>
  <c r="I49" i="3"/>
  <c r="Z48" i="3"/>
  <c r="R48" i="3"/>
  <c r="J48" i="3"/>
  <c r="B48" i="3"/>
  <c r="T47" i="3"/>
  <c r="L47" i="3"/>
  <c r="D47" i="3"/>
  <c r="U46" i="3"/>
  <c r="M46" i="3"/>
  <c r="E46" i="3"/>
  <c r="W45" i="3"/>
  <c r="O45" i="3"/>
  <c r="G45" i="3"/>
  <c r="X44" i="3"/>
  <c r="P44" i="3"/>
  <c r="F44" i="3"/>
  <c r="P43" i="3"/>
  <c r="Y42" i="3"/>
  <c r="H42" i="3"/>
  <c r="R41" i="3"/>
  <c r="B41" i="3"/>
  <c r="L40" i="3"/>
  <c r="V39" i="3"/>
  <c r="F39" i="3"/>
  <c r="P38" i="3"/>
  <c r="Z37" i="3"/>
  <c r="J37" i="3"/>
  <c r="T36" i="3"/>
  <c r="D36" i="3"/>
  <c r="N35" i="3"/>
  <c r="X34" i="3"/>
  <c r="H34" i="3"/>
  <c r="R33" i="3"/>
  <c r="B33" i="3"/>
  <c r="L32" i="3"/>
  <c r="T31" i="3"/>
  <c r="E31" i="3"/>
  <c r="B55" i="3"/>
  <c r="B53" i="3"/>
  <c r="B51" i="3"/>
  <c r="B49" i="3"/>
  <c r="B47" i="3"/>
  <c r="B45" i="3"/>
  <c r="B43" i="3"/>
  <c r="Y31" i="3"/>
  <c r="U31" i="3"/>
  <c r="Q31" i="3"/>
  <c r="M31" i="3"/>
  <c r="I31" i="3"/>
</calcChain>
</file>

<file path=xl/sharedStrings.xml><?xml version="1.0" encoding="utf-8"?>
<sst xmlns="http://schemas.openxmlformats.org/spreadsheetml/2006/main" count="218" uniqueCount="42">
  <si>
    <t>loganic acid (µM)</t>
  </si>
  <si>
    <t>loganin (µM)</t>
  </si>
  <si>
    <t>secologanin (µM)</t>
  </si>
  <si>
    <t>strictosidine (µM)</t>
  </si>
  <si>
    <t>combined  (µM)</t>
  </si>
  <si>
    <t>strain</t>
  </si>
  <si>
    <t>rep 1</t>
  </si>
  <si>
    <t>rep 2</t>
  </si>
  <si>
    <t>rep 3</t>
  </si>
  <si>
    <t>mean</t>
  </si>
  <si>
    <t>stdev</t>
  </si>
  <si>
    <t>EV (LEU2) + EV (HIS3)</t>
  </si>
  <si>
    <t>NcaMLPLA + CroISY</t>
  </si>
  <si>
    <t>NcaMLPLB + CroISY</t>
  </si>
  <si>
    <t>NmuMLP + CroISY</t>
  </si>
  <si>
    <t>NmuNEPS2 + CroISY</t>
  </si>
  <si>
    <t>NcaMLPLA + NmuISY</t>
  </si>
  <si>
    <t>NcaMLPLB + NmuISY</t>
  </si>
  <si>
    <t>NmuMLP + NmuISY</t>
  </si>
  <si>
    <t>NmuNEPS2 + NmuISY</t>
  </si>
  <si>
    <t>NcaMLPLA + NcaISY</t>
  </si>
  <si>
    <t>NcaMLPLB + NcaISY</t>
  </si>
  <si>
    <t>NmuMLP + NcaISY</t>
  </si>
  <si>
    <t>NmuNEPS2 + NcaISY</t>
  </si>
  <si>
    <t>NcaMLPLA + DpuISY</t>
  </si>
  <si>
    <t>NcaMLPLB + DpuISY</t>
  </si>
  <si>
    <t>NmuMLP + DpuISY</t>
  </si>
  <si>
    <t>NmuNEPS2 + DpuISY</t>
  </si>
  <si>
    <t>NcaMLPLA + OeuISY</t>
  </si>
  <si>
    <t>NcaMLPLB + OeuISY</t>
  </si>
  <si>
    <t>NmuMLP + OeuISY</t>
  </si>
  <si>
    <t>NmuNEPS2 + OeuISY</t>
  </si>
  <si>
    <t>EV (LEU2) + CroISYIS</t>
  </si>
  <si>
    <t>EV (LEU2) + NmuISY</t>
  </si>
  <si>
    <t>EV (LEU2) + NcaISY</t>
  </si>
  <si>
    <t>EV (LEU2) + DpuISY</t>
  </si>
  <si>
    <t>EV (LEU2) + OeuISY</t>
  </si>
  <si>
    <t>loganic acid (mg/L)</t>
  </si>
  <si>
    <t>loganin (mg/L)</t>
  </si>
  <si>
    <t>secologanin (mg/L)</t>
  </si>
  <si>
    <t>strictosidine (mg/L)</t>
  </si>
  <si>
    <t>combined 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</si>
</sst>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1"/>
      <scheme val="minor"/>
    </font>
    <font>
      <sz val="8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2" fontId="2" fillId="0" borderId="0" xfId="1" applyNumberFormat="1" applyFont="1" applyAlignment="1">
      <alignment horizontal="left" vertical="center"/>
    </xf>
    <xf numFmtId="2" fontId="2" fillId="0" borderId="0" xfId="1" applyNumberFormat="1" applyFont="1"/>
    <xf numFmtId="2" fontId="2" fillId="0" borderId="0" xfId="1" applyNumberFormat="1" applyFont="1" applyAlignment="1">
      <alignment horizontal="left"/>
    </xf>
    <xf numFmtId="2" fontId="2" fillId="0" borderId="0" xfId="1" applyNumberFormat="1" applyFont="1" applyAlignment="1"/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left" textRotation="90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6" xfId="1" applyFont="1" applyBorder="1"/>
    <xf numFmtId="0" fontId="2" fillId="0" borderId="17" xfId="1" applyFont="1" applyBorder="1"/>
    <xf numFmtId="0" fontId="2" fillId="0" borderId="38" xfId="1" applyFont="1" applyBorder="1"/>
    <xf numFmtId="0" fontId="2" fillId="0" borderId="39" xfId="1" applyFont="1" applyBorder="1"/>
    <xf numFmtId="0" fontId="2" fillId="0" borderId="40" xfId="1" applyFont="1" applyBorder="1"/>
    <xf numFmtId="2" fontId="2" fillId="0" borderId="4" xfId="1" applyNumberFormat="1" applyFont="1" applyBorder="1" applyAlignment="1">
      <alignment horizontal="left" vertical="center"/>
    </xf>
    <xf numFmtId="2" fontId="2" fillId="0" borderId="13" xfId="1" applyNumberFormat="1" applyFont="1" applyBorder="1" applyAlignment="1">
      <alignment horizontal="center"/>
    </xf>
    <xf numFmtId="2" fontId="2" fillId="0" borderId="27" xfId="1" applyNumberFormat="1" applyFont="1" applyBorder="1" applyAlignment="1">
      <alignment horizontal="center"/>
    </xf>
    <xf numFmtId="0" fontId="2" fillId="0" borderId="41" xfId="1" applyFont="1" applyBorder="1"/>
    <xf numFmtId="2" fontId="2" fillId="0" borderId="6" xfId="1" applyNumberFormat="1" applyFont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2" fontId="2" fillId="0" borderId="9" xfId="1" applyNumberFormat="1" applyFont="1" applyBorder="1" applyAlignment="1">
      <alignment horizontal="center"/>
    </xf>
    <xf numFmtId="2" fontId="2" fillId="0" borderId="11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23" xfId="1" applyNumberFormat="1" applyFont="1" applyBorder="1" applyAlignment="1">
      <alignment horizontal="center"/>
    </xf>
    <xf numFmtId="2" fontId="2" fillId="0" borderId="28" xfId="1" applyNumberFormat="1" applyFont="1" applyBorder="1" applyAlignment="1">
      <alignment horizontal="center"/>
    </xf>
    <xf numFmtId="2" fontId="2" fillId="0" borderId="35" xfId="1" applyNumberFormat="1" applyFont="1" applyBorder="1" applyAlignment="1">
      <alignment horizontal="center"/>
    </xf>
    <xf numFmtId="2" fontId="2" fillId="0" borderId="41" xfId="1" applyNumberFormat="1" applyFont="1" applyBorder="1" applyAlignment="1">
      <alignment horizontal="left" vertical="center"/>
    </xf>
    <xf numFmtId="2" fontId="2" fillId="0" borderId="36" xfId="1" applyNumberFormat="1" applyFont="1" applyBorder="1" applyAlignment="1">
      <alignment horizontal="center"/>
    </xf>
    <xf numFmtId="2" fontId="2" fillId="0" borderId="24" xfId="1" applyNumberFormat="1" applyFont="1" applyBorder="1" applyAlignment="1">
      <alignment horizontal="center"/>
    </xf>
    <xf numFmtId="2" fontId="2" fillId="0" borderId="15" xfId="1" applyNumberFormat="1" applyFont="1" applyBorder="1" applyAlignment="1">
      <alignment horizontal="center"/>
    </xf>
    <xf numFmtId="2" fontId="2" fillId="0" borderId="19" xfId="1" applyNumberFormat="1" applyFont="1" applyBorder="1" applyAlignment="1">
      <alignment horizontal="center"/>
    </xf>
    <xf numFmtId="2" fontId="2" fillId="0" borderId="29" xfId="1" applyNumberFormat="1" applyFont="1" applyBorder="1" applyAlignment="1">
      <alignment horizontal="center"/>
    </xf>
    <xf numFmtId="2" fontId="2" fillId="0" borderId="34" xfId="1" applyNumberFormat="1" applyFont="1" applyBorder="1" applyAlignment="1">
      <alignment horizontal="center"/>
    </xf>
    <xf numFmtId="2" fontId="2" fillId="0" borderId="21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2" fontId="2" fillId="0" borderId="8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2" fontId="2" fillId="0" borderId="26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2" fontId="2" fillId="0" borderId="33" xfId="1" applyNumberFormat="1" applyFont="1" applyBorder="1" applyAlignment="1">
      <alignment horizontal="center"/>
    </xf>
    <xf numFmtId="2" fontId="2" fillId="0" borderId="20" xfId="1" applyNumberFormat="1" applyFont="1" applyBorder="1" applyAlignment="1">
      <alignment horizontal="center"/>
    </xf>
    <xf numFmtId="2" fontId="2" fillId="0" borderId="14" xfId="1" applyNumberFormat="1" applyFont="1" applyBorder="1" applyAlignment="1">
      <alignment horizontal="center"/>
    </xf>
    <xf numFmtId="2" fontId="2" fillId="0" borderId="18" xfId="1" applyNumberFormat="1" applyFont="1" applyBorder="1" applyAlignment="1">
      <alignment horizontal="center"/>
    </xf>
    <xf numFmtId="2" fontId="2" fillId="0" borderId="25" xfId="1" applyNumberFormat="1" applyFont="1" applyBorder="1" applyAlignment="1">
      <alignment horizontal="center"/>
    </xf>
    <xf numFmtId="2" fontId="2" fillId="0" borderId="15" xfId="1" applyNumberFormat="1" applyFont="1" applyBorder="1" applyAlignment="1">
      <alignment horizontal="center"/>
    </xf>
    <xf numFmtId="2" fontId="2" fillId="0" borderId="30" xfId="1" applyNumberFormat="1" applyFont="1" applyBorder="1" applyAlignment="1">
      <alignment horizontal="left" vertical="center"/>
    </xf>
    <xf numFmtId="2" fontId="2" fillId="0" borderId="32" xfId="1" applyNumberFormat="1" applyFont="1" applyBorder="1" applyAlignment="1">
      <alignment horizontal="left" vertical="center"/>
    </xf>
    <xf numFmtId="2" fontId="2" fillId="0" borderId="43" xfId="1" applyNumberFormat="1" applyFont="1" applyBorder="1" applyAlignment="1">
      <alignment horizontal="left" vertical="center" textRotation="90"/>
    </xf>
    <xf numFmtId="0" fontId="2" fillId="0" borderId="44" xfId="1" applyFont="1" applyBorder="1" applyAlignment="1">
      <alignment horizontal="center" textRotation="90"/>
    </xf>
    <xf numFmtId="0" fontId="2" fillId="0" borderId="45" xfId="1" applyFont="1" applyBorder="1" applyAlignment="1">
      <alignment horizontal="center" textRotation="90"/>
    </xf>
    <xf numFmtId="0" fontId="2" fillId="0" borderId="43" xfId="1" applyFont="1" applyBorder="1" applyAlignment="1">
      <alignment horizontal="center" textRotation="90"/>
    </xf>
    <xf numFmtId="2" fontId="2" fillId="0" borderId="43" xfId="1" applyNumberFormat="1" applyFont="1" applyBorder="1" applyAlignment="1">
      <alignment horizontal="center" textRotation="90"/>
    </xf>
    <xf numFmtId="164" fontId="2" fillId="0" borderId="41" xfId="1" applyNumberFormat="1" applyFont="1" applyBorder="1" applyAlignment="1">
      <alignment horizontal="center" vertical="center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  <xf numFmtId="164" fontId="2" fillId="0" borderId="23" xfId="1" applyNumberFormat="1" applyFont="1" applyBorder="1" applyAlignment="1">
      <alignment horizontal="center" vertical="center"/>
    </xf>
    <xf numFmtId="164" fontId="2" fillId="0" borderId="24" xfId="1" applyNumberFormat="1" applyFont="1" applyBorder="1" applyAlignment="1">
      <alignment horizontal="center" vertical="center"/>
    </xf>
    <xf numFmtId="164" fontId="2" fillId="0" borderId="20" xfId="1" applyNumberFormat="1" applyFont="1" applyBorder="1" applyAlignment="1">
      <alignment horizontal="center" vertical="center"/>
    </xf>
    <xf numFmtId="164" fontId="2" fillId="0" borderId="30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 vertical="center"/>
    </xf>
    <xf numFmtId="164" fontId="2" fillId="0" borderId="14" xfId="1" applyNumberFormat="1" applyFont="1" applyBorder="1" applyAlignment="1">
      <alignment horizontal="center" vertical="center"/>
    </xf>
    <xf numFmtId="164" fontId="2" fillId="0" borderId="31" xfId="1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9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32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164" fontId="2" fillId="0" borderId="12" xfId="1" applyNumberFormat="1" applyFont="1" applyBorder="1" applyAlignment="1">
      <alignment horizontal="center" vertical="center"/>
    </xf>
    <xf numFmtId="164" fontId="2" fillId="0" borderId="19" xfId="1" applyNumberFormat="1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164" fontId="2" fillId="0" borderId="46" xfId="1" applyNumberFormat="1" applyFont="1" applyBorder="1" applyAlignment="1">
      <alignment horizontal="center" vertical="center"/>
    </xf>
    <xf numFmtId="164" fontId="2" fillId="0" borderId="26" xfId="1" applyNumberFormat="1" applyFont="1" applyBorder="1" applyAlignment="1">
      <alignment horizontal="center" vertical="center"/>
    </xf>
    <xf numFmtId="164" fontId="2" fillId="0" borderId="27" xfId="1" applyNumberFormat="1" applyFont="1" applyBorder="1" applyAlignment="1">
      <alignment horizontal="center" vertical="center"/>
    </xf>
    <xf numFmtId="164" fontId="2" fillId="0" borderId="28" xfId="1" applyNumberFormat="1" applyFont="1" applyBorder="1" applyAlignment="1">
      <alignment horizontal="center" vertical="center"/>
    </xf>
    <xf numFmtId="164" fontId="2" fillId="0" borderId="29" xfId="1" applyNumberFormat="1" applyFont="1" applyBorder="1" applyAlignment="1">
      <alignment horizontal="center" vertical="center"/>
    </xf>
    <xf numFmtId="164" fontId="2" fillId="0" borderId="25" xfId="1" applyNumberFormat="1" applyFont="1" applyBorder="1" applyAlignment="1">
      <alignment horizontal="center" vertical="center"/>
    </xf>
    <xf numFmtId="164" fontId="2" fillId="0" borderId="47" xfId="1" applyNumberFormat="1" applyFont="1" applyBorder="1" applyAlignment="1">
      <alignment horizontal="center" vertical="center"/>
    </xf>
    <xf numFmtId="164" fontId="2" fillId="0" borderId="34" xfId="1" applyNumberFormat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164" fontId="2" fillId="0" borderId="35" xfId="1" applyNumberFormat="1" applyFont="1" applyBorder="1" applyAlignment="1">
      <alignment horizontal="center" vertical="center"/>
    </xf>
    <xf numFmtId="164" fontId="2" fillId="0" borderId="36" xfId="1" applyNumberFormat="1" applyFont="1" applyBorder="1" applyAlignment="1">
      <alignment horizontal="center" vertical="center"/>
    </xf>
    <xf numFmtId="164" fontId="2" fillId="0" borderId="33" xfId="1" applyNumberFormat="1" applyFont="1" applyBorder="1" applyAlignment="1">
      <alignment horizontal="center" vertical="center"/>
    </xf>
    <xf numFmtId="2" fontId="2" fillId="0" borderId="30" xfId="1" applyNumberFormat="1" applyFont="1" applyBorder="1" applyAlignment="1">
      <alignment horizontal="center"/>
    </xf>
    <xf numFmtId="2" fontId="2" fillId="0" borderId="37" xfId="1" applyNumberFormat="1" applyFont="1" applyBorder="1" applyAlignment="1">
      <alignment horizontal="center"/>
    </xf>
    <xf numFmtId="2" fontId="2" fillId="0" borderId="4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2" fontId="2" fillId="0" borderId="14" xfId="1" applyNumberFormat="1" applyFont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2" fontId="2" fillId="0" borderId="15" xfId="1" applyNumberFormat="1" applyFont="1" applyBorder="1" applyAlignment="1">
      <alignment horizontal="center"/>
    </xf>
    <xf numFmtId="0" fontId="2" fillId="0" borderId="37" xfId="1" applyFont="1" applyBorder="1" applyAlignment="1">
      <alignment horizontal="center"/>
    </xf>
    <xf numFmtId="0" fontId="2" fillId="0" borderId="42" xfId="1" applyFont="1" applyBorder="1" applyAlignment="1">
      <alignment horizontal="center"/>
    </xf>
  </cellXfs>
  <cellStyles count="3">
    <cellStyle name="Normal" xfId="0" builtinId="0"/>
    <cellStyle name="Normal 2" xfId="2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3346139963547"/>
          <c:y val="3.2764120370370367E-2"/>
          <c:w val="0.87530804293690279"/>
          <c:h val="0.75641791035197448"/>
        </c:manualLayout>
      </c:layout>
      <c:barChart>
        <c:barDir val="col"/>
        <c:grouping val="stacked"/>
        <c:varyColors val="0"/>
        <c:ser>
          <c:idx val="0"/>
          <c:order val="0"/>
          <c:tx>
            <c:v>loganic acid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(mg L-1)'!$F$3:$F$28</c:f>
                <c:numCache>
                  <c:formatCode>General</c:formatCode>
                  <c:ptCount val="2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1.1797920401842383</c:v>
                  </c:pt>
                  <c:pt idx="13">
                    <c:v>0.14372306366892318</c:v>
                  </c:pt>
                  <c:pt idx="14">
                    <c:v>3.1219377135209245</c:v>
                  </c:pt>
                  <c:pt idx="15">
                    <c:v>1.4128892716520394</c:v>
                  </c:pt>
                  <c:pt idx="16">
                    <c:v>0</c:v>
                  </c:pt>
                  <c:pt idx="17">
                    <c:v>1.0731530365958717</c:v>
                  </c:pt>
                  <c:pt idx="18">
                    <c:v>0.4782767088834477</c:v>
                  </c:pt>
                  <c:pt idx="19">
                    <c:v>2.527298635488048</c:v>
                  </c:pt>
                  <c:pt idx="20">
                    <c:v>0.13728634395657613</c:v>
                  </c:pt>
                  <c:pt idx="21">
                    <c:v>0</c:v>
                  </c:pt>
                  <c:pt idx="22">
                    <c:v>1.0860098275345262</c:v>
                  </c:pt>
                  <c:pt idx="23">
                    <c:v>0.69410663121637695</c:v>
                  </c:pt>
                  <c:pt idx="24">
                    <c:v>0.54404582284568281</c:v>
                  </c:pt>
                  <c:pt idx="25">
                    <c:v>1.8496354694000043</c:v>
                  </c:pt>
                </c:numCache>
              </c:numRef>
            </c:plus>
            <c:minus>
              <c:numRef>
                <c:f>'Extended Data Fig 5 (mg L-1)'!$F$3:$F$28</c:f>
                <c:numCache>
                  <c:formatCode>General</c:formatCode>
                  <c:ptCount val="2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1.1797920401842383</c:v>
                  </c:pt>
                  <c:pt idx="13">
                    <c:v>0.14372306366892318</c:v>
                  </c:pt>
                  <c:pt idx="14">
                    <c:v>3.1219377135209245</c:v>
                  </c:pt>
                  <c:pt idx="15">
                    <c:v>1.4128892716520394</c:v>
                  </c:pt>
                  <c:pt idx="16">
                    <c:v>0</c:v>
                  </c:pt>
                  <c:pt idx="17">
                    <c:v>1.0731530365958717</c:v>
                  </c:pt>
                  <c:pt idx="18">
                    <c:v>0.4782767088834477</c:v>
                  </c:pt>
                  <c:pt idx="19">
                    <c:v>2.527298635488048</c:v>
                  </c:pt>
                  <c:pt idx="20">
                    <c:v>0.13728634395657613</c:v>
                  </c:pt>
                  <c:pt idx="21">
                    <c:v>0</c:v>
                  </c:pt>
                  <c:pt idx="22">
                    <c:v>1.0860098275345262</c:v>
                  </c:pt>
                  <c:pt idx="23">
                    <c:v>0.69410663121637695</c:v>
                  </c:pt>
                  <c:pt idx="24">
                    <c:v>0.54404582284568281</c:v>
                  </c:pt>
                  <c:pt idx="25">
                    <c:v>1.8496354694000043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(mg L-1)'!$A$3:$A$28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(mg L-1)'!$E$3:$E$28</c:f>
              <c:numCache>
                <c:formatCode>0.00</c:formatCode>
                <c:ptCount val="26"/>
                <c:pt idx="0">
                  <c:v>1.7220012738551341E-2</c:v>
                </c:pt>
                <c:pt idx="1">
                  <c:v>1.7220012738551341E-2</c:v>
                </c:pt>
                <c:pt idx="2">
                  <c:v>1.272340417250728E-2</c:v>
                </c:pt>
                <c:pt idx="3">
                  <c:v>2.9506879673486641E-2</c:v>
                </c:pt>
                <c:pt idx="4">
                  <c:v>2.9506879673486641E-2</c:v>
                </c:pt>
                <c:pt idx="5">
                  <c:v>1.7220012738551341E-2</c:v>
                </c:pt>
                <c:pt idx="6">
                  <c:v>1.7220012738551341E-2</c:v>
                </c:pt>
                <c:pt idx="7">
                  <c:v>1.272340417250728E-2</c:v>
                </c:pt>
                <c:pt idx="8">
                  <c:v>2.9506879673486641E-2</c:v>
                </c:pt>
                <c:pt idx="9">
                  <c:v>2.9506879673486641E-2</c:v>
                </c:pt>
                <c:pt idx="10">
                  <c:v>1.7220012738551341E-2</c:v>
                </c:pt>
                <c:pt idx="11">
                  <c:v>1.7220012738551341E-2</c:v>
                </c:pt>
                <c:pt idx="12">
                  <c:v>4.5547314445546085</c:v>
                </c:pt>
                <c:pt idx="13">
                  <c:v>2.1848406127162767</c:v>
                </c:pt>
                <c:pt idx="14">
                  <c:v>3.4943880264130236</c:v>
                </c:pt>
                <c:pt idx="15">
                  <c:v>3.7718933837017929</c:v>
                </c:pt>
                <c:pt idx="16">
                  <c:v>1.7220012738551341E-2</c:v>
                </c:pt>
                <c:pt idx="17">
                  <c:v>1.522962108724631</c:v>
                </c:pt>
                <c:pt idx="18">
                  <c:v>1.2927997377841136</c:v>
                </c:pt>
                <c:pt idx="19">
                  <c:v>2.3203285571440015</c:v>
                </c:pt>
                <c:pt idx="20">
                  <c:v>2.8259794018568551</c:v>
                </c:pt>
                <c:pt idx="21">
                  <c:v>1.7220012738551341E-2</c:v>
                </c:pt>
                <c:pt idx="22">
                  <c:v>3.1313708109556972</c:v>
                </c:pt>
                <c:pt idx="23">
                  <c:v>1.9129526176732992</c:v>
                </c:pt>
                <c:pt idx="24">
                  <c:v>0.93290180639017228</c:v>
                </c:pt>
                <c:pt idx="25">
                  <c:v>2.506261209217636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1-4C32-8E4F-6A9B7CCE26CE}"/>
            </c:ext>
          </c:extLst>
        </c:ser>
        <c:ser>
          <c:idx val="1"/>
          <c:order val="1"/>
          <c:tx>
            <c:v>loganin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(mg L-1)'!$K$3:$K$28</c:f>
                <c:numCache>
                  <c:formatCode>General</c:formatCode>
                  <c:ptCount val="26"/>
                  <c:pt idx="0">
                    <c:v>1.7723383717416739E-2</c:v>
                  </c:pt>
                  <c:pt idx="1">
                    <c:v>4.2181516537195041E-2</c:v>
                  </c:pt>
                  <c:pt idx="2">
                    <c:v>8.0759549817095905E-2</c:v>
                  </c:pt>
                  <c:pt idx="3">
                    <c:v>0.17771965562911352</c:v>
                  </c:pt>
                  <c:pt idx="4">
                    <c:v>0.12833594986483871</c:v>
                  </c:pt>
                  <c:pt idx="5">
                    <c:v>5.2329236933778153E-2</c:v>
                  </c:pt>
                  <c:pt idx="6">
                    <c:v>1.6634789341692494E-2</c:v>
                  </c:pt>
                  <c:pt idx="7">
                    <c:v>0.22416663852154414</c:v>
                  </c:pt>
                  <c:pt idx="8">
                    <c:v>0.48257483259758438</c:v>
                  </c:pt>
                  <c:pt idx="9">
                    <c:v>8.6074399588168288E-2</c:v>
                  </c:pt>
                  <c:pt idx="10">
                    <c:v>4.2311880414230951E-2</c:v>
                  </c:pt>
                  <c:pt idx="11">
                    <c:v>1.0182516339818787E-2</c:v>
                  </c:pt>
                  <c:pt idx="12">
                    <c:v>1.9416291878525027</c:v>
                  </c:pt>
                  <c:pt idx="13">
                    <c:v>0.79054486450208383</c:v>
                  </c:pt>
                  <c:pt idx="14">
                    <c:v>2.5905887507475898</c:v>
                  </c:pt>
                  <c:pt idx="15">
                    <c:v>1.1895299033586131</c:v>
                  </c:pt>
                  <c:pt idx="16">
                    <c:v>1.4276925954030538E-2</c:v>
                  </c:pt>
                  <c:pt idx="17">
                    <c:v>0.4831277423160778</c:v>
                  </c:pt>
                  <c:pt idx="18">
                    <c:v>0.42783529594082065</c:v>
                  </c:pt>
                  <c:pt idx="19">
                    <c:v>0.26624449985753901</c:v>
                  </c:pt>
                  <c:pt idx="20">
                    <c:v>1.1039229278420732</c:v>
                  </c:pt>
                  <c:pt idx="21">
                    <c:v>2.2963738848537123E-2</c:v>
                  </c:pt>
                  <c:pt idx="22">
                    <c:v>0.49113776047842161</c:v>
                  </c:pt>
                  <c:pt idx="23">
                    <c:v>0.86988975445242289</c:v>
                  </c:pt>
                  <c:pt idx="24">
                    <c:v>3.1474944685174524</c:v>
                  </c:pt>
                  <c:pt idx="25">
                    <c:v>1.8092163640923</c:v>
                  </c:pt>
                </c:numCache>
              </c:numRef>
            </c:plus>
            <c:minus>
              <c:numRef>
                <c:f>'Extended Data Fig 5 (mg L-1)'!$K$3:$K$28</c:f>
                <c:numCache>
                  <c:formatCode>General</c:formatCode>
                  <c:ptCount val="26"/>
                  <c:pt idx="0">
                    <c:v>1.7723383717416739E-2</c:v>
                  </c:pt>
                  <c:pt idx="1">
                    <c:v>4.2181516537195041E-2</c:v>
                  </c:pt>
                  <c:pt idx="2">
                    <c:v>8.0759549817095905E-2</c:v>
                  </c:pt>
                  <c:pt idx="3">
                    <c:v>0.17771965562911352</c:v>
                  </c:pt>
                  <c:pt idx="4">
                    <c:v>0.12833594986483871</c:v>
                  </c:pt>
                  <c:pt idx="5">
                    <c:v>5.2329236933778153E-2</c:v>
                  </c:pt>
                  <c:pt idx="6">
                    <c:v>1.6634789341692494E-2</c:v>
                  </c:pt>
                  <c:pt idx="7">
                    <c:v>0.22416663852154414</c:v>
                  </c:pt>
                  <c:pt idx="8">
                    <c:v>0.48257483259758438</c:v>
                  </c:pt>
                  <c:pt idx="9">
                    <c:v>8.6074399588168288E-2</c:v>
                  </c:pt>
                  <c:pt idx="10">
                    <c:v>4.2311880414230951E-2</c:v>
                  </c:pt>
                  <c:pt idx="11">
                    <c:v>1.0182516339818787E-2</c:v>
                  </c:pt>
                  <c:pt idx="12">
                    <c:v>1.9416291878525027</c:v>
                  </c:pt>
                  <c:pt idx="13">
                    <c:v>0.79054486450208383</c:v>
                  </c:pt>
                  <c:pt idx="14">
                    <c:v>2.5905887507475898</c:v>
                  </c:pt>
                  <c:pt idx="15">
                    <c:v>1.1895299033586131</c:v>
                  </c:pt>
                  <c:pt idx="16">
                    <c:v>1.4276925954030538E-2</c:v>
                  </c:pt>
                  <c:pt idx="17">
                    <c:v>0.4831277423160778</c:v>
                  </c:pt>
                  <c:pt idx="18">
                    <c:v>0.42783529594082065</c:v>
                  </c:pt>
                  <c:pt idx="19">
                    <c:v>0.26624449985753901</c:v>
                  </c:pt>
                  <c:pt idx="20">
                    <c:v>1.1039229278420732</c:v>
                  </c:pt>
                  <c:pt idx="21">
                    <c:v>2.2963738848537123E-2</c:v>
                  </c:pt>
                  <c:pt idx="22">
                    <c:v>0.49113776047842161</c:v>
                  </c:pt>
                  <c:pt idx="23">
                    <c:v>0.86988975445242289</c:v>
                  </c:pt>
                  <c:pt idx="24">
                    <c:v>3.1474944685174524</c:v>
                  </c:pt>
                  <c:pt idx="25">
                    <c:v>1.8092163640923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(mg L-1)'!$A$3:$A$28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(mg L-1)'!$J$3:$J$28</c:f>
              <c:numCache>
                <c:formatCode>0.00</c:formatCode>
                <c:ptCount val="26"/>
                <c:pt idx="0">
                  <c:v>2.0419927677592199E-2</c:v>
                </c:pt>
                <c:pt idx="1">
                  <c:v>3.8547877168861398E-2</c:v>
                </c:pt>
                <c:pt idx="2">
                  <c:v>0.46771200404160712</c:v>
                </c:pt>
                <c:pt idx="3">
                  <c:v>0.59011445570350085</c:v>
                </c:pt>
                <c:pt idx="4">
                  <c:v>0.40198013093631241</c:v>
                </c:pt>
                <c:pt idx="5">
                  <c:v>0.39783498729847744</c:v>
                </c:pt>
                <c:pt idx="6">
                  <c:v>1.4969188021828247E-2</c:v>
                </c:pt>
                <c:pt idx="7">
                  <c:v>0.64095460818786831</c:v>
                </c:pt>
                <c:pt idx="8">
                  <c:v>0.56829923246416925</c:v>
                </c:pt>
                <c:pt idx="9">
                  <c:v>0.47084599848140612</c:v>
                </c:pt>
                <c:pt idx="10">
                  <c:v>0.36316582768419198</c:v>
                </c:pt>
                <c:pt idx="11">
                  <c:v>5.8788785498221389E-3</c:v>
                </c:pt>
                <c:pt idx="12">
                  <c:v>9.8651566275391644</c:v>
                </c:pt>
                <c:pt idx="13">
                  <c:v>12.036308162803069</c:v>
                </c:pt>
                <c:pt idx="14">
                  <c:v>8.3912070208027032</c:v>
                </c:pt>
                <c:pt idx="15">
                  <c:v>6.825554307111247</c:v>
                </c:pt>
                <c:pt idx="16">
                  <c:v>1.5519496391233E-2</c:v>
                </c:pt>
                <c:pt idx="17">
                  <c:v>6.3166729952577256</c:v>
                </c:pt>
                <c:pt idx="18">
                  <c:v>7.8646401304966718</c:v>
                </c:pt>
                <c:pt idx="19">
                  <c:v>6.5528734591770759</c:v>
                </c:pt>
                <c:pt idx="20">
                  <c:v>6.3930642677351521</c:v>
                </c:pt>
                <c:pt idx="21">
                  <c:v>1.9967601063501605E-2</c:v>
                </c:pt>
                <c:pt idx="22">
                  <c:v>9.2569050019660626</c:v>
                </c:pt>
                <c:pt idx="23">
                  <c:v>9.8233472768555838</c:v>
                </c:pt>
                <c:pt idx="24">
                  <c:v>6.0991918064756874</c:v>
                </c:pt>
                <c:pt idx="25">
                  <c:v>8.7772388940958042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31-4C32-8E4F-6A9B7CCE26CE}"/>
            </c:ext>
          </c:extLst>
        </c:ser>
        <c:ser>
          <c:idx val="4"/>
          <c:order val="2"/>
          <c:tx>
            <c:v>secologanin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(mg L-1)'!$P$3:$P$28</c:f>
                <c:numCache>
                  <c:formatCode>General</c:formatCode>
                  <c:ptCount val="26"/>
                  <c:pt idx="0">
                    <c:v>1.7723383717416724E-3</c:v>
                  </c:pt>
                  <c:pt idx="1">
                    <c:v>4.218151653719502E-3</c:v>
                  </c:pt>
                  <c:pt idx="2">
                    <c:v>8.0759549817095849E-3</c:v>
                  </c:pt>
                  <c:pt idx="3">
                    <c:v>1.7771965562911361E-2</c:v>
                  </c:pt>
                  <c:pt idx="4">
                    <c:v>1.2833594986483865E-2</c:v>
                  </c:pt>
                  <c:pt idx="5">
                    <c:v>5.2329236933778079E-3</c:v>
                  </c:pt>
                  <c:pt idx="6">
                    <c:v>1.663478934169248E-3</c:v>
                  </c:pt>
                  <c:pt idx="7">
                    <c:v>2.2416663852154406E-2</c:v>
                  </c:pt>
                  <c:pt idx="8">
                    <c:v>4.8257483259758441E-2</c:v>
                  </c:pt>
                  <c:pt idx="9">
                    <c:v>8.6074399588168225E-3</c:v>
                  </c:pt>
                  <c:pt idx="10">
                    <c:v>4.2311880414230944E-3</c:v>
                  </c:pt>
                  <c:pt idx="11">
                    <c:v>1.0182516339818767E-3</c:v>
                  </c:pt>
                  <c:pt idx="12">
                    <c:v>0.19416291878525072</c:v>
                  </c:pt>
                  <c:pt idx="13">
                    <c:v>7.9054486450208364E-2</c:v>
                  </c:pt>
                  <c:pt idx="14">
                    <c:v>0.25905887507475905</c:v>
                  </c:pt>
                  <c:pt idx="15">
                    <c:v>0.11895299033586214</c:v>
                  </c:pt>
                  <c:pt idx="16">
                    <c:v>1.4276925954030523E-3</c:v>
                  </c:pt>
                  <c:pt idx="17">
                    <c:v>4.831277423160777E-2</c:v>
                  </c:pt>
                  <c:pt idx="18">
                    <c:v>4.2783529594082104E-2</c:v>
                  </c:pt>
                  <c:pt idx="19">
                    <c:v>2.6624449985753917E-2</c:v>
                  </c:pt>
                  <c:pt idx="20">
                    <c:v>0.1103922927842079</c:v>
                  </c:pt>
                  <c:pt idx="21">
                    <c:v>2.2963738848537111E-3</c:v>
                  </c:pt>
                  <c:pt idx="22">
                    <c:v>4.9113776047842075E-2</c:v>
                  </c:pt>
                  <c:pt idx="23">
                    <c:v>8.6988975445242311E-2</c:v>
                  </c:pt>
                  <c:pt idx="24">
                    <c:v>0.31474944685174533</c:v>
                  </c:pt>
                  <c:pt idx="25">
                    <c:v>0.18092163640923123</c:v>
                  </c:pt>
                </c:numCache>
              </c:numRef>
            </c:plus>
            <c:minus>
              <c:numRef>
                <c:f>'Extended Data Fig 5 (mg L-1)'!$P$3:$P$28</c:f>
                <c:numCache>
                  <c:formatCode>General</c:formatCode>
                  <c:ptCount val="26"/>
                  <c:pt idx="0">
                    <c:v>1.7723383717416724E-3</c:v>
                  </c:pt>
                  <c:pt idx="1">
                    <c:v>4.218151653719502E-3</c:v>
                  </c:pt>
                  <c:pt idx="2">
                    <c:v>8.0759549817095849E-3</c:v>
                  </c:pt>
                  <c:pt idx="3">
                    <c:v>1.7771965562911361E-2</c:v>
                  </c:pt>
                  <c:pt idx="4">
                    <c:v>1.2833594986483865E-2</c:v>
                  </c:pt>
                  <c:pt idx="5">
                    <c:v>5.2329236933778079E-3</c:v>
                  </c:pt>
                  <c:pt idx="6">
                    <c:v>1.663478934169248E-3</c:v>
                  </c:pt>
                  <c:pt idx="7">
                    <c:v>2.2416663852154406E-2</c:v>
                  </c:pt>
                  <c:pt idx="8">
                    <c:v>4.8257483259758441E-2</c:v>
                  </c:pt>
                  <c:pt idx="9">
                    <c:v>8.6074399588168225E-3</c:v>
                  </c:pt>
                  <c:pt idx="10">
                    <c:v>4.2311880414230944E-3</c:v>
                  </c:pt>
                  <c:pt idx="11">
                    <c:v>1.0182516339818767E-3</c:v>
                  </c:pt>
                  <c:pt idx="12">
                    <c:v>0.19416291878525072</c:v>
                  </c:pt>
                  <c:pt idx="13">
                    <c:v>7.9054486450208364E-2</c:v>
                  </c:pt>
                  <c:pt idx="14">
                    <c:v>0.25905887507475905</c:v>
                  </c:pt>
                  <c:pt idx="15">
                    <c:v>0.11895299033586214</c:v>
                  </c:pt>
                  <c:pt idx="16">
                    <c:v>1.4276925954030523E-3</c:v>
                  </c:pt>
                  <c:pt idx="17">
                    <c:v>4.831277423160777E-2</c:v>
                  </c:pt>
                  <c:pt idx="18">
                    <c:v>4.2783529594082104E-2</c:v>
                  </c:pt>
                  <c:pt idx="19">
                    <c:v>2.6624449985753917E-2</c:v>
                  </c:pt>
                  <c:pt idx="20">
                    <c:v>0.1103922927842079</c:v>
                  </c:pt>
                  <c:pt idx="21">
                    <c:v>2.2963738848537111E-3</c:v>
                  </c:pt>
                  <c:pt idx="22">
                    <c:v>4.9113776047842075E-2</c:v>
                  </c:pt>
                  <c:pt idx="23">
                    <c:v>8.6988975445242311E-2</c:v>
                  </c:pt>
                  <c:pt idx="24">
                    <c:v>0.31474944685174533</c:v>
                  </c:pt>
                  <c:pt idx="25">
                    <c:v>0.18092163640923123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(mg L-1)'!$A$3:$A$28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(mg L-1)'!$O$3:$O$28</c:f>
              <c:numCache>
                <c:formatCode>0.00</c:formatCode>
                <c:ptCount val="26"/>
                <c:pt idx="0">
                  <c:v>2.041992767759218E-3</c:v>
                </c:pt>
                <c:pt idx="1">
                  <c:v>3.8547877168861374E-3</c:v>
                </c:pt>
                <c:pt idx="2">
                  <c:v>4.6771200404160697E-2</c:v>
                </c:pt>
                <c:pt idx="3">
                  <c:v>5.9011445570350075E-2</c:v>
                </c:pt>
                <c:pt idx="4">
                  <c:v>4.0198013093631239E-2</c:v>
                </c:pt>
                <c:pt idx="5">
                  <c:v>3.9783498729847738E-2</c:v>
                </c:pt>
                <c:pt idx="6">
                  <c:v>1.4969188021828228E-3</c:v>
                </c:pt>
                <c:pt idx="7">
                  <c:v>6.4095460818786823E-2</c:v>
                </c:pt>
                <c:pt idx="8">
                  <c:v>5.6829923246416926E-2</c:v>
                </c:pt>
                <c:pt idx="9">
                  <c:v>4.7084599848140597E-2</c:v>
                </c:pt>
                <c:pt idx="10">
                  <c:v>3.6316582768419196E-2</c:v>
                </c:pt>
                <c:pt idx="11">
                  <c:v>5.8788785498221279E-4</c:v>
                </c:pt>
                <c:pt idx="12">
                  <c:v>0.98651566275391656</c:v>
                </c:pt>
                <c:pt idx="13">
                  <c:v>1.2036308162803071</c:v>
                </c:pt>
                <c:pt idx="14">
                  <c:v>0.83912070208027034</c:v>
                </c:pt>
                <c:pt idx="15">
                  <c:v>0.68255543071112468</c:v>
                </c:pt>
                <c:pt idx="16">
                  <c:v>1.5519496391232983E-3</c:v>
                </c:pt>
                <c:pt idx="17">
                  <c:v>0.63166729952577261</c:v>
                </c:pt>
                <c:pt idx="18">
                  <c:v>0.78646401304966729</c:v>
                </c:pt>
                <c:pt idx="19">
                  <c:v>0.65528734591770765</c:v>
                </c:pt>
                <c:pt idx="20">
                  <c:v>0.63930642677351524</c:v>
                </c:pt>
                <c:pt idx="21">
                  <c:v>1.9967601063501585E-3</c:v>
                </c:pt>
                <c:pt idx="22">
                  <c:v>0.92569050019660626</c:v>
                </c:pt>
                <c:pt idx="23">
                  <c:v>0.98233472768555841</c:v>
                </c:pt>
                <c:pt idx="24">
                  <c:v>0.60991918064756878</c:v>
                </c:pt>
                <c:pt idx="25">
                  <c:v>0.87772388940958024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31-4C32-8E4F-6A9B7CCE26CE}"/>
            </c:ext>
          </c:extLst>
        </c:ser>
        <c:ser>
          <c:idx val="5"/>
          <c:order val="3"/>
          <c:tx>
            <c:v>strictosidine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(mg L-1)'!$U$3:$U$28</c:f>
                <c:numCache>
                  <c:formatCode>General</c:formatCode>
                  <c:ptCount val="26"/>
                  <c:pt idx="0">
                    <c:v>1.7723383717416724E-3</c:v>
                  </c:pt>
                  <c:pt idx="1">
                    <c:v>4.218151653719502E-3</c:v>
                  </c:pt>
                  <c:pt idx="2">
                    <c:v>8.0759549817095849E-3</c:v>
                  </c:pt>
                  <c:pt idx="3">
                    <c:v>1.7771965562911361E-2</c:v>
                  </c:pt>
                  <c:pt idx="4">
                    <c:v>1.2833594986483865E-2</c:v>
                  </c:pt>
                  <c:pt idx="5">
                    <c:v>5.2329236933778079E-3</c:v>
                  </c:pt>
                  <c:pt idx="6">
                    <c:v>1.663478934169248E-3</c:v>
                  </c:pt>
                  <c:pt idx="7">
                    <c:v>2.2416663852154406E-2</c:v>
                  </c:pt>
                  <c:pt idx="8">
                    <c:v>4.8257483259758441E-2</c:v>
                  </c:pt>
                  <c:pt idx="9">
                    <c:v>8.6074399588168225E-3</c:v>
                  </c:pt>
                  <c:pt idx="10">
                    <c:v>4.2311880414230944E-3</c:v>
                  </c:pt>
                  <c:pt idx="11">
                    <c:v>1.0182516339818767E-3</c:v>
                  </c:pt>
                  <c:pt idx="12">
                    <c:v>0.19416291878525072</c:v>
                  </c:pt>
                  <c:pt idx="13">
                    <c:v>7.9054486450208364E-2</c:v>
                  </c:pt>
                  <c:pt idx="14">
                    <c:v>0.25905887507475905</c:v>
                  </c:pt>
                  <c:pt idx="15">
                    <c:v>0.11895299033586214</c:v>
                  </c:pt>
                  <c:pt idx="16">
                    <c:v>1.4276925954030523E-3</c:v>
                  </c:pt>
                  <c:pt idx="17">
                    <c:v>4.831277423160777E-2</c:v>
                  </c:pt>
                  <c:pt idx="18">
                    <c:v>4.2783529594082104E-2</c:v>
                  </c:pt>
                  <c:pt idx="19">
                    <c:v>2.6624449985753917E-2</c:v>
                  </c:pt>
                  <c:pt idx="20">
                    <c:v>0.1103922927842079</c:v>
                  </c:pt>
                  <c:pt idx="21">
                    <c:v>2.2963738848537111E-3</c:v>
                  </c:pt>
                  <c:pt idx="22">
                    <c:v>4.9113776047842075E-2</c:v>
                  </c:pt>
                  <c:pt idx="23">
                    <c:v>8.6988975445242311E-2</c:v>
                  </c:pt>
                  <c:pt idx="24">
                    <c:v>0.31474944685174533</c:v>
                  </c:pt>
                  <c:pt idx="25">
                    <c:v>0.18092163640923123</c:v>
                  </c:pt>
                </c:numCache>
              </c:numRef>
            </c:plus>
            <c:minus>
              <c:numRef>
                <c:f>'Extended Data Fig 5 (mg L-1)'!$U$3:$U$28</c:f>
                <c:numCache>
                  <c:formatCode>General</c:formatCode>
                  <c:ptCount val="26"/>
                  <c:pt idx="0">
                    <c:v>1.7723383717416724E-3</c:v>
                  </c:pt>
                  <c:pt idx="1">
                    <c:v>4.218151653719502E-3</c:v>
                  </c:pt>
                  <c:pt idx="2">
                    <c:v>8.0759549817095849E-3</c:v>
                  </c:pt>
                  <c:pt idx="3">
                    <c:v>1.7771965562911361E-2</c:v>
                  </c:pt>
                  <c:pt idx="4">
                    <c:v>1.2833594986483865E-2</c:v>
                  </c:pt>
                  <c:pt idx="5">
                    <c:v>5.2329236933778079E-3</c:v>
                  </c:pt>
                  <c:pt idx="6">
                    <c:v>1.663478934169248E-3</c:v>
                  </c:pt>
                  <c:pt idx="7">
                    <c:v>2.2416663852154406E-2</c:v>
                  </c:pt>
                  <c:pt idx="8">
                    <c:v>4.8257483259758441E-2</c:v>
                  </c:pt>
                  <c:pt idx="9">
                    <c:v>8.6074399588168225E-3</c:v>
                  </c:pt>
                  <c:pt idx="10">
                    <c:v>4.2311880414230944E-3</c:v>
                  </c:pt>
                  <c:pt idx="11">
                    <c:v>1.0182516339818767E-3</c:v>
                  </c:pt>
                  <c:pt idx="12">
                    <c:v>0.19416291878525072</c:v>
                  </c:pt>
                  <c:pt idx="13">
                    <c:v>7.9054486450208364E-2</c:v>
                  </c:pt>
                  <c:pt idx="14">
                    <c:v>0.25905887507475905</c:v>
                  </c:pt>
                  <c:pt idx="15">
                    <c:v>0.11895299033586214</c:v>
                  </c:pt>
                  <c:pt idx="16">
                    <c:v>1.4276925954030523E-3</c:v>
                  </c:pt>
                  <c:pt idx="17">
                    <c:v>4.831277423160777E-2</c:v>
                  </c:pt>
                  <c:pt idx="18">
                    <c:v>4.2783529594082104E-2</c:v>
                  </c:pt>
                  <c:pt idx="19">
                    <c:v>2.6624449985753917E-2</c:v>
                  </c:pt>
                  <c:pt idx="20">
                    <c:v>0.1103922927842079</c:v>
                  </c:pt>
                  <c:pt idx="21">
                    <c:v>2.2963738848537111E-3</c:v>
                  </c:pt>
                  <c:pt idx="22">
                    <c:v>4.9113776047842075E-2</c:v>
                  </c:pt>
                  <c:pt idx="23">
                    <c:v>8.6988975445242311E-2</c:v>
                  </c:pt>
                  <c:pt idx="24">
                    <c:v>0.31474944685174533</c:v>
                  </c:pt>
                  <c:pt idx="25">
                    <c:v>0.18092163640923123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(mg L-1)'!$A$3:$A$28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(mg L-1)'!$T$3:$T$28</c:f>
              <c:numCache>
                <c:formatCode>0.00</c:formatCode>
                <c:ptCount val="26"/>
                <c:pt idx="0">
                  <c:v>2.041992767759218E-3</c:v>
                </c:pt>
                <c:pt idx="1">
                  <c:v>3.8547877168861374E-3</c:v>
                </c:pt>
                <c:pt idx="2">
                  <c:v>4.6771200404160697E-2</c:v>
                </c:pt>
                <c:pt idx="3">
                  <c:v>5.9011445570350075E-2</c:v>
                </c:pt>
                <c:pt idx="4">
                  <c:v>4.0198013093631239E-2</c:v>
                </c:pt>
                <c:pt idx="5">
                  <c:v>3.9783498729847738E-2</c:v>
                </c:pt>
                <c:pt idx="6">
                  <c:v>1.4969188021828228E-3</c:v>
                </c:pt>
                <c:pt idx="7">
                  <c:v>6.4095460818786823E-2</c:v>
                </c:pt>
                <c:pt idx="8">
                  <c:v>5.6829923246416926E-2</c:v>
                </c:pt>
                <c:pt idx="9">
                  <c:v>4.7084599848140597E-2</c:v>
                </c:pt>
                <c:pt idx="10">
                  <c:v>3.6316582768419196E-2</c:v>
                </c:pt>
                <c:pt idx="11">
                  <c:v>5.8788785498221279E-4</c:v>
                </c:pt>
                <c:pt idx="12">
                  <c:v>0.98651566275391656</c:v>
                </c:pt>
                <c:pt idx="13">
                  <c:v>1.2036308162803071</c:v>
                </c:pt>
                <c:pt idx="14">
                  <c:v>0.83912070208027034</c:v>
                </c:pt>
                <c:pt idx="15">
                  <c:v>0.68255543071112468</c:v>
                </c:pt>
                <c:pt idx="16">
                  <c:v>1.5519496391232983E-3</c:v>
                </c:pt>
                <c:pt idx="17">
                  <c:v>0.63166729952577261</c:v>
                </c:pt>
                <c:pt idx="18">
                  <c:v>0.78646401304966729</c:v>
                </c:pt>
                <c:pt idx="19">
                  <c:v>0.65528734591770765</c:v>
                </c:pt>
                <c:pt idx="20">
                  <c:v>0.63930642677351524</c:v>
                </c:pt>
                <c:pt idx="21">
                  <c:v>1.9967601063501585E-3</c:v>
                </c:pt>
                <c:pt idx="22">
                  <c:v>0.92569050019660626</c:v>
                </c:pt>
                <c:pt idx="23">
                  <c:v>0.98233472768555841</c:v>
                </c:pt>
                <c:pt idx="24">
                  <c:v>0.60991918064756878</c:v>
                </c:pt>
                <c:pt idx="25">
                  <c:v>0.87772388940958024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31-4C32-8E4F-6A9B7CCE2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9486480"/>
        <c:axId val="939486808"/>
      </c:barChart>
      <c:scatterChart>
        <c:scatterStyle val="lineMarker"/>
        <c:varyColors val="0"/>
        <c:ser>
          <c:idx val="2"/>
          <c:order val="4"/>
          <c:tx>
            <c:v>rep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5 (mg L-1)'!$V$3:$V$28</c:f>
              <c:numCache>
                <c:formatCode>0.00</c:formatCode>
                <c:ptCount val="26"/>
                <c:pt idx="0">
                  <c:v>5.2561996529656999E-2</c:v>
                </c:pt>
                <c:pt idx="1">
                  <c:v>0.11754726054550119</c:v>
                </c:pt>
                <c:pt idx="2">
                  <c:v>0.58077389859590145</c:v>
                </c:pt>
                <c:pt idx="3">
                  <c:v>0.83985199013519152</c:v>
                </c:pt>
                <c:pt idx="4">
                  <c:v>0.39159187229817943</c:v>
                </c:pt>
                <c:pt idx="5">
                  <c:v>0.53608421452367061</c:v>
                </c:pt>
                <c:pt idx="6">
                  <c:v>5.6673293498383681E-2</c:v>
                </c:pt>
                <c:pt idx="7">
                  <c:v>0.97437756125146568</c:v>
                </c:pt>
                <c:pt idx="8">
                  <c:v>0.73739346114320392</c:v>
                </c:pt>
                <c:pt idx="9">
                  <c:v>0.71335406630101184</c:v>
                </c:pt>
                <c:pt idx="10">
                  <c:v>0.47746325840694376</c:v>
                </c:pt>
                <c:pt idx="11">
                  <c:v>3.8383975517911034E-2</c:v>
                </c:pt>
                <c:pt idx="12">
                  <c:v>13.001305154769685</c:v>
                </c:pt>
                <c:pt idx="13">
                  <c:v>17.813697728687039</c:v>
                </c:pt>
                <c:pt idx="14">
                  <c:v>17.886782041587963</c:v>
                </c:pt>
                <c:pt idx="15">
                  <c:v>9.2583623699237094</c:v>
                </c:pt>
                <c:pt idx="16">
                  <c:v>3.9376444159987187E-2</c:v>
                </c:pt>
                <c:pt idx="17">
                  <c:v>7.9658910221251693</c:v>
                </c:pt>
                <c:pt idx="18">
                  <c:v>11.442056829116423</c:v>
                </c:pt>
                <c:pt idx="19">
                  <c:v>13.298533700159744</c:v>
                </c:pt>
                <c:pt idx="20">
                  <c:v>9.1267676495988237</c:v>
                </c:pt>
                <c:pt idx="21">
                  <c:v>1.7220012738551341E-2</c:v>
                </c:pt>
                <c:pt idx="22">
                  <c:v>14.124393542574392</c:v>
                </c:pt>
                <c:pt idx="23">
                  <c:v>15.632821885809923</c:v>
                </c:pt>
                <c:pt idx="24">
                  <c:v>3.2884482557907369</c:v>
                </c:pt>
                <c:pt idx="25">
                  <c:v>11.083057452736774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231-4C32-8E4F-6A9B7CCE26CE}"/>
            </c:ext>
          </c:extLst>
        </c:ser>
        <c:ser>
          <c:idx val="3"/>
          <c:order val="5"/>
          <c:tx>
            <c:v>rep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5 (mg L-1)'!$W$3:$W$28</c:f>
              <c:numCache>
                <c:formatCode>0.00</c:formatCode>
                <c:ptCount val="26"/>
                <c:pt idx="0">
                  <c:v>5.5389768586777591E-2</c:v>
                </c:pt>
                <c:pt idx="1">
                  <c:v>1.7220012738551341E-2</c:v>
                </c:pt>
                <c:pt idx="2">
                  <c:v>0.66731233843732596</c:v>
                </c:pt>
                <c:pt idx="3">
                  <c:v>0.49251318880592421</c:v>
                </c:pt>
                <c:pt idx="4">
                  <c:v>0.68545037131444342</c:v>
                </c:pt>
                <c:pt idx="5">
                  <c:v>0.52540677036201366</c:v>
                </c:pt>
                <c:pt idx="6">
                  <c:v>1.7220012738551341E-2</c:v>
                </c:pt>
                <c:pt idx="7">
                  <c:v>0.47450729422111382</c:v>
                </c:pt>
                <c:pt idx="8">
                  <c:v>0.11984789009863295</c:v>
                </c:pt>
                <c:pt idx="9">
                  <c:v>0.52628031727874369</c:v>
                </c:pt>
                <c:pt idx="10">
                  <c:v>0.39464621327756871</c:v>
                </c:pt>
                <c:pt idx="11">
                  <c:v>1.7220012738551341E-2</c:v>
                </c:pt>
                <c:pt idx="12">
                  <c:v>17.791685785328433</c:v>
                </c:pt>
                <c:pt idx="13">
                  <c:v>16.206029308430921</c:v>
                </c:pt>
                <c:pt idx="14">
                  <c:v>7.0661184850606507</c:v>
                </c:pt>
                <c:pt idx="15">
                  <c:v>14.479502376942573</c:v>
                </c:pt>
                <c:pt idx="16">
                  <c:v>5.0933768325554282E-2</c:v>
                </c:pt>
                <c:pt idx="17">
                  <c:v>9.2173866277602361</c:v>
                </c:pt>
                <c:pt idx="18">
                  <c:v>9.7098602507976537</c:v>
                </c:pt>
                <c:pt idx="19">
                  <c:v>8.2549582119445475</c:v>
                </c:pt>
                <c:pt idx="20">
                  <c:v>11.090892751960203</c:v>
                </c:pt>
                <c:pt idx="21">
                  <c:v>3.5029997128026361E-2</c:v>
                </c:pt>
                <c:pt idx="22">
                  <c:v>14.860913092971355</c:v>
                </c:pt>
                <c:pt idx="23">
                  <c:v>12.63739552179679</c:v>
                </c:pt>
                <c:pt idx="24">
                  <c:v>10.439296748367761</c:v>
                </c:pt>
                <c:pt idx="25">
                  <c:v>10.437893693953582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231-4C32-8E4F-6A9B7CCE26CE}"/>
            </c:ext>
          </c:extLst>
        </c:ser>
        <c:ser>
          <c:idx val="6"/>
          <c:order val="6"/>
          <c:tx>
            <c:v>rep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5 (mg L-1)'!$X$3:$X$28</c:f>
              <c:numCache>
                <c:formatCode>0.00</c:formatCode>
                <c:ptCount val="26"/>
                <c:pt idx="0">
                  <c:v>1.7220012738551341E-2</c:v>
                </c:pt>
                <c:pt idx="1">
                  <c:v>5.5665122739502512E-2</c:v>
                </c:pt>
                <c:pt idx="2">
                  <c:v>0.47384719003407993</c:v>
                </c:pt>
                <c:pt idx="3">
                  <c:v>0.88056750061194722</c:v>
                </c:pt>
                <c:pt idx="4">
                  <c:v>0.45860686677856177</c:v>
                </c:pt>
                <c:pt idx="5">
                  <c:v>0.42237500760448854</c:v>
                </c:pt>
                <c:pt idx="6">
                  <c:v>3.1655808857300669E-2</c:v>
                </c:pt>
                <c:pt idx="7">
                  <c:v>0.89672194652126813</c:v>
                </c:pt>
                <c:pt idx="8">
                  <c:v>1.2771565246496319</c:v>
                </c:pt>
                <c:pt idx="9">
                  <c:v>0.5439318499737662</c:v>
                </c:pt>
                <c:pt idx="10">
                  <c:v>0.48694754619423253</c:v>
                </c:pt>
                <c:pt idx="11">
                  <c:v>1.7220012738551341E-2</c:v>
                </c:pt>
                <c:pt idx="12">
                  <c:v>18.3857672527067</c:v>
                </c:pt>
                <c:pt idx="13">
                  <c:v>15.865504187121925</c:v>
                </c:pt>
                <c:pt idx="14">
                  <c:v>15.738608827480185</c:v>
                </c:pt>
                <c:pt idx="15">
                  <c:v>12.149810909839584</c:v>
                </c:pt>
                <c:pt idx="16">
                  <c:v>1.7220012738551341E-2</c:v>
                </c:pt>
                <c:pt idx="17">
                  <c:v>10.125631459216301</c:v>
                </c:pt>
                <c:pt idx="18">
                  <c:v>11.039186603226284</c:v>
                </c:pt>
                <c:pt idx="19">
                  <c:v>8.9978382123651865</c:v>
                </c:pt>
                <c:pt idx="20">
                  <c:v>11.275309167858085</c:v>
                </c:pt>
                <c:pt idx="21">
                  <c:v>7.1293392177682074E-2</c:v>
                </c:pt>
                <c:pt idx="22">
                  <c:v>13.733663804399168</c:v>
                </c:pt>
                <c:pt idx="23">
                  <c:v>12.832690642093288</c:v>
                </c:pt>
                <c:pt idx="24">
                  <c:v>11.028050918324492</c:v>
                </c:pt>
                <c:pt idx="25">
                  <c:v>17.59589249970745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231-4C32-8E4F-6A9B7CCE2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486480"/>
        <c:axId val="939486808"/>
      </c:scatterChart>
      <c:catAx>
        <c:axId val="93948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9486808"/>
        <c:crosses val="autoZero"/>
        <c:auto val="1"/>
        <c:lblAlgn val="ctr"/>
        <c:lblOffset val="100"/>
        <c:noMultiLvlLbl val="0"/>
      </c:catAx>
      <c:valAx>
        <c:axId val="939486808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metabolite con (</a:t>
                </a:r>
                <a:r>
                  <a:rPr lang="en-US" sz="1200" b="0" i="0" u="none" strike="noStrike" baseline="0">
                    <a:solidFill>
                      <a:sysClr val="windowText" lastClr="000000"/>
                    </a:solidFill>
                    <a:effectLst/>
                  </a:rPr>
                  <a:t>mg/L)</a:t>
                </a:r>
                <a:endParaRPr lang="en-US" sz="12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5007499062617169E-3"/>
              <c:y val="0.268642389206527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9486480"/>
        <c:crosses val="autoZero"/>
        <c:crossBetween val="between"/>
        <c:majorUnit val="5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19101095679012345"/>
          <c:y val="4.7573611111111108E-2"/>
          <c:w val="0.75328858024691359"/>
          <c:h val="6.1788106729456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3346139963547"/>
          <c:y val="3.2764120370370367E-2"/>
          <c:w val="0.87530804293690279"/>
          <c:h val="0.75641791035197448"/>
        </c:manualLayout>
      </c:layout>
      <c:barChart>
        <c:barDir val="col"/>
        <c:grouping val="stacked"/>
        <c:varyColors val="0"/>
        <c:ser>
          <c:idx val="0"/>
          <c:order val="0"/>
          <c:tx>
            <c:v>loganic acid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(uM)'!$F$3:$F$28</c:f>
                <c:numCache>
                  <c:formatCode>General</c:formatCode>
                  <c:ptCount val="2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3.1347434376241883</c:v>
                  </c:pt>
                  <c:pt idx="13">
                    <c:v>0.38187656411128457</c:v>
                  </c:pt>
                  <c:pt idx="14">
                    <c:v>8.2950837323863471</c:v>
                  </c:pt>
                  <c:pt idx="15">
                    <c:v>3.754089891731426</c:v>
                  </c:pt>
                  <c:pt idx="16">
                    <c:v>0</c:v>
                  </c:pt>
                  <c:pt idx="17">
                    <c:v>2.8514003523112756</c:v>
                  </c:pt>
                  <c:pt idx="18">
                    <c:v>1.2707958042391523</c:v>
                  </c:pt>
                  <c:pt idx="19">
                    <c:v>6.7151095639495368</c:v>
                  </c:pt>
                  <c:pt idx="20">
                    <c:v>0.36477400349818284</c:v>
                  </c:pt>
                  <c:pt idx="21">
                    <c:v>0</c:v>
                  </c:pt>
                  <c:pt idx="22">
                    <c:v>2.8855612380022473</c:v>
                  </c:pt>
                  <c:pt idx="23">
                    <c:v>1.8442624912753167</c:v>
                  </c:pt>
                  <c:pt idx="24">
                    <c:v>1.4455463461730345</c:v>
                  </c:pt>
                  <c:pt idx="25">
                    <c:v>4.9145378610904595</c:v>
                  </c:pt>
                </c:numCache>
              </c:numRef>
            </c:plus>
            <c:minus>
              <c:numRef>
                <c:f>'Extended Data Fig 5 (uM)'!$F$3:$F$28</c:f>
                <c:numCache>
                  <c:formatCode>General</c:formatCode>
                  <c:ptCount val="2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3.1347434376241883</c:v>
                  </c:pt>
                  <c:pt idx="13">
                    <c:v>0.38187656411128457</c:v>
                  </c:pt>
                  <c:pt idx="14">
                    <c:v>8.2950837323863471</c:v>
                  </c:pt>
                  <c:pt idx="15">
                    <c:v>3.754089891731426</c:v>
                  </c:pt>
                  <c:pt idx="16">
                    <c:v>0</c:v>
                  </c:pt>
                  <c:pt idx="17">
                    <c:v>2.8514003523112756</c:v>
                  </c:pt>
                  <c:pt idx="18">
                    <c:v>1.2707958042391523</c:v>
                  </c:pt>
                  <c:pt idx="19">
                    <c:v>6.7151095639495368</c:v>
                  </c:pt>
                  <c:pt idx="20">
                    <c:v>0.36477400349818284</c:v>
                  </c:pt>
                  <c:pt idx="21">
                    <c:v>0</c:v>
                  </c:pt>
                  <c:pt idx="22">
                    <c:v>2.8855612380022473</c:v>
                  </c:pt>
                  <c:pt idx="23">
                    <c:v>1.8442624912753167</c:v>
                  </c:pt>
                  <c:pt idx="24">
                    <c:v>1.4455463461730345</c:v>
                  </c:pt>
                  <c:pt idx="25">
                    <c:v>4.9145378610904595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(uM)'!$A$3:$A$28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(uM)'!$E$3:$E$28</c:f>
              <c:numCache>
                <c:formatCode>0.00</c:formatCode>
                <c:ptCount val="26"/>
                <c:pt idx="0">
                  <c:v>4.5754099103388617E-2</c:v>
                </c:pt>
                <c:pt idx="1">
                  <c:v>4.5754099103388617E-2</c:v>
                </c:pt>
                <c:pt idx="2">
                  <c:v>3.3806472984661703E-2</c:v>
                </c:pt>
                <c:pt idx="3">
                  <c:v>7.840067933225274E-2</c:v>
                </c:pt>
                <c:pt idx="4">
                  <c:v>7.840067933225274E-2</c:v>
                </c:pt>
                <c:pt idx="5">
                  <c:v>4.5754099103388617E-2</c:v>
                </c:pt>
                <c:pt idx="6">
                  <c:v>4.5754099103388617E-2</c:v>
                </c:pt>
                <c:pt idx="7">
                  <c:v>3.3806472984661703E-2</c:v>
                </c:pt>
                <c:pt idx="8">
                  <c:v>7.840067933225274E-2</c:v>
                </c:pt>
                <c:pt idx="9">
                  <c:v>7.840067933225274E-2</c:v>
                </c:pt>
                <c:pt idx="10">
                  <c:v>4.5754099103388617E-2</c:v>
                </c:pt>
                <c:pt idx="11">
                  <c:v>4.5754099103388617E-2</c:v>
                </c:pt>
                <c:pt idx="12">
                  <c:v>12.102060379834754</c:v>
                </c:pt>
                <c:pt idx="13">
                  <c:v>5.8051881515471271</c:v>
                </c:pt>
                <c:pt idx="14">
                  <c:v>9.284695574484596</c:v>
                </c:pt>
                <c:pt idx="15">
                  <c:v>10.022035773466344</c:v>
                </c:pt>
                <c:pt idx="16">
                  <c:v>4.5754099103388617E-2</c:v>
                </c:pt>
                <c:pt idx="17">
                  <c:v>4.0465567773531488</c:v>
                </c:pt>
                <c:pt idx="18">
                  <c:v>3.4350083371881013</c:v>
                </c:pt>
                <c:pt idx="19">
                  <c:v>6.1651837526410924</c:v>
                </c:pt>
                <c:pt idx="20">
                  <c:v>7.5087134707643086</c:v>
                </c:pt>
                <c:pt idx="21">
                  <c:v>4.5754099103388617E-2</c:v>
                </c:pt>
                <c:pt idx="22">
                  <c:v>8.3201477600055718</c:v>
                </c:pt>
                <c:pt idx="23">
                  <c:v>5.0827734553972235</c:v>
                </c:pt>
                <c:pt idx="24">
                  <c:v>2.4787485556121056</c:v>
                </c:pt>
                <c:pt idx="25">
                  <c:v>6.6592124806505355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6-4896-886A-96A3BABC9CF8}"/>
            </c:ext>
          </c:extLst>
        </c:ser>
        <c:ser>
          <c:idx val="1"/>
          <c:order val="1"/>
          <c:tx>
            <c:v>loganin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(uM)'!$K$3:$K$28</c:f>
                <c:numCache>
                  <c:formatCode>General</c:formatCode>
                  <c:ptCount val="26"/>
                  <c:pt idx="0">
                    <c:v>4.5400337408209278E-2</c:v>
                  </c:pt>
                  <c:pt idx="1">
                    <c:v>0.10805245283363654</c:v>
                  </c:pt>
                  <c:pt idx="2">
                    <c:v>0.20687419902939605</c:v>
                  </c:pt>
                  <c:pt idx="3">
                    <c:v>0.45524784986196448</c:v>
                  </c:pt>
                  <c:pt idx="4">
                    <c:v>0.32874622128397613</c:v>
                  </c:pt>
                  <c:pt idx="5">
                    <c:v>0.13404692077918384</c:v>
                  </c:pt>
                  <c:pt idx="6">
                    <c:v>4.2611786827430956E-2</c:v>
                  </c:pt>
                  <c:pt idx="7">
                    <c:v>0.57422674963252152</c:v>
                  </c:pt>
                  <c:pt idx="8">
                    <c:v>1.2361668953265648</c:v>
                  </c:pt>
                  <c:pt idx="9">
                    <c:v>0.22048875349189959</c:v>
                  </c:pt>
                  <c:pt idx="10">
                    <c:v>0.10838639380662674</c:v>
                  </c:pt>
                  <c:pt idx="11">
                    <c:v>2.6083601464774796E-2</c:v>
                  </c:pt>
                  <c:pt idx="12">
                    <c:v>4.973690219407997</c:v>
                  </c:pt>
                  <c:pt idx="13">
                    <c:v>2.0250649738769511</c:v>
                  </c:pt>
                  <c:pt idx="14">
                    <c:v>6.6360693446067787</c:v>
                  </c:pt>
                  <c:pt idx="15">
                    <c:v>3.0471076985465961</c:v>
                  </c:pt>
                  <c:pt idx="16">
                    <c:v>3.6571868318127317E-2</c:v>
                  </c:pt>
                  <c:pt idx="17">
                    <c:v>1.2375832325326042</c:v>
                  </c:pt>
                  <c:pt idx="18">
                    <c:v>1.095945734773351</c:v>
                  </c:pt>
                  <c:pt idx="19">
                    <c:v>0.68201367861452733</c:v>
                  </c:pt>
                  <c:pt idx="20">
                    <c:v>2.8278163016601221</c:v>
                  </c:pt>
                  <c:pt idx="21">
                    <c:v>5.8824065906391526E-2</c:v>
                  </c:pt>
                  <c:pt idx="22">
                    <c:v>1.258101748241256</c:v>
                  </c:pt>
                  <c:pt idx="23">
                    <c:v>2.228315370798768</c:v>
                  </c:pt>
                  <c:pt idx="24">
                    <c:v>8.0626427289242582</c:v>
                  </c:pt>
                  <c:pt idx="25">
                    <c:v>4.6345006508845401</c:v>
                  </c:pt>
                </c:numCache>
              </c:numRef>
            </c:plus>
            <c:minus>
              <c:numRef>
                <c:f>'Extended Data Fig 5 (uM)'!$K$3:$K$28</c:f>
                <c:numCache>
                  <c:formatCode>General</c:formatCode>
                  <c:ptCount val="26"/>
                  <c:pt idx="0">
                    <c:v>4.5400337408209278E-2</c:v>
                  </c:pt>
                  <c:pt idx="1">
                    <c:v>0.10805245283363654</c:v>
                  </c:pt>
                  <c:pt idx="2">
                    <c:v>0.20687419902939605</c:v>
                  </c:pt>
                  <c:pt idx="3">
                    <c:v>0.45524784986196448</c:v>
                  </c:pt>
                  <c:pt idx="4">
                    <c:v>0.32874622128397613</c:v>
                  </c:pt>
                  <c:pt idx="5">
                    <c:v>0.13404692077918384</c:v>
                  </c:pt>
                  <c:pt idx="6">
                    <c:v>4.2611786827430956E-2</c:v>
                  </c:pt>
                  <c:pt idx="7">
                    <c:v>0.57422674963252152</c:v>
                  </c:pt>
                  <c:pt idx="8">
                    <c:v>1.2361668953265648</c:v>
                  </c:pt>
                  <c:pt idx="9">
                    <c:v>0.22048875349189959</c:v>
                  </c:pt>
                  <c:pt idx="10">
                    <c:v>0.10838639380662674</c:v>
                  </c:pt>
                  <c:pt idx="11">
                    <c:v>2.6083601464774796E-2</c:v>
                  </c:pt>
                  <c:pt idx="12">
                    <c:v>4.973690219407997</c:v>
                  </c:pt>
                  <c:pt idx="13">
                    <c:v>2.0250649738769511</c:v>
                  </c:pt>
                  <c:pt idx="14">
                    <c:v>6.6360693446067787</c:v>
                  </c:pt>
                  <c:pt idx="15">
                    <c:v>3.0471076985465961</c:v>
                  </c:pt>
                  <c:pt idx="16">
                    <c:v>3.6571868318127317E-2</c:v>
                  </c:pt>
                  <c:pt idx="17">
                    <c:v>1.2375832325326042</c:v>
                  </c:pt>
                  <c:pt idx="18">
                    <c:v>1.095945734773351</c:v>
                  </c:pt>
                  <c:pt idx="19">
                    <c:v>0.68201367861452733</c:v>
                  </c:pt>
                  <c:pt idx="20">
                    <c:v>2.8278163016601221</c:v>
                  </c:pt>
                  <c:pt idx="21">
                    <c:v>5.8824065906391526E-2</c:v>
                  </c:pt>
                  <c:pt idx="22">
                    <c:v>1.258101748241256</c:v>
                  </c:pt>
                  <c:pt idx="23">
                    <c:v>2.228315370798768</c:v>
                  </c:pt>
                  <c:pt idx="24">
                    <c:v>8.0626427289242582</c:v>
                  </c:pt>
                  <c:pt idx="25">
                    <c:v>4.6345006508845401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(uM)'!$A$3:$A$28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(uM)'!$J$3:$J$28</c:f>
              <c:numCache>
                <c:formatCode>0.00</c:formatCode>
                <c:ptCount val="26"/>
                <c:pt idx="0">
                  <c:v>5.2307822320795637E-2</c:v>
                </c:pt>
                <c:pt idx="1">
                  <c:v>9.8744498101494438E-2</c:v>
                </c:pt>
                <c:pt idx="2">
                  <c:v>1.1980941750130822</c:v>
                </c:pt>
                <c:pt idx="3">
                  <c:v>1.5116411079038394</c:v>
                </c:pt>
                <c:pt idx="4">
                  <c:v>1.0297149724276664</c:v>
                </c:pt>
                <c:pt idx="5">
                  <c:v>1.0190967449625428</c:v>
                </c:pt>
                <c:pt idx="6">
                  <c:v>3.8345171427399571E-2</c:v>
                </c:pt>
                <c:pt idx="7">
                  <c:v>1.641873580070363</c:v>
                </c:pt>
                <c:pt idx="8">
                  <c:v>1.4557590872077697</c:v>
                </c:pt>
                <c:pt idx="9">
                  <c:v>1.2061222359788055</c:v>
                </c:pt>
                <c:pt idx="10">
                  <c:v>0.93028799550231034</c:v>
                </c:pt>
                <c:pt idx="11">
                  <c:v>1.5059374327122647E-2</c:v>
                </c:pt>
                <c:pt idx="12">
                  <c:v>25.270650718630989</c:v>
                </c:pt>
                <c:pt idx="13">
                  <c:v>30.832286907124011</c:v>
                </c:pt>
                <c:pt idx="14">
                  <c:v>21.494971619454642</c:v>
                </c:pt>
                <c:pt idx="15">
                  <c:v>17.484385232622692</c:v>
                </c:pt>
                <c:pt idx="16">
                  <c:v>3.9754845000340697E-2</c:v>
                </c:pt>
                <c:pt idx="17">
                  <c:v>16.180831485367399</c:v>
                </c:pt>
                <c:pt idx="18">
                  <c:v>20.14611437700874</c:v>
                </c:pt>
                <c:pt idx="19">
                  <c:v>16.785884162039746</c:v>
                </c:pt>
                <c:pt idx="20">
                  <c:v>16.376515876159516</c:v>
                </c:pt>
                <c:pt idx="21">
                  <c:v>5.1149139462835197E-2</c:v>
                </c:pt>
                <c:pt idx="22">
                  <c:v>23.712549315964093</c:v>
                </c:pt>
                <c:pt idx="23">
                  <c:v>25.163551608319029</c:v>
                </c:pt>
                <c:pt idx="24">
                  <c:v>15.623730228176873</c:v>
                </c:pt>
                <c:pt idx="25">
                  <c:v>22.483833429212059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C6-4896-886A-96A3BABC9CF8}"/>
            </c:ext>
          </c:extLst>
        </c:ser>
        <c:ser>
          <c:idx val="4"/>
          <c:order val="2"/>
          <c:tx>
            <c:v>secologanin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(uM)'!$P$3:$P$28</c:f>
                <c:numCache>
                  <c:formatCode>General</c:formatCode>
                  <c:ptCount val="26"/>
                  <c:pt idx="0">
                    <c:v>4.5635305809966593E-3</c:v>
                  </c:pt>
                  <c:pt idx="1">
                    <c:v>1.0861167581737779E-2</c:v>
                  </c:pt>
                  <c:pt idx="2">
                    <c:v>2.0794487168704107E-2</c:v>
                  </c:pt>
                  <c:pt idx="3">
                    <c:v>4.5760397463530528E-2</c:v>
                  </c:pt>
                  <c:pt idx="4">
                    <c:v>3.3044763978896094E-2</c:v>
                  </c:pt>
                  <c:pt idx="5">
                    <c:v>1.3474067753373875E-2</c:v>
                  </c:pt>
                  <c:pt idx="6">
                    <c:v>4.2832323149811988E-3</c:v>
                  </c:pt>
                  <c:pt idx="7">
                    <c:v>5.7719864696434947E-2</c:v>
                  </c:pt>
                  <c:pt idx="8">
                    <c:v>0.12425646486535637</c:v>
                  </c:pt>
                  <c:pt idx="9">
                    <c:v>2.2162988796294362E-2</c:v>
                  </c:pt>
                  <c:pt idx="10">
                    <c:v>1.0894734509419102E-2</c:v>
                  </c:pt>
                  <c:pt idx="11">
                    <c:v>2.6218596544065626E-3</c:v>
                  </c:pt>
                  <c:pt idx="12">
                    <c:v>0.49994314387118177</c:v>
                  </c:pt>
                  <c:pt idx="13">
                    <c:v>0.20355456510597719</c:v>
                  </c:pt>
                  <c:pt idx="14">
                    <c:v>0.66704141688276508</c:v>
                  </c:pt>
                  <c:pt idx="15">
                    <c:v>0.30628779343374091</c:v>
                  </c:pt>
                  <c:pt idx="16">
                    <c:v>3.6761145181220299E-3</c:v>
                  </c:pt>
                  <c:pt idx="17">
                    <c:v>0.1243988316080227</c:v>
                  </c:pt>
                  <c:pt idx="18">
                    <c:v>0.11016177767098945</c:v>
                  </c:pt>
                  <c:pt idx="19">
                    <c:v>6.8554342471750934E-2</c:v>
                  </c:pt>
                  <c:pt idx="20">
                    <c:v>0.28424515998714389</c:v>
                  </c:pt>
                  <c:pt idx="21">
                    <c:v>5.9128508506159343E-3</c:v>
                  </c:pt>
                  <c:pt idx="22">
                    <c:v>0.126461302489487</c:v>
                  </c:pt>
                  <c:pt idx="23">
                    <c:v>0.22398479657347975</c:v>
                  </c:pt>
                  <c:pt idx="24">
                    <c:v>0.81043707508753304</c:v>
                  </c:pt>
                  <c:pt idx="25">
                    <c:v>0.46584864023799677</c:v>
                  </c:pt>
                </c:numCache>
              </c:numRef>
            </c:plus>
            <c:minus>
              <c:numRef>
                <c:f>'Extended Data Fig 5 (uM)'!$P$3:$P$28</c:f>
                <c:numCache>
                  <c:formatCode>General</c:formatCode>
                  <c:ptCount val="26"/>
                  <c:pt idx="0">
                    <c:v>4.5635305809966593E-3</c:v>
                  </c:pt>
                  <c:pt idx="1">
                    <c:v>1.0861167581737779E-2</c:v>
                  </c:pt>
                  <c:pt idx="2">
                    <c:v>2.0794487168704107E-2</c:v>
                  </c:pt>
                  <c:pt idx="3">
                    <c:v>4.5760397463530528E-2</c:v>
                  </c:pt>
                  <c:pt idx="4">
                    <c:v>3.3044763978896094E-2</c:v>
                  </c:pt>
                  <c:pt idx="5">
                    <c:v>1.3474067753373875E-2</c:v>
                  </c:pt>
                  <c:pt idx="6">
                    <c:v>4.2832323149811988E-3</c:v>
                  </c:pt>
                  <c:pt idx="7">
                    <c:v>5.7719864696434947E-2</c:v>
                  </c:pt>
                  <c:pt idx="8">
                    <c:v>0.12425646486535637</c:v>
                  </c:pt>
                  <c:pt idx="9">
                    <c:v>2.2162988796294362E-2</c:v>
                  </c:pt>
                  <c:pt idx="10">
                    <c:v>1.0894734509419102E-2</c:v>
                  </c:pt>
                  <c:pt idx="11">
                    <c:v>2.6218596544065626E-3</c:v>
                  </c:pt>
                  <c:pt idx="12">
                    <c:v>0.49994314387118177</c:v>
                  </c:pt>
                  <c:pt idx="13">
                    <c:v>0.20355456510597719</c:v>
                  </c:pt>
                  <c:pt idx="14">
                    <c:v>0.66704141688276508</c:v>
                  </c:pt>
                  <c:pt idx="15">
                    <c:v>0.30628779343374091</c:v>
                  </c:pt>
                  <c:pt idx="16">
                    <c:v>3.6761145181220299E-3</c:v>
                  </c:pt>
                  <c:pt idx="17">
                    <c:v>0.1243988316080227</c:v>
                  </c:pt>
                  <c:pt idx="18">
                    <c:v>0.11016177767098945</c:v>
                  </c:pt>
                  <c:pt idx="19">
                    <c:v>6.8554342471750934E-2</c:v>
                  </c:pt>
                  <c:pt idx="20">
                    <c:v>0.28424515998714389</c:v>
                  </c:pt>
                  <c:pt idx="21">
                    <c:v>5.9128508506159343E-3</c:v>
                  </c:pt>
                  <c:pt idx="22">
                    <c:v>0.126461302489487</c:v>
                  </c:pt>
                  <c:pt idx="23">
                    <c:v>0.22398479657347975</c:v>
                  </c:pt>
                  <c:pt idx="24">
                    <c:v>0.81043707508753304</c:v>
                  </c:pt>
                  <c:pt idx="25">
                    <c:v>0.46584864023799677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(uM)'!$A$3:$A$28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(uM)'!$O$3:$O$28</c:f>
              <c:numCache>
                <c:formatCode>0.00</c:formatCode>
                <c:ptCount val="26"/>
                <c:pt idx="0">
                  <c:v>5.2578540251801585E-3</c:v>
                </c:pt>
                <c:pt idx="1">
                  <c:v>9.9255547979662101E-3</c:v>
                </c:pt>
                <c:pt idx="2">
                  <c:v>0.12042948838520147</c:v>
                </c:pt>
                <c:pt idx="3">
                  <c:v>0.15194645716803581</c:v>
                </c:pt>
                <c:pt idx="4">
                  <c:v>0.10350442385774193</c:v>
                </c:pt>
                <c:pt idx="5">
                  <c:v>0.10243710567203372</c:v>
                </c:pt>
                <c:pt idx="6">
                  <c:v>3.854362597993724E-3</c:v>
                </c:pt>
                <c:pt idx="7">
                  <c:v>0.16503710590103979</c:v>
                </c:pt>
                <c:pt idx="8">
                  <c:v>0.14632933348718211</c:v>
                </c:pt>
                <c:pt idx="9">
                  <c:v>0.12123644938625693</c:v>
                </c:pt>
                <c:pt idx="10">
                  <c:v>9.3510267962044424E-2</c:v>
                </c:pt>
                <c:pt idx="11">
                  <c:v>1.5137313772490481E-3</c:v>
                </c:pt>
                <c:pt idx="12">
                  <c:v>2.5401438390038273</c:v>
                </c:pt>
                <c:pt idx="13">
                  <c:v>3.0991858698671559</c:v>
                </c:pt>
                <c:pt idx="14">
                  <c:v>2.1606218350548971</c:v>
                </c:pt>
                <c:pt idx="15">
                  <c:v>1.757487526614117</c:v>
                </c:pt>
                <c:pt idx="16">
                  <c:v>3.9960595286023595E-3</c:v>
                </c:pt>
                <c:pt idx="17">
                  <c:v>1.6264575006457054</c:v>
                </c:pt>
                <c:pt idx="18">
                  <c:v>2.0250380128477157</c:v>
                </c:pt>
                <c:pt idx="19">
                  <c:v>1.6872759119337426</c:v>
                </c:pt>
                <c:pt idx="20">
                  <c:v>1.6461272157311722</c:v>
                </c:pt>
                <c:pt idx="21">
                  <c:v>5.1413860657366908E-3</c:v>
                </c:pt>
                <c:pt idx="22">
                  <c:v>2.3835273069408198</c:v>
                </c:pt>
                <c:pt idx="23">
                  <c:v>2.529378499074487</c:v>
                </c:pt>
                <c:pt idx="24">
                  <c:v>1.5704590484526839</c:v>
                </c:pt>
                <c:pt idx="25">
                  <c:v>2.2600197991852622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C6-4896-886A-96A3BABC9CF8}"/>
            </c:ext>
          </c:extLst>
        </c:ser>
        <c:ser>
          <c:idx val="5"/>
          <c:order val="3"/>
          <c:tx>
            <c:v>strictosidine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'Extended Data Fig 5 (uM)'!$U$3:$U$28</c:f>
                <c:numCache>
                  <c:formatCode>General</c:formatCode>
                  <c:ptCount val="26"/>
                  <c:pt idx="0">
                    <c:v>3.3404421127121242E-3</c:v>
                  </c:pt>
                  <c:pt idx="1">
                    <c:v>7.9502264615781172E-3</c:v>
                  </c:pt>
                  <c:pt idx="2">
                    <c:v>1.522128085212052E-2</c:v>
                  </c:pt>
                  <c:pt idx="3">
                    <c:v>3.3495986510566608E-2</c:v>
                  </c:pt>
                  <c:pt idx="4">
                    <c:v>2.4188316313556845E-2</c:v>
                  </c:pt>
                  <c:pt idx="5">
                    <c:v>9.862833732359114E-3</c:v>
                  </c:pt>
                  <c:pt idx="6">
                    <c:v>3.1352676068553595E-3</c:v>
                  </c:pt>
                  <c:pt idx="7">
                    <c:v>4.2250153329729166E-2</c:v>
                  </c:pt>
                  <c:pt idx="8">
                    <c:v>9.0954036714775477E-2</c:v>
                  </c:pt>
                  <c:pt idx="9">
                    <c:v>1.622300536935151E-2</c:v>
                  </c:pt>
                  <c:pt idx="10">
                    <c:v>7.9747969945965572E-3</c:v>
                  </c:pt>
                  <c:pt idx="11">
                    <c:v>1.9191654899106184E-3</c:v>
                  </c:pt>
                  <c:pt idx="12">
                    <c:v>0.36595155923864892</c:v>
                  </c:pt>
                  <c:pt idx="13">
                    <c:v>0.14899916401268148</c:v>
                  </c:pt>
                  <c:pt idx="14">
                    <c:v>0.48826521490992536</c:v>
                  </c:pt>
                  <c:pt idx="15">
                    <c:v>0.22419848528160446</c:v>
                  </c:pt>
                  <c:pt idx="16">
                    <c:v>2.6908656641028567E-3</c:v>
                  </c:pt>
                  <c:pt idx="17">
                    <c:v>9.105824722771319E-2</c:v>
                  </c:pt>
                  <c:pt idx="18">
                    <c:v>8.0636918020397227E-2</c:v>
                  </c:pt>
                  <c:pt idx="19">
                    <c:v>5.018084321720772E-2</c:v>
                  </c:pt>
                  <c:pt idx="20">
                    <c:v>0.20806357838590012</c:v>
                  </c:pt>
                  <c:pt idx="21">
                    <c:v>4.3281261376514144E-3</c:v>
                  </c:pt>
                  <c:pt idx="22">
                    <c:v>9.2567947769082462E-2</c:v>
                  </c:pt>
                  <c:pt idx="23">
                    <c:v>0.16395381466204709</c:v>
                  </c:pt>
                  <c:pt idx="24">
                    <c:v>0.59322887998142604</c:v>
                  </c:pt>
                  <c:pt idx="25">
                    <c:v>0.34099484782258727</c:v>
                  </c:pt>
                </c:numCache>
              </c:numRef>
            </c:plus>
            <c:minus>
              <c:numRef>
                <c:f>'Extended Data Fig 5 (uM)'!$U$3:$U$28</c:f>
                <c:numCache>
                  <c:formatCode>General</c:formatCode>
                  <c:ptCount val="26"/>
                  <c:pt idx="0">
                    <c:v>3.3404421127121242E-3</c:v>
                  </c:pt>
                  <c:pt idx="1">
                    <c:v>7.9502264615781172E-3</c:v>
                  </c:pt>
                  <c:pt idx="2">
                    <c:v>1.522128085212052E-2</c:v>
                  </c:pt>
                  <c:pt idx="3">
                    <c:v>3.3495986510566608E-2</c:v>
                  </c:pt>
                  <c:pt idx="4">
                    <c:v>2.4188316313556845E-2</c:v>
                  </c:pt>
                  <c:pt idx="5">
                    <c:v>9.862833732359114E-3</c:v>
                  </c:pt>
                  <c:pt idx="6">
                    <c:v>3.1352676068553595E-3</c:v>
                  </c:pt>
                  <c:pt idx="7">
                    <c:v>4.2250153329729166E-2</c:v>
                  </c:pt>
                  <c:pt idx="8">
                    <c:v>9.0954036714775477E-2</c:v>
                  </c:pt>
                  <c:pt idx="9">
                    <c:v>1.622300536935151E-2</c:v>
                  </c:pt>
                  <c:pt idx="10">
                    <c:v>7.9747969945965572E-3</c:v>
                  </c:pt>
                  <c:pt idx="11">
                    <c:v>1.9191654899106184E-3</c:v>
                  </c:pt>
                  <c:pt idx="12">
                    <c:v>0.36595155923864892</c:v>
                  </c:pt>
                  <c:pt idx="13">
                    <c:v>0.14899916401268148</c:v>
                  </c:pt>
                  <c:pt idx="14">
                    <c:v>0.48826521490992536</c:v>
                  </c:pt>
                  <c:pt idx="15">
                    <c:v>0.22419848528160446</c:v>
                  </c:pt>
                  <c:pt idx="16">
                    <c:v>2.6908656641028567E-3</c:v>
                  </c:pt>
                  <c:pt idx="17">
                    <c:v>9.105824722771319E-2</c:v>
                  </c:pt>
                  <c:pt idx="18">
                    <c:v>8.0636918020397227E-2</c:v>
                  </c:pt>
                  <c:pt idx="19">
                    <c:v>5.018084321720772E-2</c:v>
                  </c:pt>
                  <c:pt idx="20">
                    <c:v>0.20806357838590012</c:v>
                  </c:pt>
                  <c:pt idx="21">
                    <c:v>4.3281261376514144E-3</c:v>
                  </c:pt>
                  <c:pt idx="22">
                    <c:v>9.2567947769082462E-2</c:v>
                  </c:pt>
                  <c:pt idx="23">
                    <c:v>0.16395381466204709</c:v>
                  </c:pt>
                  <c:pt idx="24">
                    <c:v>0.59322887998142604</c:v>
                  </c:pt>
                  <c:pt idx="25">
                    <c:v>0.34099484782258727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'Extended Data Fig 5 (uM)'!$A$3:$A$28</c:f>
              <c:strCache>
                <c:ptCount val="26"/>
                <c:pt idx="0">
                  <c:v>EV (LEU2) + EV (HIS3)</c:v>
                </c:pt>
                <c:pt idx="1">
                  <c:v>EV (LEU2) + CroISYIS</c:v>
                </c:pt>
                <c:pt idx="2">
                  <c:v>EV (LEU2) + NmuISY</c:v>
                </c:pt>
                <c:pt idx="3">
                  <c:v>EV (LEU2) + NcaISY</c:v>
                </c:pt>
                <c:pt idx="4">
                  <c:v>EV (LEU2) + DpuISY</c:v>
                </c:pt>
                <c:pt idx="5">
                  <c:v>EV (LEU2) + OeuISY</c:v>
                </c:pt>
                <c:pt idx="6">
                  <c:v>NmuNEPS2 + CroISY</c:v>
                </c:pt>
                <c:pt idx="7">
                  <c:v>NmuNEPS2 + NmuISY</c:v>
                </c:pt>
                <c:pt idx="8">
                  <c:v>NmuNEPS2 + NcaISY</c:v>
                </c:pt>
                <c:pt idx="9">
                  <c:v>NmuNEPS2 + DpuISY</c:v>
                </c:pt>
                <c:pt idx="10">
                  <c:v>NmuNEPS2 + OeuISY</c:v>
                </c:pt>
                <c:pt idx="11">
                  <c:v>NcaMLPLA + CroISY</c:v>
                </c:pt>
                <c:pt idx="12">
                  <c:v>NcaMLPLA + NmuISY</c:v>
                </c:pt>
                <c:pt idx="13">
                  <c:v>NcaMLPLA + NcaISY</c:v>
                </c:pt>
                <c:pt idx="14">
                  <c:v>NcaMLPLA + DpuISY</c:v>
                </c:pt>
                <c:pt idx="15">
                  <c:v>NcaMLPLA + OeuISY</c:v>
                </c:pt>
                <c:pt idx="16">
                  <c:v>NcaMLPLB + CroISY</c:v>
                </c:pt>
                <c:pt idx="17">
                  <c:v>NcaMLPLB + NmuISY</c:v>
                </c:pt>
                <c:pt idx="18">
                  <c:v>NcaMLPLB + NcaISY</c:v>
                </c:pt>
                <c:pt idx="19">
                  <c:v>NcaMLPLB + DpuISY</c:v>
                </c:pt>
                <c:pt idx="20">
                  <c:v>NcaMLPLB + OeuISY</c:v>
                </c:pt>
                <c:pt idx="21">
                  <c:v>NmuMLP + CroISY</c:v>
                </c:pt>
                <c:pt idx="22">
                  <c:v>NmuMLP + NmuISY</c:v>
                </c:pt>
                <c:pt idx="23">
                  <c:v>NmuMLP + NcaISY</c:v>
                </c:pt>
                <c:pt idx="24">
                  <c:v>NmuMLP + DpuISY</c:v>
                </c:pt>
                <c:pt idx="25">
                  <c:v>NmuMLP + OeuISY</c:v>
                </c:pt>
              </c:strCache>
            </c:strRef>
          </c:cat>
          <c:val>
            <c:numRef>
              <c:f>'Extended Data Fig 5 (uM)'!$T$3:$T$28</c:f>
              <c:numCache>
                <c:formatCode>0.00</c:formatCode>
                <c:ptCount val="26"/>
                <c:pt idx="0">
                  <c:v>3.8486773993237806E-3</c:v>
                </c:pt>
                <c:pt idx="1">
                  <c:v>7.2653706709503675E-3</c:v>
                </c:pt>
                <c:pt idx="2">
                  <c:v>8.8152742153081956E-2</c:v>
                </c:pt>
                <c:pt idx="3">
                  <c:v>0.11122273323095928</c:v>
                </c:pt>
                <c:pt idx="4">
                  <c:v>7.5763825873364943E-2</c:v>
                </c:pt>
                <c:pt idx="5">
                  <c:v>7.4982563525732196E-2</c:v>
                </c:pt>
                <c:pt idx="6">
                  <c:v>2.8213408262487936E-3</c:v>
                </c:pt>
                <c:pt idx="7">
                  <c:v>0.12080490947242932</c:v>
                </c:pt>
                <c:pt idx="8">
                  <c:v>0.10711107534616908</c:v>
                </c:pt>
                <c:pt idx="9">
                  <c:v>8.8743426594305355E-2</c:v>
                </c:pt>
                <c:pt idx="10">
                  <c:v>6.8448240134985364E-2</c:v>
                </c:pt>
                <c:pt idx="11">
                  <c:v>1.1080307122193355E-3</c:v>
                </c:pt>
                <c:pt idx="12">
                  <c:v>1.8593506281054648</c:v>
                </c:pt>
                <c:pt idx="13">
                  <c:v>2.2685617661765782</c:v>
                </c:pt>
                <c:pt idx="14">
                  <c:v>1.5815457000589372</c:v>
                </c:pt>
                <c:pt idx="15">
                  <c:v>1.2864568873308417</c:v>
                </c:pt>
                <c:pt idx="16">
                  <c:v>2.925061045900255E-3</c:v>
                </c:pt>
                <c:pt idx="17">
                  <c:v>1.1905446963186244</c:v>
                </c:pt>
                <c:pt idx="18">
                  <c:v>1.4823001923396861</c:v>
                </c:pt>
                <c:pt idx="19">
                  <c:v>1.2350629434715636</c:v>
                </c:pt>
                <c:pt idx="20">
                  <c:v>1.2049426593541195</c:v>
                </c:pt>
                <c:pt idx="21">
                  <c:v>3.7634244422982042E-3</c:v>
                </c:pt>
                <c:pt idx="22">
                  <c:v>1.7447094637778353</c:v>
                </c:pt>
                <c:pt idx="23">
                  <c:v>1.851470546177806</c:v>
                </c:pt>
                <c:pt idx="24">
                  <c:v>1.1495545934515119</c:v>
                </c:pt>
                <c:pt idx="25">
                  <c:v>1.6543036534473874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C6-4896-886A-96A3BABC9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9486480"/>
        <c:axId val="939486808"/>
      </c:barChart>
      <c:scatterChart>
        <c:scatterStyle val="lineMarker"/>
        <c:varyColors val="0"/>
        <c:ser>
          <c:idx val="2"/>
          <c:order val="4"/>
          <c:tx>
            <c:v>rep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5 (uM)'!$V$3:$V$28</c:f>
              <c:numCache>
                <c:formatCode>0.00</c:formatCode>
                <c:ptCount val="26"/>
                <c:pt idx="0">
                  <c:v>0.13433199585525493</c:v>
                </c:pt>
                <c:pt idx="1">
                  <c:v>0.29720508301446713</c:v>
                </c:pt>
                <c:pt idx="2">
                  <c:v>1.4575159722104796</c:v>
                </c:pt>
                <c:pt idx="3">
                  <c:v>2.1093751133684306</c:v>
                </c:pt>
                <c:pt idx="4">
                  <c:v>0.98589719344083226</c:v>
                </c:pt>
                <c:pt idx="5">
                  <c:v>1.3461875995434043</c:v>
                </c:pt>
                <c:pt idx="6">
                  <c:v>0.14463617234304399</c:v>
                </c:pt>
                <c:pt idx="7">
                  <c:v>2.4440079812027764</c:v>
                </c:pt>
                <c:pt idx="8">
                  <c:v>1.8525824823706094</c:v>
                </c:pt>
                <c:pt idx="9">
                  <c:v>1.7923323547350205</c:v>
                </c:pt>
                <c:pt idx="10">
                  <c:v>1.1992654281934787</c:v>
                </c:pt>
                <c:pt idx="11">
                  <c:v>9.87975083531617E-2</c:v>
                </c:pt>
                <c:pt idx="12">
                  <c:v>33.119258358238795</c:v>
                </c:pt>
                <c:pt idx="13">
                  <c:v>44.995698661753615</c:v>
                </c:pt>
                <c:pt idx="14">
                  <c:v>45.844436411938368</c:v>
                </c:pt>
                <c:pt idx="15">
                  <c:v>23.527345323914339</c:v>
                </c:pt>
                <c:pt idx="16">
                  <c:v>0.10128494045167934</c:v>
                </c:pt>
                <c:pt idx="17">
                  <c:v>20.089881482439875</c:v>
                </c:pt>
                <c:pt idx="18">
                  <c:v>28.89788755369683</c:v>
                </c:pt>
                <c:pt idx="19">
                  <c:v>34.119435752365213</c:v>
                </c:pt>
                <c:pt idx="20">
                  <c:v>23.323167678984369</c:v>
                </c:pt>
                <c:pt idx="21">
                  <c:v>4.5754099103388617E-2</c:v>
                </c:pt>
                <c:pt idx="22">
                  <c:v>35.774226416151251</c:v>
                </c:pt>
                <c:pt idx="23">
                  <c:v>39.585351259954386</c:v>
                </c:pt>
                <c:pt idx="24">
                  <c:v>8.2911931329086386</c:v>
                </c:pt>
                <c:pt idx="25">
                  <c:v>27.965313285017466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DC6-4896-886A-96A3BABC9CF8}"/>
            </c:ext>
          </c:extLst>
        </c:ser>
        <c:ser>
          <c:idx val="3"/>
          <c:order val="5"/>
          <c:tx>
            <c:v>rep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5 (uM)'!$W$3:$W$28</c:f>
              <c:numCache>
                <c:formatCode>0.00</c:formatCode>
                <c:ptCount val="26"/>
                <c:pt idx="0">
                  <c:v>0.14141926358742102</c:v>
                </c:pt>
                <c:pt idx="1">
                  <c:v>4.5754099103388617E-2</c:v>
                </c:pt>
                <c:pt idx="2">
                  <c:v>1.6744079563913565</c:v>
                </c:pt>
                <c:pt idx="3">
                  <c:v>1.2388370964899413</c:v>
                </c:pt>
                <c:pt idx="4">
                  <c:v>1.7223971007287677</c:v>
                </c:pt>
                <c:pt idx="5">
                  <c:v>1.3194266358093003</c:v>
                </c:pt>
                <c:pt idx="6">
                  <c:v>4.5754099103388617E-2</c:v>
                </c:pt>
                <c:pt idx="7">
                  <c:v>1.1911791314117963</c:v>
                </c:pt>
                <c:pt idx="8">
                  <c:v>0.30482307659201741</c:v>
                </c:pt>
                <c:pt idx="9">
                  <c:v>1.3234679207569464</c:v>
                </c:pt>
                <c:pt idx="10">
                  <c:v>0.99170040535481752</c:v>
                </c:pt>
                <c:pt idx="11">
                  <c:v>4.5754099103388617E-2</c:v>
                </c:pt>
                <c:pt idx="12">
                  <c:v>45.473259211489719</c:v>
                </c:pt>
                <c:pt idx="13">
                  <c:v>40.923456431643558</c:v>
                </c:pt>
                <c:pt idx="14">
                  <c:v>17.785616725970936</c:v>
                </c:pt>
                <c:pt idx="15">
                  <c:v>36.993878611053283</c:v>
                </c:pt>
                <c:pt idx="16">
                  <c:v>0.13025115447962782</c:v>
                </c:pt>
                <c:pt idx="17">
                  <c:v>23.249495073132692</c:v>
                </c:pt>
                <c:pt idx="18">
                  <c:v>24.449336043640592</c:v>
                </c:pt>
                <c:pt idx="19">
                  <c:v>20.804023439182306</c:v>
                </c:pt>
                <c:pt idx="20">
                  <c:v>28.218118536709575</c:v>
                </c:pt>
                <c:pt idx="21">
                  <c:v>9.0391405478937606E-2</c:v>
                </c:pt>
                <c:pt idx="22">
                  <c:v>37.906962584385546</c:v>
                </c:pt>
                <c:pt idx="23">
                  <c:v>31.931460045154076</c:v>
                </c:pt>
                <c:pt idx="24">
                  <c:v>26.328549847794179</c:v>
                </c:pt>
                <c:pt idx="25">
                  <c:v>26.408274926748085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DC6-4896-886A-96A3BABC9CF8}"/>
            </c:ext>
          </c:extLst>
        </c:ser>
        <c:ser>
          <c:idx val="6"/>
          <c:order val="6"/>
          <c:tx>
            <c:v>rep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alpha val="2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'Extended Data Fig 5 (uM)'!$X$3:$X$28</c:f>
              <c:numCache>
                <c:formatCode>0.00</c:formatCode>
                <c:ptCount val="26"/>
                <c:pt idx="0">
                  <c:v>4.5754099103388617E-2</c:v>
                </c:pt>
                <c:pt idx="1">
                  <c:v>0.14210938590354308</c:v>
                </c:pt>
                <c:pt idx="2">
                  <c:v>1.189524707006246</c:v>
                </c:pt>
                <c:pt idx="3">
                  <c:v>2.2114207230468899</c:v>
                </c:pt>
                <c:pt idx="4">
                  <c:v>1.1538574103034778</c:v>
                </c:pt>
                <c:pt idx="5">
                  <c:v>1.0611973044383876</c:v>
                </c:pt>
                <c:pt idx="6">
                  <c:v>8.1934650418659508E-2</c:v>
                </c:pt>
                <c:pt idx="7">
                  <c:v>2.249379092670909</c:v>
                </c:pt>
                <c:pt idx="8">
                  <c:v>3.2053949671574946</c:v>
                </c:pt>
                <c:pt idx="9">
                  <c:v>1.3677080983828944</c:v>
                </c:pt>
                <c:pt idx="10">
                  <c:v>1.2230359745598907</c:v>
                </c:pt>
                <c:pt idx="11">
                  <c:v>4.5754099103388617E-2</c:v>
                </c:pt>
                <c:pt idx="12">
                  <c:v>46.724099126996592</c:v>
                </c:pt>
                <c:pt idx="13">
                  <c:v>40.096512990747435</c:v>
                </c:pt>
                <c:pt idx="14">
                  <c:v>39.93545104924992</c:v>
                </c:pt>
                <c:pt idx="15">
                  <c:v>31.129872325134372</c:v>
                </c:pt>
                <c:pt idx="16">
                  <c:v>4.5754099103388617E-2</c:v>
                </c:pt>
                <c:pt idx="17">
                  <c:v>25.793794823482067</c:v>
                </c:pt>
                <c:pt idx="18">
                  <c:v>27.918159160815311</c:v>
                </c:pt>
                <c:pt idx="19">
                  <c:v>22.696761118710921</c:v>
                </c:pt>
                <c:pt idx="20">
                  <c:v>28.667611450333407</c:v>
                </c:pt>
                <c:pt idx="21">
                  <c:v>0.18127864264044991</c:v>
                </c:pt>
                <c:pt idx="22">
                  <c:v>34.801612539528158</c:v>
                </c:pt>
                <c:pt idx="23">
                  <c:v>32.364711021797184</c:v>
                </c:pt>
                <c:pt idx="24">
                  <c:v>27.847734296376697</c:v>
                </c:pt>
                <c:pt idx="25">
                  <c:v>44.798519875720181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DC6-4896-886A-96A3BABC9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486480"/>
        <c:axId val="939486808"/>
      </c:scatterChart>
      <c:catAx>
        <c:axId val="93948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9486808"/>
        <c:crosses val="autoZero"/>
        <c:auto val="1"/>
        <c:lblAlgn val="ctr"/>
        <c:lblOffset val="100"/>
        <c:noMultiLvlLbl val="0"/>
      </c:catAx>
      <c:valAx>
        <c:axId val="939486808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metabolite con (</a:t>
                </a:r>
                <a:r>
                  <a:rPr lang="en-DK" sz="1200" b="0" i="0" u="none" strike="noStrike" baseline="0">
                    <a:solidFill>
                      <a:sysClr val="windowText" lastClr="000000"/>
                    </a:solidFill>
                    <a:effectLst/>
                  </a:rPr>
                  <a:t>µ</a:t>
                </a:r>
                <a:r>
                  <a:rPr lang="en-US" sz="1200" b="0" i="0" u="none" strike="noStrike" baseline="0">
                    <a:solidFill>
                      <a:sysClr val="windowText" lastClr="000000"/>
                    </a:solidFill>
                    <a:effectLst/>
                  </a:rPr>
                  <a:t>M)</a:t>
                </a:r>
                <a:endParaRPr lang="en-US" sz="12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5006854307081283E-3"/>
              <c:y val="0.22721542639447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9486480"/>
        <c:crosses val="autoZero"/>
        <c:crossBetween val="between"/>
        <c:majorUnit val="10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19101095679012345"/>
          <c:y val="4.7573611111111108E-2"/>
          <c:w val="0.75328858024691359"/>
          <c:h val="6.1788106729456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38</xdr:col>
      <xdr:colOff>254000</xdr:colOff>
      <xdr:row>29</xdr:row>
      <xdr:rowOff>800100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38</xdr:col>
      <xdr:colOff>254000</xdr:colOff>
      <xdr:row>29</xdr:row>
      <xdr:rowOff>800100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0"/>
  <sheetViews>
    <sheetView tabSelected="1" topLeftCell="A21" zoomScaleNormal="100" workbookViewId="0">
      <selection activeCell="B31" sqref="B31:AA56"/>
    </sheetView>
  </sheetViews>
  <sheetFormatPr defaultColWidth="8" defaultRowHeight="12.5" x14ac:dyDescent="0.25"/>
  <cols>
    <col min="1" max="1" width="19.81640625" style="3" bestFit="1" customWidth="1"/>
    <col min="2" max="6" width="6.26953125" style="5" customWidth="1"/>
    <col min="7" max="19" width="6.26953125" style="4" customWidth="1"/>
    <col min="20" max="20" width="6.26953125" style="6" customWidth="1"/>
    <col min="21" max="21" width="6.26953125" style="4" customWidth="1"/>
    <col min="22" max="27" width="6.26953125" style="1" customWidth="1"/>
    <col min="28" max="16384" width="8" style="1"/>
  </cols>
  <sheetData>
    <row r="1" spans="1:52" x14ac:dyDescent="0.25">
      <c r="A1" s="55"/>
      <c r="B1" s="98" t="s">
        <v>37</v>
      </c>
      <c r="C1" s="99"/>
      <c r="D1" s="99"/>
      <c r="E1" s="99"/>
      <c r="F1" s="100"/>
      <c r="G1" s="101" t="s">
        <v>38</v>
      </c>
      <c r="H1" s="102"/>
      <c r="I1" s="102"/>
      <c r="J1" s="102"/>
      <c r="K1" s="103"/>
      <c r="L1" s="101" t="s">
        <v>39</v>
      </c>
      <c r="M1" s="102"/>
      <c r="N1" s="102"/>
      <c r="O1" s="102"/>
      <c r="P1" s="104"/>
      <c r="Q1" s="105" t="s">
        <v>40</v>
      </c>
      <c r="R1" s="102"/>
      <c r="S1" s="102"/>
      <c r="T1" s="102"/>
      <c r="U1" s="104"/>
      <c r="V1" s="106" t="s">
        <v>41</v>
      </c>
      <c r="W1" s="106"/>
      <c r="X1" s="106"/>
      <c r="Y1" s="106"/>
      <c r="Z1" s="107"/>
    </row>
    <row r="2" spans="1:52" ht="13" thickBot="1" x14ac:dyDescent="0.3">
      <c r="A2" s="56" t="s">
        <v>5</v>
      </c>
      <c r="B2" s="44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44" t="s">
        <v>6</v>
      </c>
      <c r="H2" s="28" t="s">
        <v>7</v>
      </c>
      <c r="I2" s="28" t="s">
        <v>8</v>
      </c>
      <c r="J2" s="28" t="s">
        <v>9</v>
      </c>
      <c r="K2" s="52" t="s">
        <v>10</v>
      </c>
      <c r="L2" s="44" t="s">
        <v>6</v>
      </c>
      <c r="M2" s="28" t="s">
        <v>7</v>
      </c>
      <c r="N2" s="28" t="s">
        <v>8</v>
      </c>
      <c r="O2" s="28" t="s">
        <v>9</v>
      </c>
      <c r="P2" s="29" t="s">
        <v>10</v>
      </c>
      <c r="Q2" s="38" t="s">
        <v>6</v>
      </c>
      <c r="R2" s="28" t="s">
        <v>7</v>
      </c>
      <c r="S2" s="28" t="s">
        <v>8</v>
      </c>
      <c r="T2" s="28" t="s">
        <v>9</v>
      </c>
      <c r="U2" s="29" t="s">
        <v>10</v>
      </c>
      <c r="V2" s="38" t="s">
        <v>6</v>
      </c>
      <c r="W2" s="28" t="s">
        <v>7</v>
      </c>
      <c r="X2" s="28" t="s">
        <v>8</v>
      </c>
      <c r="Y2" s="28" t="s">
        <v>9</v>
      </c>
      <c r="Z2" s="29" t="s">
        <v>10</v>
      </c>
    </row>
    <row r="3" spans="1:52" ht="13" thickBot="1" x14ac:dyDescent="0.3">
      <c r="A3" s="34" t="s">
        <v>11</v>
      </c>
      <c r="B3" s="41">
        <v>1.7220012738551341E-2</v>
      </c>
      <c r="C3" s="30">
        <v>1.7220012738551341E-2</v>
      </c>
      <c r="D3" s="30">
        <v>1.7220012738551341E-2</v>
      </c>
      <c r="E3" s="30">
        <f>AVERAGE(B3:D3)</f>
        <v>1.7220012738551341E-2</v>
      </c>
      <c r="F3" s="31">
        <f>STDEV(B3:D3)</f>
        <v>0</v>
      </c>
      <c r="G3" s="41">
        <v>2.9451653159254722E-2</v>
      </c>
      <c r="H3" s="30">
        <v>3.1808129873521877E-2</v>
      </c>
      <c r="I3" s="30">
        <v>0</v>
      </c>
      <c r="J3" s="30">
        <f>AVERAGE(G3:I3)</f>
        <v>2.0419927677592199E-2</v>
      </c>
      <c r="K3" s="50">
        <f>STDEV(G3:I3)</f>
        <v>1.7723383717416739E-2</v>
      </c>
      <c r="L3" s="41">
        <v>2.9451653159254694E-3</v>
      </c>
      <c r="M3" s="30">
        <v>3.1808129873521851E-3</v>
      </c>
      <c r="N3" s="30">
        <v>0</v>
      </c>
      <c r="O3" s="30">
        <f>AVERAGE(L3:N3)</f>
        <v>2.041992767759218E-3</v>
      </c>
      <c r="P3" s="31">
        <f>STDEV(L3:N3)</f>
        <v>1.7723383717416724E-3</v>
      </c>
      <c r="Q3" s="36">
        <v>2.9451653159254694E-3</v>
      </c>
      <c r="R3" s="30">
        <v>3.1808129873521851E-3</v>
      </c>
      <c r="S3" s="30">
        <v>0</v>
      </c>
      <c r="T3" s="30">
        <f>AVERAGE(Q3:S3)</f>
        <v>2.041992767759218E-3</v>
      </c>
      <c r="U3" s="31">
        <f>STDEV(Q3:S3)</f>
        <v>1.7723383717416724E-3</v>
      </c>
      <c r="V3" s="36">
        <v>5.2561996529656999E-2</v>
      </c>
      <c r="W3" s="30">
        <v>5.5389768586777591E-2</v>
      </c>
      <c r="X3" s="30">
        <v>1.7220012738551341E-2</v>
      </c>
      <c r="Y3" s="30">
        <f>AVERAGE(V3:X3)</f>
        <v>4.1723925951661973E-2</v>
      </c>
      <c r="Z3" s="31">
        <f>STDEV(V3:X3)</f>
        <v>2.1268060460900087E-2</v>
      </c>
    </row>
    <row r="4" spans="1:52" x14ac:dyDescent="0.25">
      <c r="A4" s="24" t="s">
        <v>32</v>
      </c>
      <c r="B4" s="46">
        <v>1.7220012738551341E-2</v>
      </c>
      <c r="C4" s="47">
        <v>1.7220012738551341E-2</v>
      </c>
      <c r="D4" s="47">
        <v>1.7220012738551341E-2</v>
      </c>
      <c r="E4" s="47">
        <f t="shared" ref="E4:E28" si="0">AVERAGE(B4:D4)</f>
        <v>1.7220012738551341E-2</v>
      </c>
      <c r="F4" s="48">
        <f t="shared" ref="F4:F28" si="1">STDEV(B4:D4)</f>
        <v>0</v>
      </c>
      <c r="G4" s="46">
        <v>8.3606039839124874E-2</v>
      </c>
      <c r="H4" s="47">
        <v>0</v>
      </c>
      <c r="I4" s="47">
        <v>3.2037591667459314E-2</v>
      </c>
      <c r="J4" s="47">
        <f t="shared" ref="J4:J28" si="2">AVERAGE(G4:I4)</f>
        <v>3.8547877168861398E-2</v>
      </c>
      <c r="K4" s="51">
        <f t="shared" ref="K4:K28" si="3">STDEV(G4:I4)</f>
        <v>4.2181516537195041E-2</v>
      </c>
      <c r="L4" s="46">
        <v>8.3606039839124839E-3</v>
      </c>
      <c r="M4" s="47">
        <v>0</v>
      </c>
      <c r="N4" s="47">
        <v>3.2037591667459283E-3</v>
      </c>
      <c r="O4" s="47">
        <f t="shared" ref="O4:O28" si="4">AVERAGE(L4:N4)</f>
        <v>3.8547877168861374E-3</v>
      </c>
      <c r="P4" s="48">
        <f t="shared" ref="P4:P28" si="5">STDEV(L4:N4)</f>
        <v>4.218151653719502E-3</v>
      </c>
      <c r="Q4" s="54">
        <v>8.3606039839124839E-3</v>
      </c>
      <c r="R4" s="47">
        <v>0</v>
      </c>
      <c r="S4" s="47">
        <v>3.2037591667459283E-3</v>
      </c>
      <c r="T4" s="47">
        <f t="shared" ref="T4:T28" si="6">AVERAGE(Q4:S4)</f>
        <v>3.8547877168861374E-3</v>
      </c>
      <c r="U4" s="48">
        <f t="shared" ref="U4:U28" si="7">STDEV(Q4:S4)</f>
        <v>4.218151653719502E-3</v>
      </c>
      <c r="V4" s="54">
        <v>0.11754726054550119</v>
      </c>
      <c r="W4" s="47">
        <v>1.7220012738551341E-2</v>
      </c>
      <c r="X4" s="47">
        <v>5.5665122739502512E-2</v>
      </c>
      <c r="Y4" s="47">
        <f t="shared" ref="Y4:Y28" si="8">AVERAGE(V4:X4)</f>
        <v>6.3477465341185021E-2</v>
      </c>
      <c r="Z4" s="48">
        <f t="shared" ref="Z4:Z28" si="9">STDEV(V4:X4)</f>
        <v>5.0617819844634038E-2</v>
      </c>
    </row>
    <row r="5" spans="1:52" x14ac:dyDescent="0.25">
      <c r="A5" s="16" t="s">
        <v>33</v>
      </c>
      <c r="B5" s="43">
        <v>1.272340417250728E-2</v>
      </c>
      <c r="C5" s="15">
        <v>1.272340417250728E-2</v>
      </c>
      <c r="D5" s="15">
        <v>1.272340417250728E-2</v>
      </c>
      <c r="E5" s="15">
        <f t="shared" si="0"/>
        <v>1.272340417250728E-2</v>
      </c>
      <c r="F5" s="27">
        <f t="shared" si="1"/>
        <v>0</v>
      </c>
      <c r="G5" s="43">
        <v>0.47337541201949512</v>
      </c>
      <c r="H5" s="15">
        <v>0.54549077855401562</v>
      </c>
      <c r="I5" s="15">
        <v>0.38426982155131051</v>
      </c>
      <c r="J5" s="15">
        <f t="shared" si="2"/>
        <v>0.46771200404160712</v>
      </c>
      <c r="K5" s="13">
        <f t="shared" si="3"/>
        <v>8.0759549817095905E-2</v>
      </c>
      <c r="L5" s="43">
        <v>4.7337541201949503E-2</v>
      </c>
      <c r="M5" s="15">
        <v>5.454907785540155E-2</v>
      </c>
      <c r="N5" s="15">
        <v>3.8426982155131045E-2</v>
      </c>
      <c r="O5" s="15">
        <f t="shared" si="4"/>
        <v>4.6771200404160697E-2</v>
      </c>
      <c r="P5" s="27">
        <f t="shared" si="5"/>
        <v>8.0759549817095849E-3</v>
      </c>
      <c r="Q5" s="14">
        <v>4.7337541201949503E-2</v>
      </c>
      <c r="R5" s="15">
        <v>5.454907785540155E-2</v>
      </c>
      <c r="S5" s="15">
        <v>3.8426982155131045E-2</v>
      </c>
      <c r="T5" s="15">
        <f t="shared" si="6"/>
        <v>4.6771200404160697E-2</v>
      </c>
      <c r="U5" s="27">
        <f t="shared" si="7"/>
        <v>8.0759549817095849E-3</v>
      </c>
      <c r="V5" s="14">
        <v>0.58077389859590145</v>
      </c>
      <c r="W5" s="15">
        <v>0.66731233843732596</v>
      </c>
      <c r="X5" s="15">
        <v>0.47384719003407993</v>
      </c>
      <c r="Y5" s="15">
        <f t="shared" si="8"/>
        <v>0.57397780902243578</v>
      </c>
      <c r="Z5" s="27">
        <f t="shared" si="9"/>
        <v>9.6911459780515227E-2</v>
      </c>
    </row>
    <row r="6" spans="1:52" s="2" customFormat="1" ht="13" customHeight="1" x14ac:dyDescent="0.25">
      <c r="A6" s="16" t="s">
        <v>34</v>
      </c>
      <c r="B6" s="43">
        <v>2.9506879673486641E-2</v>
      </c>
      <c r="C6" s="15">
        <v>2.9506879673486641E-2</v>
      </c>
      <c r="D6" s="15">
        <v>2.9506879673486641E-2</v>
      </c>
      <c r="E6" s="15">
        <f t="shared" si="0"/>
        <v>2.9506879673486641E-2</v>
      </c>
      <c r="F6" s="27">
        <f t="shared" si="1"/>
        <v>0</v>
      </c>
      <c r="G6" s="43">
        <v>0.67528759205142064</v>
      </c>
      <c r="H6" s="15">
        <v>0.38583859094369799</v>
      </c>
      <c r="I6" s="15">
        <v>0.70921718411538381</v>
      </c>
      <c r="J6" s="15">
        <f t="shared" si="2"/>
        <v>0.59011445570350085</v>
      </c>
      <c r="K6" s="13">
        <f t="shared" si="3"/>
        <v>0.17771965562911352</v>
      </c>
      <c r="L6" s="43">
        <v>6.7528759205142064E-2</v>
      </c>
      <c r="M6" s="15">
        <v>3.8583859094369795E-2</v>
      </c>
      <c r="N6" s="15">
        <v>7.0921718411538381E-2</v>
      </c>
      <c r="O6" s="15">
        <f t="shared" si="4"/>
        <v>5.9011445570350075E-2</v>
      </c>
      <c r="P6" s="27">
        <f t="shared" si="5"/>
        <v>1.7771965562911361E-2</v>
      </c>
      <c r="Q6" s="14">
        <v>6.7528759205142064E-2</v>
      </c>
      <c r="R6" s="15">
        <v>3.8583859094369795E-2</v>
      </c>
      <c r="S6" s="15">
        <v>7.0921718411538381E-2</v>
      </c>
      <c r="T6" s="15">
        <f t="shared" si="6"/>
        <v>5.9011445570350075E-2</v>
      </c>
      <c r="U6" s="27">
        <f t="shared" si="7"/>
        <v>1.7771965562911361E-2</v>
      </c>
      <c r="V6" s="14">
        <v>0.83985199013519152</v>
      </c>
      <c r="W6" s="15">
        <v>0.49251318880592421</v>
      </c>
      <c r="X6" s="15">
        <v>0.88056750061194722</v>
      </c>
      <c r="Y6" s="15">
        <f t="shared" si="8"/>
        <v>0.73764422651768768</v>
      </c>
      <c r="Z6" s="27">
        <f t="shared" si="9"/>
        <v>0.21326358675493604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s="2" customFormat="1" ht="13" customHeight="1" x14ac:dyDescent="0.25">
      <c r="A7" s="16" t="s">
        <v>35</v>
      </c>
      <c r="B7" s="43">
        <v>2.9506879673486641E-2</v>
      </c>
      <c r="C7" s="15">
        <v>2.9506879673486641E-2</v>
      </c>
      <c r="D7" s="15">
        <v>2.9506879673486641E-2</v>
      </c>
      <c r="E7" s="15">
        <f t="shared" si="0"/>
        <v>2.9506879673486641E-2</v>
      </c>
      <c r="F7" s="27">
        <f t="shared" si="1"/>
        <v>0</v>
      </c>
      <c r="G7" s="43">
        <v>0.30173749385391063</v>
      </c>
      <c r="H7" s="15">
        <v>0.54661957636746394</v>
      </c>
      <c r="I7" s="15">
        <v>0.35758332258756265</v>
      </c>
      <c r="J7" s="15">
        <f t="shared" si="2"/>
        <v>0.40198013093631241</v>
      </c>
      <c r="K7" s="13">
        <f t="shared" si="3"/>
        <v>0.12833594986483871</v>
      </c>
      <c r="L7" s="43">
        <v>3.0173749385391059E-2</v>
      </c>
      <c r="M7" s="15">
        <v>5.4661957636746389E-2</v>
      </c>
      <c r="N7" s="15">
        <v>3.5758332258756263E-2</v>
      </c>
      <c r="O7" s="15">
        <f t="shared" si="4"/>
        <v>4.0198013093631239E-2</v>
      </c>
      <c r="P7" s="27">
        <f t="shared" si="5"/>
        <v>1.2833594986483865E-2</v>
      </c>
      <c r="Q7" s="14">
        <v>3.0173749385391059E-2</v>
      </c>
      <c r="R7" s="15">
        <v>5.4661957636746389E-2</v>
      </c>
      <c r="S7" s="15">
        <v>3.5758332258756263E-2</v>
      </c>
      <c r="T7" s="15">
        <f t="shared" si="6"/>
        <v>4.0198013093631239E-2</v>
      </c>
      <c r="U7" s="27">
        <f t="shared" si="7"/>
        <v>1.2833594986483865E-2</v>
      </c>
      <c r="V7" s="14">
        <v>0.39159187229817943</v>
      </c>
      <c r="W7" s="15">
        <v>0.68545037131444342</v>
      </c>
      <c r="X7" s="15">
        <v>0.45860686677856177</v>
      </c>
      <c r="Y7" s="15">
        <f t="shared" si="8"/>
        <v>0.51188303679706149</v>
      </c>
      <c r="Z7" s="27">
        <f t="shared" si="9"/>
        <v>0.15400313983780659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s="2" customFormat="1" ht="13" customHeight="1" thickBot="1" x14ac:dyDescent="0.3">
      <c r="A8" s="17" t="s">
        <v>36</v>
      </c>
      <c r="B8" s="44">
        <v>1.7220012738551341E-2</v>
      </c>
      <c r="C8" s="28">
        <v>1.7220012738551341E-2</v>
      </c>
      <c r="D8" s="28">
        <v>1.7220012738551341E-2</v>
      </c>
      <c r="E8" s="28">
        <f t="shared" si="0"/>
        <v>1.7220012738551341E-2</v>
      </c>
      <c r="F8" s="29">
        <f t="shared" si="1"/>
        <v>0</v>
      </c>
      <c r="G8" s="44">
        <v>0.43238683482093271</v>
      </c>
      <c r="H8" s="28">
        <v>0.42348896468621861</v>
      </c>
      <c r="I8" s="28">
        <v>0.337629162388281</v>
      </c>
      <c r="J8" s="28">
        <f t="shared" si="2"/>
        <v>0.39783498729847744</v>
      </c>
      <c r="K8" s="52">
        <f t="shared" si="3"/>
        <v>5.2329236933778153E-2</v>
      </c>
      <c r="L8" s="44">
        <v>4.3238683482093268E-2</v>
      </c>
      <c r="M8" s="28">
        <v>4.2348896468621854E-2</v>
      </c>
      <c r="N8" s="28">
        <v>3.3762916238828093E-2</v>
      </c>
      <c r="O8" s="28">
        <f t="shared" si="4"/>
        <v>3.9783498729847738E-2</v>
      </c>
      <c r="P8" s="29">
        <f t="shared" si="5"/>
        <v>5.2329236933778079E-3</v>
      </c>
      <c r="Q8" s="38">
        <v>4.3238683482093268E-2</v>
      </c>
      <c r="R8" s="28">
        <v>4.2348896468621854E-2</v>
      </c>
      <c r="S8" s="28">
        <v>3.3762916238828093E-2</v>
      </c>
      <c r="T8" s="28">
        <f t="shared" si="6"/>
        <v>3.9783498729847738E-2</v>
      </c>
      <c r="U8" s="29">
        <f t="shared" si="7"/>
        <v>5.2329236933778079E-3</v>
      </c>
      <c r="V8" s="38">
        <v>0.53608421452367061</v>
      </c>
      <c r="W8" s="28">
        <v>0.52540677036201366</v>
      </c>
      <c r="X8" s="28">
        <v>0.42237500760448854</v>
      </c>
      <c r="Y8" s="28">
        <f t="shared" si="8"/>
        <v>0.49462199749672425</v>
      </c>
      <c r="Z8" s="29">
        <f t="shared" si="9"/>
        <v>6.2795084320534156E-2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x14ac:dyDescent="0.25">
      <c r="A9" s="16" t="s">
        <v>15</v>
      </c>
      <c r="B9" s="45">
        <v>1.7220012738551341E-2</v>
      </c>
      <c r="C9" s="23">
        <v>1.7220012738551341E-2</v>
      </c>
      <c r="D9" s="23">
        <v>1.7220012738551341E-2</v>
      </c>
      <c r="E9" s="23">
        <f t="shared" si="0"/>
        <v>1.7220012738551341E-2</v>
      </c>
      <c r="F9" s="32">
        <f t="shared" si="1"/>
        <v>0</v>
      </c>
      <c r="G9" s="45">
        <v>3.2877733966526962E-2</v>
      </c>
      <c r="H9" s="23">
        <v>0</v>
      </c>
      <c r="I9" s="23">
        <v>1.2029830098957778E-2</v>
      </c>
      <c r="J9" s="23">
        <f t="shared" si="2"/>
        <v>1.4969188021828247E-2</v>
      </c>
      <c r="K9" s="53">
        <f t="shared" si="3"/>
        <v>1.6634789341692494E-2</v>
      </c>
      <c r="L9" s="45">
        <v>3.2877733966526932E-3</v>
      </c>
      <c r="M9" s="23">
        <v>0</v>
      </c>
      <c r="N9" s="23">
        <v>1.2029830098957751E-3</v>
      </c>
      <c r="O9" s="23">
        <f t="shared" si="4"/>
        <v>1.4969188021828228E-3</v>
      </c>
      <c r="P9" s="32">
        <f t="shared" si="5"/>
        <v>1.663478934169248E-3</v>
      </c>
      <c r="Q9" s="39">
        <v>3.2877733966526932E-3</v>
      </c>
      <c r="R9" s="23">
        <v>0</v>
      </c>
      <c r="S9" s="23">
        <v>1.2029830098957751E-3</v>
      </c>
      <c r="T9" s="23">
        <f t="shared" si="6"/>
        <v>1.4969188021828228E-3</v>
      </c>
      <c r="U9" s="32">
        <f t="shared" si="7"/>
        <v>1.663478934169248E-3</v>
      </c>
      <c r="V9" s="39">
        <v>5.6673293498383681E-2</v>
      </c>
      <c r="W9" s="23">
        <v>1.7220012738551341E-2</v>
      </c>
      <c r="X9" s="23">
        <v>3.1655808857300669E-2</v>
      </c>
      <c r="Y9" s="23">
        <f t="shared" si="8"/>
        <v>3.5183038364745227E-2</v>
      </c>
      <c r="Z9" s="32">
        <f t="shared" si="9"/>
        <v>1.9961747210030988E-2</v>
      </c>
    </row>
    <row r="10" spans="1:52" x14ac:dyDescent="0.25">
      <c r="A10" s="16" t="s">
        <v>19</v>
      </c>
      <c r="B10" s="43">
        <v>1.272340417250728E-2</v>
      </c>
      <c r="C10" s="15">
        <v>1.272340417250728E-2</v>
      </c>
      <c r="D10" s="15">
        <v>1.272340417250728E-2</v>
      </c>
      <c r="E10" s="15">
        <f t="shared" si="0"/>
        <v>1.272340417250728E-2</v>
      </c>
      <c r="F10" s="27">
        <f t="shared" si="1"/>
        <v>0</v>
      </c>
      <c r="G10" s="43">
        <v>0.80137846423246539</v>
      </c>
      <c r="H10" s="15">
        <v>0.38481990837383884</v>
      </c>
      <c r="I10" s="15">
        <v>0.73666545195730071</v>
      </c>
      <c r="J10" s="15">
        <f t="shared" si="2"/>
        <v>0.64095460818786831</v>
      </c>
      <c r="K10" s="13">
        <f t="shared" si="3"/>
        <v>0.22416663852154414</v>
      </c>
      <c r="L10" s="43">
        <v>8.0137846423246534E-2</v>
      </c>
      <c r="M10" s="15">
        <v>3.8481990837383871E-2</v>
      </c>
      <c r="N10" s="15">
        <v>7.3666545195730071E-2</v>
      </c>
      <c r="O10" s="15">
        <f t="shared" si="4"/>
        <v>6.4095460818786823E-2</v>
      </c>
      <c r="P10" s="27">
        <f t="shared" si="5"/>
        <v>2.2416663852154406E-2</v>
      </c>
      <c r="Q10" s="14">
        <v>8.0137846423246534E-2</v>
      </c>
      <c r="R10" s="15">
        <v>3.8481990837383871E-2</v>
      </c>
      <c r="S10" s="15">
        <v>7.3666545195730071E-2</v>
      </c>
      <c r="T10" s="15">
        <f t="shared" si="6"/>
        <v>6.4095460818786823E-2</v>
      </c>
      <c r="U10" s="27">
        <f t="shared" si="7"/>
        <v>2.2416663852154406E-2</v>
      </c>
      <c r="V10" s="14">
        <v>0.97437756125146568</v>
      </c>
      <c r="W10" s="15">
        <v>0.47450729422111382</v>
      </c>
      <c r="X10" s="15">
        <v>0.89672194652126813</v>
      </c>
      <c r="Y10" s="15">
        <f t="shared" si="8"/>
        <v>0.7818689339979491</v>
      </c>
      <c r="Z10" s="27">
        <f t="shared" si="9"/>
        <v>0.26899996622585332</v>
      </c>
    </row>
    <row r="11" spans="1:52" s="2" customFormat="1" ht="13" customHeight="1" x14ac:dyDescent="0.25">
      <c r="A11" s="16" t="s">
        <v>23</v>
      </c>
      <c r="B11" s="43">
        <v>2.9506879673486641E-2</v>
      </c>
      <c r="C11" s="15">
        <v>2.9506879673486641E-2</v>
      </c>
      <c r="D11" s="15">
        <v>2.9506879673486641E-2</v>
      </c>
      <c r="E11" s="15">
        <f t="shared" si="0"/>
        <v>2.9506879673486641E-2</v>
      </c>
      <c r="F11" s="27">
        <f t="shared" si="1"/>
        <v>0</v>
      </c>
      <c r="G11" s="43">
        <v>0.58990548455809777</v>
      </c>
      <c r="H11" s="15">
        <v>7.5284175354288607E-2</v>
      </c>
      <c r="I11" s="15">
        <v>1.0397080374801213</v>
      </c>
      <c r="J11" s="15">
        <f t="shared" si="2"/>
        <v>0.56829923246416925</v>
      </c>
      <c r="K11" s="13">
        <f t="shared" si="3"/>
        <v>0.48257483259758438</v>
      </c>
      <c r="L11" s="43">
        <v>5.8990548455809776E-2</v>
      </c>
      <c r="M11" s="15">
        <v>7.5284175354288522E-3</v>
      </c>
      <c r="N11" s="15">
        <v>0.10397080374801214</v>
      </c>
      <c r="O11" s="15">
        <f t="shared" si="4"/>
        <v>5.6829923246416926E-2</v>
      </c>
      <c r="P11" s="27">
        <f t="shared" si="5"/>
        <v>4.8257483259758441E-2</v>
      </c>
      <c r="Q11" s="14">
        <v>5.8990548455809776E-2</v>
      </c>
      <c r="R11" s="15">
        <v>7.5284175354288522E-3</v>
      </c>
      <c r="S11" s="15">
        <v>0.10397080374801214</v>
      </c>
      <c r="T11" s="15">
        <f t="shared" si="6"/>
        <v>5.6829923246416926E-2</v>
      </c>
      <c r="U11" s="27">
        <f t="shared" si="7"/>
        <v>4.8257483259758441E-2</v>
      </c>
      <c r="V11" s="14">
        <v>0.73739346114320392</v>
      </c>
      <c r="W11" s="15">
        <v>0.11984789009863295</v>
      </c>
      <c r="X11" s="15">
        <v>1.2771565246496319</v>
      </c>
      <c r="Y11" s="15">
        <f t="shared" si="8"/>
        <v>0.71146595863048956</v>
      </c>
      <c r="Z11" s="27">
        <f t="shared" si="9"/>
        <v>0.57908979911710134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s="2" customFormat="1" ht="13" customHeight="1" x14ac:dyDescent="0.25">
      <c r="A12" s="16" t="s">
        <v>27</v>
      </c>
      <c r="B12" s="43">
        <v>2.9506879673486641E-2</v>
      </c>
      <c r="C12" s="15">
        <v>2.9506879673486641E-2</v>
      </c>
      <c r="D12" s="15">
        <v>2.9506879673486641E-2</v>
      </c>
      <c r="E12" s="15">
        <f t="shared" si="0"/>
        <v>2.9506879673486641E-2</v>
      </c>
      <c r="F12" s="27">
        <f t="shared" si="1"/>
        <v>0</v>
      </c>
      <c r="G12" s="43">
        <v>0.56987265552293775</v>
      </c>
      <c r="H12" s="15">
        <v>0.41397786467104758</v>
      </c>
      <c r="I12" s="15">
        <v>0.42868747525023293</v>
      </c>
      <c r="J12" s="15">
        <f t="shared" si="2"/>
        <v>0.47084599848140612</v>
      </c>
      <c r="K12" s="13">
        <f t="shared" si="3"/>
        <v>8.6074399588168288E-2</v>
      </c>
      <c r="L12" s="43">
        <v>5.6987265552293769E-2</v>
      </c>
      <c r="M12" s="15">
        <v>4.139778646710475E-2</v>
      </c>
      <c r="N12" s="15">
        <v>4.2868747525023287E-2</v>
      </c>
      <c r="O12" s="15">
        <f t="shared" si="4"/>
        <v>4.7084599848140597E-2</v>
      </c>
      <c r="P12" s="27">
        <f t="shared" si="5"/>
        <v>8.6074399588168225E-3</v>
      </c>
      <c r="Q12" s="14">
        <v>5.6987265552293769E-2</v>
      </c>
      <c r="R12" s="15">
        <v>4.139778646710475E-2</v>
      </c>
      <c r="S12" s="15">
        <v>4.2868747525023287E-2</v>
      </c>
      <c r="T12" s="15">
        <f t="shared" si="6"/>
        <v>4.7084599848140597E-2</v>
      </c>
      <c r="U12" s="27">
        <f t="shared" si="7"/>
        <v>8.6074399588168225E-3</v>
      </c>
      <c r="V12" s="14">
        <v>0.71335406630101184</v>
      </c>
      <c r="W12" s="15">
        <v>0.52628031727874369</v>
      </c>
      <c r="X12" s="15">
        <v>0.5439318499737662</v>
      </c>
      <c r="Y12" s="15">
        <f t="shared" si="8"/>
        <v>0.59452207785117395</v>
      </c>
      <c r="Z12" s="27">
        <f t="shared" si="9"/>
        <v>0.10328927950580157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s="2" customFormat="1" ht="13" customHeight="1" thickBot="1" x14ac:dyDescent="0.3">
      <c r="A13" s="16" t="s">
        <v>31</v>
      </c>
      <c r="B13" s="40">
        <v>1.7220012738551341E-2</v>
      </c>
      <c r="C13" s="22">
        <v>1.7220012738551341E-2</v>
      </c>
      <c r="D13" s="22">
        <v>1.7220012738551341E-2</v>
      </c>
      <c r="E13" s="22">
        <f t="shared" si="0"/>
        <v>1.7220012738551341E-2</v>
      </c>
      <c r="F13" s="33">
        <f t="shared" si="1"/>
        <v>0</v>
      </c>
      <c r="G13" s="40">
        <v>0.38353603805699371</v>
      </c>
      <c r="H13" s="22">
        <v>0.31452183378251447</v>
      </c>
      <c r="I13" s="22">
        <v>0.3914396112130677</v>
      </c>
      <c r="J13" s="22">
        <f t="shared" si="2"/>
        <v>0.36316582768419198</v>
      </c>
      <c r="K13" s="49">
        <f t="shared" si="3"/>
        <v>4.2311880414230951E-2</v>
      </c>
      <c r="L13" s="40">
        <v>3.8353603805699368E-2</v>
      </c>
      <c r="M13" s="22">
        <v>3.1452183378251446E-2</v>
      </c>
      <c r="N13" s="22">
        <v>3.9143961121306768E-2</v>
      </c>
      <c r="O13" s="22">
        <f t="shared" si="4"/>
        <v>3.6316582768419196E-2</v>
      </c>
      <c r="P13" s="33">
        <f t="shared" si="5"/>
        <v>4.2311880414230944E-3</v>
      </c>
      <c r="Q13" s="35">
        <v>3.8353603805699368E-2</v>
      </c>
      <c r="R13" s="22">
        <v>3.1452183378251446E-2</v>
      </c>
      <c r="S13" s="22">
        <v>3.9143961121306768E-2</v>
      </c>
      <c r="T13" s="22">
        <f t="shared" si="6"/>
        <v>3.6316582768419196E-2</v>
      </c>
      <c r="U13" s="33">
        <f t="shared" si="7"/>
        <v>4.2311880414230944E-3</v>
      </c>
      <c r="V13" s="35">
        <v>0.47746325840694376</v>
      </c>
      <c r="W13" s="22">
        <v>0.39464621327756871</v>
      </c>
      <c r="X13" s="22">
        <v>0.48694754619423253</v>
      </c>
      <c r="Y13" s="22">
        <f t="shared" si="8"/>
        <v>0.45301900595958172</v>
      </c>
      <c r="Z13" s="33">
        <f t="shared" si="9"/>
        <v>5.0774256497077112E-2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x14ac:dyDescent="0.25">
      <c r="A14" s="24" t="s">
        <v>12</v>
      </c>
      <c r="B14" s="46">
        <v>1.7220012738551341E-2</v>
      </c>
      <c r="C14" s="47">
        <v>1.7220012738551341E-2</v>
      </c>
      <c r="D14" s="47">
        <v>1.7220012738551341E-2</v>
      </c>
      <c r="E14" s="47">
        <f t="shared" si="0"/>
        <v>1.7220012738551341E-2</v>
      </c>
      <c r="F14" s="48">
        <f t="shared" si="1"/>
        <v>0</v>
      </c>
      <c r="G14" s="46">
        <v>1.7636635649466416E-2</v>
      </c>
      <c r="H14" s="47">
        <v>0</v>
      </c>
      <c r="I14" s="47">
        <v>0</v>
      </c>
      <c r="J14" s="47">
        <f t="shared" si="2"/>
        <v>5.8788785498221389E-3</v>
      </c>
      <c r="K14" s="51">
        <f t="shared" si="3"/>
        <v>1.0182516339818787E-2</v>
      </c>
      <c r="L14" s="46">
        <v>1.7636635649466385E-3</v>
      </c>
      <c r="M14" s="47">
        <v>0</v>
      </c>
      <c r="N14" s="47">
        <v>0</v>
      </c>
      <c r="O14" s="47">
        <f t="shared" si="4"/>
        <v>5.8788785498221279E-4</v>
      </c>
      <c r="P14" s="48">
        <f t="shared" si="5"/>
        <v>1.0182516339818767E-3</v>
      </c>
      <c r="Q14" s="54">
        <v>1.7636635649466385E-3</v>
      </c>
      <c r="R14" s="47">
        <v>0</v>
      </c>
      <c r="S14" s="47">
        <v>0</v>
      </c>
      <c r="T14" s="47">
        <f t="shared" si="6"/>
        <v>5.8788785498221279E-4</v>
      </c>
      <c r="U14" s="48">
        <f t="shared" si="7"/>
        <v>1.0182516339818767E-3</v>
      </c>
      <c r="V14" s="54">
        <v>3.8383975517911034E-2</v>
      </c>
      <c r="W14" s="47">
        <v>1.7220012738551341E-2</v>
      </c>
      <c r="X14" s="47">
        <v>1.7220012738551341E-2</v>
      </c>
      <c r="Y14" s="47">
        <f t="shared" si="8"/>
        <v>2.4274666998337902E-2</v>
      </c>
      <c r="Z14" s="48">
        <f t="shared" si="9"/>
        <v>1.2219019607782549E-2</v>
      </c>
    </row>
    <row r="15" spans="1:52" x14ac:dyDescent="0.25">
      <c r="A15" s="16" t="s">
        <v>16</v>
      </c>
      <c r="B15" s="43">
        <v>3.5428235200347991</v>
      </c>
      <c r="C15" s="15">
        <v>5.8505847816101895</v>
      </c>
      <c r="D15" s="15">
        <v>4.2707860320188358</v>
      </c>
      <c r="E15" s="15">
        <f t="shared" si="0"/>
        <v>4.5547314445546085</v>
      </c>
      <c r="F15" s="27">
        <f t="shared" si="1"/>
        <v>1.1797920401842383</v>
      </c>
      <c r="G15" s="43">
        <v>7.8820680289457368</v>
      </c>
      <c r="H15" s="15">
        <v>9.9509175030985357</v>
      </c>
      <c r="I15" s="15">
        <v>11.762484350573221</v>
      </c>
      <c r="J15" s="15">
        <f t="shared" si="2"/>
        <v>9.8651566275391644</v>
      </c>
      <c r="K15" s="13">
        <f t="shared" si="3"/>
        <v>1.9416291878525027</v>
      </c>
      <c r="L15" s="43">
        <v>0.78820680289457368</v>
      </c>
      <c r="M15" s="15">
        <v>0.99509175030985364</v>
      </c>
      <c r="N15" s="15">
        <v>1.1762484350573224</v>
      </c>
      <c r="O15" s="15">
        <f t="shared" si="4"/>
        <v>0.98651566275391656</v>
      </c>
      <c r="P15" s="27">
        <f t="shared" si="5"/>
        <v>0.19416291878525072</v>
      </c>
      <c r="Q15" s="14">
        <v>0.78820680289457368</v>
      </c>
      <c r="R15" s="15">
        <v>0.99509175030985364</v>
      </c>
      <c r="S15" s="15">
        <v>1.1762484350573224</v>
      </c>
      <c r="T15" s="15">
        <f t="shared" si="6"/>
        <v>0.98651566275391656</v>
      </c>
      <c r="U15" s="27">
        <f t="shared" si="7"/>
        <v>0.19416291878525072</v>
      </c>
      <c r="V15" s="14">
        <v>13.001305154769685</v>
      </c>
      <c r="W15" s="15">
        <v>17.791685785328433</v>
      </c>
      <c r="X15" s="15">
        <v>18.3857672527067</v>
      </c>
      <c r="Y15" s="15">
        <f t="shared" si="8"/>
        <v>16.392919397601606</v>
      </c>
      <c r="Z15" s="27">
        <f t="shared" si="9"/>
        <v>2.9522057138021061</v>
      </c>
    </row>
    <row r="16" spans="1:52" ht="13" customHeight="1" x14ac:dyDescent="0.25">
      <c r="A16" s="16" t="s">
        <v>20</v>
      </c>
      <c r="B16" s="43">
        <v>2.316080948722095</v>
      </c>
      <c r="C16" s="15">
        <v>2.0312528388337525</v>
      </c>
      <c r="D16" s="15">
        <v>2.2071880505929826</v>
      </c>
      <c r="E16" s="15">
        <f t="shared" si="0"/>
        <v>2.1848406127162767</v>
      </c>
      <c r="F16" s="27">
        <f t="shared" si="1"/>
        <v>0.14372306366892318</v>
      </c>
      <c r="G16" s="43">
        <v>12.914680649970785</v>
      </c>
      <c r="H16" s="15">
        <v>11.812313724664307</v>
      </c>
      <c r="I16" s="15">
        <v>11.381930113774118</v>
      </c>
      <c r="J16" s="15">
        <f t="shared" si="2"/>
        <v>12.036308162803069</v>
      </c>
      <c r="K16" s="13">
        <f t="shared" si="3"/>
        <v>0.79054486450208383</v>
      </c>
      <c r="L16" s="43">
        <v>1.2914680649970787</v>
      </c>
      <c r="M16" s="15">
        <v>1.181231372466431</v>
      </c>
      <c r="N16" s="15">
        <v>1.1381930113774119</v>
      </c>
      <c r="O16" s="15">
        <f t="shared" si="4"/>
        <v>1.2036308162803071</v>
      </c>
      <c r="P16" s="27">
        <f t="shared" si="5"/>
        <v>7.9054486450208364E-2</v>
      </c>
      <c r="Q16" s="14">
        <v>1.2914680649970787</v>
      </c>
      <c r="R16" s="15">
        <v>1.181231372466431</v>
      </c>
      <c r="S16" s="15">
        <v>1.1381930113774119</v>
      </c>
      <c r="T16" s="15">
        <f t="shared" si="6"/>
        <v>1.2036308162803071</v>
      </c>
      <c r="U16" s="27">
        <f t="shared" si="7"/>
        <v>7.9054486450208364E-2</v>
      </c>
      <c r="V16" s="14">
        <v>17.813697728687039</v>
      </c>
      <c r="W16" s="15">
        <v>16.206029308430921</v>
      </c>
      <c r="X16" s="15">
        <v>15.865504187121925</v>
      </c>
      <c r="Y16" s="15">
        <f t="shared" si="8"/>
        <v>16.628410408079962</v>
      </c>
      <c r="Z16" s="27">
        <f t="shared" si="9"/>
        <v>1.0405137499593917</v>
      </c>
    </row>
    <row r="17" spans="1:52" s="2" customFormat="1" ht="13" customHeight="1" x14ac:dyDescent="0.25">
      <c r="A17" s="16" t="s">
        <v>24</v>
      </c>
      <c r="B17" s="43">
        <v>6.7319176358580251</v>
      </c>
      <c r="C17" s="15">
        <v>0.50256218587331147</v>
      </c>
      <c r="D17" s="15">
        <v>3.2486842575077337</v>
      </c>
      <c r="E17" s="15">
        <f t="shared" si="0"/>
        <v>3.4943880264130236</v>
      </c>
      <c r="F17" s="27">
        <f t="shared" si="1"/>
        <v>3.1219377135209245</v>
      </c>
      <c r="G17" s="43">
        <v>9.2957203381082838</v>
      </c>
      <c r="H17" s="15">
        <v>5.4696302493227824</v>
      </c>
      <c r="I17" s="15">
        <v>10.408270474977044</v>
      </c>
      <c r="J17" s="15">
        <f t="shared" si="2"/>
        <v>8.3912070208027032</v>
      </c>
      <c r="K17" s="13">
        <f t="shared" si="3"/>
        <v>2.5905887507475898</v>
      </c>
      <c r="L17" s="43">
        <v>0.92957203381082854</v>
      </c>
      <c r="M17" s="15">
        <v>0.54696302493227822</v>
      </c>
      <c r="N17" s="15">
        <v>1.0408270474977046</v>
      </c>
      <c r="O17" s="15">
        <f t="shared" si="4"/>
        <v>0.83912070208027034</v>
      </c>
      <c r="P17" s="27">
        <f t="shared" si="5"/>
        <v>0.25905887507475905</v>
      </c>
      <c r="Q17" s="14">
        <v>0.92957203381082854</v>
      </c>
      <c r="R17" s="15">
        <v>0.54696302493227822</v>
      </c>
      <c r="S17" s="15">
        <v>1.0408270474977046</v>
      </c>
      <c r="T17" s="15">
        <f t="shared" si="6"/>
        <v>0.83912070208027034</v>
      </c>
      <c r="U17" s="27">
        <f t="shared" si="7"/>
        <v>0.25905887507475905</v>
      </c>
      <c r="V17" s="14">
        <v>17.886782041587963</v>
      </c>
      <c r="W17" s="15">
        <v>7.0661184850606507</v>
      </c>
      <c r="X17" s="15">
        <v>15.738608827480185</v>
      </c>
      <c r="Y17" s="15">
        <f t="shared" si="8"/>
        <v>13.563836451376266</v>
      </c>
      <c r="Z17" s="27">
        <f t="shared" si="9"/>
        <v>5.7287796359074683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s="2" customFormat="1" ht="13" customHeight="1" thickBot="1" x14ac:dyDescent="0.3">
      <c r="A18" s="17" t="s">
        <v>28</v>
      </c>
      <c r="B18" s="44">
        <v>2.1432608624729959</v>
      </c>
      <c r="C18" s="28">
        <v>4.6694152754139502</v>
      </c>
      <c r="D18" s="28">
        <v>4.5030040132184341</v>
      </c>
      <c r="E18" s="28">
        <f t="shared" si="0"/>
        <v>3.7718933837017929</v>
      </c>
      <c r="F18" s="29">
        <f t="shared" si="1"/>
        <v>1.4128892716520394</v>
      </c>
      <c r="G18" s="44">
        <v>5.9292512562089286</v>
      </c>
      <c r="H18" s="28">
        <v>8.1750725846071859</v>
      </c>
      <c r="I18" s="28">
        <v>6.3723390805176265</v>
      </c>
      <c r="J18" s="28">
        <f t="shared" si="2"/>
        <v>6.825554307111247</v>
      </c>
      <c r="K18" s="52">
        <f t="shared" si="3"/>
        <v>1.1895299033586131</v>
      </c>
      <c r="L18" s="44">
        <v>0.59292512562089283</v>
      </c>
      <c r="M18" s="28">
        <v>0.81750725846071859</v>
      </c>
      <c r="N18" s="28">
        <v>0.63723390805176261</v>
      </c>
      <c r="O18" s="28">
        <f t="shared" si="4"/>
        <v>0.68255543071112468</v>
      </c>
      <c r="P18" s="29">
        <f t="shared" si="5"/>
        <v>0.11895299033586214</v>
      </c>
      <c r="Q18" s="38">
        <v>0.59292512562089283</v>
      </c>
      <c r="R18" s="28">
        <v>0.81750725846071859</v>
      </c>
      <c r="S18" s="28">
        <v>0.63723390805176261</v>
      </c>
      <c r="T18" s="28">
        <f t="shared" si="6"/>
        <v>0.68255543071112468</v>
      </c>
      <c r="U18" s="29">
        <f t="shared" si="7"/>
        <v>0.11895299033586214</v>
      </c>
      <c r="V18" s="38">
        <v>9.2583623699237094</v>
      </c>
      <c r="W18" s="28">
        <v>14.479502376942573</v>
      </c>
      <c r="X18" s="28">
        <v>12.149810909839584</v>
      </c>
      <c r="Y18" s="28">
        <f t="shared" si="8"/>
        <v>11.962558552235288</v>
      </c>
      <c r="Z18" s="29">
        <f t="shared" si="9"/>
        <v>2.6156019053545818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x14ac:dyDescent="0.25">
      <c r="A19" s="24" t="s">
        <v>13</v>
      </c>
      <c r="B19" s="46">
        <v>1.7220012738551341E-2</v>
      </c>
      <c r="C19" s="47">
        <v>1.7220012738551341E-2</v>
      </c>
      <c r="D19" s="47">
        <v>1.7220012738551341E-2</v>
      </c>
      <c r="E19" s="47">
        <f t="shared" si="0"/>
        <v>1.7220012738551341E-2</v>
      </c>
      <c r="F19" s="48">
        <f t="shared" si="1"/>
        <v>0</v>
      </c>
      <c r="G19" s="46">
        <v>1.8463692851196541E-2</v>
      </c>
      <c r="H19" s="47">
        <v>2.8094796322502461E-2</v>
      </c>
      <c r="I19" s="47">
        <v>0</v>
      </c>
      <c r="J19" s="47">
        <f t="shared" si="2"/>
        <v>1.5519496391233E-2</v>
      </c>
      <c r="K19" s="51">
        <f t="shared" si="3"/>
        <v>1.4276925954030538E-2</v>
      </c>
      <c r="L19" s="46">
        <v>1.8463692851196515E-3</v>
      </c>
      <c r="M19" s="47">
        <v>2.8094796322502436E-3</v>
      </c>
      <c r="N19" s="47">
        <v>0</v>
      </c>
      <c r="O19" s="47">
        <f t="shared" si="4"/>
        <v>1.5519496391232983E-3</v>
      </c>
      <c r="P19" s="48">
        <f t="shared" si="5"/>
        <v>1.4276925954030523E-3</v>
      </c>
      <c r="Q19" s="54">
        <v>1.8463692851196515E-3</v>
      </c>
      <c r="R19" s="47">
        <v>2.8094796322502436E-3</v>
      </c>
      <c r="S19" s="47">
        <v>0</v>
      </c>
      <c r="T19" s="47">
        <f t="shared" si="6"/>
        <v>1.5519496391232983E-3</v>
      </c>
      <c r="U19" s="48">
        <f t="shared" si="7"/>
        <v>1.4276925954030523E-3</v>
      </c>
      <c r="V19" s="54">
        <v>3.9376444159987187E-2</v>
      </c>
      <c r="W19" s="47">
        <v>5.0933768325554282E-2</v>
      </c>
      <c r="X19" s="47">
        <v>1.7220012738551341E-2</v>
      </c>
      <c r="Y19" s="47">
        <f t="shared" si="8"/>
        <v>3.5843408408030936E-2</v>
      </c>
      <c r="Z19" s="48">
        <f t="shared" si="9"/>
        <v>1.7132311144836643E-2</v>
      </c>
    </row>
    <row r="20" spans="1:52" x14ac:dyDescent="0.25">
      <c r="A20" s="16" t="s">
        <v>17</v>
      </c>
      <c r="B20" s="43">
        <v>0.82870889326635233</v>
      </c>
      <c r="C20" s="15">
        <v>0.98117545039553378</v>
      </c>
      <c r="D20" s="15">
        <v>2.7590019825120069</v>
      </c>
      <c r="E20" s="15">
        <f t="shared" si="0"/>
        <v>1.522962108724631</v>
      </c>
      <c r="F20" s="27">
        <f t="shared" si="1"/>
        <v>1.0731530365958717</v>
      </c>
      <c r="G20" s="43">
        <v>5.9476517740490147</v>
      </c>
      <c r="H20" s="15">
        <v>6.8635093144705843</v>
      </c>
      <c r="I20" s="15">
        <v>6.138857897253577</v>
      </c>
      <c r="J20" s="15">
        <f t="shared" si="2"/>
        <v>6.3166729952577256</v>
      </c>
      <c r="K20" s="13">
        <f t="shared" si="3"/>
        <v>0.4831277423160778</v>
      </c>
      <c r="L20" s="43">
        <v>0.59476517740490153</v>
      </c>
      <c r="M20" s="15">
        <v>0.6863509314470585</v>
      </c>
      <c r="N20" s="15">
        <v>0.61388578972535779</v>
      </c>
      <c r="O20" s="15">
        <f t="shared" si="4"/>
        <v>0.63166729952577261</v>
      </c>
      <c r="P20" s="27">
        <f t="shared" si="5"/>
        <v>4.831277423160777E-2</v>
      </c>
      <c r="Q20" s="14">
        <v>0.59476517740490153</v>
      </c>
      <c r="R20" s="15">
        <v>0.6863509314470585</v>
      </c>
      <c r="S20" s="15">
        <v>0.61388578972535779</v>
      </c>
      <c r="T20" s="15">
        <f t="shared" si="6"/>
        <v>0.63166729952577261</v>
      </c>
      <c r="U20" s="27">
        <f t="shared" si="7"/>
        <v>4.831277423160777E-2</v>
      </c>
      <c r="V20" s="14">
        <v>7.9658910221251693</v>
      </c>
      <c r="W20" s="15">
        <v>9.2173866277602361</v>
      </c>
      <c r="X20" s="15">
        <v>10.125631459216301</v>
      </c>
      <c r="Y20" s="15">
        <f t="shared" si="8"/>
        <v>9.1029697030339012</v>
      </c>
      <c r="Z20" s="27">
        <f t="shared" si="9"/>
        <v>1.0844068025420726</v>
      </c>
    </row>
    <row r="21" spans="1:52" ht="13" customHeight="1" x14ac:dyDescent="0.25">
      <c r="A21" s="16" t="s">
        <v>21</v>
      </c>
      <c r="B21" s="43">
        <v>1.463411043935557</v>
      </c>
      <c r="C21" s="15">
        <v>0.75261229026025667</v>
      </c>
      <c r="D21" s="15">
        <v>1.6623758791565275</v>
      </c>
      <c r="E21" s="15">
        <f t="shared" si="0"/>
        <v>1.2927997377841136</v>
      </c>
      <c r="F21" s="27">
        <f t="shared" si="1"/>
        <v>0.4782767088834477</v>
      </c>
      <c r="G21" s="43">
        <v>8.3155381543173874</v>
      </c>
      <c r="H21" s="15">
        <v>7.4643733004478312</v>
      </c>
      <c r="I21" s="15">
        <v>7.8140089367247976</v>
      </c>
      <c r="J21" s="15">
        <f t="shared" si="2"/>
        <v>7.8646401304966718</v>
      </c>
      <c r="K21" s="13">
        <f t="shared" si="3"/>
        <v>0.42783529594082065</v>
      </c>
      <c r="L21" s="43">
        <v>0.8315538154317389</v>
      </c>
      <c r="M21" s="15">
        <v>0.74643733004478319</v>
      </c>
      <c r="N21" s="15">
        <v>0.78140089367247989</v>
      </c>
      <c r="O21" s="15">
        <f t="shared" si="4"/>
        <v>0.78646401304966729</v>
      </c>
      <c r="P21" s="27">
        <f t="shared" si="5"/>
        <v>4.2783529594082104E-2</v>
      </c>
      <c r="Q21" s="14">
        <v>0.8315538154317389</v>
      </c>
      <c r="R21" s="15">
        <v>0.74643733004478319</v>
      </c>
      <c r="S21" s="15">
        <v>0.78140089367247989</v>
      </c>
      <c r="T21" s="15">
        <f t="shared" si="6"/>
        <v>0.78646401304966729</v>
      </c>
      <c r="U21" s="27">
        <f t="shared" si="7"/>
        <v>4.2783529594082104E-2</v>
      </c>
      <c r="V21" s="14">
        <v>11.442056829116423</v>
      </c>
      <c r="W21" s="15">
        <v>9.7098602507976537</v>
      </c>
      <c r="X21" s="15">
        <v>11.039186603226284</v>
      </c>
      <c r="Y21" s="15">
        <f t="shared" si="8"/>
        <v>10.730367894380121</v>
      </c>
      <c r="Z21" s="27">
        <f t="shared" si="9"/>
        <v>0.90645076682899417</v>
      </c>
    </row>
    <row r="22" spans="1:52" s="2" customFormat="1" ht="13" customHeight="1" x14ac:dyDescent="0.25">
      <c r="A22" s="16" t="s">
        <v>25</v>
      </c>
      <c r="B22" s="43">
        <v>5.2362077857648286</v>
      </c>
      <c r="C22" s="15">
        <v>0.76004327358980195</v>
      </c>
      <c r="D22" s="15">
        <v>0.96473461207737432</v>
      </c>
      <c r="E22" s="15">
        <f t="shared" si="0"/>
        <v>2.3203285571440015</v>
      </c>
      <c r="F22" s="27">
        <f t="shared" si="1"/>
        <v>2.527298635488048</v>
      </c>
      <c r="G22" s="43">
        <v>6.7186049286624305</v>
      </c>
      <c r="H22" s="15">
        <v>6.2457624486289545</v>
      </c>
      <c r="I22" s="15">
        <v>6.6942530002398435</v>
      </c>
      <c r="J22" s="15">
        <f t="shared" si="2"/>
        <v>6.5528734591770759</v>
      </c>
      <c r="K22" s="13">
        <f t="shared" si="3"/>
        <v>0.26624449985753901</v>
      </c>
      <c r="L22" s="43">
        <v>0.67186049286624305</v>
      </c>
      <c r="M22" s="15">
        <v>0.62457624486289542</v>
      </c>
      <c r="N22" s="15">
        <v>0.66942530002398437</v>
      </c>
      <c r="O22" s="15">
        <f t="shared" si="4"/>
        <v>0.65528734591770765</v>
      </c>
      <c r="P22" s="27">
        <f t="shared" si="5"/>
        <v>2.6624449985753917E-2</v>
      </c>
      <c r="Q22" s="14">
        <v>0.67186049286624305</v>
      </c>
      <c r="R22" s="15">
        <v>0.62457624486289542</v>
      </c>
      <c r="S22" s="15">
        <v>0.66942530002398437</v>
      </c>
      <c r="T22" s="15">
        <f t="shared" si="6"/>
        <v>0.65528734591770765</v>
      </c>
      <c r="U22" s="27">
        <f t="shared" si="7"/>
        <v>2.6624449985753917E-2</v>
      </c>
      <c r="V22" s="14">
        <v>13.298533700159744</v>
      </c>
      <c r="W22" s="15">
        <v>8.2549582119445475</v>
      </c>
      <c r="X22" s="15">
        <v>8.9978382123651865</v>
      </c>
      <c r="Y22" s="15">
        <f t="shared" si="8"/>
        <v>10.183776708156493</v>
      </c>
      <c r="Z22" s="27">
        <f t="shared" si="9"/>
        <v>2.7229122301648077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s="2" customFormat="1" ht="13" customHeight="1" thickBot="1" x14ac:dyDescent="0.3">
      <c r="A23" s="17" t="s">
        <v>29</v>
      </c>
      <c r="B23" s="44">
        <v>2.9768408138458184</v>
      </c>
      <c r="C23" s="28">
        <v>2.7927170016913427</v>
      </c>
      <c r="D23" s="28">
        <v>2.7083803900334038</v>
      </c>
      <c r="E23" s="28">
        <f t="shared" si="0"/>
        <v>2.8259794018568551</v>
      </c>
      <c r="F23" s="29">
        <f t="shared" si="1"/>
        <v>0.13728634395657613</v>
      </c>
      <c r="G23" s="44">
        <v>5.1249390297941719</v>
      </c>
      <c r="H23" s="28">
        <v>6.9151464585573832</v>
      </c>
      <c r="I23" s="28">
        <v>7.1391073148539013</v>
      </c>
      <c r="J23" s="28">
        <f t="shared" si="2"/>
        <v>6.3930642677351521</v>
      </c>
      <c r="K23" s="52">
        <f t="shared" si="3"/>
        <v>1.1039229278420732</v>
      </c>
      <c r="L23" s="44">
        <v>0.51249390297941733</v>
      </c>
      <c r="M23" s="28">
        <v>0.6915146458557383</v>
      </c>
      <c r="N23" s="28">
        <v>0.71391073148539008</v>
      </c>
      <c r="O23" s="28">
        <f t="shared" si="4"/>
        <v>0.63930642677351524</v>
      </c>
      <c r="P23" s="29">
        <f t="shared" si="5"/>
        <v>0.1103922927842079</v>
      </c>
      <c r="Q23" s="38">
        <v>0.51249390297941733</v>
      </c>
      <c r="R23" s="28">
        <v>0.6915146458557383</v>
      </c>
      <c r="S23" s="28">
        <v>0.71391073148539008</v>
      </c>
      <c r="T23" s="28">
        <f t="shared" si="6"/>
        <v>0.63930642677351524</v>
      </c>
      <c r="U23" s="29">
        <f t="shared" si="7"/>
        <v>0.1103922927842079</v>
      </c>
      <c r="V23" s="38">
        <v>9.1267676495988237</v>
      </c>
      <c r="W23" s="28">
        <v>11.090892751960203</v>
      </c>
      <c r="X23" s="28">
        <v>11.275309167858085</v>
      </c>
      <c r="Y23" s="28">
        <f t="shared" si="8"/>
        <v>10.497656523139037</v>
      </c>
      <c r="Z23" s="29">
        <f t="shared" si="9"/>
        <v>1.1907999753570797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x14ac:dyDescent="0.25">
      <c r="A24" s="16" t="s">
        <v>14</v>
      </c>
      <c r="B24" s="45">
        <v>1.7220012738551341E-2</v>
      </c>
      <c r="C24" s="23">
        <v>1.7220012738551341E-2</v>
      </c>
      <c r="D24" s="23">
        <v>1.7220012738551341E-2</v>
      </c>
      <c r="E24" s="23">
        <f t="shared" si="0"/>
        <v>1.7220012738551341E-2</v>
      </c>
      <c r="F24" s="32">
        <f t="shared" si="1"/>
        <v>0</v>
      </c>
      <c r="G24" s="45">
        <v>0</v>
      </c>
      <c r="H24" s="23">
        <v>1.4841653657895859E-2</v>
      </c>
      <c r="I24" s="23">
        <v>4.5061149532608952E-2</v>
      </c>
      <c r="J24" s="23">
        <f t="shared" si="2"/>
        <v>1.9967601063501605E-2</v>
      </c>
      <c r="K24" s="53">
        <f t="shared" si="3"/>
        <v>2.2963738848537123E-2</v>
      </c>
      <c r="L24" s="45">
        <v>0</v>
      </c>
      <c r="M24" s="23">
        <v>1.4841653657895835E-3</v>
      </c>
      <c r="N24" s="23">
        <v>4.5061149532608915E-3</v>
      </c>
      <c r="O24" s="23">
        <f t="shared" si="4"/>
        <v>1.9967601063501585E-3</v>
      </c>
      <c r="P24" s="32">
        <f t="shared" si="5"/>
        <v>2.2963738848537111E-3</v>
      </c>
      <c r="Q24" s="39">
        <v>0</v>
      </c>
      <c r="R24" s="23">
        <v>1.4841653657895835E-3</v>
      </c>
      <c r="S24" s="23">
        <v>4.5061149532608915E-3</v>
      </c>
      <c r="T24" s="23">
        <f t="shared" si="6"/>
        <v>1.9967601063501585E-3</v>
      </c>
      <c r="U24" s="32">
        <f t="shared" si="7"/>
        <v>2.2963738848537111E-3</v>
      </c>
      <c r="V24" s="39">
        <v>1.7220012738551341E-2</v>
      </c>
      <c r="W24" s="23">
        <v>3.5029997128026361E-2</v>
      </c>
      <c r="X24" s="23">
        <v>7.1293392177682074E-2</v>
      </c>
      <c r="Y24" s="23">
        <f t="shared" si="8"/>
        <v>4.1181134014753255E-2</v>
      </c>
      <c r="Z24" s="32">
        <f t="shared" si="9"/>
        <v>2.7556486618244544E-2</v>
      </c>
    </row>
    <row r="25" spans="1:52" x14ac:dyDescent="0.25">
      <c r="A25" s="16" t="s">
        <v>18</v>
      </c>
      <c r="B25" s="43">
        <v>2.4823491199395118</v>
      </c>
      <c r="C25" s="15">
        <v>4.3851262308060024</v>
      </c>
      <c r="D25" s="15">
        <v>2.5266370821215771</v>
      </c>
      <c r="E25" s="15">
        <f t="shared" si="0"/>
        <v>3.1313708109556972</v>
      </c>
      <c r="F25" s="27">
        <f t="shared" si="1"/>
        <v>1.0860098275345262</v>
      </c>
      <c r="G25" s="43">
        <v>9.7017036855290666</v>
      </c>
      <c r="H25" s="15">
        <v>8.7298223851377941</v>
      </c>
      <c r="I25" s="15">
        <v>9.3391889352313253</v>
      </c>
      <c r="J25" s="15">
        <f t="shared" si="2"/>
        <v>9.2569050019660626</v>
      </c>
      <c r="K25" s="13">
        <f t="shared" si="3"/>
        <v>0.49113776047842161</v>
      </c>
      <c r="L25" s="43">
        <v>0.97017036855290661</v>
      </c>
      <c r="M25" s="15">
        <v>0.87298223851377954</v>
      </c>
      <c r="N25" s="15">
        <v>0.93391889352313251</v>
      </c>
      <c r="O25" s="15">
        <f t="shared" si="4"/>
        <v>0.92569050019660626</v>
      </c>
      <c r="P25" s="27">
        <f t="shared" si="5"/>
        <v>4.9113776047842075E-2</v>
      </c>
      <c r="Q25" s="14">
        <v>0.97017036855290661</v>
      </c>
      <c r="R25" s="15">
        <v>0.87298223851377954</v>
      </c>
      <c r="S25" s="15">
        <v>0.93391889352313251</v>
      </c>
      <c r="T25" s="15">
        <f t="shared" si="6"/>
        <v>0.92569050019660626</v>
      </c>
      <c r="U25" s="27">
        <f t="shared" si="7"/>
        <v>4.9113776047842075E-2</v>
      </c>
      <c r="V25" s="14">
        <v>14.124393542574392</v>
      </c>
      <c r="W25" s="15">
        <v>14.860913092971355</v>
      </c>
      <c r="X25" s="15">
        <v>13.733663804399168</v>
      </c>
      <c r="Y25" s="15">
        <f t="shared" si="8"/>
        <v>14.239656813314971</v>
      </c>
      <c r="Z25" s="27">
        <f t="shared" si="9"/>
        <v>0.57239580347255148</v>
      </c>
    </row>
    <row r="26" spans="1:52" ht="13" customHeight="1" x14ac:dyDescent="0.25">
      <c r="A26" s="16" t="s">
        <v>22</v>
      </c>
      <c r="B26" s="43">
        <v>2.6849653032252507</v>
      </c>
      <c r="C26" s="15">
        <v>1.7134437963518876</v>
      </c>
      <c r="D26" s="15">
        <v>1.3404487534427592</v>
      </c>
      <c r="E26" s="15">
        <f t="shared" si="0"/>
        <v>1.9129526176732992</v>
      </c>
      <c r="F26" s="27">
        <f t="shared" si="1"/>
        <v>0.69410663121637695</v>
      </c>
      <c r="G26" s="43">
        <v>10.789880485487226</v>
      </c>
      <c r="H26" s="15">
        <v>9.1032931045374195</v>
      </c>
      <c r="I26" s="15">
        <v>9.5768682405421082</v>
      </c>
      <c r="J26" s="15">
        <f t="shared" si="2"/>
        <v>9.8233472768555838</v>
      </c>
      <c r="K26" s="13">
        <f t="shared" si="3"/>
        <v>0.86988975445242289</v>
      </c>
      <c r="L26" s="43">
        <v>1.0789880485487227</v>
      </c>
      <c r="M26" s="15">
        <v>0.91032931045374199</v>
      </c>
      <c r="N26" s="15">
        <v>0.95768682405421091</v>
      </c>
      <c r="O26" s="15">
        <f t="shared" si="4"/>
        <v>0.98233472768555841</v>
      </c>
      <c r="P26" s="27">
        <f t="shared" si="5"/>
        <v>8.6988975445242311E-2</v>
      </c>
      <c r="Q26" s="14">
        <v>1.0789880485487227</v>
      </c>
      <c r="R26" s="15">
        <v>0.91032931045374199</v>
      </c>
      <c r="S26" s="15">
        <v>0.95768682405421091</v>
      </c>
      <c r="T26" s="15">
        <f t="shared" si="6"/>
        <v>0.98233472768555841</v>
      </c>
      <c r="U26" s="27">
        <f t="shared" si="7"/>
        <v>8.6988975445242311E-2</v>
      </c>
      <c r="V26" s="14">
        <v>15.632821885809923</v>
      </c>
      <c r="W26" s="15">
        <v>12.63739552179679</v>
      </c>
      <c r="X26" s="15">
        <v>12.832690642093288</v>
      </c>
      <c r="Y26" s="15">
        <f t="shared" si="8"/>
        <v>13.700969349900001</v>
      </c>
      <c r="Z26" s="27">
        <f t="shared" si="9"/>
        <v>1.6758805778990054</v>
      </c>
    </row>
    <row r="27" spans="1:52" s="2" customFormat="1" ht="13" customHeight="1" x14ac:dyDescent="0.25">
      <c r="A27" s="16" t="s">
        <v>26</v>
      </c>
      <c r="B27" s="43">
        <v>0.32728330253735494</v>
      </c>
      <c r="C27" s="15">
        <v>1.0911236169561964</v>
      </c>
      <c r="D27" s="15">
        <v>1.3802984996769654</v>
      </c>
      <c r="E27" s="15">
        <f t="shared" si="0"/>
        <v>0.93290180639017228</v>
      </c>
      <c r="F27" s="27">
        <f t="shared" si="1"/>
        <v>0.54404582284568281</v>
      </c>
      <c r="G27" s="43">
        <v>2.4676374610444851</v>
      </c>
      <c r="H27" s="15">
        <v>7.7901442761763047</v>
      </c>
      <c r="I27" s="15">
        <v>8.0397936822062714</v>
      </c>
      <c r="J27" s="15">
        <f t="shared" si="2"/>
        <v>6.0991918064756874</v>
      </c>
      <c r="K27" s="13">
        <f t="shared" si="3"/>
        <v>3.1474944685174524</v>
      </c>
      <c r="L27" s="43">
        <v>0.24676374610444851</v>
      </c>
      <c r="M27" s="15">
        <v>0.77901442761763051</v>
      </c>
      <c r="N27" s="15">
        <v>0.80397936822062732</v>
      </c>
      <c r="O27" s="15">
        <f t="shared" si="4"/>
        <v>0.60991918064756878</v>
      </c>
      <c r="P27" s="27">
        <f t="shared" si="5"/>
        <v>0.31474944685174533</v>
      </c>
      <c r="Q27" s="14">
        <v>0.24676374610444851</v>
      </c>
      <c r="R27" s="15">
        <v>0.77901442761763051</v>
      </c>
      <c r="S27" s="15">
        <v>0.80397936822062732</v>
      </c>
      <c r="T27" s="15">
        <f t="shared" si="6"/>
        <v>0.60991918064756878</v>
      </c>
      <c r="U27" s="27">
        <f t="shared" si="7"/>
        <v>0.31474944685174533</v>
      </c>
      <c r="V27" s="14">
        <v>3.2884482557907369</v>
      </c>
      <c r="W27" s="15">
        <v>10.439296748367761</v>
      </c>
      <c r="X27" s="15">
        <v>11.028050918324492</v>
      </c>
      <c r="Y27" s="15">
        <f t="shared" si="8"/>
        <v>8.2519319741609962</v>
      </c>
      <c r="Z27" s="27">
        <f t="shared" si="9"/>
        <v>4.3085712057543359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s="2" customFormat="1" ht="13" customHeight="1" thickBot="1" x14ac:dyDescent="0.3">
      <c r="A28" s="17" t="s">
        <v>30</v>
      </c>
      <c r="B28" s="44">
        <v>1.2457178732893484</v>
      </c>
      <c r="C28" s="28">
        <v>1.6434072149056049</v>
      </c>
      <c r="D28" s="28">
        <v>4.6296585394579539</v>
      </c>
      <c r="E28" s="28">
        <f t="shared" si="0"/>
        <v>2.506261209217636</v>
      </c>
      <c r="F28" s="29">
        <f t="shared" si="1"/>
        <v>1.8496354694000043</v>
      </c>
      <c r="G28" s="44">
        <v>8.1977829828728535</v>
      </c>
      <c r="H28" s="28">
        <v>7.3287387325399793</v>
      </c>
      <c r="I28" s="28">
        <v>10.805194966874579</v>
      </c>
      <c r="J28" s="28">
        <f t="shared" si="2"/>
        <v>8.7772388940958042</v>
      </c>
      <c r="K28" s="52">
        <f t="shared" si="3"/>
        <v>1.8092163640923</v>
      </c>
      <c r="L28" s="44">
        <v>0.81977829828728521</v>
      </c>
      <c r="M28" s="28">
        <v>0.73287387325399789</v>
      </c>
      <c r="N28" s="28">
        <v>1.0805194966874578</v>
      </c>
      <c r="O28" s="28">
        <f t="shared" si="4"/>
        <v>0.87772388940958024</v>
      </c>
      <c r="P28" s="29">
        <f t="shared" si="5"/>
        <v>0.18092163640923123</v>
      </c>
      <c r="Q28" s="38">
        <v>0.81977829828728521</v>
      </c>
      <c r="R28" s="28">
        <v>0.73287387325399789</v>
      </c>
      <c r="S28" s="28">
        <v>1.0805194966874578</v>
      </c>
      <c r="T28" s="28">
        <f t="shared" si="6"/>
        <v>0.87772388940958024</v>
      </c>
      <c r="U28" s="29">
        <f t="shared" si="7"/>
        <v>0.18092163640923123</v>
      </c>
      <c r="V28" s="38">
        <v>11.083057452736774</v>
      </c>
      <c r="W28" s="28">
        <v>10.437893693953582</v>
      </c>
      <c r="X28" s="28">
        <v>17.59589249970745</v>
      </c>
      <c r="Y28" s="28">
        <f t="shared" si="8"/>
        <v>13.038947882132604</v>
      </c>
      <c r="Z28" s="29">
        <f t="shared" si="9"/>
        <v>3.95959180404307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s="2" customFormat="1" ht="13" customHeight="1" thickBo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52" s="12" customFormat="1" ht="117" customHeight="1" thickBot="1" x14ac:dyDescent="0.4">
      <c r="A30" s="57"/>
      <c r="B30" s="61" t="s">
        <v>11</v>
      </c>
      <c r="C30" s="60" t="s">
        <v>32</v>
      </c>
      <c r="D30" s="58" t="s">
        <v>33</v>
      </c>
      <c r="E30" s="58" t="s">
        <v>34</v>
      </c>
      <c r="F30" s="58" t="s">
        <v>35</v>
      </c>
      <c r="G30" s="59" t="s">
        <v>36</v>
      </c>
      <c r="H30" s="58" t="s">
        <v>15</v>
      </c>
      <c r="I30" s="58" t="s">
        <v>19</v>
      </c>
      <c r="J30" s="58" t="s">
        <v>23</v>
      </c>
      <c r="K30" s="58" t="s">
        <v>27</v>
      </c>
      <c r="L30" s="59" t="s">
        <v>31</v>
      </c>
      <c r="M30" s="58" t="s">
        <v>12</v>
      </c>
      <c r="N30" s="58" t="s">
        <v>16</v>
      </c>
      <c r="O30" s="58" t="s">
        <v>20</v>
      </c>
      <c r="P30" s="58" t="s">
        <v>24</v>
      </c>
      <c r="Q30" s="58" t="s">
        <v>28</v>
      </c>
      <c r="R30" s="60" t="s">
        <v>13</v>
      </c>
      <c r="S30" s="58" t="s">
        <v>17</v>
      </c>
      <c r="T30" s="58" t="s">
        <v>21</v>
      </c>
      <c r="U30" s="58" t="s">
        <v>25</v>
      </c>
      <c r="V30" s="59" t="s">
        <v>29</v>
      </c>
      <c r="W30" s="58" t="s">
        <v>14</v>
      </c>
      <c r="X30" s="58" t="s">
        <v>18</v>
      </c>
      <c r="Y30" s="58" t="s">
        <v>22</v>
      </c>
      <c r="Z30" s="58" t="s">
        <v>26</v>
      </c>
      <c r="AA30" s="59" t="s">
        <v>30</v>
      </c>
    </row>
    <row r="31" spans="1:52" s="2" customFormat="1" ht="13" customHeight="1" thickBot="1" x14ac:dyDescent="0.3">
      <c r="A31" s="21" t="s">
        <v>11</v>
      </c>
      <c r="B31" s="62">
        <f>TTEST($V$3:$X$3,V3:X3,2,3)</f>
        <v>1</v>
      </c>
      <c r="C31" s="63">
        <f>TTEST($V$4:$X$4,V3:X3,2,3)</f>
        <v>0.54709007817770816</v>
      </c>
      <c r="D31" s="64">
        <f>TTEST($V$5:$X$5,V3:X3,2,3)</f>
        <v>8.4274270540117078E-3</v>
      </c>
      <c r="E31" s="64">
        <f>TTEST($V$6:$X$6,V3:X3,2,3)</f>
        <v>2.8878326766558146E-2</v>
      </c>
      <c r="F31" s="64">
        <f>TTEST($V$7:$X$7,V3:X3,2,3)</f>
        <v>3.1912337957344883E-2</v>
      </c>
      <c r="G31" s="65">
        <f>TTEST($V$8:$X$8,V3:X3,2,3)</f>
        <v>3.1809004693307543E-3</v>
      </c>
      <c r="H31" s="63">
        <f>TTEST($V$9:$X$9,V3:X3,2,3)</f>
        <v>0.71757938753768324</v>
      </c>
      <c r="I31" s="64">
        <f>TTEST($V$10:$X$10,V3:X3,2,3)</f>
        <v>4.0567531520482321E-2</v>
      </c>
      <c r="J31" s="64">
        <f>TTEST($V$11:$X$11,V3:X3,2,3)</f>
        <v>0.18291015850289255</v>
      </c>
      <c r="K31" s="64">
        <f>TTEST($V$12:$X$12,V3:X3,2,3)</f>
        <v>9.1702160276158334E-3</v>
      </c>
      <c r="L31" s="65">
        <f>TTEST($V$13:$X$13,V3:X3,2,3)</f>
        <v>1.7135307546884938E-3</v>
      </c>
      <c r="M31" s="66">
        <f>TTEST($V$14:$X$14,V3:X3,2,3)</f>
        <v>0.30090147696396941</v>
      </c>
      <c r="N31" s="64">
        <f>TTEST($V$15:$X$15,V3:X3,2,3)</f>
        <v>1.068906110458475E-2</v>
      </c>
      <c r="O31" s="64">
        <f>TTEST($V$16:$X$16,V3:X3,2,3)</f>
        <v>1.3039094460264497E-3</v>
      </c>
      <c r="P31" s="64">
        <f>TTEST($V$17:$X$17,V3:X3,2,3)</f>
        <v>5.4942903485966539E-2</v>
      </c>
      <c r="Q31" s="67">
        <f>TTEST($V$18:$X$18,V3:X3,2,3)</f>
        <v>1.5666365061790997E-2</v>
      </c>
      <c r="R31" s="63">
        <f>TTEST($V$19:$X$19,V3:X3,2,3)</f>
        <v>0.72891935460196455</v>
      </c>
      <c r="S31" s="64">
        <f>TTEST($V$20:$X$20,V3:X3,2,3)</f>
        <v>4.7271877330890477E-3</v>
      </c>
      <c r="T31" s="64">
        <f>TTEST($V$21:$X$21,V3:X3,2,3)</f>
        <v>2.3775991593535293E-3</v>
      </c>
      <c r="U31" s="64">
        <f>TTEST($V$22:$X$22,V3:X3,2,3)</f>
        <v>2.3188362833891155E-2</v>
      </c>
      <c r="V31" s="65">
        <f>TTEST($V$23:$X$23,V3:X3,2,3)</f>
        <v>4.2856154600803623E-3</v>
      </c>
      <c r="W31" s="66">
        <f>TTEST($V$24:$X$24,V3:X3,2,3)</f>
        <v>0.9798255512407007</v>
      </c>
      <c r="X31" s="64">
        <f>TTEST($V$25:$X$25,V3:X3,2,3)</f>
        <v>5.3286555782976837E-4</v>
      </c>
      <c r="Y31" s="64">
        <f>TTEST($V$26:$X$26,V3:X3,2,3)</f>
        <v>4.9747006289249081E-3</v>
      </c>
      <c r="Z31" s="64">
        <f>TTEST($V$27:$X$27,V3:X3,2,3)</f>
        <v>8.0821937391173784E-2</v>
      </c>
      <c r="AA31" s="65">
        <f>TTEST($V$28:$X$28,V3:X3,2,3)</f>
        <v>2.9568542809848608E-2</v>
      </c>
    </row>
    <row r="32" spans="1:52" s="2" customFormat="1" x14ac:dyDescent="0.25">
      <c r="A32" s="16" t="s">
        <v>32</v>
      </c>
      <c r="B32" s="68">
        <f t="shared" ref="B32:B56" si="10">TTEST($V$3:$X$3,V4:X4,2,3)</f>
        <v>0.54709007817770816</v>
      </c>
      <c r="C32" s="69">
        <f t="shared" ref="C32:C56" si="11">TTEST($V$4:$X$4,V4:X4,2,3)</f>
        <v>1</v>
      </c>
      <c r="D32" s="70">
        <f t="shared" ref="D32:D56" si="12">TTEST($V$5:$X$5,V4:X4,2,3)</f>
        <v>3.8760895207030611E-3</v>
      </c>
      <c r="E32" s="70">
        <f t="shared" ref="E32:E56" si="13">TTEST($V$6:$X$6,V4:X4,2,3)</f>
        <v>2.6486208423929163E-2</v>
      </c>
      <c r="F32" s="70">
        <f t="shared" ref="F32:F56" si="14">TTEST($V$7:$X$7,V4:X4,2,3)</f>
        <v>2.7570093289588423E-2</v>
      </c>
      <c r="G32" s="71">
        <f t="shared" ref="G32:G56" si="15">TTEST($V$8:$X$8,V4:X4,2,3)</f>
        <v>9.2984001546936724E-4</v>
      </c>
      <c r="H32" s="69">
        <f t="shared" ref="H32:H56" si="16">TTEST($V$9:$X$9,V4:X4,2,3)</f>
        <v>0.44308711515936244</v>
      </c>
      <c r="I32" s="70">
        <f t="shared" ref="I32:I56" si="17">TTEST($V$10:$X$10,V4:X4,2,3)</f>
        <v>3.9659048759446279E-2</v>
      </c>
      <c r="J32" s="70">
        <f t="shared" ref="J32:J56" si="18">TTEST($V$11:$X$11,V4:X4,2,3)</f>
        <v>0.19134264371834131</v>
      </c>
      <c r="K32" s="70">
        <f t="shared" ref="K32:K56" si="19">TTEST($V$12:$X$12,V4:X4,2,3)</f>
        <v>4.564348582928441E-3</v>
      </c>
      <c r="L32" s="71">
        <f t="shared" ref="L32:L56" si="20">TTEST($V$13:$X$13,V4:X4,2,3)</f>
        <v>7.1066796633863889E-4</v>
      </c>
      <c r="M32" s="72">
        <f t="shared" ref="M32:M56" si="21">TTEST($V$14:$X$14,V4:X4,2,3)</f>
        <v>0.31044344098829457</v>
      </c>
      <c r="N32" s="70">
        <f t="shared" ref="N32:N56" si="22">TTEST($V$15:$X$15,V4:X4,2,3)</f>
        <v>1.0702821008412905E-2</v>
      </c>
      <c r="O32" s="70">
        <f t="shared" ref="O32:O56" si="23">TTEST($V$16:$X$16,V4:X4,2,3)</f>
        <v>1.282970051606184E-3</v>
      </c>
      <c r="P32" s="70">
        <f t="shared" ref="P32:P56" si="24">TTEST($V$17:$X$17,V4:X4,2,3)</f>
        <v>5.5097039648773112E-2</v>
      </c>
      <c r="Q32" s="73">
        <f t="shared" ref="Q32:Q56" si="25">TTEST($V$18:$X$18,V4:X4,2,3)</f>
        <v>1.5699261131211572E-2</v>
      </c>
      <c r="R32" s="69">
        <f t="shared" ref="R32:R56" si="26">TTEST($V$19:$X$19,V4:X4,2,3)</f>
        <v>0.44952438639967518</v>
      </c>
      <c r="S32" s="70">
        <f t="shared" ref="S32:S56" si="27">TTEST($V$20:$X$20,V4:X4,2,3)</f>
        <v>4.6897533866329978E-3</v>
      </c>
      <c r="T32" s="70">
        <f t="shared" ref="T32:T56" si="28">TTEST($V$21:$X$21,V4:X4,2,3)</f>
        <v>2.3360459282224699E-3</v>
      </c>
      <c r="U32" s="70">
        <f t="shared" ref="U32:U56" si="29">TTEST($V$22:$X$22,V4:X4,2,3)</f>
        <v>2.3258087829337849E-2</v>
      </c>
      <c r="V32" s="71">
        <f t="shared" ref="V32:V56" si="30">TTEST($V$23:$X$23,V4:X4,2,3)</f>
        <v>4.2569655619902778E-3</v>
      </c>
      <c r="W32" s="72">
        <f t="shared" ref="W32:W56" si="31">TTEST($V$24:$X$24,V4:X4,2,3)</f>
        <v>0.54949068114875899</v>
      </c>
      <c r="X32" s="70">
        <f t="shared" ref="X32:X56" si="32">TTEST($V$25:$X$25,V4:X4,2,3)</f>
        <v>4.9671214330093358E-4</v>
      </c>
      <c r="Y32" s="70">
        <f t="shared" ref="Y32:Y56" si="33">TTEST($V$26:$X$26,V4:X4,2,3)</f>
        <v>4.9642775371882275E-3</v>
      </c>
      <c r="Z32" s="70">
        <f t="shared" ref="Z32:Z56" si="34">TTEST($V$27:$X$27,V4:X4,2,3)</f>
        <v>8.1184338210671766E-2</v>
      </c>
      <c r="AA32" s="71">
        <f t="shared" ref="AA32:AA56" si="35">TTEST($V$28:$X$28,V4:X4,2,3)</f>
        <v>2.964916318264893E-2</v>
      </c>
    </row>
    <row r="33" spans="1:27" s="2" customFormat="1" x14ac:dyDescent="0.25">
      <c r="A33" s="16" t="s">
        <v>33</v>
      </c>
      <c r="B33" s="74">
        <f t="shared" si="10"/>
        <v>8.4274270540117078E-3</v>
      </c>
      <c r="C33" s="75">
        <f t="shared" si="11"/>
        <v>3.8760895207030611E-3</v>
      </c>
      <c r="D33" s="76">
        <f t="shared" si="12"/>
        <v>1</v>
      </c>
      <c r="E33" s="76">
        <f t="shared" si="13"/>
        <v>0.31863224789190064</v>
      </c>
      <c r="F33" s="76">
        <f t="shared" si="14"/>
        <v>0.59180523334227342</v>
      </c>
      <c r="G33" s="77">
        <f t="shared" si="15"/>
        <v>0.30980044761458109</v>
      </c>
      <c r="H33" s="75">
        <f t="shared" si="16"/>
        <v>8.4550314594242313E-3</v>
      </c>
      <c r="I33" s="76">
        <f t="shared" si="17"/>
        <v>0.31228113258620327</v>
      </c>
      <c r="J33" s="76">
        <f t="shared" si="18"/>
        <v>0.72247037410422588</v>
      </c>
      <c r="K33" s="76">
        <f t="shared" si="19"/>
        <v>0.81405871592512802</v>
      </c>
      <c r="L33" s="77">
        <f t="shared" si="20"/>
        <v>0.15074868401012811</v>
      </c>
      <c r="M33" s="78">
        <f t="shared" si="21"/>
        <v>9.3413814063420964E-3</v>
      </c>
      <c r="N33" s="76">
        <f t="shared" si="22"/>
        <v>1.1345227414274931E-2</v>
      </c>
      <c r="O33" s="76">
        <f t="shared" si="23"/>
        <v>1.2866739411185851E-3</v>
      </c>
      <c r="P33" s="76">
        <f t="shared" si="24"/>
        <v>5.9100376166223656E-2</v>
      </c>
      <c r="Q33" s="79">
        <f t="shared" si="25"/>
        <v>1.7024208881582324E-2</v>
      </c>
      <c r="R33" s="75">
        <f t="shared" si="26"/>
        <v>8.9864882015100057E-3</v>
      </c>
      <c r="S33" s="76">
        <f t="shared" si="27"/>
        <v>5.0610057637084233E-3</v>
      </c>
      <c r="T33" s="76">
        <f t="shared" si="28"/>
        <v>2.4073719563611103E-3</v>
      </c>
      <c r="U33" s="76">
        <f t="shared" si="29"/>
        <v>2.560888519992055E-2</v>
      </c>
      <c r="V33" s="77">
        <f t="shared" si="30"/>
        <v>4.5472007887617238E-3</v>
      </c>
      <c r="W33" s="78">
        <f t="shared" si="31"/>
        <v>7.1555803510405403E-3</v>
      </c>
      <c r="X33" s="76">
        <f t="shared" si="32"/>
        <v>4.2438413900063802E-4</v>
      </c>
      <c r="Y33" s="76">
        <f t="shared" si="33"/>
        <v>5.2670776120908314E-3</v>
      </c>
      <c r="Z33" s="76">
        <f t="shared" si="34"/>
        <v>9.0809929430057043E-2</v>
      </c>
      <c r="AA33" s="77">
        <f t="shared" si="35"/>
        <v>3.1962631586762436E-2</v>
      </c>
    </row>
    <row r="34" spans="1:27" x14ac:dyDescent="0.25">
      <c r="A34" s="16" t="s">
        <v>34</v>
      </c>
      <c r="B34" s="74">
        <f t="shared" si="10"/>
        <v>2.8878326766558146E-2</v>
      </c>
      <c r="C34" s="75">
        <f t="shared" si="11"/>
        <v>2.6486208423929163E-2</v>
      </c>
      <c r="D34" s="76">
        <f t="shared" si="12"/>
        <v>0.31863224789190064</v>
      </c>
      <c r="E34" s="76">
        <f t="shared" si="13"/>
        <v>1</v>
      </c>
      <c r="F34" s="76">
        <f t="shared" si="14"/>
        <v>0.21814502800260197</v>
      </c>
      <c r="G34" s="77">
        <f t="shared" si="15"/>
        <v>0.17981530567382831</v>
      </c>
      <c r="H34" s="75">
        <f t="shared" si="16"/>
        <v>2.8475428496136067E-2</v>
      </c>
      <c r="I34" s="76">
        <f t="shared" si="17"/>
        <v>0.83489879294492819</v>
      </c>
      <c r="J34" s="76">
        <f t="shared" si="18"/>
        <v>0.94683470392966018</v>
      </c>
      <c r="K34" s="76">
        <f t="shared" si="19"/>
        <v>0.3750052679570714</v>
      </c>
      <c r="L34" s="77">
        <f t="shared" si="20"/>
        <v>0.14049986491581998</v>
      </c>
      <c r="M34" s="78">
        <f t="shared" si="21"/>
        <v>2.8184599102337539E-2</v>
      </c>
      <c r="N34" s="76">
        <f t="shared" si="22"/>
        <v>1.1327485183694645E-2</v>
      </c>
      <c r="O34" s="76">
        <f t="shared" si="23"/>
        <v>9.6430310897197241E-4</v>
      </c>
      <c r="P34" s="76">
        <f t="shared" si="24"/>
        <v>6.033194490634583E-2</v>
      </c>
      <c r="Q34" s="79">
        <f t="shared" si="25"/>
        <v>1.7099785851835872E-2</v>
      </c>
      <c r="R34" s="75">
        <f t="shared" si="26"/>
        <v>2.8760694961618451E-2</v>
      </c>
      <c r="S34" s="76">
        <f t="shared" si="27"/>
        <v>4.2970390960752778E-3</v>
      </c>
      <c r="T34" s="76">
        <f t="shared" si="28"/>
        <v>1.7579230353213641E-3</v>
      </c>
      <c r="U34" s="76">
        <f t="shared" si="29"/>
        <v>2.5992550462736078E-2</v>
      </c>
      <c r="V34" s="77">
        <f t="shared" si="30"/>
        <v>3.9470640152432443E-3</v>
      </c>
      <c r="W34" s="78">
        <f t="shared" si="31"/>
        <v>2.8169261496008083E-2</v>
      </c>
      <c r="X34" s="76">
        <f t="shared" si="32"/>
        <v>1.3942327267712381E-4</v>
      </c>
      <c r="Y34" s="76">
        <f t="shared" si="33"/>
        <v>4.9532101577517591E-3</v>
      </c>
      <c r="Z34" s="76">
        <f t="shared" si="34"/>
        <v>9.3978013490774837E-2</v>
      </c>
      <c r="AA34" s="77">
        <f t="shared" si="35"/>
        <v>3.2524838422099585E-2</v>
      </c>
    </row>
    <row r="35" spans="1:27" x14ac:dyDescent="0.25">
      <c r="A35" s="16" t="s">
        <v>35</v>
      </c>
      <c r="B35" s="74">
        <f t="shared" si="10"/>
        <v>3.1912337957344883E-2</v>
      </c>
      <c r="C35" s="75">
        <f t="shared" si="11"/>
        <v>2.7570093289588423E-2</v>
      </c>
      <c r="D35" s="76">
        <f t="shared" si="12"/>
        <v>0.59180523334227342</v>
      </c>
      <c r="E35" s="76">
        <f t="shared" si="13"/>
        <v>0.21814502800260197</v>
      </c>
      <c r="F35" s="76">
        <f t="shared" si="14"/>
        <v>1</v>
      </c>
      <c r="G35" s="77">
        <f t="shared" si="15"/>
        <v>0.87019970643482769</v>
      </c>
      <c r="H35" s="75">
        <f t="shared" si="16"/>
        <v>3.1285928139368327E-2</v>
      </c>
      <c r="I35" s="76">
        <f t="shared" si="17"/>
        <v>0.22338962822526728</v>
      </c>
      <c r="J35" s="76">
        <f t="shared" si="18"/>
        <v>0.61587498846045674</v>
      </c>
      <c r="K35" s="76">
        <f t="shared" si="19"/>
        <v>0.48900818181802114</v>
      </c>
      <c r="L35" s="77">
        <f t="shared" si="20"/>
        <v>0.58356654998561286</v>
      </c>
      <c r="M35" s="78">
        <f t="shared" si="21"/>
        <v>3.1003174675333207E-2</v>
      </c>
      <c r="N35" s="76">
        <f t="shared" si="22"/>
        <v>1.1158710904650459E-2</v>
      </c>
      <c r="O35" s="76">
        <f t="shared" si="23"/>
        <v>1.1269516063973201E-3</v>
      </c>
      <c r="P35" s="76">
        <f t="shared" si="24"/>
        <v>5.8527567910575097E-2</v>
      </c>
      <c r="Q35" s="79">
        <f t="shared" si="25"/>
        <v>1.6682557129064298E-2</v>
      </c>
      <c r="R35" s="75">
        <f t="shared" si="26"/>
        <v>3.1826399196628774E-2</v>
      </c>
      <c r="S35" s="76">
        <f t="shared" si="27"/>
        <v>4.5917010251072437E-3</v>
      </c>
      <c r="T35" s="76">
        <f t="shared" si="28"/>
        <v>2.0637038752195757E-3</v>
      </c>
      <c r="U35" s="76">
        <f t="shared" si="29"/>
        <v>2.5105779452850148E-2</v>
      </c>
      <c r="V35" s="77">
        <f t="shared" si="30"/>
        <v>4.1825911337467752E-3</v>
      </c>
      <c r="W35" s="78">
        <f t="shared" si="31"/>
        <v>3.0573293932506015E-2</v>
      </c>
      <c r="X35" s="76">
        <f t="shared" si="32"/>
        <v>2.6201729003440602E-4</v>
      </c>
      <c r="Y35" s="76">
        <f t="shared" si="33"/>
        <v>5.0390203556685666E-3</v>
      </c>
      <c r="Z35" s="76">
        <f t="shared" si="34"/>
        <v>8.9433550180095217E-2</v>
      </c>
      <c r="AA35" s="77">
        <f t="shared" si="35"/>
        <v>3.1561829929939493E-2</v>
      </c>
    </row>
    <row r="36" spans="1:27" ht="13" thickBot="1" x14ac:dyDescent="0.3">
      <c r="A36" s="16" t="s">
        <v>36</v>
      </c>
      <c r="B36" s="80">
        <f t="shared" si="10"/>
        <v>3.1809004693307543E-3</v>
      </c>
      <c r="C36" s="81">
        <f t="shared" si="11"/>
        <v>9.2984001546936724E-4</v>
      </c>
      <c r="D36" s="82">
        <f t="shared" si="12"/>
        <v>0.30980044761458109</v>
      </c>
      <c r="E36" s="82">
        <f t="shared" si="13"/>
        <v>0.17981530567382831</v>
      </c>
      <c r="F36" s="82">
        <f t="shared" si="14"/>
        <v>0.87019970643482769</v>
      </c>
      <c r="G36" s="83">
        <f t="shared" si="15"/>
        <v>1</v>
      </c>
      <c r="H36" s="81">
        <f t="shared" si="16"/>
        <v>3.3158568991419409E-3</v>
      </c>
      <c r="I36" s="82">
        <f t="shared" si="17"/>
        <v>0.20095862723532332</v>
      </c>
      <c r="J36" s="82">
        <f t="shared" si="18"/>
        <v>0.58381440733879397</v>
      </c>
      <c r="K36" s="82">
        <f t="shared" si="19"/>
        <v>0.23976384499992906</v>
      </c>
      <c r="L36" s="83">
        <f t="shared" si="20"/>
        <v>0.42470823782027056</v>
      </c>
      <c r="M36" s="84">
        <f t="shared" si="21"/>
        <v>4.5995924437662204E-3</v>
      </c>
      <c r="N36" s="82">
        <f t="shared" si="22"/>
        <v>1.127193423244012E-2</v>
      </c>
      <c r="O36" s="82">
        <f t="shared" si="23"/>
        <v>1.3362956480067608E-3</v>
      </c>
      <c r="P36" s="82">
        <f t="shared" si="24"/>
        <v>5.8468878451257568E-2</v>
      </c>
      <c r="Q36" s="85">
        <f t="shared" si="25"/>
        <v>1.6856694280438775E-2</v>
      </c>
      <c r="R36" s="81">
        <f t="shared" si="26"/>
        <v>3.8810535155199668E-3</v>
      </c>
      <c r="S36" s="82">
        <f t="shared" si="27"/>
        <v>5.1279949047768319E-3</v>
      </c>
      <c r="T36" s="82">
        <f t="shared" si="28"/>
        <v>2.5024723797850853E-3</v>
      </c>
      <c r="U36" s="82">
        <f t="shared" si="29"/>
        <v>2.5277455621333555E-2</v>
      </c>
      <c r="V36" s="83">
        <f t="shared" si="30"/>
        <v>4.5986091316405891E-3</v>
      </c>
      <c r="W36" s="84">
        <f t="shared" si="31"/>
        <v>2.1423224730051879E-3</v>
      </c>
      <c r="X36" s="82">
        <f t="shared" si="32"/>
        <v>5.0441724812266418E-4</v>
      </c>
      <c r="Y36" s="82">
        <f t="shared" si="33"/>
        <v>5.2738273711359076E-3</v>
      </c>
      <c r="Z36" s="82">
        <f t="shared" si="34"/>
        <v>8.9243567632161472E-2</v>
      </c>
      <c r="AA36" s="83">
        <f t="shared" si="35"/>
        <v>3.161587079439699E-2</v>
      </c>
    </row>
    <row r="37" spans="1:27" x14ac:dyDescent="0.25">
      <c r="A37" s="18" t="s">
        <v>15</v>
      </c>
      <c r="B37" s="86">
        <f t="shared" si="10"/>
        <v>0.71757938753768324</v>
      </c>
      <c r="C37" s="87">
        <f t="shared" si="11"/>
        <v>0.44308711515936244</v>
      </c>
      <c r="D37" s="88">
        <f t="shared" si="12"/>
        <v>8.4550314594242313E-3</v>
      </c>
      <c r="E37" s="88">
        <f t="shared" si="13"/>
        <v>2.8475428496136067E-2</v>
      </c>
      <c r="F37" s="88">
        <f t="shared" si="14"/>
        <v>3.1285928139368327E-2</v>
      </c>
      <c r="G37" s="89">
        <f t="shared" si="15"/>
        <v>3.3158568991419409E-3</v>
      </c>
      <c r="H37" s="87">
        <f t="shared" si="16"/>
        <v>1</v>
      </c>
      <c r="I37" s="88">
        <f t="shared" si="17"/>
        <v>3.9982786905077131E-2</v>
      </c>
      <c r="J37" s="88">
        <f t="shared" si="18"/>
        <v>0.18029940396719005</v>
      </c>
      <c r="K37" s="88">
        <f t="shared" si="19"/>
        <v>9.1768414712209943E-3</v>
      </c>
      <c r="L37" s="89">
        <f t="shared" si="20"/>
        <v>1.8389006776949556E-3</v>
      </c>
      <c r="M37" s="90">
        <f t="shared" si="21"/>
        <v>0.47342162351666578</v>
      </c>
      <c r="N37" s="88">
        <f t="shared" si="22"/>
        <v>1.0681014236630943E-2</v>
      </c>
      <c r="O37" s="88">
        <f t="shared" si="23"/>
        <v>1.3035095997992342E-3</v>
      </c>
      <c r="P37" s="88">
        <f t="shared" si="24"/>
        <v>5.4894302484546853E-2</v>
      </c>
      <c r="Q37" s="91">
        <f t="shared" si="25"/>
        <v>1.5650174896721714E-2</v>
      </c>
      <c r="R37" s="87">
        <f t="shared" si="26"/>
        <v>0.96744768767382516</v>
      </c>
      <c r="S37" s="88">
        <f t="shared" si="27"/>
        <v>4.7219517642691326E-3</v>
      </c>
      <c r="T37" s="88">
        <f t="shared" si="28"/>
        <v>2.3760180078950636E-3</v>
      </c>
      <c r="U37" s="88">
        <f t="shared" si="29"/>
        <v>2.3160187267822208E-2</v>
      </c>
      <c r="V37" s="89">
        <f t="shared" si="30"/>
        <v>4.2814779565153969E-3</v>
      </c>
      <c r="W37" s="90">
        <f t="shared" si="31"/>
        <v>0.77675089750734827</v>
      </c>
      <c r="X37" s="88">
        <f t="shared" si="32"/>
        <v>5.3337460501575427E-4</v>
      </c>
      <c r="Y37" s="88">
        <f t="shared" si="33"/>
        <v>4.9706423890039384E-3</v>
      </c>
      <c r="Z37" s="88">
        <f t="shared" si="34"/>
        <v>8.0708886490331089E-2</v>
      </c>
      <c r="AA37" s="89">
        <f t="shared" si="35"/>
        <v>2.9540470635761443E-2</v>
      </c>
    </row>
    <row r="38" spans="1:27" x14ac:dyDescent="0.25">
      <c r="A38" s="19" t="s">
        <v>19</v>
      </c>
      <c r="B38" s="74">
        <f t="shared" si="10"/>
        <v>4.0567531520482321E-2</v>
      </c>
      <c r="C38" s="75">
        <f t="shared" si="11"/>
        <v>3.9659048759446279E-2</v>
      </c>
      <c r="D38" s="76">
        <f t="shared" si="12"/>
        <v>0.31228113258620327</v>
      </c>
      <c r="E38" s="76">
        <f t="shared" si="13"/>
        <v>0.83489879294492819</v>
      </c>
      <c r="F38" s="76">
        <f t="shared" si="14"/>
        <v>0.22338962822526728</v>
      </c>
      <c r="G38" s="77">
        <f t="shared" si="15"/>
        <v>0.20095862723532332</v>
      </c>
      <c r="H38" s="75">
        <f t="shared" si="16"/>
        <v>3.9982786905077131E-2</v>
      </c>
      <c r="I38" s="76">
        <f t="shared" si="17"/>
        <v>1</v>
      </c>
      <c r="J38" s="76">
        <f t="shared" si="18"/>
        <v>0.86143826839402649</v>
      </c>
      <c r="K38" s="76">
        <f t="shared" si="19"/>
        <v>0.35396596678603459</v>
      </c>
      <c r="L38" s="77">
        <f t="shared" si="20"/>
        <v>0.16442166466085342</v>
      </c>
      <c r="M38" s="78">
        <f t="shared" si="21"/>
        <v>3.9302010769072186E-2</v>
      </c>
      <c r="N38" s="76">
        <f t="shared" si="22"/>
        <v>1.120708830066512E-2</v>
      </c>
      <c r="O38" s="76">
        <f t="shared" si="23"/>
        <v>7.7629380935403036E-4</v>
      </c>
      <c r="P38" s="76">
        <f t="shared" si="24"/>
        <v>6.0600821038786737E-2</v>
      </c>
      <c r="Q38" s="79">
        <f t="shared" si="25"/>
        <v>1.6933417472226295E-2</v>
      </c>
      <c r="R38" s="75">
        <f t="shared" si="26"/>
        <v>4.0222086323636955E-2</v>
      </c>
      <c r="S38" s="76">
        <f t="shared" si="27"/>
        <v>3.7594928291822694E-3</v>
      </c>
      <c r="T38" s="76">
        <f t="shared" si="28"/>
        <v>1.3884015932348968E-3</v>
      </c>
      <c r="U38" s="76">
        <f t="shared" si="29"/>
        <v>2.5881459172241748E-2</v>
      </c>
      <c r="V38" s="77">
        <f t="shared" si="30"/>
        <v>3.5124753961440179E-3</v>
      </c>
      <c r="W38" s="78">
        <f t="shared" si="31"/>
        <v>4.0014587780925794E-2</v>
      </c>
      <c r="X38" s="76">
        <f t="shared" si="32"/>
        <v>6.7419696957718859E-5</v>
      </c>
      <c r="Y38" s="76">
        <f t="shared" si="33"/>
        <v>4.6816300391579633E-3</v>
      </c>
      <c r="Z38" s="76">
        <f t="shared" si="34"/>
        <v>9.4732715240323701E-2</v>
      </c>
      <c r="AA38" s="77">
        <f t="shared" si="35"/>
        <v>3.2562578521428166E-2</v>
      </c>
    </row>
    <row r="39" spans="1:27" x14ac:dyDescent="0.25">
      <c r="A39" s="19" t="s">
        <v>23</v>
      </c>
      <c r="B39" s="74">
        <f t="shared" si="10"/>
        <v>0.18291015850289255</v>
      </c>
      <c r="C39" s="75">
        <f t="shared" si="11"/>
        <v>0.19134264371834131</v>
      </c>
      <c r="D39" s="76">
        <f t="shared" si="12"/>
        <v>0.72247037410422588</v>
      </c>
      <c r="E39" s="76">
        <f t="shared" si="13"/>
        <v>0.94683470392966018</v>
      </c>
      <c r="F39" s="76">
        <f t="shared" si="14"/>
        <v>0.61587498846045674</v>
      </c>
      <c r="G39" s="77">
        <f t="shared" si="15"/>
        <v>0.58381440733879397</v>
      </c>
      <c r="H39" s="75">
        <f t="shared" si="16"/>
        <v>0.18029940396719005</v>
      </c>
      <c r="I39" s="76">
        <f t="shared" si="17"/>
        <v>0.86143826839402649</v>
      </c>
      <c r="J39" s="76">
        <f t="shared" si="18"/>
        <v>1</v>
      </c>
      <c r="K39" s="76">
        <f t="shared" si="19"/>
        <v>0.76167558277721392</v>
      </c>
      <c r="L39" s="77">
        <f t="shared" si="20"/>
        <v>0.52072631887603749</v>
      </c>
      <c r="M39" s="78">
        <f t="shared" si="21"/>
        <v>0.1761167701740364</v>
      </c>
      <c r="N39" s="76">
        <f t="shared" si="22"/>
        <v>9.503636423968417E-3</v>
      </c>
      <c r="O39" s="76">
        <f t="shared" si="23"/>
        <v>1.3205001120068639E-4</v>
      </c>
      <c r="P39" s="76">
        <f t="shared" si="24"/>
        <v>5.8919125983386451E-2</v>
      </c>
      <c r="Q39" s="79">
        <f t="shared" si="25"/>
        <v>1.4163074870739976E-2</v>
      </c>
      <c r="R39" s="75">
        <f t="shared" si="26"/>
        <v>0.18059994395412898</v>
      </c>
      <c r="S39" s="76">
        <f t="shared" si="27"/>
        <v>1.1931438608184912E-3</v>
      </c>
      <c r="T39" s="76">
        <f t="shared" si="28"/>
        <v>2.4809086077883348E-4</v>
      </c>
      <c r="U39" s="76">
        <f t="shared" si="29"/>
        <v>2.2470642897752659E-2</v>
      </c>
      <c r="V39" s="77">
        <f t="shared" si="30"/>
        <v>1.2236613755227518E-3</v>
      </c>
      <c r="W39" s="78">
        <f t="shared" si="31"/>
        <v>0.18258226015250859</v>
      </c>
      <c r="X39" s="76">
        <f t="shared" si="32"/>
        <v>8.6896161584936298E-6</v>
      </c>
      <c r="Y39" s="76">
        <f t="shared" si="33"/>
        <v>2.6012567610176791E-3</v>
      </c>
      <c r="Z39" s="76">
        <f t="shared" si="34"/>
        <v>9.1226789338148206E-2</v>
      </c>
      <c r="AA39" s="77">
        <f t="shared" si="35"/>
        <v>3.0476084090792978E-2</v>
      </c>
    </row>
    <row r="40" spans="1:27" x14ac:dyDescent="0.25">
      <c r="A40" s="19" t="s">
        <v>27</v>
      </c>
      <c r="B40" s="74">
        <f t="shared" si="10"/>
        <v>9.1702160276158334E-3</v>
      </c>
      <c r="C40" s="75">
        <f t="shared" si="11"/>
        <v>4.564348582928441E-3</v>
      </c>
      <c r="D40" s="76">
        <f t="shared" si="12"/>
        <v>0.81405871592512802</v>
      </c>
      <c r="E40" s="76">
        <f t="shared" si="13"/>
        <v>0.3750052679570714</v>
      </c>
      <c r="F40" s="76">
        <f t="shared" si="14"/>
        <v>0.48900818181802114</v>
      </c>
      <c r="G40" s="77">
        <f t="shared" si="15"/>
        <v>0.23976384499992906</v>
      </c>
      <c r="H40" s="75">
        <f t="shared" si="16"/>
        <v>9.1768414712209943E-3</v>
      </c>
      <c r="I40" s="76">
        <f t="shared" si="17"/>
        <v>0.35396596678603459</v>
      </c>
      <c r="J40" s="76">
        <f t="shared" si="18"/>
        <v>0.76167558277721392</v>
      </c>
      <c r="K40" s="76">
        <f t="shared" si="19"/>
        <v>1</v>
      </c>
      <c r="L40" s="77">
        <f t="shared" si="20"/>
        <v>0.12575904942926877</v>
      </c>
      <c r="M40" s="78">
        <f t="shared" si="21"/>
        <v>9.9700366646575129E-3</v>
      </c>
      <c r="N40" s="76">
        <f t="shared" si="22"/>
        <v>1.1365355443532493E-2</v>
      </c>
      <c r="O40" s="76">
        <f t="shared" si="23"/>
        <v>1.2757148916336483E-3</v>
      </c>
      <c r="P40" s="76">
        <f t="shared" si="24"/>
        <v>5.9266141467947286E-2</v>
      </c>
      <c r="Q40" s="79">
        <f t="shared" si="25"/>
        <v>1.7069755461432638E-2</v>
      </c>
      <c r="R40" s="75">
        <f t="shared" si="26"/>
        <v>9.6787362170242062E-3</v>
      </c>
      <c r="S40" s="76">
        <f t="shared" si="27"/>
        <v>5.048266103167328E-3</v>
      </c>
      <c r="T40" s="76">
        <f t="shared" si="28"/>
        <v>2.3868626103198832E-3</v>
      </c>
      <c r="U40" s="76">
        <f t="shared" si="29"/>
        <v>2.5697868962960255E-2</v>
      </c>
      <c r="V40" s="77">
        <f t="shared" si="30"/>
        <v>4.5373548101636848E-3</v>
      </c>
      <c r="W40" s="78">
        <f t="shared" si="31"/>
        <v>7.9452028987183031E-3</v>
      </c>
      <c r="X40" s="76">
        <f t="shared" si="32"/>
        <v>4.0787424590782786E-4</v>
      </c>
      <c r="Y40" s="76">
        <f t="shared" si="33"/>
        <v>5.2672087350723491E-3</v>
      </c>
      <c r="Z40" s="76">
        <f t="shared" si="34"/>
        <v>9.1223260861064012E-2</v>
      </c>
      <c r="AA40" s="77">
        <f t="shared" si="35"/>
        <v>3.2054406295382545E-2</v>
      </c>
    </row>
    <row r="41" spans="1:27" ht="13" thickBot="1" x14ac:dyDescent="0.3">
      <c r="A41" s="19" t="s">
        <v>31</v>
      </c>
      <c r="B41" s="92">
        <f t="shared" si="10"/>
        <v>1.7135307546884938E-3</v>
      </c>
      <c r="C41" s="93">
        <f t="shared" si="11"/>
        <v>7.1066796633863889E-4</v>
      </c>
      <c r="D41" s="94">
        <f t="shared" si="12"/>
        <v>0.15074868401012811</v>
      </c>
      <c r="E41" s="94">
        <f t="shared" si="13"/>
        <v>0.14049986491581998</v>
      </c>
      <c r="F41" s="94">
        <f t="shared" si="14"/>
        <v>0.58356654998561286</v>
      </c>
      <c r="G41" s="95">
        <f t="shared" si="15"/>
        <v>0.42470823782027056</v>
      </c>
      <c r="H41" s="93">
        <f t="shared" si="16"/>
        <v>1.8389006776949556E-3</v>
      </c>
      <c r="I41" s="94">
        <f t="shared" si="17"/>
        <v>0.16442166466085342</v>
      </c>
      <c r="J41" s="94">
        <f t="shared" si="18"/>
        <v>0.52072631887603749</v>
      </c>
      <c r="K41" s="94">
        <f t="shared" si="19"/>
        <v>0.12575904942926877</v>
      </c>
      <c r="L41" s="95">
        <f t="shared" si="20"/>
        <v>1</v>
      </c>
      <c r="M41" s="96">
        <f t="shared" si="21"/>
        <v>3.1122821056906915E-3</v>
      </c>
      <c r="N41" s="94">
        <f t="shared" si="22"/>
        <v>1.1223625240130737E-2</v>
      </c>
      <c r="O41" s="94">
        <f t="shared" si="23"/>
        <v>1.3454921408051592E-3</v>
      </c>
      <c r="P41" s="94">
        <f t="shared" si="24"/>
        <v>5.8135727299461162E-2</v>
      </c>
      <c r="Q41" s="97">
        <f t="shared" si="25"/>
        <v>1.6753475045965648E-2</v>
      </c>
      <c r="R41" s="93">
        <f t="shared" si="26"/>
        <v>2.3311397160602331E-3</v>
      </c>
      <c r="S41" s="94">
        <f t="shared" si="27"/>
        <v>5.1197476431064908E-3</v>
      </c>
      <c r="T41" s="94">
        <f t="shared" si="28"/>
        <v>2.5165425451000875E-3</v>
      </c>
      <c r="U41" s="94">
        <f t="shared" si="29"/>
        <v>2.5087524809570098E-2</v>
      </c>
      <c r="V41" s="95">
        <f t="shared" si="30"/>
        <v>4.5920754521827454E-3</v>
      </c>
      <c r="W41" s="96">
        <f t="shared" si="31"/>
        <v>9.991348387501848E-4</v>
      </c>
      <c r="X41" s="94">
        <f t="shared" si="32"/>
        <v>5.2532407968389769E-4</v>
      </c>
      <c r="Y41" s="94">
        <f t="shared" si="33"/>
        <v>5.2585006796885296E-3</v>
      </c>
      <c r="Z41" s="94">
        <f t="shared" si="34"/>
        <v>8.8426790903557817E-2</v>
      </c>
      <c r="AA41" s="95">
        <f t="shared" si="35"/>
        <v>3.1426315112934942E-2</v>
      </c>
    </row>
    <row r="42" spans="1:27" x14ac:dyDescent="0.25">
      <c r="A42" s="18" t="s">
        <v>12</v>
      </c>
      <c r="B42" s="68">
        <f t="shared" si="10"/>
        <v>0.30090147696396941</v>
      </c>
      <c r="C42" s="69">
        <f t="shared" si="11"/>
        <v>0.31044344098829457</v>
      </c>
      <c r="D42" s="70">
        <f t="shared" si="12"/>
        <v>9.3413814063420964E-3</v>
      </c>
      <c r="E42" s="70">
        <f t="shared" si="13"/>
        <v>2.8184599102337539E-2</v>
      </c>
      <c r="F42" s="70">
        <f t="shared" si="14"/>
        <v>3.1003174675333207E-2</v>
      </c>
      <c r="G42" s="71">
        <f t="shared" si="15"/>
        <v>4.5995924437662204E-3</v>
      </c>
      <c r="H42" s="69">
        <f t="shared" si="16"/>
        <v>0.47342162351666578</v>
      </c>
      <c r="I42" s="70">
        <f t="shared" si="17"/>
        <v>3.9302010769072186E-2</v>
      </c>
      <c r="J42" s="70">
        <f t="shared" si="18"/>
        <v>0.1761167701740364</v>
      </c>
      <c r="K42" s="70">
        <f t="shared" si="19"/>
        <v>9.9700366646575129E-3</v>
      </c>
      <c r="L42" s="71">
        <f t="shared" si="20"/>
        <v>3.1122821056906915E-3</v>
      </c>
      <c r="M42" s="72">
        <f t="shared" si="21"/>
        <v>1</v>
      </c>
      <c r="N42" s="70">
        <f t="shared" si="22"/>
        <v>1.06686921121885E-2</v>
      </c>
      <c r="O42" s="70">
        <f t="shared" si="23"/>
        <v>1.3047003751030955E-3</v>
      </c>
      <c r="P42" s="70">
        <f>TTEST($V$17:$X$17,V14:X14,2,3)</f>
        <v>5.4814045586008206E-2</v>
      </c>
      <c r="Q42" s="73">
        <f t="shared" si="25"/>
        <v>1.5624972026068922E-2</v>
      </c>
      <c r="R42" s="69">
        <f t="shared" si="26"/>
        <v>0.40019571406494381</v>
      </c>
      <c r="S42" s="70">
        <f t="shared" si="27"/>
        <v>4.7177951816809805E-3</v>
      </c>
      <c r="T42" s="70">
        <f t="shared" si="28"/>
        <v>2.3772939159693979E-3</v>
      </c>
      <c r="U42" s="70">
        <f t="shared" si="29"/>
        <v>2.3115319203320835E-2</v>
      </c>
      <c r="V42" s="71">
        <f t="shared" si="30"/>
        <v>4.2781102049559531E-3</v>
      </c>
      <c r="W42" s="72">
        <f t="shared" si="31"/>
        <v>0.40864791410253087</v>
      </c>
      <c r="X42" s="70">
        <f t="shared" si="32"/>
        <v>5.3720441678314543E-4</v>
      </c>
      <c r="Y42" s="70">
        <f t="shared" si="33"/>
        <v>4.9658649427417939E-3</v>
      </c>
      <c r="Z42" s="70">
        <f t="shared" si="34"/>
        <v>8.0522114172873666E-2</v>
      </c>
      <c r="AA42" s="71">
        <f t="shared" si="35"/>
        <v>2.9494816143448142E-2</v>
      </c>
    </row>
    <row r="43" spans="1:27" x14ac:dyDescent="0.25">
      <c r="A43" s="19" t="s">
        <v>16</v>
      </c>
      <c r="B43" s="74">
        <f t="shared" si="10"/>
        <v>1.068906110458475E-2</v>
      </c>
      <c r="C43" s="75">
        <f t="shared" si="11"/>
        <v>1.0702821008412905E-2</v>
      </c>
      <c r="D43" s="76">
        <f t="shared" si="12"/>
        <v>1.1345227414274931E-2</v>
      </c>
      <c r="E43" s="76">
        <f t="shared" si="13"/>
        <v>1.1327485183694645E-2</v>
      </c>
      <c r="F43" s="76">
        <f t="shared" si="14"/>
        <v>1.1158710904650459E-2</v>
      </c>
      <c r="G43" s="77">
        <f t="shared" si="15"/>
        <v>1.127193423244012E-2</v>
      </c>
      <c r="H43" s="75">
        <f t="shared" si="16"/>
        <v>1.0681014236630943E-2</v>
      </c>
      <c r="I43" s="76">
        <f t="shared" si="17"/>
        <v>1.120708830066512E-2</v>
      </c>
      <c r="J43" s="76">
        <f t="shared" si="18"/>
        <v>9.503636423968417E-3</v>
      </c>
      <c r="K43" s="76">
        <f t="shared" si="19"/>
        <v>1.1365355443532493E-2</v>
      </c>
      <c r="L43" s="77">
        <f t="shared" si="20"/>
        <v>1.1223625240130737E-2</v>
      </c>
      <c r="M43" s="78">
        <f t="shared" si="21"/>
        <v>1.06686921121885E-2</v>
      </c>
      <c r="N43" s="76">
        <f t="shared" si="22"/>
        <v>1</v>
      </c>
      <c r="O43" s="76">
        <f t="shared" si="23"/>
        <v>0.90611839548748385</v>
      </c>
      <c r="P43" s="76">
        <f t="shared" si="24"/>
        <v>0.50248355533248135</v>
      </c>
      <c r="Q43" s="79">
        <f t="shared" si="25"/>
        <v>0.12461921924503822</v>
      </c>
      <c r="R43" s="75">
        <f t="shared" si="26"/>
        <v>1.0682572708056661E-2</v>
      </c>
      <c r="S43" s="76">
        <f t="shared" si="27"/>
        <v>3.7878213369208429E-2</v>
      </c>
      <c r="T43" s="76">
        <f t="shared" si="28"/>
        <v>6.906426377221675E-2</v>
      </c>
      <c r="U43" s="76">
        <f t="shared" si="29"/>
        <v>5.57342565567761E-2</v>
      </c>
      <c r="V43" s="77">
        <f t="shared" si="30"/>
        <v>5.8740671749763995E-2</v>
      </c>
      <c r="W43" s="78">
        <f t="shared" si="31"/>
        <v>1.0686286137694737E-2</v>
      </c>
      <c r="X43" s="76">
        <f t="shared" si="32"/>
        <v>0.33311604867824407</v>
      </c>
      <c r="Y43" s="76">
        <f t="shared" si="33"/>
        <v>0.25874586018047063</v>
      </c>
      <c r="Z43" s="76">
        <f t="shared" si="34"/>
        <v>6.1714836452616828E-2</v>
      </c>
      <c r="AA43" s="77">
        <f t="shared" si="35"/>
        <v>0.30962886740360446</v>
      </c>
    </row>
    <row r="44" spans="1:27" x14ac:dyDescent="0.25">
      <c r="A44" s="19" t="s">
        <v>20</v>
      </c>
      <c r="B44" s="74">
        <f t="shared" si="10"/>
        <v>1.3039094460264497E-3</v>
      </c>
      <c r="C44" s="75">
        <f t="shared" si="11"/>
        <v>1.282970051606184E-3</v>
      </c>
      <c r="D44" s="76">
        <f t="shared" si="12"/>
        <v>1.2866739411185851E-3</v>
      </c>
      <c r="E44" s="76">
        <f t="shared" si="13"/>
        <v>9.6430310897197241E-4</v>
      </c>
      <c r="F44" s="76">
        <f t="shared" si="14"/>
        <v>1.1269516063973201E-3</v>
      </c>
      <c r="G44" s="77">
        <f t="shared" si="15"/>
        <v>1.3362956480067608E-3</v>
      </c>
      <c r="H44" s="75">
        <f t="shared" si="16"/>
        <v>1.3035095997992342E-3</v>
      </c>
      <c r="I44" s="76">
        <f t="shared" si="17"/>
        <v>7.7629380935403036E-4</v>
      </c>
      <c r="J44" s="76">
        <f t="shared" si="18"/>
        <v>1.3205001120068639E-4</v>
      </c>
      <c r="K44" s="76">
        <f t="shared" si="19"/>
        <v>1.2757148916336483E-3</v>
      </c>
      <c r="L44" s="77">
        <f t="shared" si="20"/>
        <v>1.3454921408051592E-3</v>
      </c>
      <c r="M44" s="78">
        <f t="shared" si="21"/>
        <v>1.3047003751030955E-3</v>
      </c>
      <c r="N44" s="76">
        <f t="shared" si="22"/>
        <v>0.90611839548748385</v>
      </c>
      <c r="O44" s="76">
        <f t="shared" si="23"/>
        <v>1</v>
      </c>
      <c r="P44" s="76">
        <f t="shared" si="24"/>
        <v>0.45303286795733938</v>
      </c>
      <c r="Q44" s="79">
        <f t="shared" si="25"/>
        <v>7.5251164152046954E-2</v>
      </c>
      <c r="R44" s="75">
        <f t="shared" si="26"/>
        <v>1.3048356309818309E-3</v>
      </c>
      <c r="S44" s="76">
        <f t="shared" si="27"/>
        <v>9.8003360157635747E-4</v>
      </c>
      <c r="T44" s="76">
        <f t="shared" si="28"/>
        <v>1.9100669587400281E-3</v>
      </c>
      <c r="U44" s="76">
        <f t="shared" si="29"/>
        <v>4.0968394534936559E-2</v>
      </c>
      <c r="V44" s="77">
        <f t="shared" si="30"/>
        <v>2.7286684092732712E-3</v>
      </c>
      <c r="W44" s="78">
        <f t="shared" si="31"/>
        <v>1.3002554623585624E-3</v>
      </c>
      <c r="X44" s="76">
        <f t="shared" si="32"/>
        <v>3.7768837041279965E-2</v>
      </c>
      <c r="Y44" s="76">
        <f t="shared" si="33"/>
        <v>7.3997214540293538E-2</v>
      </c>
      <c r="Z44" s="76">
        <f t="shared" si="34"/>
        <v>7.0687057764474037E-2</v>
      </c>
      <c r="AA44" s="77">
        <f t="shared" si="35"/>
        <v>0.25346355338584481</v>
      </c>
    </row>
    <row r="45" spans="1:27" x14ac:dyDescent="0.25">
      <c r="A45" s="19" t="s">
        <v>24</v>
      </c>
      <c r="B45" s="74">
        <f t="shared" si="10"/>
        <v>5.4942903485966539E-2</v>
      </c>
      <c r="C45" s="75">
        <f t="shared" si="11"/>
        <v>5.5097039648773112E-2</v>
      </c>
      <c r="D45" s="76">
        <f t="shared" si="12"/>
        <v>5.9100376166223656E-2</v>
      </c>
      <c r="E45" s="76">
        <f t="shared" si="13"/>
        <v>6.033194490634583E-2</v>
      </c>
      <c r="F45" s="76">
        <f t="shared" si="14"/>
        <v>5.8527567910575097E-2</v>
      </c>
      <c r="G45" s="77">
        <f t="shared" si="15"/>
        <v>5.8468878451257568E-2</v>
      </c>
      <c r="H45" s="75">
        <f t="shared" si="16"/>
        <v>5.4894302484546853E-2</v>
      </c>
      <c r="I45" s="76">
        <f t="shared" si="17"/>
        <v>6.0600821038786737E-2</v>
      </c>
      <c r="J45" s="76">
        <f t="shared" si="18"/>
        <v>5.8919125983386451E-2</v>
      </c>
      <c r="K45" s="76">
        <f t="shared" si="19"/>
        <v>5.9266141467947286E-2</v>
      </c>
      <c r="L45" s="77">
        <f t="shared" si="20"/>
        <v>5.8135727299461162E-2</v>
      </c>
      <c r="M45" s="78">
        <f t="shared" si="21"/>
        <v>5.4814045586008206E-2</v>
      </c>
      <c r="N45" s="76">
        <f t="shared" si="22"/>
        <v>0.50248355533248135</v>
      </c>
      <c r="O45" s="76">
        <f t="shared" si="23"/>
        <v>0.45303286795733938</v>
      </c>
      <c r="P45" s="76">
        <f t="shared" si="24"/>
        <v>1</v>
      </c>
      <c r="Q45" s="79">
        <f t="shared" si="25"/>
        <v>0.69141660540926986</v>
      </c>
      <c r="R45" s="75">
        <f t="shared" si="26"/>
        <v>5.4899660835977082E-2</v>
      </c>
      <c r="S45" s="76">
        <f t="shared" si="27"/>
        <v>0.30871334517023957</v>
      </c>
      <c r="T45" s="76">
        <f t="shared" si="28"/>
        <v>0.48287727218028076</v>
      </c>
      <c r="U45" s="76">
        <f t="shared" si="29"/>
        <v>0.42710472695162638</v>
      </c>
      <c r="V45" s="77">
        <f t="shared" si="30"/>
        <v>0.45325911737860686</v>
      </c>
      <c r="W45" s="78">
        <f t="shared" si="31"/>
        <v>5.4937585411928516E-2</v>
      </c>
      <c r="X45" s="76">
        <f t="shared" si="32"/>
        <v>0.85736974784561459</v>
      </c>
      <c r="Y45" s="76">
        <f t="shared" si="33"/>
        <v>0.97139899264562346</v>
      </c>
      <c r="Z45" s="76">
        <f t="shared" si="34"/>
        <v>0.27353444920487935</v>
      </c>
      <c r="AA45" s="77">
        <f t="shared" si="35"/>
        <v>0.90317889643070448</v>
      </c>
    </row>
    <row r="46" spans="1:27" ht="13" thickBot="1" x14ac:dyDescent="0.3">
      <c r="A46" s="20" t="s">
        <v>28</v>
      </c>
      <c r="B46" s="80">
        <f t="shared" si="10"/>
        <v>1.5666365061790997E-2</v>
      </c>
      <c r="C46" s="81">
        <f t="shared" si="11"/>
        <v>1.5699261131211572E-2</v>
      </c>
      <c r="D46" s="82">
        <f t="shared" si="12"/>
        <v>1.7024208881582324E-2</v>
      </c>
      <c r="E46" s="82">
        <f t="shared" si="13"/>
        <v>1.7099785851835872E-2</v>
      </c>
      <c r="F46" s="82">
        <f t="shared" si="14"/>
        <v>1.6682557129064298E-2</v>
      </c>
      <c r="G46" s="83">
        <f t="shared" si="15"/>
        <v>1.6856694280438775E-2</v>
      </c>
      <c r="H46" s="81">
        <f t="shared" si="16"/>
        <v>1.5650174896721714E-2</v>
      </c>
      <c r="I46" s="82">
        <f t="shared" si="17"/>
        <v>1.6933417472226295E-2</v>
      </c>
      <c r="J46" s="82">
        <f t="shared" si="18"/>
        <v>1.4163074870739976E-2</v>
      </c>
      <c r="K46" s="82">
        <f t="shared" si="19"/>
        <v>1.7069755461432638E-2</v>
      </c>
      <c r="L46" s="83">
        <f t="shared" si="20"/>
        <v>1.6753475045965648E-2</v>
      </c>
      <c r="M46" s="84">
        <f t="shared" si="21"/>
        <v>1.5624972026068922E-2</v>
      </c>
      <c r="N46" s="82">
        <f t="shared" si="22"/>
        <v>0.12461921924503822</v>
      </c>
      <c r="O46" s="82">
        <f t="shared" si="23"/>
        <v>7.5251164152046954E-2</v>
      </c>
      <c r="P46" s="82">
        <f t="shared" si="24"/>
        <v>0.69141660540926986</v>
      </c>
      <c r="Q46" s="85">
        <f t="shared" si="25"/>
        <v>1</v>
      </c>
      <c r="R46" s="81">
        <f t="shared" si="26"/>
        <v>1.565301495269851E-2</v>
      </c>
      <c r="S46" s="82">
        <f t="shared" si="27"/>
        <v>0.18985077027192468</v>
      </c>
      <c r="T46" s="82">
        <f t="shared" si="28"/>
        <v>0.50758545863798721</v>
      </c>
      <c r="U46" s="82">
        <f t="shared" si="29"/>
        <v>0.46037334633475963</v>
      </c>
      <c r="V46" s="83">
        <f t="shared" si="30"/>
        <v>0.44662866511205657</v>
      </c>
      <c r="W46" s="84">
        <f t="shared" si="31"/>
        <v>1.5661614664715658E-2</v>
      </c>
      <c r="X46" s="82">
        <f t="shared" si="32"/>
        <v>0.26820474313190668</v>
      </c>
      <c r="Y46" s="82">
        <f t="shared" si="33"/>
        <v>0.39609832525872696</v>
      </c>
      <c r="Z46" s="82">
        <f t="shared" si="34"/>
        <v>0.28468568931809124</v>
      </c>
      <c r="AA46" s="83">
        <f t="shared" si="35"/>
        <v>0.71735575072833302</v>
      </c>
    </row>
    <row r="47" spans="1:27" x14ac:dyDescent="0.25">
      <c r="A47" s="19" t="s">
        <v>13</v>
      </c>
      <c r="B47" s="68">
        <f t="shared" si="10"/>
        <v>0.72891935460196455</v>
      </c>
      <c r="C47" s="69">
        <f t="shared" si="11"/>
        <v>0.44952438639967518</v>
      </c>
      <c r="D47" s="70">
        <f t="shared" si="12"/>
        <v>8.9864882015100057E-3</v>
      </c>
      <c r="E47" s="70">
        <f t="shared" si="13"/>
        <v>2.8760694961618451E-2</v>
      </c>
      <c r="F47" s="70">
        <f t="shared" si="14"/>
        <v>3.1826399196628774E-2</v>
      </c>
      <c r="G47" s="71">
        <f t="shared" si="15"/>
        <v>3.8810535155199668E-3</v>
      </c>
      <c r="H47" s="69">
        <f t="shared" si="16"/>
        <v>0.96744768767382516</v>
      </c>
      <c r="I47" s="70">
        <f t="shared" si="17"/>
        <v>4.0222086323636955E-2</v>
      </c>
      <c r="J47" s="70">
        <f t="shared" si="18"/>
        <v>0.18059994395412898</v>
      </c>
      <c r="K47" s="70">
        <f t="shared" si="19"/>
        <v>9.6787362170242062E-3</v>
      </c>
      <c r="L47" s="71">
        <f t="shared" si="20"/>
        <v>2.3311397160602331E-3</v>
      </c>
      <c r="M47" s="72">
        <f t="shared" si="21"/>
        <v>0.40019571406494381</v>
      </c>
      <c r="N47" s="70">
        <f t="shared" si="22"/>
        <v>1.0682572708056661E-2</v>
      </c>
      <c r="O47" s="70">
        <f t="shared" si="23"/>
        <v>1.3048356309818309E-3</v>
      </c>
      <c r="P47" s="70">
        <f t="shared" si="24"/>
        <v>5.4899660835977082E-2</v>
      </c>
      <c r="Q47" s="73">
        <f t="shared" si="25"/>
        <v>1.565301495269851E-2</v>
      </c>
      <c r="R47" s="69">
        <f t="shared" si="26"/>
        <v>1</v>
      </c>
      <c r="S47" s="70">
        <f t="shared" si="27"/>
        <v>4.7256345293579102E-3</v>
      </c>
      <c r="T47" s="70">
        <f t="shared" si="28"/>
        <v>2.3788833773908452E-3</v>
      </c>
      <c r="U47" s="70">
        <f t="shared" si="29"/>
        <v>2.3164419753957114E-2</v>
      </c>
      <c r="V47" s="71">
        <f t="shared" si="30"/>
        <v>4.2843322206266273E-3</v>
      </c>
      <c r="W47" s="72">
        <f t="shared" si="31"/>
        <v>0.79244781163100186</v>
      </c>
      <c r="X47" s="70">
        <f t="shared" si="32"/>
        <v>5.353801229369832E-4</v>
      </c>
      <c r="Y47" s="70">
        <f t="shared" si="33"/>
        <v>4.9724229629526722E-3</v>
      </c>
      <c r="Z47" s="70">
        <f t="shared" si="34"/>
        <v>8.0721160527406285E-2</v>
      </c>
      <c r="AA47" s="71">
        <f t="shared" si="35"/>
        <v>2.9544046920363432E-2</v>
      </c>
    </row>
    <row r="48" spans="1:27" x14ac:dyDescent="0.25">
      <c r="A48" s="19" t="s">
        <v>17</v>
      </c>
      <c r="B48" s="74">
        <f t="shared" si="10"/>
        <v>4.7271877330890477E-3</v>
      </c>
      <c r="C48" s="75">
        <f t="shared" si="11"/>
        <v>4.6897533866329978E-3</v>
      </c>
      <c r="D48" s="76">
        <f t="shared" si="12"/>
        <v>5.0610057637084233E-3</v>
      </c>
      <c r="E48" s="76">
        <f t="shared" si="13"/>
        <v>4.2970390960752778E-3</v>
      </c>
      <c r="F48" s="76">
        <f t="shared" si="14"/>
        <v>4.5917010251072437E-3</v>
      </c>
      <c r="G48" s="77">
        <f t="shared" si="15"/>
        <v>5.1279949047768319E-3</v>
      </c>
      <c r="H48" s="75">
        <f t="shared" si="16"/>
        <v>4.7219517642691326E-3</v>
      </c>
      <c r="I48" s="76">
        <f t="shared" si="17"/>
        <v>3.7594928291822694E-3</v>
      </c>
      <c r="J48" s="76">
        <f t="shared" si="18"/>
        <v>1.1931438608184912E-3</v>
      </c>
      <c r="K48" s="76">
        <f t="shared" si="19"/>
        <v>5.048266103167328E-3</v>
      </c>
      <c r="L48" s="77">
        <f t="shared" si="20"/>
        <v>5.1197476431064908E-3</v>
      </c>
      <c r="M48" s="78">
        <f t="shared" si="21"/>
        <v>4.7177951816809805E-3</v>
      </c>
      <c r="N48" s="76">
        <f t="shared" si="22"/>
        <v>3.7878213369208429E-2</v>
      </c>
      <c r="O48" s="76">
        <f t="shared" si="23"/>
        <v>9.8003360157635747E-4</v>
      </c>
      <c r="P48" s="76">
        <f t="shared" si="24"/>
        <v>0.30871334517023957</v>
      </c>
      <c r="Q48" s="79">
        <f t="shared" si="25"/>
        <v>0.18985077027192468</v>
      </c>
      <c r="R48" s="75">
        <f t="shared" si="26"/>
        <v>4.7256345293579102E-3</v>
      </c>
      <c r="S48" s="76">
        <f t="shared" si="27"/>
        <v>1</v>
      </c>
      <c r="T48" s="76">
        <f t="shared" si="28"/>
        <v>0.11908537270170963</v>
      </c>
      <c r="U48" s="76">
        <f t="shared" si="29"/>
        <v>0.57443172183350599</v>
      </c>
      <c r="V48" s="77">
        <f t="shared" si="30"/>
        <v>0.20863345693958915</v>
      </c>
      <c r="W48" s="78">
        <f t="shared" si="31"/>
        <v>4.7178594874206625E-3</v>
      </c>
      <c r="X48" s="76">
        <f t="shared" si="32"/>
        <v>5.1990004889545666E-3</v>
      </c>
      <c r="Y48" s="76">
        <f t="shared" si="33"/>
        <v>2.1974078695455458E-2</v>
      </c>
      <c r="Z48" s="76">
        <f t="shared" si="34"/>
        <v>0.76843102609563307</v>
      </c>
      <c r="AA48" s="77">
        <f t="shared" si="35"/>
        <v>0.22232531617953394</v>
      </c>
    </row>
    <row r="49" spans="1:27" x14ac:dyDescent="0.25">
      <c r="A49" s="19" t="s">
        <v>21</v>
      </c>
      <c r="B49" s="74">
        <f t="shared" si="10"/>
        <v>2.3775991593535293E-3</v>
      </c>
      <c r="C49" s="75">
        <f t="shared" si="11"/>
        <v>2.3360459282224699E-3</v>
      </c>
      <c r="D49" s="76">
        <f t="shared" si="12"/>
        <v>2.4073719563611103E-3</v>
      </c>
      <c r="E49" s="76">
        <f t="shared" si="13"/>
        <v>1.7579230353213641E-3</v>
      </c>
      <c r="F49" s="76">
        <f t="shared" si="14"/>
        <v>2.0637038752195757E-3</v>
      </c>
      <c r="G49" s="77">
        <f t="shared" si="15"/>
        <v>2.5024723797850853E-3</v>
      </c>
      <c r="H49" s="75">
        <f t="shared" si="16"/>
        <v>2.3760180078950636E-3</v>
      </c>
      <c r="I49" s="76">
        <f t="shared" si="17"/>
        <v>1.3884015932348968E-3</v>
      </c>
      <c r="J49" s="76">
        <f t="shared" si="18"/>
        <v>2.4809086077883348E-4</v>
      </c>
      <c r="K49" s="76">
        <f t="shared" si="19"/>
        <v>2.3868626103198832E-3</v>
      </c>
      <c r="L49" s="77">
        <f t="shared" si="20"/>
        <v>2.5165425451000875E-3</v>
      </c>
      <c r="M49" s="78">
        <f t="shared" si="21"/>
        <v>2.3772939159693979E-3</v>
      </c>
      <c r="N49" s="76">
        <f t="shared" si="22"/>
        <v>6.906426377221675E-2</v>
      </c>
      <c r="O49" s="76">
        <f t="shared" si="23"/>
        <v>1.9100669587400281E-3</v>
      </c>
      <c r="P49" s="76">
        <f t="shared" si="24"/>
        <v>0.48287727218028076</v>
      </c>
      <c r="Q49" s="79">
        <f t="shared" si="25"/>
        <v>0.50758545863798721</v>
      </c>
      <c r="R49" s="75">
        <f t="shared" si="26"/>
        <v>2.3788833773908452E-3</v>
      </c>
      <c r="S49" s="76">
        <f t="shared" si="27"/>
        <v>0.11908537270170963</v>
      </c>
      <c r="T49" s="76">
        <f t="shared" si="28"/>
        <v>1</v>
      </c>
      <c r="U49" s="76">
        <f t="shared" si="29"/>
        <v>0.76773248958219131</v>
      </c>
      <c r="V49" s="77">
        <f t="shared" si="30"/>
        <v>0.80189110953666154</v>
      </c>
      <c r="W49" s="78">
        <f t="shared" si="31"/>
        <v>2.3698489700488276E-3</v>
      </c>
      <c r="X49" s="76">
        <f t="shared" si="32"/>
        <v>7.8361808251470634E-3</v>
      </c>
      <c r="Y49" s="76">
        <f t="shared" si="33"/>
        <v>7.1731649794552377E-2</v>
      </c>
      <c r="Z49" s="76">
        <f t="shared" si="34"/>
        <v>0.42516076332804015</v>
      </c>
      <c r="AA49" s="77">
        <f t="shared" si="35"/>
        <v>0.42018087101536683</v>
      </c>
    </row>
    <row r="50" spans="1:27" s="2" customFormat="1" x14ac:dyDescent="0.25">
      <c r="A50" s="19" t="s">
        <v>25</v>
      </c>
      <c r="B50" s="74">
        <f t="shared" si="10"/>
        <v>2.3188362833891155E-2</v>
      </c>
      <c r="C50" s="75">
        <f t="shared" si="11"/>
        <v>2.3258087829337849E-2</v>
      </c>
      <c r="D50" s="76">
        <f t="shared" si="12"/>
        <v>2.560888519992055E-2</v>
      </c>
      <c r="E50" s="76">
        <f t="shared" si="13"/>
        <v>2.5992550462736078E-2</v>
      </c>
      <c r="F50" s="76">
        <f t="shared" si="14"/>
        <v>2.5105779452850148E-2</v>
      </c>
      <c r="G50" s="77">
        <f t="shared" si="15"/>
        <v>2.5277455621333555E-2</v>
      </c>
      <c r="H50" s="75">
        <f t="shared" si="16"/>
        <v>2.3160187267822208E-2</v>
      </c>
      <c r="I50" s="76">
        <f t="shared" si="17"/>
        <v>2.5881459172241748E-2</v>
      </c>
      <c r="J50" s="76">
        <f t="shared" si="18"/>
        <v>2.2470642897752659E-2</v>
      </c>
      <c r="K50" s="76">
        <f t="shared" si="19"/>
        <v>2.5697868962960255E-2</v>
      </c>
      <c r="L50" s="77">
        <f t="shared" si="20"/>
        <v>2.5087524809570098E-2</v>
      </c>
      <c r="M50" s="78">
        <f t="shared" si="21"/>
        <v>2.3115319203320835E-2</v>
      </c>
      <c r="N50" s="76">
        <f t="shared" si="22"/>
        <v>5.57342565567761E-2</v>
      </c>
      <c r="O50" s="76">
        <f t="shared" si="23"/>
        <v>4.0968394534936559E-2</v>
      </c>
      <c r="P50" s="76">
        <f t="shared" si="24"/>
        <v>0.42710472695162638</v>
      </c>
      <c r="Q50" s="79">
        <f t="shared" si="25"/>
        <v>0.46037334633475963</v>
      </c>
      <c r="R50" s="75">
        <f t="shared" si="26"/>
        <v>2.3164419753957114E-2</v>
      </c>
      <c r="S50" s="76">
        <f t="shared" si="27"/>
        <v>0.57443172183350599</v>
      </c>
      <c r="T50" s="76">
        <f t="shared" si="28"/>
        <v>0.76773248958219131</v>
      </c>
      <c r="U50" s="76">
        <f t="shared" si="29"/>
        <v>1</v>
      </c>
      <c r="V50" s="77">
        <f t="shared" si="30"/>
        <v>0.86754596411881957</v>
      </c>
      <c r="W50" s="78">
        <f t="shared" si="31"/>
        <v>2.3182098472387037E-2</v>
      </c>
      <c r="X50" s="76">
        <f t="shared" si="32"/>
        <v>0.11748672724921448</v>
      </c>
      <c r="Y50" s="76">
        <f t="shared" si="33"/>
        <v>0.1437728666101005</v>
      </c>
      <c r="Z50" s="76">
        <f t="shared" si="34"/>
        <v>0.55350276576819102</v>
      </c>
      <c r="AA50" s="77">
        <f t="shared" si="35"/>
        <v>0.36844208894133884</v>
      </c>
    </row>
    <row r="51" spans="1:27" s="2" customFormat="1" ht="13" thickBot="1" x14ac:dyDescent="0.3">
      <c r="A51" s="20" t="s">
        <v>29</v>
      </c>
      <c r="B51" s="80">
        <f t="shared" si="10"/>
        <v>4.2856154600803623E-3</v>
      </c>
      <c r="C51" s="81">
        <f t="shared" si="11"/>
        <v>4.2569655619902778E-3</v>
      </c>
      <c r="D51" s="82">
        <f t="shared" si="12"/>
        <v>4.5472007887617238E-3</v>
      </c>
      <c r="E51" s="82">
        <f t="shared" si="13"/>
        <v>3.9470640152432443E-3</v>
      </c>
      <c r="F51" s="82">
        <f t="shared" si="14"/>
        <v>4.1825911337467752E-3</v>
      </c>
      <c r="G51" s="83">
        <f t="shared" si="15"/>
        <v>4.5986091316405891E-3</v>
      </c>
      <c r="H51" s="81">
        <f t="shared" si="16"/>
        <v>4.2814779565153969E-3</v>
      </c>
      <c r="I51" s="82">
        <f t="shared" si="17"/>
        <v>3.5124753961440179E-3</v>
      </c>
      <c r="J51" s="82">
        <f t="shared" si="18"/>
        <v>1.2236613755227518E-3</v>
      </c>
      <c r="K51" s="82">
        <f t="shared" si="19"/>
        <v>4.5373548101636848E-3</v>
      </c>
      <c r="L51" s="83">
        <f t="shared" si="20"/>
        <v>4.5920754521827454E-3</v>
      </c>
      <c r="M51" s="84">
        <f t="shared" si="21"/>
        <v>4.2781102049559531E-3</v>
      </c>
      <c r="N51" s="82">
        <f t="shared" si="22"/>
        <v>5.8740671749763995E-2</v>
      </c>
      <c r="O51" s="82">
        <f t="shared" si="23"/>
        <v>2.7286684092732712E-3</v>
      </c>
      <c r="P51" s="82">
        <f t="shared" si="24"/>
        <v>0.45325911737860686</v>
      </c>
      <c r="Q51" s="85">
        <f t="shared" si="25"/>
        <v>0.44662866511205657</v>
      </c>
      <c r="R51" s="81">
        <f t="shared" si="26"/>
        <v>4.2843322206266273E-3</v>
      </c>
      <c r="S51" s="82">
        <f t="shared" si="27"/>
        <v>0.20863345693958915</v>
      </c>
      <c r="T51" s="82">
        <f t="shared" si="28"/>
        <v>0.80189110953666154</v>
      </c>
      <c r="U51" s="82">
        <f t="shared" si="29"/>
        <v>0.86754596411881957</v>
      </c>
      <c r="V51" s="83">
        <f t="shared" si="30"/>
        <v>1</v>
      </c>
      <c r="W51" s="84">
        <f t="shared" si="31"/>
        <v>4.2784008003674727E-3</v>
      </c>
      <c r="X51" s="82">
        <f t="shared" si="32"/>
        <v>1.7868133022891992E-2</v>
      </c>
      <c r="Y51" s="82">
        <f t="shared" si="33"/>
        <v>6.0472166615984958E-2</v>
      </c>
      <c r="Z51" s="82">
        <f t="shared" si="34"/>
        <v>0.46532714218936133</v>
      </c>
      <c r="AA51" s="83">
        <f t="shared" si="35"/>
        <v>0.38378112498185057</v>
      </c>
    </row>
    <row r="52" spans="1:27" s="2" customFormat="1" x14ac:dyDescent="0.25">
      <c r="A52" s="16" t="s">
        <v>14</v>
      </c>
      <c r="B52" s="86">
        <f t="shared" si="10"/>
        <v>0.9798255512407007</v>
      </c>
      <c r="C52" s="87">
        <f t="shared" si="11"/>
        <v>0.54949068114875899</v>
      </c>
      <c r="D52" s="88">
        <f t="shared" si="12"/>
        <v>7.1555803510405403E-3</v>
      </c>
      <c r="E52" s="88">
        <f t="shared" si="13"/>
        <v>2.8169261496008083E-2</v>
      </c>
      <c r="F52" s="88">
        <f t="shared" si="14"/>
        <v>3.0573293932506015E-2</v>
      </c>
      <c r="G52" s="89">
        <f t="shared" si="15"/>
        <v>2.1423224730051879E-3</v>
      </c>
      <c r="H52" s="87">
        <f t="shared" si="16"/>
        <v>0.77675089750734827</v>
      </c>
      <c r="I52" s="88">
        <f t="shared" si="17"/>
        <v>4.0014587780925794E-2</v>
      </c>
      <c r="J52" s="88">
        <f t="shared" si="18"/>
        <v>0.18258226015250859</v>
      </c>
      <c r="K52" s="88">
        <f t="shared" si="19"/>
        <v>7.9452028987183031E-3</v>
      </c>
      <c r="L52" s="89">
        <f t="shared" si="20"/>
        <v>9.991348387501848E-4</v>
      </c>
      <c r="M52" s="90">
        <f t="shared" si="21"/>
        <v>0.40864791410253087</v>
      </c>
      <c r="N52" s="88">
        <f t="shared" si="22"/>
        <v>1.0686286137694737E-2</v>
      </c>
      <c r="O52" s="88">
        <f t="shared" si="23"/>
        <v>1.3002554623585624E-3</v>
      </c>
      <c r="P52" s="88">
        <f t="shared" si="24"/>
        <v>5.4937585411928516E-2</v>
      </c>
      <c r="Q52" s="91">
        <f t="shared" si="25"/>
        <v>1.5661614664715658E-2</v>
      </c>
      <c r="R52" s="87">
        <f t="shared" si="26"/>
        <v>0.79244781163100186</v>
      </c>
      <c r="S52" s="88">
        <f t="shared" si="27"/>
        <v>4.7178594874206625E-3</v>
      </c>
      <c r="T52" s="88">
        <f t="shared" si="28"/>
        <v>2.3698489700488276E-3</v>
      </c>
      <c r="U52" s="88">
        <f t="shared" si="29"/>
        <v>2.3182098472387037E-2</v>
      </c>
      <c r="V52" s="89">
        <f t="shared" si="30"/>
        <v>4.2784008003674727E-3</v>
      </c>
      <c r="W52" s="90">
        <f t="shared" si="31"/>
        <v>1</v>
      </c>
      <c r="X52" s="88">
        <f t="shared" si="32"/>
        <v>5.2715452167964344E-4</v>
      </c>
      <c r="Y52" s="88">
        <f t="shared" si="33"/>
        <v>4.9704954064956819E-3</v>
      </c>
      <c r="Z52" s="88">
        <f t="shared" si="34"/>
        <v>8.0810089996877527E-2</v>
      </c>
      <c r="AA52" s="89">
        <f t="shared" si="35"/>
        <v>2.9564111963878578E-2</v>
      </c>
    </row>
    <row r="53" spans="1:27" s="2" customFormat="1" x14ac:dyDescent="0.25">
      <c r="A53" s="16" t="s">
        <v>18</v>
      </c>
      <c r="B53" s="74">
        <f t="shared" si="10"/>
        <v>5.3286555782976837E-4</v>
      </c>
      <c r="C53" s="75">
        <f t="shared" si="11"/>
        <v>4.9671214330093358E-4</v>
      </c>
      <c r="D53" s="76">
        <f t="shared" si="12"/>
        <v>4.2438413900063802E-4</v>
      </c>
      <c r="E53" s="76">
        <f t="shared" si="13"/>
        <v>1.3942327267712381E-4</v>
      </c>
      <c r="F53" s="76">
        <f t="shared" si="14"/>
        <v>2.6201729003440602E-4</v>
      </c>
      <c r="G53" s="77">
        <f t="shared" si="15"/>
        <v>5.0441724812266418E-4</v>
      </c>
      <c r="H53" s="75">
        <f t="shared" si="16"/>
        <v>5.3337460501575427E-4</v>
      </c>
      <c r="I53" s="76">
        <f t="shared" si="17"/>
        <v>6.7419696957718859E-5</v>
      </c>
      <c r="J53" s="76">
        <f t="shared" si="18"/>
        <v>8.6896161584936298E-6</v>
      </c>
      <c r="K53" s="76">
        <f t="shared" si="19"/>
        <v>4.0787424590782786E-4</v>
      </c>
      <c r="L53" s="77">
        <f t="shared" si="20"/>
        <v>5.2532407968389769E-4</v>
      </c>
      <c r="M53" s="78">
        <f t="shared" si="21"/>
        <v>5.3720441678314543E-4</v>
      </c>
      <c r="N53" s="76">
        <f t="shared" si="22"/>
        <v>0.33311604867824407</v>
      </c>
      <c r="O53" s="76">
        <f t="shared" si="23"/>
        <v>3.7768837041279965E-2</v>
      </c>
      <c r="P53" s="76">
        <f t="shared" si="24"/>
        <v>0.85736974784561459</v>
      </c>
      <c r="Q53" s="79">
        <f t="shared" si="25"/>
        <v>0.26820474313190668</v>
      </c>
      <c r="R53" s="75">
        <f t="shared" si="26"/>
        <v>5.353801229369832E-4</v>
      </c>
      <c r="S53" s="76">
        <f t="shared" si="27"/>
        <v>5.1990004889545666E-3</v>
      </c>
      <c r="T53" s="76">
        <f t="shared" si="28"/>
        <v>7.8361808251470634E-3</v>
      </c>
      <c r="U53" s="76">
        <f t="shared" si="29"/>
        <v>0.11748672724921448</v>
      </c>
      <c r="V53" s="77">
        <f t="shared" si="30"/>
        <v>1.7868133022891992E-2</v>
      </c>
      <c r="W53" s="78">
        <f t="shared" si="31"/>
        <v>5.2715452167964344E-4</v>
      </c>
      <c r="X53" s="76">
        <f t="shared" si="32"/>
        <v>1</v>
      </c>
      <c r="Y53" s="76">
        <f t="shared" si="33"/>
        <v>0.64201776016618894</v>
      </c>
      <c r="Z53" s="76">
        <f t="shared" si="34"/>
        <v>0.1354609748135546</v>
      </c>
      <c r="AA53" s="77">
        <f t="shared" si="35"/>
        <v>0.65315992211562135</v>
      </c>
    </row>
    <row r="54" spans="1:27" s="2" customFormat="1" x14ac:dyDescent="0.25">
      <c r="A54" s="16" t="s">
        <v>22</v>
      </c>
      <c r="B54" s="74">
        <f t="shared" si="10"/>
        <v>4.9747006289249081E-3</v>
      </c>
      <c r="C54" s="75">
        <f t="shared" si="11"/>
        <v>4.9642775371882275E-3</v>
      </c>
      <c r="D54" s="76">
        <f t="shared" si="12"/>
        <v>5.2670776120908314E-3</v>
      </c>
      <c r="E54" s="76">
        <f t="shared" si="13"/>
        <v>4.9532101577517591E-3</v>
      </c>
      <c r="F54" s="76">
        <f t="shared" si="14"/>
        <v>5.0390203556685666E-3</v>
      </c>
      <c r="G54" s="77">
        <f t="shared" si="15"/>
        <v>5.2738273711359076E-3</v>
      </c>
      <c r="H54" s="75">
        <f t="shared" si="16"/>
        <v>4.9706423890039384E-3</v>
      </c>
      <c r="I54" s="76">
        <f t="shared" si="17"/>
        <v>4.6816300391579633E-3</v>
      </c>
      <c r="J54" s="76">
        <f t="shared" si="18"/>
        <v>2.6012567610176791E-3</v>
      </c>
      <c r="K54" s="76">
        <f t="shared" si="19"/>
        <v>5.2672087350723491E-3</v>
      </c>
      <c r="L54" s="77">
        <f t="shared" si="20"/>
        <v>5.2585006796885296E-3</v>
      </c>
      <c r="M54" s="78">
        <f t="shared" si="21"/>
        <v>4.9658649427417939E-3</v>
      </c>
      <c r="N54" s="76">
        <f t="shared" si="22"/>
        <v>0.25874586018047063</v>
      </c>
      <c r="O54" s="76">
        <f t="shared" si="23"/>
        <v>7.3997214540293538E-2</v>
      </c>
      <c r="P54" s="76">
        <f t="shared" si="24"/>
        <v>0.97139899264562346</v>
      </c>
      <c r="Q54" s="79">
        <f t="shared" si="25"/>
        <v>0.39609832525872696</v>
      </c>
      <c r="R54" s="75">
        <f t="shared" si="26"/>
        <v>4.9724229629526722E-3</v>
      </c>
      <c r="S54" s="76">
        <f t="shared" si="27"/>
        <v>2.1974078695455458E-2</v>
      </c>
      <c r="T54" s="76">
        <f t="shared" si="28"/>
        <v>7.1731649794552377E-2</v>
      </c>
      <c r="U54" s="76">
        <f t="shared" si="29"/>
        <v>0.1437728666101005</v>
      </c>
      <c r="V54" s="77">
        <f t="shared" si="30"/>
        <v>6.0472166615984958E-2</v>
      </c>
      <c r="W54" s="78">
        <f t="shared" si="31"/>
        <v>4.9704954064956819E-3</v>
      </c>
      <c r="X54" s="76">
        <f t="shared" si="32"/>
        <v>0.64201776016618894</v>
      </c>
      <c r="Y54" s="76">
        <f t="shared" si="33"/>
        <v>1</v>
      </c>
      <c r="Z54" s="76">
        <f t="shared" si="34"/>
        <v>0.1480876802213385</v>
      </c>
      <c r="AA54" s="77">
        <f t="shared" si="35"/>
        <v>0.80879688627418123</v>
      </c>
    </row>
    <row r="55" spans="1:27" s="2" customFormat="1" x14ac:dyDescent="0.25">
      <c r="A55" s="16" t="s">
        <v>26</v>
      </c>
      <c r="B55" s="74">
        <f t="shared" si="10"/>
        <v>8.0821937391173784E-2</v>
      </c>
      <c r="C55" s="75">
        <f t="shared" si="11"/>
        <v>8.1184338210671766E-2</v>
      </c>
      <c r="D55" s="76">
        <f t="shared" si="12"/>
        <v>9.0809929430057043E-2</v>
      </c>
      <c r="E55" s="76">
        <f t="shared" si="13"/>
        <v>9.3978013490774837E-2</v>
      </c>
      <c r="F55" s="76">
        <f t="shared" si="14"/>
        <v>8.9433550180095217E-2</v>
      </c>
      <c r="G55" s="77">
        <f t="shared" si="15"/>
        <v>8.9243567632161472E-2</v>
      </c>
      <c r="H55" s="75">
        <f t="shared" si="16"/>
        <v>8.0708886490331089E-2</v>
      </c>
      <c r="I55" s="76">
        <f t="shared" si="17"/>
        <v>9.4732715240323701E-2</v>
      </c>
      <c r="J55" s="76">
        <f t="shared" si="18"/>
        <v>9.1226789338148206E-2</v>
      </c>
      <c r="K55" s="76">
        <f t="shared" si="19"/>
        <v>9.1223260861064012E-2</v>
      </c>
      <c r="L55" s="77">
        <f t="shared" si="20"/>
        <v>8.8426790903557817E-2</v>
      </c>
      <c r="M55" s="78">
        <f t="shared" si="21"/>
        <v>8.0522114172873666E-2</v>
      </c>
      <c r="N55" s="76">
        <f t="shared" si="22"/>
        <v>6.1714836452616828E-2</v>
      </c>
      <c r="O55" s="76">
        <f t="shared" si="23"/>
        <v>7.0687057764474037E-2</v>
      </c>
      <c r="P55" s="76">
        <f t="shared" si="24"/>
        <v>0.27353444920487935</v>
      </c>
      <c r="Q55" s="79">
        <f t="shared" si="25"/>
        <v>0.28468568931809124</v>
      </c>
      <c r="R55" s="75">
        <f t="shared" si="26"/>
        <v>8.0721160527406285E-2</v>
      </c>
      <c r="S55" s="76">
        <f t="shared" si="27"/>
        <v>0.76843102609563307</v>
      </c>
      <c r="T55" s="76">
        <f t="shared" si="28"/>
        <v>0.42516076332804015</v>
      </c>
      <c r="U55" s="76">
        <f t="shared" si="29"/>
        <v>0.55350276576819102</v>
      </c>
      <c r="V55" s="77">
        <f t="shared" si="30"/>
        <v>0.46532714218936133</v>
      </c>
      <c r="W55" s="78">
        <f t="shared" si="31"/>
        <v>8.0810089996877527E-2</v>
      </c>
      <c r="X55" s="76">
        <f t="shared" si="32"/>
        <v>0.1354609748135546</v>
      </c>
      <c r="Y55" s="76">
        <f t="shared" si="33"/>
        <v>0.1480876802213385</v>
      </c>
      <c r="Z55" s="76">
        <f t="shared" si="34"/>
        <v>1</v>
      </c>
      <c r="AA55" s="77">
        <f t="shared" si="35"/>
        <v>0.22994592985944926</v>
      </c>
    </row>
    <row r="56" spans="1:27" s="2" customFormat="1" ht="13" thickBot="1" x14ac:dyDescent="0.3">
      <c r="A56" s="17" t="s">
        <v>30</v>
      </c>
      <c r="B56" s="80">
        <f t="shared" si="10"/>
        <v>2.9568542809848608E-2</v>
      </c>
      <c r="C56" s="81">
        <f t="shared" si="11"/>
        <v>2.964916318264893E-2</v>
      </c>
      <c r="D56" s="82">
        <f t="shared" si="12"/>
        <v>3.1962631586762436E-2</v>
      </c>
      <c r="E56" s="82">
        <f t="shared" si="13"/>
        <v>3.2524838422099585E-2</v>
      </c>
      <c r="F56" s="82">
        <f t="shared" si="14"/>
        <v>3.1561829929939493E-2</v>
      </c>
      <c r="G56" s="83">
        <f t="shared" si="15"/>
        <v>3.161587079439699E-2</v>
      </c>
      <c r="H56" s="81">
        <f t="shared" si="16"/>
        <v>2.9540470635761443E-2</v>
      </c>
      <c r="I56" s="82">
        <f t="shared" si="17"/>
        <v>3.2562578521428166E-2</v>
      </c>
      <c r="J56" s="82">
        <f t="shared" si="18"/>
        <v>3.0476084090792978E-2</v>
      </c>
      <c r="K56" s="82">
        <f t="shared" si="19"/>
        <v>3.2054406295382545E-2</v>
      </c>
      <c r="L56" s="83">
        <f t="shared" si="20"/>
        <v>3.1426315112934942E-2</v>
      </c>
      <c r="M56" s="84">
        <f t="shared" si="21"/>
        <v>2.9494816143448142E-2</v>
      </c>
      <c r="N56" s="82">
        <f t="shared" si="22"/>
        <v>0.30962886740360446</v>
      </c>
      <c r="O56" s="82">
        <f t="shared" si="23"/>
        <v>0.25346355338584481</v>
      </c>
      <c r="P56" s="82">
        <f t="shared" si="24"/>
        <v>0.90317889643070448</v>
      </c>
      <c r="Q56" s="85">
        <f t="shared" si="25"/>
        <v>0.71735575072833302</v>
      </c>
      <c r="R56" s="81">
        <f t="shared" si="26"/>
        <v>2.9544046920363432E-2</v>
      </c>
      <c r="S56" s="82">
        <f t="shared" si="27"/>
        <v>0.22232531617953394</v>
      </c>
      <c r="T56" s="82">
        <f t="shared" si="28"/>
        <v>0.42018087101536683</v>
      </c>
      <c r="U56" s="82">
        <f t="shared" si="29"/>
        <v>0.36844208894133884</v>
      </c>
      <c r="V56" s="83">
        <f t="shared" si="30"/>
        <v>0.38378112498185057</v>
      </c>
      <c r="W56" s="84">
        <f t="shared" si="31"/>
        <v>2.9564111963878578E-2</v>
      </c>
      <c r="X56" s="82">
        <f t="shared" si="32"/>
        <v>0.65315992211562135</v>
      </c>
      <c r="Y56" s="82">
        <f t="shared" si="33"/>
        <v>0.80879688627418123</v>
      </c>
      <c r="Z56" s="82">
        <f t="shared" si="34"/>
        <v>0.22994592985944926</v>
      </c>
      <c r="AA56" s="83">
        <f t="shared" si="35"/>
        <v>1</v>
      </c>
    </row>
    <row r="57" spans="1:27" s="2" customForma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7" s="2" customForma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7" s="2" customForma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s="2" customForma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s="2" customForma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s="2" customForma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s="2" customForma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s="2" customForma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s="2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33" s="4" customForma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"/>
      <c r="AC81" s="1"/>
      <c r="AD81" s="1"/>
      <c r="AE81" s="1"/>
      <c r="AF81" s="1"/>
      <c r="AG81" s="1"/>
    </row>
    <row r="82" spans="1:33" s="4" customForma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"/>
      <c r="AC82" s="1"/>
      <c r="AD82" s="1"/>
      <c r="AE82" s="1"/>
      <c r="AF82" s="1"/>
      <c r="AG82" s="1"/>
    </row>
    <row r="83" spans="1:33" s="4" customForma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"/>
      <c r="AC83" s="1"/>
      <c r="AD83" s="1"/>
      <c r="AE83" s="1"/>
      <c r="AF83" s="1"/>
      <c r="AG83" s="1"/>
    </row>
    <row r="84" spans="1:33" s="4" customForma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"/>
      <c r="AC84" s="1"/>
      <c r="AD84" s="1"/>
      <c r="AE84" s="1"/>
      <c r="AF84" s="1"/>
      <c r="AG84" s="1"/>
    </row>
    <row r="85" spans="1:33" s="4" customFormat="1" x14ac:dyDescent="0.25">
      <c r="A85" s="3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4" customFormat="1" x14ac:dyDescent="0.25">
      <c r="A86" s="3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4" customFormat="1" x14ac:dyDescent="0.25">
      <c r="A87" s="3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4" customFormat="1" x14ac:dyDescent="0.25">
      <c r="A88" s="3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4" customFormat="1" x14ac:dyDescent="0.25">
      <c r="A89" s="3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4" customFormat="1" x14ac:dyDescent="0.25">
      <c r="A90" s="3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4" customFormat="1" x14ac:dyDescent="0.25">
      <c r="A91" s="3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4" customFormat="1" x14ac:dyDescent="0.25">
      <c r="A92" s="3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4" customFormat="1" x14ac:dyDescent="0.25">
      <c r="A93" s="3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4" customFormat="1" x14ac:dyDescent="0.25">
      <c r="A94" s="3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4" customFormat="1" x14ac:dyDescent="0.25">
      <c r="A95" s="3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s="4" customFormat="1" x14ac:dyDescent="0.25">
      <c r="A96" s="3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s="4" customFormat="1" x14ac:dyDescent="0.25">
      <c r="A97" s="3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s="4" customFormat="1" x14ac:dyDescent="0.25">
      <c r="A98" s="3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s="4" customFormat="1" x14ac:dyDescent="0.25">
      <c r="A99" s="3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s="4" customFormat="1" x14ac:dyDescent="0.25">
      <c r="A100" s="3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s="4" customFormat="1" x14ac:dyDescent="0.25">
      <c r="A101" s="3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s="4" customFormat="1" x14ac:dyDescent="0.25">
      <c r="A102" s="3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s="4" customFormat="1" x14ac:dyDescent="0.25">
      <c r="A103" s="3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s="4" customFormat="1" x14ac:dyDescent="0.25">
      <c r="A104" s="3"/>
      <c r="B104" s="5"/>
      <c r="C104" s="5"/>
      <c r="D104" s="5"/>
      <c r="E104" s="5"/>
      <c r="F104" s="5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s="4" customFormat="1" x14ac:dyDescent="0.25">
      <c r="A105" s="3"/>
      <c r="B105" s="5"/>
      <c r="C105" s="5"/>
      <c r="D105" s="5"/>
      <c r="E105" s="5"/>
      <c r="F105" s="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s="4" customFormat="1" x14ac:dyDescent="0.25">
      <c r="A106" s="3"/>
      <c r="B106" s="5"/>
      <c r="C106" s="5"/>
      <c r="D106" s="5"/>
      <c r="E106" s="5"/>
      <c r="F106" s="5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s="4" customFormat="1" x14ac:dyDescent="0.25">
      <c r="A107" s="3"/>
      <c r="B107" s="5"/>
      <c r="C107" s="5"/>
      <c r="D107" s="5"/>
      <c r="E107" s="5"/>
      <c r="F107" s="5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s="4" customFormat="1" x14ac:dyDescent="0.25">
      <c r="A108" s="3"/>
      <c r="B108" s="5"/>
      <c r="C108" s="5"/>
      <c r="D108" s="5"/>
      <c r="E108" s="5"/>
      <c r="F108" s="5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s="4" customFormat="1" x14ac:dyDescent="0.25">
      <c r="A109" s="3"/>
      <c r="B109" s="5"/>
      <c r="C109" s="5"/>
      <c r="D109" s="5"/>
      <c r="E109" s="5"/>
      <c r="F109" s="5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s="4" customFormat="1" x14ac:dyDescent="0.25">
      <c r="A110" s="3"/>
      <c r="B110" s="5"/>
      <c r="C110" s="5"/>
      <c r="D110" s="5"/>
      <c r="E110" s="5"/>
      <c r="F110" s="5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s="4" customFormat="1" x14ac:dyDescent="0.25">
      <c r="A111" s="3"/>
      <c r="B111" s="5"/>
      <c r="C111" s="5"/>
      <c r="D111" s="5"/>
      <c r="E111" s="5"/>
      <c r="F111" s="5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s="4" customFormat="1" x14ac:dyDescent="0.25">
      <c r="A112" s="3"/>
      <c r="B112" s="5"/>
      <c r="C112" s="5"/>
      <c r="D112" s="5"/>
      <c r="E112" s="5"/>
      <c r="F112" s="5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s="4" customFormat="1" x14ac:dyDescent="0.25">
      <c r="A113" s="3"/>
      <c r="B113" s="5"/>
      <c r="C113" s="5"/>
      <c r="D113" s="5"/>
      <c r="E113" s="5"/>
      <c r="F113" s="5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s="4" customFormat="1" x14ac:dyDescent="0.25">
      <c r="A114" s="3"/>
      <c r="B114" s="5"/>
      <c r="C114" s="5"/>
      <c r="D114" s="5"/>
      <c r="E114" s="5"/>
      <c r="F114" s="5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s="4" customFormat="1" x14ac:dyDescent="0.25">
      <c r="A115" s="3"/>
      <c r="B115" s="5"/>
      <c r="C115" s="5"/>
      <c r="D115" s="5"/>
      <c r="E115" s="5"/>
      <c r="F115" s="5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s="4" customFormat="1" x14ac:dyDescent="0.25">
      <c r="A116" s="3"/>
      <c r="B116" s="5"/>
      <c r="C116" s="5"/>
      <c r="D116" s="5"/>
      <c r="E116" s="5"/>
      <c r="F116" s="5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s="4" customFormat="1" x14ac:dyDescent="0.25">
      <c r="A117" s="3"/>
      <c r="B117" s="5"/>
      <c r="C117" s="5"/>
      <c r="D117" s="5"/>
      <c r="E117" s="5"/>
      <c r="F117" s="5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s="4" customFormat="1" x14ac:dyDescent="0.25">
      <c r="A118" s="3"/>
      <c r="B118" s="5"/>
      <c r="C118" s="5"/>
      <c r="D118" s="5"/>
      <c r="E118" s="5"/>
      <c r="F118" s="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s="4" customFormat="1" x14ac:dyDescent="0.25">
      <c r="A119" s="3"/>
      <c r="B119" s="5"/>
      <c r="C119" s="5"/>
      <c r="D119" s="5"/>
      <c r="E119" s="5"/>
      <c r="F119" s="5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s="4" customFormat="1" x14ac:dyDescent="0.25">
      <c r="A120" s="3"/>
      <c r="B120" s="5"/>
      <c r="C120" s="5"/>
      <c r="D120" s="5"/>
      <c r="E120" s="5"/>
      <c r="F120" s="5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0"/>
  <sheetViews>
    <sheetView topLeftCell="R1" zoomScaleNormal="100" workbookViewId="0">
      <selection activeCell="B31" sqref="B31:AA56"/>
    </sheetView>
  </sheetViews>
  <sheetFormatPr defaultColWidth="8" defaultRowHeight="12.5" x14ac:dyDescent="0.25"/>
  <cols>
    <col min="1" max="1" width="19.81640625" style="3" bestFit="1" customWidth="1"/>
    <col min="2" max="6" width="6.26953125" style="5" customWidth="1"/>
    <col min="7" max="19" width="6.26953125" style="4" customWidth="1"/>
    <col min="20" max="20" width="6.26953125" style="6" customWidth="1"/>
    <col min="21" max="21" width="6.26953125" style="4" customWidth="1"/>
    <col min="22" max="27" width="6.26953125" style="1" customWidth="1"/>
    <col min="28" max="16384" width="8" style="1"/>
  </cols>
  <sheetData>
    <row r="1" spans="1:52" x14ac:dyDescent="0.25">
      <c r="A1" s="55"/>
      <c r="B1" s="98" t="s">
        <v>0</v>
      </c>
      <c r="C1" s="99"/>
      <c r="D1" s="99"/>
      <c r="E1" s="99"/>
      <c r="F1" s="100"/>
      <c r="G1" s="101" t="s">
        <v>1</v>
      </c>
      <c r="H1" s="102"/>
      <c r="I1" s="102"/>
      <c r="J1" s="102"/>
      <c r="K1" s="103"/>
      <c r="L1" s="101" t="s">
        <v>2</v>
      </c>
      <c r="M1" s="102"/>
      <c r="N1" s="102"/>
      <c r="O1" s="102"/>
      <c r="P1" s="104"/>
      <c r="Q1" s="105" t="s">
        <v>3</v>
      </c>
      <c r="R1" s="102"/>
      <c r="S1" s="102"/>
      <c r="T1" s="102"/>
      <c r="U1" s="104"/>
      <c r="V1" s="106" t="s">
        <v>4</v>
      </c>
      <c r="W1" s="106"/>
      <c r="X1" s="106"/>
      <c r="Y1" s="106"/>
      <c r="Z1" s="107"/>
    </row>
    <row r="2" spans="1:52" ht="13" thickBot="1" x14ac:dyDescent="0.3">
      <c r="A2" s="56" t="s">
        <v>5</v>
      </c>
      <c r="B2" s="44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44" t="s">
        <v>6</v>
      </c>
      <c r="H2" s="28" t="s">
        <v>7</v>
      </c>
      <c r="I2" s="28" t="s">
        <v>8</v>
      </c>
      <c r="J2" s="28" t="s">
        <v>9</v>
      </c>
      <c r="K2" s="52" t="s">
        <v>10</v>
      </c>
      <c r="L2" s="44" t="s">
        <v>6</v>
      </c>
      <c r="M2" s="28" t="s">
        <v>7</v>
      </c>
      <c r="N2" s="28" t="s">
        <v>8</v>
      </c>
      <c r="O2" s="28" t="s">
        <v>9</v>
      </c>
      <c r="P2" s="29" t="s">
        <v>10</v>
      </c>
      <c r="Q2" s="38" t="s">
        <v>6</v>
      </c>
      <c r="R2" s="28" t="s">
        <v>7</v>
      </c>
      <c r="S2" s="28" t="s">
        <v>8</v>
      </c>
      <c r="T2" s="28" t="s">
        <v>9</v>
      </c>
      <c r="U2" s="29" t="s">
        <v>10</v>
      </c>
      <c r="V2" s="38" t="s">
        <v>6</v>
      </c>
      <c r="W2" s="28" t="s">
        <v>7</v>
      </c>
      <c r="X2" s="28" t="s">
        <v>8</v>
      </c>
      <c r="Y2" s="28" t="s">
        <v>9</v>
      </c>
      <c r="Z2" s="29" t="s">
        <v>10</v>
      </c>
    </row>
    <row r="3" spans="1:52" ht="13" thickBot="1" x14ac:dyDescent="0.3">
      <c r="A3" s="34" t="s">
        <v>11</v>
      </c>
      <c r="B3" s="41">
        <v>4.5754099103388617E-2</v>
      </c>
      <c r="C3" s="30">
        <v>4.5754099103388617E-2</v>
      </c>
      <c r="D3" s="30">
        <v>4.5754099103388617E-2</v>
      </c>
      <c r="E3" s="30">
        <f>AVERAGE(B3:D3)</f>
        <v>4.5754099103388617E-2</v>
      </c>
      <c r="F3" s="31">
        <f>STDEV(B3:D3)</f>
        <v>0</v>
      </c>
      <c r="G3" s="41">
        <v>7.5443550282429231E-2</v>
      </c>
      <c r="H3" s="30">
        <v>8.1479916679957673E-2</v>
      </c>
      <c r="I3" s="30">
        <v>0</v>
      </c>
      <c r="J3" s="30">
        <f>AVERAGE(G3:I3)</f>
        <v>5.2307822320795637E-2</v>
      </c>
      <c r="K3" s="50">
        <f>STDEV(G3:I3)</f>
        <v>4.5400337408209278E-2</v>
      </c>
      <c r="L3" s="41">
        <v>7.5834006641230514E-3</v>
      </c>
      <c r="M3" s="30">
        <v>8.1901614114174241E-3</v>
      </c>
      <c r="N3" s="30">
        <v>0</v>
      </c>
      <c r="O3" s="30">
        <f>AVERAGE(L3:N3)</f>
        <v>5.2578540251801585E-3</v>
      </c>
      <c r="P3" s="31">
        <f>STDEV(L3:N3)</f>
        <v>4.5635305809966593E-3</v>
      </c>
      <c r="Q3" s="36">
        <v>5.5509458053140384E-3</v>
      </c>
      <c r="R3" s="30">
        <v>5.9950863926573027E-3</v>
      </c>
      <c r="S3" s="30">
        <v>0</v>
      </c>
      <c r="T3" s="30">
        <f>AVERAGE(Q3:S3)</f>
        <v>3.8486773993237806E-3</v>
      </c>
      <c r="U3" s="31">
        <f>STDEV(Q3:S3)</f>
        <v>3.3404421127121242E-3</v>
      </c>
      <c r="V3" s="36">
        <f>B3+G3+L3+Q3</f>
        <v>0.13433199585525493</v>
      </c>
      <c r="W3" s="30">
        <f t="shared" ref="W3:X3" si="0">C3+H3+M3+R3</f>
        <v>0.14141926358742102</v>
      </c>
      <c r="X3" s="30">
        <f t="shared" si="0"/>
        <v>4.5754099103388617E-2</v>
      </c>
      <c r="Y3" s="30">
        <f>AVERAGE(V3:X3)</f>
        <v>0.1071684528486882</v>
      </c>
      <c r="Z3" s="31">
        <f>STDEV(V3:X3)</f>
        <v>5.3304310101918051E-2</v>
      </c>
    </row>
    <row r="4" spans="1:52" x14ac:dyDescent="0.25">
      <c r="A4" s="24" t="s">
        <v>32</v>
      </c>
      <c r="B4" s="42">
        <v>4.5754099103388617E-2</v>
      </c>
      <c r="C4" s="25">
        <v>4.5754099103388617E-2</v>
      </c>
      <c r="D4" s="25">
        <v>4.5754099103388617E-2</v>
      </c>
      <c r="E4" s="25">
        <f t="shared" ref="E4:E28" si="1">AVERAGE(B4:D4)</f>
        <v>4.5754099103388617E-2</v>
      </c>
      <c r="F4" s="26">
        <f t="shared" ref="F4:F28" si="2">STDEV(B4:D4)</f>
        <v>0</v>
      </c>
      <c r="G4" s="42">
        <v>0.21416578676962159</v>
      </c>
      <c r="H4" s="25">
        <v>0</v>
      </c>
      <c r="I4" s="25">
        <v>8.2067707534861714E-2</v>
      </c>
      <c r="J4" s="25">
        <f t="shared" ref="J4:J28" si="3">AVERAGE(G4:I4)</f>
        <v>9.8744498101494438E-2</v>
      </c>
      <c r="K4" s="51">
        <f t="shared" ref="K4:K28" si="4">STDEV(G4:I4)</f>
        <v>0.10805245283363654</v>
      </c>
      <c r="L4" s="42">
        <v>2.1527419687186144E-2</v>
      </c>
      <c r="M4" s="25">
        <v>0</v>
      </c>
      <c r="N4" s="25">
        <v>8.2492447067124865E-3</v>
      </c>
      <c r="O4" s="25">
        <f t="shared" ref="O4:O28" si="5">AVERAGE(L4:N4)</f>
        <v>9.9255547979662101E-3</v>
      </c>
      <c r="P4" s="26">
        <f t="shared" ref="P4:P28" si="6">STDEV(L4:N4)</f>
        <v>1.0861167581737779E-2</v>
      </c>
      <c r="Q4" s="37">
        <v>1.5757777454270844E-2</v>
      </c>
      <c r="R4" s="25">
        <v>0</v>
      </c>
      <c r="S4" s="25">
        <v>6.0383345585802595E-3</v>
      </c>
      <c r="T4" s="25">
        <f t="shared" ref="T4:T28" si="7">AVERAGE(Q4:S4)</f>
        <v>7.2653706709503675E-3</v>
      </c>
      <c r="U4" s="26">
        <f t="shared" ref="U4:U28" si="8">STDEV(Q4:S4)</f>
        <v>7.9502264615781172E-3</v>
      </c>
      <c r="V4" s="37">
        <f t="shared" ref="V4:V28" si="9">B4+G4+L4+Q4</f>
        <v>0.29720508301446713</v>
      </c>
      <c r="W4" s="25">
        <f t="shared" ref="W4:W28" si="10">C4+H4+M4+R4</f>
        <v>4.5754099103388617E-2</v>
      </c>
      <c r="X4" s="25">
        <f t="shared" ref="X4:X28" si="11">D4+I4+N4+S4</f>
        <v>0.14210938590354308</v>
      </c>
      <c r="Y4" s="25">
        <f t="shared" ref="Y4:Y28" si="12">AVERAGE(V4:X4)</f>
        <v>0.16168952267379963</v>
      </c>
      <c r="Z4" s="26">
        <f t="shared" ref="Z4:Z28" si="13">STDEV(V4:X4)</f>
        <v>0.12686384687695243</v>
      </c>
    </row>
    <row r="5" spans="1:52" x14ac:dyDescent="0.25">
      <c r="A5" s="16" t="s">
        <v>33</v>
      </c>
      <c r="B5" s="43">
        <v>3.3806472984661703E-2</v>
      </c>
      <c r="C5" s="9">
        <v>3.3806472984661703E-2</v>
      </c>
      <c r="D5" s="9">
        <v>3.3806472984661703E-2</v>
      </c>
      <c r="E5" s="9">
        <f t="shared" si="1"/>
        <v>3.3806472984661703E-2</v>
      </c>
      <c r="F5" s="27">
        <f t="shared" si="2"/>
        <v>0</v>
      </c>
      <c r="G5" s="43">
        <v>1.2126015984924821</v>
      </c>
      <c r="H5" s="9">
        <v>1.3973328002305845</v>
      </c>
      <c r="I5" s="9">
        <v>0.98434812631618041</v>
      </c>
      <c r="J5" s="9">
        <f t="shared" si="3"/>
        <v>1.1980941750130822</v>
      </c>
      <c r="K5" s="7">
        <f t="shared" si="4"/>
        <v>0.20687419902939605</v>
      </c>
      <c r="L5" s="43">
        <v>0.12188773901678684</v>
      </c>
      <c r="M5" s="9">
        <v>0.14045646639905643</v>
      </c>
      <c r="N5" s="9">
        <v>9.8944259739761162E-2</v>
      </c>
      <c r="O5" s="9">
        <f t="shared" si="5"/>
        <v>0.12042948838520147</v>
      </c>
      <c r="P5" s="27">
        <f t="shared" si="6"/>
        <v>2.0794487168704107E-2</v>
      </c>
      <c r="Q5" s="8">
        <v>8.9220161716549187E-2</v>
      </c>
      <c r="R5" s="9">
        <v>0.102812216777054</v>
      </c>
      <c r="S5" s="9">
        <v>7.2425847965642678E-2</v>
      </c>
      <c r="T5" s="9">
        <f t="shared" si="7"/>
        <v>8.8152742153081956E-2</v>
      </c>
      <c r="U5" s="27">
        <f t="shared" si="8"/>
        <v>1.522128085212052E-2</v>
      </c>
      <c r="V5" s="8">
        <f t="shared" si="9"/>
        <v>1.4575159722104796</v>
      </c>
      <c r="W5" s="9">
        <f t="shared" si="10"/>
        <v>1.6744079563913565</v>
      </c>
      <c r="X5" s="9">
        <f t="shared" si="11"/>
        <v>1.189524707006246</v>
      </c>
      <c r="Y5" s="9">
        <f t="shared" si="12"/>
        <v>1.4404828785360273</v>
      </c>
      <c r="Z5" s="27">
        <f t="shared" si="13"/>
        <v>0.24288996705022362</v>
      </c>
    </row>
    <row r="6" spans="1:52" s="2" customFormat="1" ht="13" customHeight="1" x14ac:dyDescent="0.25">
      <c r="A6" s="16" t="s">
        <v>34</v>
      </c>
      <c r="B6" s="43">
        <v>7.840067933225274E-2</v>
      </c>
      <c r="C6" s="9">
        <v>7.840067933225274E-2</v>
      </c>
      <c r="D6" s="9">
        <v>7.840067933225274E-2</v>
      </c>
      <c r="E6" s="9">
        <f t="shared" si="1"/>
        <v>7.840067933225274E-2</v>
      </c>
      <c r="F6" s="27">
        <f t="shared" si="2"/>
        <v>0</v>
      </c>
      <c r="G6" s="43">
        <v>1.7298211794954166</v>
      </c>
      <c r="H6" s="9">
        <v>0.9883666964078538</v>
      </c>
      <c r="I6" s="9">
        <v>1.816735447808248</v>
      </c>
      <c r="J6" s="9">
        <f t="shared" si="3"/>
        <v>1.5116411079038394</v>
      </c>
      <c r="K6" s="7">
        <f t="shared" si="4"/>
        <v>0.45524784986196448</v>
      </c>
      <c r="L6" s="43">
        <v>0.17387738292129171</v>
      </c>
      <c r="M6" s="9">
        <v>9.9348196550634163E-2</v>
      </c>
      <c r="N6" s="9">
        <v>0.18261379203218162</v>
      </c>
      <c r="O6" s="9">
        <f t="shared" si="5"/>
        <v>0.15194645716803581</v>
      </c>
      <c r="P6" s="27">
        <f t="shared" si="6"/>
        <v>4.5760397463530528E-2</v>
      </c>
      <c r="Q6" s="8">
        <v>0.12727587161946974</v>
      </c>
      <c r="R6" s="9">
        <v>7.2721524199200457E-2</v>
      </c>
      <c r="S6" s="9">
        <v>0.13367080387420768</v>
      </c>
      <c r="T6" s="9">
        <f t="shared" si="7"/>
        <v>0.11122273323095928</v>
      </c>
      <c r="U6" s="27">
        <f t="shared" si="8"/>
        <v>3.3495986510566608E-2</v>
      </c>
      <c r="V6" s="8">
        <f t="shared" si="9"/>
        <v>2.1093751133684306</v>
      </c>
      <c r="W6" s="9">
        <f t="shared" si="10"/>
        <v>1.2388370964899413</v>
      </c>
      <c r="X6" s="9">
        <f t="shared" si="11"/>
        <v>2.2114207230468899</v>
      </c>
      <c r="Y6" s="9">
        <f t="shared" si="12"/>
        <v>1.8532109776350871</v>
      </c>
      <c r="Z6" s="27">
        <f t="shared" si="13"/>
        <v>0.53450423383606183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s="2" customFormat="1" ht="13" customHeight="1" x14ac:dyDescent="0.25">
      <c r="A7" s="16" t="s">
        <v>35</v>
      </c>
      <c r="B7" s="43">
        <v>7.840067933225274E-2</v>
      </c>
      <c r="C7" s="9">
        <v>7.840067933225274E-2</v>
      </c>
      <c r="D7" s="9">
        <v>7.840067933225274E-2</v>
      </c>
      <c r="E7" s="9">
        <f t="shared" si="1"/>
        <v>7.840067933225274E-2</v>
      </c>
      <c r="F7" s="27">
        <f t="shared" si="2"/>
        <v>0</v>
      </c>
      <c r="G7" s="43">
        <v>0.7729327676979113</v>
      </c>
      <c r="H7" s="9">
        <v>1.4002243362043751</v>
      </c>
      <c r="I7" s="9">
        <v>0.91598781338071278</v>
      </c>
      <c r="J7" s="9">
        <f t="shared" si="3"/>
        <v>1.0297149724276664</v>
      </c>
      <c r="K7" s="7">
        <f t="shared" si="4"/>
        <v>0.32874622128397613</v>
      </c>
      <c r="L7" s="43">
        <v>7.7693306345472252E-2</v>
      </c>
      <c r="M7" s="9">
        <v>0.14074711650422633</v>
      </c>
      <c r="N7" s="9">
        <v>9.2072848723527209E-2</v>
      </c>
      <c r="O7" s="9">
        <f t="shared" si="5"/>
        <v>0.10350442385774193</v>
      </c>
      <c r="P7" s="27">
        <f t="shared" si="6"/>
        <v>3.3044763978896094E-2</v>
      </c>
      <c r="Q7" s="8">
        <v>5.6870440065196023E-2</v>
      </c>
      <c r="R7" s="9">
        <v>0.10302496868791372</v>
      </c>
      <c r="S7" s="9">
        <v>6.7396068866985057E-2</v>
      </c>
      <c r="T7" s="9">
        <f t="shared" si="7"/>
        <v>7.5763825873364943E-2</v>
      </c>
      <c r="U7" s="27">
        <f t="shared" si="8"/>
        <v>2.4188316313556845E-2</v>
      </c>
      <c r="V7" s="8">
        <f t="shared" si="9"/>
        <v>0.98589719344083226</v>
      </c>
      <c r="W7" s="9">
        <f t="shared" si="10"/>
        <v>1.7223971007287677</v>
      </c>
      <c r="X7" s="9">
        <f t="shared" si="11"/>
        <v>1.1538574103034778</v>
      </c>
      <c r="Y7" s="9">
        <f t="shared" si="12"/>
        <v>1.287383901491026</v>
      </c>
      <c r="Z7" s="27">
        <f t="shared" si="13"/>
        <v>0.38597930157642907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s="2" customFormat="1" ht="13" customHeight="1" thickBot="1" x14ac:dyDescent="0.3">
      <c r="A8" s="17" t="s">
        <v>36</v>
      </c>
      <c r="B8" s="44">
        <v>4.5754099103388617E-2</v>
      </c>
      <c r="C8" s="28">
        <v>4.5754099103388617E-2</v>
      </c>
      <c r="D8" s="28">
        <v>4.5754099103388617E-2</v>
      </c>
      <c r="E8" s="28">
        <f t="shared" si="1"/>
        <v>4.5754099103388617E-2</v>
      </c>
      <c r="F8" s="29">
        <f t="shared" si="2"/>
        <v>0</v>
      </c>
      <c r="G8" s="44">
        <v>1.1076049869894276</v>
      </c>
      <c r="H8" s="28">
        <v>1.0848121437732943</v>
      </c>
      <c r="I8" s="28">
        <v>0.86487310412490648</v>
      </c>
      <c r="J8" s="28">
        <f t="shared" si="3"/>
        <v>1.0190967449625428</v>
      </c>
      <c r="K8" s="52">
        <f t="shared" si="4"/>
        <v>0.13404692077918384</v>
      </c>
      <c r="L8" s="44">
        <v>0.11133373711175751</v>
      </c>
      <c r="M8" s="28">
        <v>0.10904265640657582</v>
      </c>
      <c r="N8" s="28">
        <v>8.6934923497767824E-2</v>
      </c>
      <c r="O8" s="28">
        <f t="shared" si="5"/>
        <v>0.10243710567203372</v>
      </c>
      <c r="P8" s="29">
        <f t="shared" si="6"/>
        <v>1.3474067753373875E-2</v>
      </c>
      <c r="Q8" s="38">
        <v>8.1494776338830427E-2</v>
      </c>
      <c r="R8" s="28">
        <v>7.9817736526041516E-2</v>
      </c>
      <c r="S8" s="28">
        <v>6.3635177712324645E-2</v>
      </c>
      <c r="T8" s="28">
        <f t="shared" si="7"/>
        <v>7.4982563525732196E-2</v>
      </c>
      <c r="U8" s="29">
        <f t="shared" si="8"/>
        <v>9.862833732359114E-3</v>
      </c>
      <c r="V8" s="38">
        <f t="shared" si="9"/>
        <v>1.3461875995434043</v>
      </c>
      <c r="W8" s="28">
        <f t="shared" si="10"/>
        <v>1.3194266358093003</v>
      </c>
      <c r="X8" s="28">
        <f t="shared" si="11"/>
        <v>1.0611973044383876</v>
      </c>
      <c r="Y8" s="28">
        <f t="shared" si="12"/>
        <v>1.2422705132636975</v>
      </c>
      <c r="Z8" s="29">
        <f t="shared" si="13"/>
        <v>0.15738382226491623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x14ac:dyDescent="0.25">
      <c r="A9" s="16" t="s">
        <v>15</v>
      </c>
      <c r="B9" s="45">
        <v>4.5754099103388617E-2</v>
      </c>
      <c r="C9" s="23">
        <v>4.5754099103388617E-2</v>
      </c>
      <c r="D9" s="23">
        <v>4.5754099103388617E-2</v>
      </c>
      <c r="E9" s="23">
        <f t="shared" si="1"/>
        <v>4.5754099103388617E-2</v>
      </c>
      <c r="F9" s="32">
        <f t="shared" si="2"/>
        <v>0</v>
      </c>
      <c r="G9" s="45">
        <v>8.4219821626433114E-2</v>
      </c>
      <c r="H9" s="23">
        <v>0</v>
      </c>
      <c r="I9" s="23">
        <v>3.0815692655765607E-2</v>
      </c>
      <c r="J9" s="23">
        <f t="shared" si="3"/>
        <v>3.8345171427399571E-2</v>
      </c>
      <c r="K9" s="53">
        <f t="shared" si="4"/>
        <v>4.2611786827430956E-2</v>
      </c>
      <c r="L9" s="45">
        <v>8.4655699375664785E-3</v>
      </c>
      <c r="M9" s="23">
        <v>0</v>
      </c>
      <c r="N9" s="23">
        <v>3.0975178564146945E-3</v>
      </c>
      <c r="O9" s="23">
        <f t="shared" si="5"/>
        <v>3.854362597993724E-3</v>
      </c>
      <c r="P9" s="32">
        <f t="shared" si="6"/>
        <v>4.2832323149811988E-3</v>
      </c>
      <c r="Q9" s="39">
        <v>6.1966816756557908E-3</v>
      </c>
      <c r="R9" s="23">
        <v>0</v>
      </c>
      <c r="S9" s="23">
        <v>2.2673408030905911E-3</v>
      </c>
      <c r="T9" s="23">
        <f t="shared" si="7"/>
        <v>2.8213408262487936E-3</v>
      </c>
      <c r="U9" s="32">
        <f t="shared" si="8"/>
        <v>3.1352676068553595E-3</v>
      </c>
      <c r="V9" s="39">
        <f t="shared" si="9"/>
        <v>0.14463617234304399</v>
      </c>
      <c r="W9" s="23">
        <f t="shared" si="10"/>
        <v>4.5754099103388617E-2</v>
      </c>
      <c r="X9" s="23">
        <f t="shared" si="11"/>
        <v>8.1934650418659508E-2</v>
      </c>
      <c r="Y9" s="23">
        <f t="shared" si="12"/>
        <v>9.0774973955030702E-2</v>
      </c>
      <c r="Z9" s="32">
        <f t="shared" si="13"/>
        <v>5.0030286749267516E-2</v>
      </c>
    </row>
    <row r="10" spans="1:52" x14ac:dyDescent="0.25">
      <c r="A10" s="16" t="s">
        <v>19</v>
      </c>
      <c r="B10" s="43">
        <v>3.3806472984661703E-2</v>
      </c>
      <c r="C10" s="9">
        <v>3.3806472984661703E-2</v>
      </c>
      <c r="D10" s="9">
        <v>3.3806472984661703E-2</v>
      </c>
      <c r="E10" s="9">
        <f t="shared" si="1"/>
        <v>3.3806472984661703E-2</v>
      </c>
      <c r="F10" s="27">
        <f t="shared" si="2"/>
        <v>0</v>
      </c>
      <c r="G10" s="43">
        <v>2.0528163948779787</v>
      </c>
      <c r="H10" s="9">
        <v>0.98575723237317181</v>
      </c>
      <c r="I10" s="9">
        <v>1.8870471129599382</v>
      </c>
      <c r="J10" s="9">
        <f t="shared" si="3"/>
        <v>1.641873580070363</v>
      </c>
      <c r="K10" s="7">
        <f t="shared" si="4"/>
        <v>0.57422674963252152</v>
      </c>
      <c r="L10" s="43">
        <v>0.20634406989017309</v>
      </c>
      <c r="M10" s="9">
        <v>9.9085899625058232E-2</v>
      </c>
      <c r="N10" s="9">
        <v>0.18968134818788801</v>
      </c>
      <c r="O10" s="9">
        <f t="shared" si="5"/>
        <v>0.16503710590103979</v>
      </c>
      <c r="P10" s="27">
        <f t="shared" si="6"/>
        <v>5.7719864696434947E-2</v>
      </c>
      <c r="Q10" s="8">
        <v>0.15104104344996236</v>
      </c>
      <c r="R10" s="9">
        <v>7.2529526428904506E-2</v>
      </c>
      <c r="S10" s="9">
        <v>0.13884415853842105</v>
      </c>
      <c r="T10" s="9">
        <f t="shared" si="7"/>
        <v>0.12080490947242932</v>
      </c>
      <c r="U10" s="27">
        <f t="shared" si="8"/>
        <v>4.2250153329729166E-2</v>
      </c>
      <c r="V10" s="8">
        <f t="shared" si="9"/>
        <v>2.4440079812027764</v>
      </c>
      <c r="W10" s="9">
        <f t="shared" si="10"/>
        <v>1.1911791314117963</v>
      </c>
      <c r="X10" s="9">
        <f t="shared" si="11"/>
        <v>2.249379092670909</v>
      </c>
      <c r="Y10" s="9">
        <f t="shared" si="12"/>
        <v>1.9615220684284942</v>
      </c>
      <c r="Z10" s="27">
        <f t="shared" si="13"/>
        <v>0.67419676765868597</v>
      </c>
    </row>
    <row r="11" spans="1:52" s="2" customFormat="1" ht="13" customHeight="1" x14ac:dyDescent="0.25">
      <c r="A11" s="16" t="s">
        <v>23</v>
      </c>
      <c r="B11" s="43">
        <v>7.840067933225274E-2</v>
      </c>
      <c r="C11" s="9">
        <v>7.840067933225274E-2</v>
      </c>
      <c r="D11" s="9">
        <v>7.840067933225274E-2</v>
      </c>
      <c r="E11" s="9">
        <f t="shared" si="1"/>
        <v>7.840067933225274E-2</v>
      </c>
      <c r="F11" s="27">
        <f t="shared" si="2"/>
        <v>0</v>
      </c>
      <c r="G11" s="43">
        <v>1.5111058060302724</v>
      </c>
      <c r="H11" s="9">
        <v>0.19284844345071112</v>
      </c>
      <c r="I11" s="9">
        <v>2.6633230121423259</v>
      </c>
      <c r="J11" s="9">
        <f t="shared" si="3"/>
        <v>1.4557590872077697</v>
      </c>
      <c r="K11" s="7">
        <f t="shared" si="4"/>
        <v>1.2361668953265648</v>
      </c>
      <c r="L11" s="43">
        <v>0.15189264993642601</v>
      </c>
      <c r="M11" s="9">
        <v>1.9384652613303945E-2</v>
      </c>
      <c r="N11" s="9">
        <v>0.2677106979118164</v>
      </c>
      <c r="O11" s="9">
        <f t="shared" si="5"/>
        <v>0.14632933348718211</v>
      </c>
      <c r="P11" s="27">
        <f t="shared" si="6"/>
        <v>0.12425646486535637</v>
      </c>
      <c r="Q11" s="8">
        <v>0.11118334707165835</v>
      </c>
      <c r="R11" s="9">
        <v>1.4189301195749574E-2</v>
      </c>
      <c r="S11" s="9">
        <v>0.19596057777109926</v>
      </c>
      <c r="T11" s="9">
        <f t="shared" si="7"/>
        <v>0.10711107534616908</v>
      </c>
      <c r="U11" s="27">
        <f t="shared" si="8"/>
        <v>9.0954036714775477E-2</v>
      </c>
      <c r="V11" s="8">
        <f t="shared" si="9"/>
        <v>1.8525824823706094</v>
      </c>
      <c r="W11" s="9">
        <f t="shared" si="10"/>
        <v>0.30482307659201741</v>
      </c>
      <c r="X11" s="9">
        <f t="shared" si="11"/>
        <v>3.2053949671574946</v>
      </c>
      <c r="Y11" s="9">
        <f t="shared" si="12"/>
        <v>1.7876001753733739</v>
      </c>
      <c r="Z11" s="27">
        <f t="shared" si="13"/>
        <v>1.4513773969066965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s="2" customFormat="1" ht="13" customHeight="1" x14ac:dyDescent="0.25">
      <c r="A12" s="16" t="s">
        <v>27</v>
      </c>
      <c r="B12" s="43">
        <v>7.840067933225274E-2</v>
      </c>
      <c r="C12" s="9">
        <v>7.840067933225274E-2</v>
      </c>
      <c r="D12" s="9">
        <v>7.840067933225274E-2</v>
      </c>
      <c r="E12" s="9">
        <f t="shared" si="1"/>
        <v>7.840067933225274E-2</v>
      </c>
      <c r="F12" s="27">
        <f t="shared" si="2"/>
        <v>0</v>
      </c>
      <c r="G12" s="43">
        <v>1.4597895781621439</v>
      </c>
      <c r="H12" s="9">
        <v>1.0604484468237296</v>
      </c>
      <c r="I12" s="9">
        <v>1.0981286829505428</v>
      </c>
      <c r="J12" s="9">
        <f t="shared" si="3"/>
        <v>1.2061222359788055</v>
      </c>
      <c r="K12" s="7">
        <f t="shared" si="4"/>
        <v>0.22048875349189959</v>
      </c>
      <c r="L12" s="43">
        <v>0.14673446855394023</v>
      </c>
      <c r="M12" s="9">
        <v>0.10659367733631524</v>
      </c>
      <c r="N12" s="9">
        <v>0.1103812022685153</v>
      </c>
      <c r="O12" s="9">
        <f t="shared" si="5"/>
        <v>0.12123644938625693</v>
      </c>
      <c r="P12" s="27">
        <f t="shared" si="6"/>
        <v>2.2162988796294362E-2</v>
      </c>
      <c r="Q12" s="8">
        <v>0.10740762868668369</v>
      </c>
      <c r="R12" s="9">
        <v>7.8025117264648863E-2</v>
      </c>
      <c r="S12" s="9">
        <v>8.0797533831583543E-2</v>
      </c>
      <c r="T12" s="9">
        <f t="shared" si="7"/>
        <v>8.8743426594305355E-2</v>
      </c>
      <c r="U12" s="27">
        <f t="shared" si="8"/>
        <v>1.622300536935151E-2</v>
      </c>
      <c r="V12" s="8">
        <f t="shared" si="9"/>
        <v>1.7923323547350205</v>
      </c>
      <c r="W12" s="9">
        <f t="shared" si="10"/>
        <v>1.3234679207569464</v>
      </c>
      <c r="X12" s="9">
        <f t="shared" si="11"/>
        <v>1.3677080983828944</v>
      </c>
      <c r="Y12" s="9">
        <f t="shared" si="12"/>
        <v>1.4945027912916204</v>
      </c>
      <c r="Z12" s="27">
        <f t="shared" si="13"/>
        <v>0.25887474765754709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s="2" customFormat="1" ht="13" customHeight="1" thickBot="1" x14ac:dyDescent="0.3">
      <c r="A13" s="16" t="s">
        <v>31</v>
      </c>
      <c r="B13" s="40">
        <v>4.5754099103388617E-2</v>
      </c>
      <c r="C13" s="22">
        <v>4.5754099103388617E-2</v>
      </c>
      <c r="D13" s="22">
        <v>4.5754099103388617E-2</v>
      </c>
      <c r="E13" s="22">
        <f t="shared" si="1"/>
        <v>4.5754099103388617E-2</v>
      </c>
      <c r="F13" s="33">
        <f t="shared" si="2"/>
        <v>0</v>
      </c>
      <c r="G13" s="40">
        <v>0.98246846164504775</v>
      </c>
      <c r="H13" s="22">
        <v>0.8056812177430055</v>
      </c>
      <c r="I13" s="22">
        <v>1.0027143071188782</v>
      </c>
      <c r="J13" s="22">
        <f t="shared" si="3"/>
        <v>0.93028799550231034</v>
      </c>
      <c r="K13" s="49">
        <f t="shared" si="4"/>
        <v>0.10838639380662674</v>
      </c>
      <c r="L13" s="40">
        <v>9.87553204565218E-2</v>
      </c>
      <c r="M13" s="22">
        <v>8.098510023496007E-2</v>
      </c>
      <c r="N13" s="22">
        <v>0.1007903831946514</v>
      </c>
      <c r="O13" s="22">
        <f t="shared" si="5"/>
        <v>9.3510267962044424E-2</v>
      </c>
      <c r="P13" s="33">
        <f t="shared" si="6"/>
        <v>1.0894734509419102E-2</v>
      </c>
      <c r="Q13" s="35">
        <v>7.2287546988520593E-2</v>
      </c>
      <c r="R13" s="22">
        <v>5.9279988273463334E-2</v>
      </c>
      <c r="S13" s="22">
        <v>7.3777185142972199E-2</v>
      </c>
      <c r="T13" s="22">
        <f t="shared" si="7"/>
        <v>6.8448240134985364E-2</v>
      </c>
      <c r="U13" s="33">
        <f t="shared" si="8"/>
        <v>7.9747969945965572E-3</v>
      </c>
      <c r="V13" s="35">
        <f t="shared" si="9"/>
        <v>1.1992654281934787</v>
      </c>
      <c r="W13" s="22">
        <f t="shared" si="10"/>
        <v>0.99170040535481752</v>
      </c>
      <c r="X13" s="22">
        <f t="shared" si="11"/>
        <v>1.2230359745598907</v>
      </c>
      <c r="Y13" s="22">
        <f t="shared" si="12"/>
        <v>1.1380006027027292</v>
      </c>
      <c r="Z13" s="33">
        <f t="shared" si="13"/>
        <v>0.12725592531064245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x14ac:dyDescent="0.25">
      <c r="A14" s="24" t="s">
        <v>12</v>
      </c>
      <c r="B14" s="42">
        <v>4.5754099103388617E-2</v>
      </c>
      <c r="C14" s="25">
        <v>4.5754099103388617E-2</v>
      </c>
      <c r="D14" s="25">
        <v>4.5754099103388617E-2</v>
      </c>
      <c r="E14" s="25">
        <f t="shared" si="1"/>
        <v>4.5754099103388617E-2</v>
      </c>
      <c r="F14" s="26">
        <f t="shared" si="2"/>
        <v>0</v>
      </c>
      <c r="G14" s="42">
        <v>4.5178122981367939E-2</v>
      </c>
      <c r="H14" s="25">
        <v>0</v>
      </c>
      <c r="I14" s="25">
        <v>0</v>
      </c>
      <c r="J14" s="25">
        <f t="shared" si="3"/>
        <v>1.5059374327122647E-2</v>
      </c>
      <c r="K14" s="51">
        <f t="shared" si="4"/>
        <v>2.6083601464774796E-2</v>
      </c>
      <c r="L14" s="42">
        <v>4.5411941317471446E-3</v>
      </c>
      <c r="M14" s="25">
        <v>0</v>
      </c>
      <c r="N14" s="25">
        <v>0</v>
      </c>
      <c r="O14" s="25">
        <f t="shared" si="5"/>
        <v>1.5137313772490481E-3</v>
      </c>
      <c r="P14" s="26">
        <f t="shared" si="6"/>
        <v>2.6218596544065626E-3</v>
      </c>
      <c r="Q14" s="37">
        <v>3.3240921366580064E-3</v>
      </c>
      <c r="R14" s="25">
        <v>0</v>
      </c>
      <c r="S14" s="25">
        <v>0</v>
      </c>
      <c r="T14" s="25">
        <f t="shared" si="7"/>
        <v>1.1080307122193355E-3</v>
      </c>
      <c r="U14" s="26">
        <f t="shared" si="8"/>
        <v>1.9191654899106184E-3</v>
      </c>
      <c r="V14" s="37">
        <f t="shared" si="9"/>
        <v>9.87975083531617E-2</v>
      </c>
      <c r="W14" s="25">
        <f t="shared" si="10"/>
        <v>4.5754099103388617E-2</v>
      </c>
      <c r="X14" s="25">
        <f t="shared" si="11"/>
        <v>4.5754099103388617E-2</v>
      </c>
      <c r="Y14" s="25">
        <f t="shared" si="12"/>
        <v>6.3435235519979649E-2</v>
      </c>
      <c r="Z14" s="26">
        <f t="shared" si="13"/>
        <v>3.062462660909198E-2</v>
      </c>
    </row>
    <row r="15" spans="1:52" x14ac:dyDescent="0.25">
      <c r="A15" s="16" t="s">
        <v>16</v>
      </c>
      <c r="B15" s="43">
        <v>9.4133901584514792</v>
      </c>
      <c r="C15" s="9">
        <v>15.545182223430198</v>
      </c>
      <c r="D15" s="9">
        <v>11.347608757622583</v>
      </c>
      <c r="E15" s="9">
        <f t="shared" si="1"/>
        <v>12.102060379834754</v>
      </c>
      <c r="F15" s="27">
        <f t="shared" si="2"/>
        <v>3.1347434376241883</v>
      </c>
      <c r="G15" s="43">
        <v>20.190757797391612</v>
      </c>
      <c r="H15" s="9">
        <v>25.49033634688902</v>
      </c>
      <c r="I15" s="9">
        <v>30.130858011612329</v>
      </c>
      <c r="J15" s="9">
        <f t="shared" si="3"/>
        <v>25.270650718630989</v>
      </c>
      <c r="K15" s="7">
        <f t="shared" si="4"/>
        <v>4.973690219407997</v>
      </c>
      <c r="L15" s="43">
        <v>2.0295254599855128</v>
      </c>
      <c r="M15" s="9">
        <v>2.5622260996211179</v>
      </c>
      <c r="N15" s="9">
        <v>3.0286799574048517</v>
      </c>
      <c r="O15" s="9">
        <f t="shared" si="5"/>
        <v>2.5401438390038273</v>
      </c>
      <c r="P15" s="27">
        <f t="shared" si="6"/>
        <v>0.49994314387118177</v>
      </c>
      <c r="Q15" s="8">
        <v>1.4855849424101883</v>
      </c>
      <c r="R15" s="9">
        <v>1.8755145415493781</v>
      </c>
      <c r="S15" s="9">
        <v>2.2169524003568277</v>
      </c>
      <c r="T15" s="9">
        <f t="shared" si="7"/>
        <v>1.8593506281054648</v>
      </c>
      <c r="U15" s="27">
        <f t="shared" si="8"/>
        <v>0.36595155923864892</v>
      </c>
      <c r="V15" s="8">
        <f t="shared" si="9"/>
        <v>33.119258358238795</v>
      </c>
      <c r="W15" s="9">
        <f t="shared" si="10"/>
        <v>45.473259211489719</v>
      </c>
      <c r="X15" s="9">
        <f t="shared" si="11"/>
        <v>46.724099126996592</v>
      </c>
      <c r="Y15" s="9">
        <f t="shared" si="12"/>
        <v>41.772205565575035</v>
      </c>
      <c r="Z15" s="27">
        <f t="shared" si="13"/>
        <v>7.5197255038509896</v>
      </c>
    </row>
    <row r="16" spans="1:52" ht="13" customHeight="1" x14ac:dyDescent="0.25">
      <c r="A16" s="16" t="s">
        <v>20</v>
      </c>
      <c r="B16" s="43">
        <v>6.1538977275005173</v>
      </c>
      <c r="C16" s="9">
        <v>5.3971007514979075</v>
      </c>
      <c r="D16" s="9">
        <v>5.8645659756429547</v>
      </c>
      <c r="E16" s="9">
        <f t="shared" si="1"/>
        <v>5.8051881515471271</v>
      </c>
      <c r="F16" s="27">
        <f t="shared" si="2"/>
        <v>0.38187656411128457</v>
      </c>
      <c r="G16" s="43">
        <v>33.08233170236894</v>
      </c>
      <c r="H16" s="9">
        <v>30.258501267135376</v>
      </c>
      <c r="I16" s="9">
        <v>29.156027751867715</v>
      </c>
      <c r="J16" s="9">
        <f t="shared" si="3"/>
        <v>30.832286907124011</v>
      </c>
      <c r="K16" s="7">
        <f t="shared" si="4"/>
        <v>2.0250649738769511</v>
      </c>
      <c r="L16" s="43">
        <v>3.3253548548988818</v>
      </c>
      <c r="M16" s="9">
        <v>3.041510344430391</v>
      </c>
      <c r="N16" s="9">
        <v>2.9306924102721941</v>
      </c>
      <c r="O16" s="9">
        <f t="shared" si="5"/>
        <v>3.0991858698671559</v>
      </c>
      <c r="P16" s="27">
        <f t="shared" si="6"/>
        <v>0.20355456510597719</v>
      </c>
      <c r="Q16" s="8">
        <v>2.4341143769852773</v>
      </c>
      <c r="R16" s="9">
        <v>2.2263440685798872</v>
      </c>
      <c r="S16" s="9">
        <v>2.1452268529645697</v>
      </c>
      <c r="T16" s="9">
        <f t="shared" si="7"/>
        <v>2.2685617661765782</v>
      </c>
      <c r="U16" s="27">
        <f t="shared" si="8"/>
        <v>0.14899916401268148</v>
      </c>
      <c r="V16" s="8">
        <f t="shared" si="9"/>
        <v>44.995698661753615</v>
      </c>
      <c r="W16" s="9">
        <f t="shared" si="10"/>
        <v>40.923456431643558</v>
      </c>
      <c r="X16" s="9">
        <f t="shared" si="11"/>
        <v>40.096512990747435</v>
      </c>
      <c r="Y16" s="9">
        <f t="shared" si="12"/>
        <v>42.005222694714867</v>
      </c>
      <c r="Z16" s="27">
        <f t="shared" si="13"/>
        <v>2.6226263069083098</v>
      </c>
    </row>
    <row r="17" spans="1:52" s="2" customFormat="1" ht="13" customHeight="1" x14ac:dyDescent="0.25">
      <c r="A17" s="16" t="s">
        <v>24</v>
      </c>
      <c r="B17" s="43">
        <v>17.886910500207314</v>
      </c>
      <c r="C17" s="9">
        <v>1.3353230573740873</v>
      </c>
      <c r="D17" s="9">
        <v>8.6318531658723909</v>
      </c>
      <c r="E17" s="9">
        <f t="shared" si="1"/>
        <v>9.284695574484596</v>
      </c>
      <c r="F17" s="27">
        <f t="shared" si="2"/>
        <v>8.2950837323863471</v>
      </c>
      <c r="G17" s="43">
        <v>23.81197893874759</v>
      </c>
      <c r="H17" s="9">
        <v>14.011041163283934</v>
      </c>
      <c r="I17" s="9">
        <v>26.661894756332405</v>
      </c>
      <c r="J17" s="9">
        <f t="shared" si="3"/>
        <v>21.494971619454642</v>
      </c>
      <c r="K17" s="7">
        <f t="shared" si="4"/>
        <v>6.6360693446067787</v>
      </c>
      <c r="L17" s="43">
        <v>2.3935217287916899</v>
      </c>
      <c r="M17" s="9">
        <v>1.4083554984480733</v>
      </c>
      <c r="N17" s="9">
        <v>2.6799882779249287</v>
      </c>
      <c r="O17" s="9">
        <f t="shared" si="5"/>
        <v>2.1606218350548971</v>
      </c>
      <c r="P17" s="27">
        <f t="shared" si="6"/>
        <v>0.66704141688276508</v>
      </c>
      <c r="Q17" s="8">
        <v>1.7520252441917721</v>
      </c>
      <c r="R17" s="9">
        <v>1.03089700686484</v>
      </c>
      <c r="S17" s="9">
        <v>1.9617148491201999</v>
      </c>
      <c r="T17" s="9">
        <f t="shared" si="7"/>
        <v>1.5815457000589372</v>
      </c>
      <c r="U17" s="27">
        <f t="shared" si="8"/>
        <v>0.48826521490992536</v>
      </c>
      <c r="V17" s="8">
        <f t="shared" si="9"/>
        <v>45.844436411938368</v>
      </c>
      <c r="W17" s="9">
        <f t="shared" si="10"/>
        <v>17.785616725970936</v>
      </c>
      <c r="X17" s="9">
        <f t="shared" si="11"/>
        <v>39.93545104924992</v>
      </c>
      <c r="Y17" s="9">
        <f t="shared" si="12"/>
        <v>34.521834729053076</v>
      </c>
      <c r="Z17" s="27">
        <f t="shared" si="13"/>
        <v>14.792050966283707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s="2" customFormat="1" ht="13" customHeight="1" thickBot="1" x14ac:dyDescent="0.3">
      <c r="A18" s="17" t="s">
        <v>28</v>
      </c>
      <c r="B18" s="44">
        <v>5.6947094868556594</v>
      </c>
      <c r="C18" s="28">
        <v>12.406778816595681</v>
      </c>
      <c r="D18" s="28">
        <v>11.964619016947694</v>
      </c>
      <c r="E18" s="28">
        <f t="shared" si="1"/>
        <v>10.022035773466344</v>
      </c>
      <c r="F18" s="29">
        <f t="shared" si="2"/>
        <v>3.754089891731426</v>
      </c>
      <c r="G18" s="44">
        <v>15.18840938626192</v>
      </c>
      <c r="H18" s="28">
        <v>20.941320212631759</v>
      </c>
      <c r="I18" s="28">
        <v>16.323426098974402</v>
      </c>
      <c r="J18" s="28">
        <f t="shared" si="3"/>
        <v>17.484385232622692</v>
      </c>
      <c r="K18" s="52">
        <f t="shared" si="4"/>
        <v>3.0471076985465961</v>
      </c>
      <c r="L18" s="44">
        <v>1.5267016649609721</v>
      </c>
      <c r="M18" s="28">
        <v>2.1049701533607608</v>
      </c>
      <c r="N18" s="28">
        <v>1.6407907615206183</v>
      </c>
      <c r="O18" s="28">
        <f t="shared" si="5"/>
        <v>1.757487526614117</v>
      </c>
      <c r="P18" s="29">
        <f t="shared" si="6"/>
        <v>0.30628779343374091</v>
      </c>
      <c r="Q18" s="38">
        <v>1.1175247858357855</v>
      </c>
      <c r="R18" s="28">
        <v>1.540809428465082</v>
      </c>
      <c r="S18" s="28">
        <v>1.2010364476916571</v>
      </c>
      <c r="T18" s="28">
        <f t="shared" si="7"/>
        <v>1.2864568873308417</v>
      </c>
      <c r="U18" s="29">
        <f t="shared" si="8"/>
        <v>0.22419848528160446</v>
      </c>
      <c r="V18" s="38">
        <f t="shared" si="9"/>
        <v>23.527345323914339</v>
      </c>
      <c r="W18" s="28">
        <f t="shared" si="10"/>
        <v>36.993878611053283</v>
      </c>
      <c r="X18" s="28">
        <f t="shared" si="11"/>
        <v>31.129872325134372</v>
      </c>
      <c r="Y18" s="28">
        <f t="shared" si="12"/>
        <v>30.550365420033998</v>
      </c>
      <c r="Z18" s="29">
        <f t="shared" si="13"/>
        <v>6.7519442298644252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x14ac:dyDescent="0.25">
      <c r="A19" s="24" t="s">
        <v>13</v>
      </c>
      <c r="B19" s="42">
        <v>4.5754099103388617E-2</v>
      </c>
      <c r="C19" s="25">
        <v>4.5754099103388617E-2</v>
      </c>
      <c r="D19" s="25">
        <v>4.5754099103388617E-2</v>
      </c>
      <c r="E19" s="25">
        <f t="shared" si="1"/>
        <v>4.5754099103388617E-2</v>
      </c>
      <c r="F19" s="26">
        <f t="shared" si="2"/>
        <v>0</v>
      </c>
      <c r="G19" s="42">
        <v>4.7296718200718638E-2</v>
      </c>
      <c r="H19" s="25">
        <v>7.1967816800303452E-2</v>
      </c>
      <c r="I19" s="25">
        <v>0</v>
      </c>
      <c r="J19" s="25">
        <f t="shared" si="3"/>
        <v>3.9754845000340697E-2</v>
      </c>
      <c r="K19" s="51">
        <f t="shared" si="4"/>
        <v>3.6571868318127317E-2</v>
      </c>
      <c r="L19" s="42">
        <v>4.7541501277638624E-3</v>
      </c>
      <c r="M19" s="25">
        <v>7.2340284580432162E-3</v>
      </c>
      <c r="N19" s="25">
        <v>0</v>
      </c>
      <c r="O19" s="25">
        <f t="shared" si="5"/>
        <v>3.9960595286023595E-3</v>
      </c>
      <c r="P19" s="26">
        <f t="shared" si="6"/>
        <v>3.6761145181220299E-3</v>
      </c>
      <c r="Q19" s="37">
        <v>3.4799730198082275E-3</v>
      </c>
      <c r="R19" s="25">
        <v>5.2952101178925376E-3</v>
      </c>
      <c r="S19" s="25">
        <v>0</v>
      </c>
      <c r="T19" s="25">
        <f t="shared" si="7"/>
        <v>2.925061045900255E-3</v>
      </c>
      <c r="U19" s="26">
        <f t="shared" si="8"/>
        <v>2.6908656641028567E-3</v>
      </c>
      <c r="V19" s="37">
        <f t="shared" si="9"/>
        <v>0.10128494045167934</v>
      </c>
      <c r="W19" s="25">
        <f t="shared" si="10"/>
        <v>0.13025115447962782</v>
      </c>
      <c r="X19" s="25">
        <f t="shared" si="11"/>
        <v>4.5754099103388617E-2</v>
      </c>
      <c r="Y19" s="25">
        <f t="shared" si="12"/>
        <v>9.2430064678231935E-2</v>
      </c>
      <c r="Z19" s="26">
        <f t="shared" si="13"/>
        <v>4.2938848500352164E-2</v>
      </c>
    </row>
    <row r="20" spans="1:52" x14ac:dyDescent="0.25">
      <c r="A20" s="16" t="s">
        <v>17</v>
      </c>
      <c r="B20" s="43">
        <v>2.2019048072758856</v>
      </c>
      <c r="C20" s="9">
        <v>2.6070131002113235</v>
      </c>
      <c r="D20" s="9">
        <v>7.3307524245722364</v>
      </c>
      <c r="E20" s="9">
        <f t="shared" si="1"/>
        <v>4.0465567773531488</v>
      </c>
      <c r="F20" s="27">
        <f t="shared" si="2"/>
        <v>2.8514003523112756</v>
      </c>
      <c r="G20" s="43">
        <v>15.235544274934716</v>
      </c>
      <c r="H20" s="9">
        <v>17.581611031483643</v>
      </c>
      <c r="I20" s="9">
        <v>15.725339149683839</v>
      </c>
      <c r="J20" s="9">
        <f t="shared" si="3"/>
        <v>16.180831485367399</v>
      </c>
      <c r="K20" s="7">
        <f t="shared" si="4"/>
        <v>1.2375832325326042</v>
      </c>
      <c r="L20" s="43">
        <v>1.5314395483814445</v>
      </c>
      <c r="M20" s="9">
        <v>1.7672604254887312</v>
      </c>
      <c r="N20" s="9">
        <v>1.5806725280669407</v>
      </c>
      <c r="O20" s="9">
        <f t="shared" si="5"/>
        <v>1.6264575006457054</v>
      </c>
      <c r="P20" s="27">
        <f t="shared" si="6"/>
        <v>0.1243988316080227</v>
      </c>
      <c r="Q20" s="8">
        <v>1.1209928518478269</v>
      </c>
      <c r="R20" s="9">
        <v>1.2936105159489955</v>
      </c>
      <c r="S20" s="9">
        <v>1.1570307211590511</v>
      </c>
      <c r="T20" s="9">
        <f t="shared" si="7"/>
        <v>1.1905446963186244</v>
      </c>
      <c r="U20" s="27">
        <f t="shared" si="8"/>
        <v>9.105824722771319E-2</v>
      </c>
      <c r="V20" s="8">
        <f t="shared" si="9"/>
        <v>20.089881482439875</v>
      </c>
      <c r="W20" s="9">
        <f t="shared" si="10"/>
        <v>23.249495073132692</v>
      </c>
      <c r="X20" s="9">
        <f t="shared" si="11"/>
        <v>25.793794823482067</v>
      </c>
      <c r="Y20" s="9">
        <f t="shared" si="12"/>
        <v>23.044390459684877</v>
      </c>
      <c r="Z20" s="27">
        <f t="shared" si="13"/>
        <v>2.8574827693921416</v>
      </c>
    </row>
    <row r="21" spans="1:52" ht="13" customHeight="1" x14ac:dyDescent="0.25">
      <c r="A21" s="16" t="s">
        <v>21</v>
      </c>
      <c r="B21" s="43">
        <v>3.8883277817397093</v>
      </c>
      <c r="C21" s="9">
        <v>1.9997138119360631</v>
      </c>
      <c r="D21" s="9">
        <v>4.416983417888531</v>
      </c>
      <c r="E21" s="9">
        <f t="shared" si="1"/>
        <v>3.4350083371881013</v>
      </c>
      <c r="F21" s="27">
        <f t="shared" si="2"/>
        <v>1.2707958042391523</v>
      </c>
      <c r="G21" s="43">
        <v>21.301137748648465</v>
      </c>
      <c r="H21" s="9">
        <v>19.120788207510198</v>
      </c>
      <c r="I21" s="9">
        <v>20.016417174867559</v>
      </c>
      <c r="J21" s="9">
        <f t="shared" si="3"/>
        <v>20.14611437700874</v>
      </c>
      <c r="K21" s="7">
        <f t="shared" si="4"/>
        <v>1.095945734773351</v>
      </c>
      <c r="L21" s="43">
        <v>2.1411381297003862</v>
      </c>
      <c r="M21" s="9">
        <v>1.9219747406977448</v>
      </c>
      <c r="N21" s="9">
        <v>2.0120011681450163</v>
      </c>
      <c r="O21" s="9">
        <f t="shared" si="5"/>
        <v>2.0250380128477157</v>
      </c>
      <c r="P21" s="27">
        <f t="shared" si="6"/>
        <v>0.11016177767098945</v>
      </c>
      <c r="Q21" s="8">
        <v>1.5672838936082683</v>
      </c>
      <c r="R21" s="9">
        <v>1.406859283496585</v>
      </c>
      <c r="S21" s="9">
        <v>1.4727573999142052</v>
      </c>
      <c r="T21" s="9">
        <f t="shared" si="7"/>
        <v>1.4823001923396861</v>
      </c>
      <c r="U21" s="27">
        <f t="shared" si="8"/>
        <v>8.0636918020397227E-2</v>
      </c>
      <c r="V21" s="8">
        <f t="shared" si="9"/>
        <v>28.89788755369683</v>
      </c>
      <c r="W21" s="9">
        <f t="shared" si="10"/>
        <v>24.449336043640592</v>
      </c>
      <c r="X21" s="9">
        <f t="shared" si="11"/>
        <v>27.918159160815311</v>
      </c>
      <c r="Y21" s="9">
        <f t="shared" si="12"/>
        <v>27.088460919384243</v>
      </c>
      <c r="Z21" s="27">
        <f t="shared" si="13"/>
        <v>2.3374563125930847</v>
      </c>
    </row>
    <row r="22" spans="1:52" s="2" customFormat="1" ht="13" customHeight="1" x14ac:dyDescent="0.25">
      <c r="A22" s="16" t="s">
        <v>25</v>
      </c>
      <c r="B22" s="43">
        <v>13.912763805305634</v>
      </c>
      <c r="C22" s="9">
        <v>2.0194581613077958</v>
      </c>
      <c r="D22" s="9">
        <v>2.5633292913098478</v>
      </c>
      <c r="E22" s="9">
        <f t="shared" si="1"/>
        <v>6.1651837526410924</v>
      </c>
      <c r="F22" s="27">
        <f t="shared" si="2"/>
        <v>6.7151095639495368</v>
      </c>
      <c r="G22" s="43">
        <v>17.210422994678083</v>
      </c>
      <c r="H22" s="9">
        <v>15.999186558299488</v>
      </c>
      <c r="I22" s="9">
        <v>17.148042933141667</v>
      </c>
      <c r="J22" s="9">
        <f t="shared" si="3"/>
        <v>16.785884162039746</v>
      </c>
      <c r="K22" s="7">
        <f t="shared" si="4"/>
        <v>0.68201367861452733</v>
      </c>
      <c r="L22" s="43">
        <v>1.7299495142936967</v>
      </c>
      <c r="M22" s="9">
        <v>1.6081989980248099</v>
      </c>
      <c r="N22" s="9">
        <v>1.7236792234827212</v>
      </c>
      <c r="O22" s="9">
        <f t="shared" si="5"/>
        <v>1.6872759119337426</v>
      </c>
      <c r="P22" s="27">
        <f t="shared" si="6"/>
        <v>6.8554342471750934E-2</v>
      </c>
      <c r="Q22" s="8">
        <v>1.2662994380877979</v>
      </c>
      <c r="R22" s="9">
        <v>1.1771797215502109</v>
      </c>
      <c r="S22" s="9">
        <v>1.2617096707766824</v>
      </c>
      <c r="T22" s="9">
        <f t="shared" si="7"/>
        <v>1.2350629434715636</v>
      </c>
      <c r="U22" s="27">
        <f t="shared" si="8"/>
        <v>5.018084321720772E-2</v>
      </c>
      <c r="V22" s="8">
        <f t="shared" si="9"/>
        <v>34.119435752365213</v>
      </c>
      <c r="W22" s="9">
        <f t="shared" si="10"/>
        <v>20.804023439182306</v>
      </c>
      <c r="X22" s="9">
        <f t="shared" si="11"/>
        <v>22.696761118710921</v>
      </c>
      <c r="Y22" s="9">
        <f t="shared" si="12"/>
        <v>25.873406770086149</v>
      </c>
      <c r="Z22" s="27">
        <f t="shared" si="13"/>
        <v>7.2037045652439504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s="2" customFormat="1" ht="13" customHeight="1" thickBot="1" x14ac:dyDescent="0.3">
      <c r="A23" s="17" t="s">
        <v>29</v>
      </c>
      <c r="B23" s="44">
        <v>7.9095568441009094</v>
      </c>
      <c r="C23" s="28">
        <v>7.4203342589311898</v>
      </c>
      <c r="D23" s="28">
        <v>7.196249309260824</v>
      </c>
      <c r="E23" s="28">
        <f t="shared" si="1"/>
        <v>7.5087134707643086</v>
      </c>
      <c r="F23" s="29">
        <f t="shared" si="2"/>
        <v>0.36477400349818284</v>
      </c>
      <c r="G23" s="44">
        <v>13.128077846698529</v>
      </c>
      <c r="H23" s="28">
        <v>17.713885082630728</v>
      </c>
      <c r="I23" s="28">
        <v>18.287584699149296</v>
      </c>
      <c r="J23" s="28">
        <f t="shared" si="3"/>
        <v>16.376515876159516</v>
      </c>
      <c r="K23" s="52">
        <f t="shared" si="4"/>
        <v>2.8278163016601221</v>
      </c>
      <c r="L23" s="44">
        <v>1.319602191156416</v>
      </c>
      <c r="M23" s="28">
        <v>1.7805562887342954</v>
      </c>
      <c r="N23" s="28">
        <v>1.8382231673028042</v>
      </c>
      <c r="O23" s="28">
        <f t="shared" si="5"/>
        <v>1.6461272157311722</v>
      </c>
      <c r="P23" s="29">
        <f t="shared" si="6"/>
        <v>0.28424515998714389</v>
      </c>
      <c r="Q23" s="38">
        <v>0.96593079702851126</v>
      </c>
      <c r="R23" s="28">
        <v>1.3033429064133635</v>
      </c>
      <c r="S23" s="28">
        <v>1.3455542746204836</v>
      </c>
      <c r="T23" s="28">
        <f t="shared" si="7"/>
        <v>1.2049426593541195</v>
      </c>
      <c r="U23" s="29">
        <f t="shared" si="8"/>
        <v>0.20806357838590012</v>
      </c>
      <c r="V23" s="38">
        <f t="shared" si="9"/>
        <v>23.323167678984369</v>
      </c>
      <c r="W23" s="28">
        <f t="shared" si="10"/>
        <v>28.218118536709575</v>
      </c>
      <c r="X23" s="28">
        <f t="shared" si="11"/>
        <v>28.667611450333407</v>
      </c>
      <c r="Y23" s="28">
        <f t="shared" si="12"/>
        <v>26.736299222009119</v>
      </c>
      <c r="Z23" s="29">
        <f t="shared" si="13"/>
        <v>2.9643905220706639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x14ac:dyDescent="0.25">
      <c r="A24" s="16" t="s">
        <v>14</v>
      </c>
      <c r="B24" s="45">
        <v>4.5754099103388617E-2</v>
      </c>
      <c r="C24" s="23">
        <v>4.5754099103388617E-2</v>
      </c>
      <c r="D24" s="23">
        <v>4.5754099103388617E-2</v>
      </c>
      <c r="E24" s="23">
        <f t="shared" si="1"/>
        <v>4.5754099103388617E-2</v>
      </c>
      <c r="F24" s="32">
        <f t="shared" si="2"/>
        <v>0</v>
      </c>
      <c r="G24" s="45">
        <v>0</v>
      </c>
      <c r="H24" s="23">
        <v>3.8018478553962447E-2</v>
      </c>
      <c r="I24" s="23">
        <v>0.11542893983454314</v>
      </c>
      <c r="J24" s="23">
        <f t="shared" si="3"/>
        <v>5.1149139462835197E-2</v>
      </c>
      <c r="K24" s="53">
        <f t="shared" si="4"/>
        <v>5.8824065906391526E-2</v>
      </c>
      <c r="L24" s="45">
        <v>0</v>
      </c>
      <c r="M24" s="23">
        <v>3.8215242315049656E-3</v>
      </c>
      <c r="N24" s="23">
        <v>1.1602633965705106E-2</v>
      </c>
      <c r="O24" s="23">
        <f t="shared" si="5"/>
        <v>5.1413860657366908E-3</v>
      </c>
      <c r="P24" s="32">
        <f t="shared" si="6"/>
        <v>5.9128508506159343E-3</v>
      </c>
      <c r="Q24" s="39">
        <v>0</v>
      </c>
      <c r="R24" s="23">
        <v>2.7973035900815788E-3</v>
      </c>
      <c r="S24" s="23">
        <v>8.4929697368130337E-3</v>
      </c>
      <c r="T24" s="23">
        <f t="shared" si="7"/>
        <v>3.7634244422982042E-3</v>
      </c>
      <c r="U24" s="32">
        <f t="shared" si="8"/>
        <v>4.3281261376514144E-3</v>
      </c>
      <c r="V24" s="39">
        <f t="shared" si="9"/>
        <v>4.5754099103388617E-2</v>
      </c>
      <c r="W24" s="23">
        <f t="shared" si="10"/>
        <v>9.0391405478937606E-2</v>
      </c>
      <c r="X24" s="23">
        <f t="shared" si="11"/>
        <v>0.18127864264044991</v>
      </c>
      <c r="Y24" s="23">
        <f t="shared" si="12"/>
        <v>0.10580804907425871</v>
      </c>
      <c r="Z24" s="32">
        <f t="shared" si="13"/>
        <v>6.9065042894658868E-2</v>
      </c>
    </row>
    <row r="25" spans="1:52" x14ac:dyDescent="0.25">
      <c r="A25" s="16" t="s">
        <v>18</v>
      </c>
      <c r="B25" s="43">
        <v>6.5956773300550315</v>
      </c>
      <c r="C25" s="9">
        <v>11.65141415348603</v>
      </c>
      <c r="D25" s="9">
        <v>6.7133517964756528</v>
      </c>
      <c r="E25" s="9">
        <f t="shared" si="1"/>
        <v>8.3201477600055718</v>
      </c>
      <c r="F25" s="27">
        <f t="shared" si="2"/>
        <v>2.8855612380022473</v>
      </c>
      <c r="G25" s="43">
        <v>24.851948577101968</v>
      </c>
      <c r="H25" s="9">
        <v>22.362370985034566</v>
      </c>
      <c r="I25" s="9">
        <v>23.923328385755738</v>
      </c>
      <c r="J25" s="9">
        <f t="shared" si="3"/>
        <v>23.712549315964093</v>
      </c>
      <c r="K25" s="7">
        <f t="shared" si="4"/>
        <v>1.258101748241256</v>
      </c>
      <c r="L25" s="43">
        <v>2.4980569265208605</v>
      </c>
      <c r="M25" s="9">
        <v>2.2478106921589709</v>
      </c>
      <c r="N25" s="9">
        <v>2.404714302142628</v>
      </c>
      <c r="O25" s="9">
        <f t="shared" si="5"/>
        <v>2.3835273069408198</v>
      </c>
      <c r="P25" s="27">
        <f t="shared" si="6"/>
        <v>0.126461302489487</v>
      </c>
      <c r="Q25" s="8">
        <v>1.82854358247339</v>
      </c>
      <c r="R25" s="9">
        <v>1.6453667537059755</v>
      </c>
      <c r="S25" s="9">
        <v>1.7602180551541406</v>
      </c>
      <c r="T25" s="9">
        <f t="shared" si="7"/>
        <v>1.7447094637778353</v>
      </c>
      <c r="U25" s="27">
        <f t="shared" si="8"/>
        <v>9.2567947769082462E-2</v>
      </c>
      <c r="V25" s="8">
        <f t="shared" si="9"/>
        <v>35.774226416151251</v>
      </c>
      <c r="W25" s="9">
        <f t="shared" si="10"/>
        <v>37.906962584385546</v>
      </c>
      <c r="X25" s="9">
        <f t="shared" si="11"/>
        <v>34.801612539528158</v>
      </c>
      <c r="Y25" s="9">
        <f t="shared" si="12"/>
        <v>36.160933846688316</v>
      </c>
      <c r="Z25" s="27">
        <f t="shared" si="13"/>
        <v>1.5883817875115485</v>
      </c>
    </row>
    <row r="26" spans="1:52" ht="13" customHeight="1" x14ac:dyDescent="0.25">
      <c r="A26" s="16" t="s">
        <v>22</v>
      </c>
      <c r="B26" s="43">
        <v>7.1340347093879553</v>
      </c>
      <c r="C26" s="9">
        <v>4.5526724315864797</v>
      </c>
      <c r="D26" s="9">
        <v>3.5616132252172363</v>
      </c>
      <c r="E26" s="9">
        <f t="shared" si="1"/>
        <v>5.0827734553972235</v>
      </c>
      <c r="F26" s="27">
        <f t="shared" si="2"/>
        <v>1.8442624912753167</v>
      </c>
      <c r="G26" s="43">
        <v>27.639429493025322</v>
      </c>
      <c r="H26" s="9">
        <v>23.319056059576358</v>
      </c>
      <c r="I26" s="9">
        <v>24.532169272355418</v>
      </c>
      <c r="J26" s="9">
        <f t="shared" si="3"/>
        <v>25.163551608319029</v>
      </c>
      <c r="K26" s="7">
        <f t="shared" si="4"/>
        <v>2.228315370798768</v>
      </c>
      <c r="L26" s="43">
        <v>2.7782476724482392</v>
      </c>
      <c r="M26" s="9">
        <v>2.34397432977249</v>
      </c>
      <c r="N26" s="9">
        <v>2.4659134950027317</v>
      </c>
      <c r="O26" s="9">
        <f t="shared" si="5"/>
        <v>2.529378499074487</v>
      </c>
      <c r="P26" s="27">
        <f t="shared" si="6"/>
        <v>0.22398479657347975</v>
      </c>
      <c r="Q26" s="8">
        <v>2.0336393850928673</v>
      </c>
      <c r="R26" s="9">
        <v>1.7157572242187495</v>
      </c>
      <c r="S26" s="9">
        <v>1.8050150292218008</v>
      </c>
      <c r="T26" s="9">
        <f t="shared" si="7"/>
        <v>1.851470546177806</v>
      </c>
      <c r="U26" s="27">
        <f t="shared" si="8"/>
        <v>0.16395381466204709</v>
      </c>
      <c r="V26" s="8">
        <f t="shared" si="9"/>
        <v>39.585351259954386</v>
      </c>
      <c r="W26" s="9">
        <f t="shared" si="10"/>
        <v>31.931460045154076</v>
      </c>
      <c r="X26" s="9">
        <f t="shared" si="11"/>
        <v>32.364711021797184</v>
      </c>
      <c r="Y26" s="9">
        <f t="shared" si="12"/>
        <v>34.627174108968546</v>
      </c>
      <c r="Z26" s="27">
        <f t="shared" si="13"/>
        <v>4.299368220751651</v>
      </c>
    </row>
    <row r="27" spans="1:52" s="2" customFormat="1" ht="13" customHeight="1" x14ac:dyDescent="0.25">
      <c r="A27" s="16" t="s">
        <v>26</v>
      </c>
      <c r="B27" s="43">
        <v>0.86960171786947316</v>
      </c>
      <c r="C27" s="9">
        <v>2.8991487324800627</v>
      </c>
      <c r="D27" s="9">
        <v>3.667495216486782</v>
      </c>
      <c r="E27" s="9">
        <f t="shared" si="1"/>
        <v>2.4787485556121056</v>
      </c>
      <c r="F27" s="27">
        <f t="shared" si="2"/>
        <v>1.4455463461730345</v>
      </c>
      <c r="G27" s="43">
        <v>6.3211165045455324</v>
      </c>
      <c r="H27" s="9">
        <v>19.955285301952724</v>
      </c>
      <c r="I27" s="9">
        <v>20.594788878032357</v>
      </c>
      <c r="J27" s="9">
        <f t="shared" si="3"/>
        <v>15.623730228176873</v>
      </c>
      <c r="K27" s="7">
        <f t="shared" si="4"/>
        <v>8.0626427289242582</v>
      </c>
      <c r="L27" s="43">
        <v>0.63538312975886013</v>
      </c>
      <c r="M27" s="9">
        <v>2.005856342193348</v>
      </c>
      <c r="N27" s="9">
        <v>2.070137673405843</v>
      </c>
      <c r="O27" s="9">
        <f t="shared" si="5"/>
        <v>1.5704590484526839</v>
      </c>
      <c r="P27" s="27">
        <f t="shared" si="6"/>
        <v>0.81043707508753304</v>
      </c>
      <c r="Q27" s="8">
        <v>0.46509178073477292</v>
      </c>
      <c r="R27" s="9">
        <v>1.4682594711680466</v>
      </c>
      <c r="S27" s="9">
        <v>1.5153125284517164</v>
      </c>
      <c r="T27" s="9">
        <f t="shared" si="7"/>
        <v>1.1495545934515119</v>
      </c>
      <c r="U27" s="27">
        <f t="shared" si="8"/>
        <v>0.59322887998142604</v>
      </c>
      <c r="V27" s="8">
        <f t="shared" si="9"/>
        <v>8.2911931329086386</v>
      </c>
      <c r="W27" s="9">
        <f t="shared" si="10"/>
        <v>26.328549847794179</v>
      </c>
      <c r="X27" s="9">
        <f t="shared" si="11"/>
        <v>27.847734296376697</v>
      </c>
      <c r="Y27" s="9">
        <f t="shared" si="12"/>
        <v>20.82249242569317</v>
      </c>
      <c r="Z27" s="27">
        <f t="shared" si="13"/>
        <v>10.878974070251777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s="2" customFormat="1" ht="13" customHeight="1" thickBot="1" x14ac:dyDescent="0.3">
      <c r="A28" s="17" t="s">
        <v>30</v>
      </c>
      <c r="B28" s="44">
        <v>3.3099103871010422</v>
      </c>
      <c r="C28" s="28">
        <v>4.3665830983781611</v>
      </c>
      <c r="D28" s="28">
        <v>12.301143956472405</v>
      </c>
      <c r="E28" s="28">
        <f t="shared" si="1"/>
        <v>6.6592124806505355</v>
      </c>
      <c r="F28" s="29">
        <f t="shared" si="2"/>
        <v>4.9145378610904595</v>
      </c>
      <c r="G28" s="44">
        <v>20.999495319618969</v>
      </c>
      <c r="H28" s="28">
        <v>18.773345797786721</v>
      </c>
      <c r="I28" s="28">
        <v>27.678659170230489</v>
      </c>
      <c r="J28" s="28">
        <f t="shared" si="3"/>
        <v>22.483833429212059</v>
      </c>
      <c r="K28" s="52">
        <f t="shared" si="4"/>
        <v>4.6345006508845401</v>
      </c>
      <c r="L28" s="44">
        <v>2.1108177724522625</v>
      </c>
      <c r="M28" s="28">
        <v>1.8870506817055845</v>
      </c>
      <c r="N28" s="28">
        <v>2.7821909433979397</v>
      </c>
      <c r="O28" s="28">
        <f t="shared" si="5"/>
        <v>2.2600197991852622</v>
      </c>
      <c r="P28" s="29">
        <f t="shared" si="6"/>
        <v>0.46584864023799677</v>
      </c>
      <c r="Q28" s="38">
        <v>1.5450898058451952</v>
      </c>
      <c r="R28" s="28">
        <v>1.3812953488776181</v>
      </c>
      <c r="S28" s="28">
        <v>2.0365258056193487</v>
      </c>
      <c r="T28" s="28">
        <f t="shared" si="7"/>
        <v>1.6543036534473874</v>
      </c>
      <c r="U28" s="29">
        <f t="shared" si="8"/>
        <v>0.34099484782258727</v>
      </c>
      <c r="V28" s="38">
        <f t="shared" si="9"/>
        <v>27.965313285017466</v>
      </c>
      <c r="W28" s="28">
        <f t="shared" si="10"/>
        <v>26.408274926748085</v>
      </c>
      <c r="X28" s="28">
        <f t="shared" si="11"/>
        <v>44.798519875720181</v>
      </c>
      <c r="Y28" s="28">
        <f t="shared" si="12"/>
        <v>33.057369362495244</v>
      </c>
      <c r="Z28" s="29">
        <f t="shared" si="13"/>
        <v>10.197894569122223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s="2" customFormat="1" ht="13" customHeight="1" thickBo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52" s="12" customFormat="1" ht="117" customHeight="1" thickBot="1" x14ac:dyDescent="0.4">
      <c r="A30" s="57"/>
      <c r="B30" s="61" t="s">
        <v>11</v>
      </c>
      <c r="C30" s="60" t="s">
        <v>32</v>
      </c>
      <c r="D30" s="58" t="s">
        <v>33</v>
      </c>
      <c r="E30" s="58" t="s">
        <v>34</v>
      </c>
      <c r="F30" s="58" t="s">
        <v>35</v>
      </c>
      <c r="G30" s="59" t="s">
        <v>36</v>
      </c>
      <c r="H30" s="58" t="s">
        <v>15</v>
      </c>
      <c r="I30" s="58" t="s">
        <v>19</v>
      </c>
      <c r="J30" s="58" t="s">
        <v>23</v>
      </c>
      <c r="K30" s="58" t="s">
        <v>27</v>
      </c>
      <c r="L30" s="59" t="s">
        <v>31</v>
      </c>
      <c r="M30" s="58" t="s">
        <v>12</v>
      </c>
      <c r="N30" s="58" t="s">
        <v>16</v>
      </c>
      <c r="O30" s="58" t="s">
        <v>20</v>
      </c>
      <c r="P30" s="58" t="s">
        <v>24</v>
      </c>
      <c r="Q30" s="58" t="s">
        <v>28</v>
      </c>
      <c r="R30" s="60" t="s">
        <v>13</v>
      </c>
      <c r="S30" s="58" t="s">
        <v>17</v>
      </c>
      <c r="T30" s="58" t="s">
        <v>21</v>
      </c>
      <c r="U30" s="58" t="s">
        <v>25</v>
      </c>
      <c r="V30" s="59" t="s">
        <v>29</v>
      </c>
      <c r="W30" s="58" t="s">
        <v>14</v>
      </c>
      <c r="X30" s="58" t="s">
        <v>18</v>
      </c>
      <c r="Y30" s="58" t="s">
        <v>22</v>
      </c>
      <c r="Z30" s="58" t="s">
        <v>26</v>
      </c>
      <c r="AA30" s="59" t="s">
        <v>30</v>
      </c>
    </row>
    <row r="31" spans="1:52" s="2" customFormat="1" ht="13" customHeight="1" thickBot="1" x14ac:dyDescent="0.3">
      <c r="A31" s="21" t="s">
        <v>11</v>
      </c>
      <c r="B31" s="62">
        <f>TTEST($V$3:$X$3,V3:X3,2,3)</f>
        <v>1</v>
      </c>
      <c r="C31" s="63">
        <f>TTEST($V$4:$X$4,V3:X3,2,3)</f>
        <v>0.54709007817770805</v>
      </c>
      <c r="D31" s="64">
        <f>TTEST($V$5:$X$5,V3:X3,2,3)</f>
        <v>8.4366431203399123E-3</v>
      </c>
      <c r="E31" s="64">
        <f>TTEST($V$6:$X$6,V3:X3,2,3)</f>
        <v>2.8818739517512217E-2</v>
      </c>
      <c r="F31" s="64">
        <f>TTEST($V$7:$X$7,V3:X3,2,3)</f>
        <v>3.1813988886060289E-2</v>
      </c>
      <c r="G31" s="65">
        <f>TTEST($V$8:$X$8,V3:X3,2,3)</f>
        <v>3.1809004693307569E-3</v>
      </c>
      <c r="H31" s="63">
        <f>TTEST($V$9:$X$9,V3:X3,2,3)</f>
        <v>0.71757938753768291</v>
      </c>
      <c r="I31" s="64">
        <f>TTEST($V$10:$X$10,V3:X3,2,3)</f>
        <v>4.0595688975852591E-2</v>
      </c>
      <c r="J31" s="64">
        <f>TTEST($V$11:$X$11,V3:X3,2,3)</f>
        <v>0.1826104856043228</v>
      </c>
      <c r="K31" s="64">
        <f>TTEST($V$12:$X$12,V3:X3,2,3)</f>
        <v>9.1441992422551886E-3</v>
      </c>
      <c r="L31" s="65">
        <f>TTEST($V$13:$X$13,V3:X3,2,3)</f>
        <v>1.7135307546885003E-3</v>
      </c>
      <c r="M31" s="66">
        <f>TTEST($V$14:$X$14,V3:X3,2,3)</f>
        <v>0.30090147696396929</v>
      </c>
      <c r="N31" s="64">
        <f>TTEST($V$15:$X$15,V3:X3,2,3)</f>
        <v>1.0681076663552348E-2</v>
      </c>
      <c r="O31" s="64">
        <f>TTEST($V$16:$X$16,V3:X3,2,3)</f>
        <v>1.2983088969756669E-3</v>
      </c>
      <c r="P31" s="64">
        <f>TTEST($V$17:$X$17,V3:X3,2,3)</f>
        <v>5.6418274002765161E-2</v>
      </c>
      <c r="Q31" s="67">
        <f>TTEST($V$18:$X$18,V3:X3,2,3)</f>
        <v>1.5999394055390158E-2</v>
      </c>
      <c r="R31" s="63">
        <f>TTEST($V$19:$X$19,V3:X3,2,3)</f>
        <v>0.72891935460196455</v>
      </c>
      <c r="S31" s="64">
        <f>TTEST($V$20:$X$20,V3:X3,2,3)</f>
        <v>5.1210514611745956E-3</v>
      </c>
      <c r="T31" s="64">
        <f>TTEST($V$21:$X$21,V3:X3,2,3)</f>
        <v>2.4815345895551496E-3</v>
      </c>
      <c r="U31" s="64">
        <f>TTEST($V$22:$X$22,V3:X3,2,3)</f>
        <v>2.5073525153391105E-2</v>
      </c>
      <c r="V31" s="65">
        <f>TTEST($V$23:$X$23,V3:X3,2,3)</f>
        <v>4.0955866973663817E-3</v>
      </c>
      <c r="W31" s="66">
        <f>TTEST($V$24:$X$24,V3:X3,2,3)</f>
        <v>0.9798255512407007</v>
      </c>
      <c r="X31" s="64">
        <f>TTEST($V$25:$X$25,V3:X3,2,3)</f>
        <v>6.3833713726255896E-4</v>
      </c>
      <c r="Y31" s="64">
        <f>TTEST($V$26:$X$26,V3:X3,2,3)</f>
        <v>5.125419381195216E-3</v>
      </c>
      <c r="Z31" s="64">
        <f>TTEST($V$27:$X$27,V3:X3,2,3)</f>
        <v>8.0926152897638839E-2</v>
      </c>
      <c r="AA31" s="65">
        <f>TTEST($V$28:$X$28,V3:X3,2,3)</f>
        <v>3.0473842514192068E-2</v>
      </c>
    </row>
    <row r="32" spans="1:52" s="2" customFormat="1" x14ac:dyDescent="0.25">
      <c r="A32" s="16" t="s">
        <v>32</v>
      </c>
      <c r="B32" s="68">
        <f t="shared" ref="B32:B56" si="14">TTEST($V$3:$X$3,V4:X4,2,3)</f>
        <v>0.54709007817770805</v>
      </c>
      <c r="C32" s="69">
        <f t="shared" ref="C32:C56" si="15">TTEST($V$4:$X$4,V4:X4,2,3)</f>
        <v>1</v>
      </c>
      <c r="D32" s="70">
        <f t="shared" ref="D32:D56" si="16">TTEST($V$5:$X$5,V4:X4,2,3)</f>
        <v>3.8820681936339125E-3</v>
      </c>
      <c r="E32" s="70">
        <f t="shared" ref="E32:E56" si="17">TTEST($V$6:$X$6,V4:X4,2,3)</f>
        <v>2.6425332375457817E-2</v>
      </c>
      <c r="F32" s="70">
        <f t="shared" ref="F32:F56" si="18">TTEST($V$7:$X$7,V4:X4,2,3)</f>
        <v>2.7468306697469334E-2</v>
      </c>
      <c r="G32" s="71">
        <f t="shared" ref="G32:G56" si="19">TTEST($V$8:$X$8,V4:X4,2,3)</f>
        <v>9.2984001546936811E-4</v>
      </c>
      <c r="H32" s="69">
        <f t="shared" ref="H32:H56" si="20">TTEST($V$9:$X$9,V4:X4,2,3)</f>
        <v>0.44308711515936244</v>
      </c>
      <c r="I32" s="70">
        <f t="shared" ref="I32:I56" si="21">TTEST($V$10:$X$10,V4:X4,2,3)</f>
        <v>3.96887382938306E-2</v>
      </c>
      <c r="J32" s="70">
        <f t="shared" ref="J32:J56" si="22">TTEST($V$11:$X$11,V4:X4,2,3)</f>
        <v>0.19102161570668563</v>
      </c>
      <c r="K32" s="70">
        <f t="shared" ref="K32:K56" si="23">TTEST($V$12:$X$12,V4:X4,2,3)</f>
        <v>4.5465664507304765E-3</v>
      </c>
      <c r="L32" s="71">
        <f t="shared" ref="L32:L56" si="24">TTEST($V$13:$X$13,V4:X4,2,3)</f>
        <v>7.1066796633863834E-4</v>
      </c>
      <c r="M32" s="72">
        <f t="shared" ref="M32:M56" si="25">TTEST($V$14:$X$14,V4:X4,2,3)</f>
        <v>0.31044344098829474</v>
      </c>
      <c r="N32" s="70">
        <f t="shared" ref="N32:N56" si="26">TTEST($V$15:$X$15,V4:X4,2,3)</f>
        <v>1.0694816087516969E-2</v>
      </c>
      <c r="O32" s="70">
        <f t="shared" ref="O32:O56" si="27">TTEST($V$16:$X$16,V4:X4,2,3)</f>
        <v>1.2776816400134818E-3</v>
      </c>
      <c r="P32" s="70">
        <f t="shared" ref="P32:P56" si="28">TTEST($V$17:$X$17,V4:X4,2,3)</f>
        <v>5.6574287604669073E-2</v>
      </c>
      <c r="Q32" s="73">
        <f t="shared" ref="Q32:Q56" si="29">TTEST($V$18:$X$18,V4:X4,2,3)</f>
        <v>1.6033435105856308E-2</v>
      </c>
      <c r="R32" s="69">
        <f t="shared" ref="R32:R56" si="30">TTEST($V$19:$X$19,V4:X4,2,3)</f>
        <v>0.44952438639967518</v>
      </c>
      <c r="S32" s="70">
        <f t="shared" ref="S32:S56" si="31">TTEST($V$20:$X$20,V4:X4,2,3)</f>
        <v>5.0877007742873102E-3</v>
      </c>
      <c r="T32" s="70">
        <f t="shared" ref="T32:T56" si="32">TTEST($V$21:$X$21,V4:X4,2,3)</f>
        <v>2.4415164940737684E-3</v>
      </c>
      <c r="U32" s="70">
        <f t="shared" ref="U32:U56" si="33">TTEST($V$22:$X$22,V4:X4,2,3)</f>
        <v>2.5151105407158068E-2</v>
      </c>
      <c r="V32" s="71">
        <f t="shared" ref="V32:V56" si="34">TTEST($V$23:$X$23,V4:X4,2,3)</f>
        <v>4.0667930740665879E-3</v>
      </c>
      <c r="W32" s="72">
        <f t="shared" ref="W32:W56" si="35">TTEST($V$24:$X$24,V4:X4,2,3)</f>
        <v>0.54949068114875887</v>
      </c>
      <c r="X32" s="70">
        <f t="shared" ref="X32:X56" si="36">TTEST($V$25:$X$25,V4:X4,2,3)</f>
        <v>6.0419667512073177E-4</v>
      </c>
      <c r="Y32" s="70">
        <f t="shared" ref="Y32:Y56" si="37">TTEST($V$26:$X$26,V4:X4,2,3)</f>
        <v>5.1159838952474831E-3</v>
      </c>
      <c r="Z32" s="70">
        <f t="shared" ref="Z32:Z56" si="38">TTEST($V$27:$X$27,V4:X4,2,3)</f>
        <v>8.1286684476341617E-2</v>
      </c>
      <c r="AA32" s="71">
        <f t="shared" ref="AA32:AA56" si="39">TTEST($V$28:$X$28,V4:X4,2,3)</f>
        <v>3.0556675562448149E-2</v>
      </c>
    </row>
    <row r="33" spans="1:27" s="2" customFormat="1" x14ac:dyDescent="0.25">
      <c r="A33" s="16" t="s">
        <v>33</v>
      </c>
      <c r="B33" s="74">
        <f t="shared" si="14"/>
        <v>8.4366431203399123E-3</v>
      </c>
      <c r="C33" s="75">
        <f t="shared" si="15"/>
        <v>3.8820681936339125E-3</v>
      </c>
      <c r="D33" s="76">
        <f t="shared" si="16"/>
        <v>1</v>
      </c>
      <c r="E33" s="76">
        <f t="shared" si="17"/>
        <v>0.31619034102018073</v>
      </c>
      <c r="F33" s="76">
        <f t="shared" si="18"/>
        <v>0.59756755082557178</v>
      </c>
      <c r="G33" s="77">
        <f t="shared" si="19"/>
        <v>0.31120365130900335</v>
      </c>
      <c r="H33" s="75">
        <f t="shared" si="20"/>
        <v>8.464077364814528E-3</v>
      </c>
      <c r="I33" s="76">
        <f t="shared" si="21"/>
        <v>0.31228113258620266</v>
      </c>
      <c r="J33" s="76">
        <f t="shared" si="22"/>
        <v>0.72058711068944248</v>
      </c>
      <c r="K33" s="76">
        <f t="shared" si="23"/>
        <v>0.8051766215981635</v>
      </c>
      <c r="L33" s="77">
        <f t="shared" si="24"/>
        <v>0.15138737946528463</v>
      </c>
      <c r="M33" s="78">
        <f t="shared" si="25"/>
        <v>9.3507187434178247E-3</v>
      </c>
      <c r="N33" s="76">
        <f t="shared" si="26"/>
        <v>1.1326033075524213E-2</v>
      </c>
      <c r="O33" s="76">
        <f t="shared" si="27"/>
        <v>1.281466308265447E-3</v>
      </c>
      <c r="P33" s="76">
        <f t="shared" si="28"/>
        <v>6.0608376437261642E-2</v>
      </c>
      <c r="Q33" s="79">
        <f t="shared" si="29"/>
        <v>1.7361860620406622E-2</v>
      </c>
      <c r="R33" s="75">
        <f t="shared" si="30"/>
        <v>8.9959223260268877E-3</v>
      </c>
      <c r="S33" s="76">
        <f t="shared" si="31"/>
        <v>5.5081130543052645E-3</v>
      </c>
      <c r="T33" s="76">
        <f t="shared" si="32"/>
        <v>2.5250836089216267E-3</v>
      </c>
      <c r="U33" s="76">
        <f t="shared" si="33"/>
        <v>2.7658371042970475E-2</v>
      </c>
      <c r="V33" s="77">
        <f t="shared" si="34"/>
        <v>4.3329294779641762E-3</v>
      </c>
      <c r="W33" s="78">
        <f t="shared" si="35"/>
        <v>7.1638426709887959E-3</v>
      </c>
      <c r="X33" s="76">
        <f t="shared" si="36"/>
        <v>5.4101424624296312E-4</v>
      </c>
      <c r="Y33" s="76">
        <f t="shared" si="37"/>
        <v>5.4290376166256267E-3</v>
      </c>
      <c r="Z33" s="76">
        <f t="shared" si="38"/>
        <v>9.0847853763717595E-2</v>
      </c>
      <c r="AA33" s="77">
        <f t="shared" si="39"/>
        <v>3.2909992479970424E-2</v>
      </c>
    </row>
    <row r="34" spans="1:27" x14ac:dyDescent="0.25">
      <c r="A34" s="16" t="s">
        <v>34</v>
      </c>
      <c r="B34" s="74">
        <f t="shared" si="14"/>
        <v>2.8818739517512217E-2</v>
      </c>
      <c r="C34" s="75">
        <f t="shared" si="15"/>
        <v>2.6425332375457817E-2</v>
      </c>
      <c r="D34" s="76">
        <f t="shared" si="16"/>
        <v>0.31619034102018073</v>
      </c>
      <c r="E34" s="76">
        <f t="shared" si="17"/>
        <v>1</v>
      </c>
      <c r="F34" s="76">
        <f t="shared" si="18"/>
        <v>0.2181450280026021</v>
      </c>
      <c r="G34" s="77">
        <f t="shared" si="19"/>
        <v>0.17894069226892756</v>
      </c>
      <c r="H34" s="75">
        <f t="shared" si="20"/>
        <v>2.8417295044758026E-2</v>
      </c>
      <c r="I34" s="76">
        <f t="shared" si="21"/>
        <v>0.83859166726378198</v>
      </c>
      <c r="J34" s="76">
        <f t="shared" si="22"/>
        <v>0.94683470392966296</v>
      </c>
      <c r="K34" s="76">
        <f t="shared" si="23"/>
        <v>0.37500526795707162</v>
      </c>
      <c r="L34" s="77">
        <f t="shared" si="24"/>
        <v>0.13988442369974685</v>
      </c>
      <c r="M34" s="78">
        <f t="shared" si="25"/>
        <v>2.8128428467543654E-2</v>
      </c>
      <c r="N34" s="76">
        <f t="shared" si="26"/>
        <v>1.1313486622856441E-2</v>
      </c>
      <c r="O34" s="76">
        <f t="shared" si="27"/>
        <v>9.6330363996529722E-4</v>
      </c>
      <c r="P34" s="76">
        <f t="shared" si="28"/>
        <v>6.186552056450384E-2</v>
      </c>
      <c r="Q34" s="79">
        <f t="shared" si="29"/>
        <v>1.7458773051924115E-2</v>
      </c>
      <c r="R34" s="75">
        <f t="shared" si="30"/>
        <v>2.8702175396653651E-2</v>
      </c>
      <c r="S34" s="76">
        <f t="shared" si="31"/>
        <v>4.7844454968487453E-3</v>
      </c>
      <c r="T34" s="76">
        <f t="shared" si="32"/>
        <v>1.8845716452748861E-3</v>
      </c>
      <c r="U34" s="76">
        <f t="shared" si="33"/>
        <v>2.8131452771650346E-2</v>
      </c>
      <c r="V34" s="77">
        <f t="shared" si="34"/>
        <v>3.742031339108204E-3</v>
      </c>
      <c r="W34" s="78">
        <f t="shared" si="35"/>
        <v>2.8110470012326683E-2</v>
      </c>
      <c r="X34" s="76">
        <f t="shared" si="36"/>
        <v>2.2213477947080414E-4</v>
      </c>
      <c r="Y34" s="76">
        <f t="shared" si="37"/>
        <v>5.1286432619314379E-3</v>
      </c>
      <c r="Z34" s="76">
        <f t="shared" si="38"/>
        <v>9.4017625324320647E-2</v>
      </c>
      <c r="AA34" s="77">
        <f t="shared" si="39"/>
        <v>3.3500243778388887E-2</v>
      </c>
    </row>
    <row r="35" spans="1:27" x14ac:dyDescent="0.25">
      <c r="A35" s="16" t="s">
        <v>35</v>
      </c>
      <c r="B35" s="74">
        <f t="shared" si="14"/>
        <v>3.1813988886060289E-2</v>
      </c>
      <c r="C35" s="75">
        <f t="shared" si="15"/>
        <v>2.7468306697469334E-2</v>
      </c>
      <c r="D35" s="76">
        <f t="shared" si="16"/>
        <v>0.59756755082557178</v>
      </c>
      <c r="E35" s="76">
        <f t="shared" si="17"/>
        <v>0.2181450280026021</v>
      </c>
      <c r="F35" s="76">
        <f t="shared" si="18"/>
        <v>1</v>
      </c>
      <c r="G35" s="77">
        <f t="shared" si="19"/>
        <v>0.86472990976034514</v>
      </c>
      <c r="H35" s="75">
        <f t="shared" si="20"/>
        <v>3.1191072954844374E-2</v>
      </c>
      <c r="I35" s="76">
        <f t="shared" si="21"/>
        <v>0.22474183507372958</v>
      </c>
      <c r="J35" s="76">
        <f t="shared" si="22"/>
        <v>0.6158749884604563</v>
      </c>
      <c r="K35" s="76">
        <f t="shared" si="23"/>
        <v>0.48900818181802169</v>
      </c>
      <c r="L35" s="77">
        <f t="shared" si="24"/>
        <v>0.57918161736398321</v>
      </c>
      <c r="M35" s="78">
        <f t="shared" si="25"/>
        <v>3.0912786793855337E-2</v>
      </c>
      <c r="N35" s="76">
        <f t="shared" si="26"/>
        <v>1.1145739910535029E-2</v>
      </c>
      <c r="O35" s="76">
        <f t="shared" si="27"/>
        <v>1.1240185166052374E-3</v>
      </c>
      <c r="P35" s="76">
        <f t="shared" si="28"/>
        <v>6.0043427105379119E-2</v>
      </c>
      <c r="Q35" s="79">
        <f t="shared" si="29"/>
        <v>1.703057521814106E-2</v>
      </c>
      <c r="R35" s="75">
        <f t="shared" si="30"/>
        <v>3.1730540846642334E-2</v>
      </c>
      <c r="S35" s="76">
        <f t="shared" si="31"/>
        <v>5.0470002013898131E-3</v>
      </c>
      <c r="T35" s="76">
        <f t="shared" si="32"/>
        <v>2.1849572179292792E-3</v>
      </c>
      <c r="U35" s="76">
        <f t="shared" si="33"/>
        <v>2.7153576832847047E-2</v>
      </c>
      <c r="V35" s="77">
        <f t="shared" si="34"/>
        <v>3.9795559112031824E-3</v>
      </c>
      <c r="W35" s="78">
        <f t="shared" si="35"/>
        <v>3.0477043082592924E-2</v>
      </c>
      <c r="X35" s="76">
        <f t="shared" si="36"/>
        <v>3.6781804267216529E-4</v>
      </c>
      <c r="Y35" s="76">
        <f t="shared" si="37"/>
        <v>5.2048638489295713E-3</v>
      </c>
      <c r="Z35" s="76">
        <f t="shared" si="38"/>
        <v>8.9501837803043771E-2</v>
      </c>
      <c r="AA35" s="77">
        <f t="shared" si="39"/>
        <v>3.2513274216910241E-2</v>
      </c>
    </row>
    <row r="36" spans="1:27" ht="13" thickBot="1" x14ac:dyDescent="0.3">
      <c r="A36" s="16" t="s">
        <v>36</v>
      </c>
      <c r="B36" s="80">
        <f t="shared" si="14"/>
        <v>3.1809004693307569E-3</v>
      </c>
      <c r="C36" s="81">
        <f t="shared" si="15"/>
        <v>9.2984001546936811E-4</v>
      </c>
      <c r="D36" s="82">
        <f t="shared" si="16"/>
        <v>0.31120365130900335</v>
      </c>
      <c r="E36" s="82">
        <f t="shared" si="17"/>
        <v>0.17894069226892756</v>
      </c>
      <c r="F36" s="82">
        <f t="shared" si="18"/>
        <v>0.86472990976034514</v>
      </c>
      <c r="G36" s="83">
        <f t="shared" si="19"/>
        <v>1</v>
      </c>
      <c r="H36" s="81">
        <f t="shared" si="20"/>
        <v>3.3158568991419495E-3</v>
      </c>
      <c r="I36" s="82">
        <f t="shared" si="21"/>
        <v>0.20124328507495481</v>
      </c>
      <c r="J36" s="82">
        <f t="shared" si="22"/>
        <v>0.58264016586229317</v>
      </c>
      <c r="K36" s="82">
        <f t="shared" si="23"/>
        <v>0.23700536163264377</v>
      </c>
      <c r="L36" s="83">
        <f t="shared" si="24"/>
        <v>0.4247082378202709</v>
      </c>
      <c r="M36" s="84">
        <f t="shared" si="25"/>
        <v>4.5995924437662299E-3</v>
      </c>
      <c r="N36" s="82">
        <f t="shared" si="26"/>
        <v>1.1253931283916191E-2</v>
      </c>
      <c r="O36" s="82">
        <f t="shared" si="27"/>
        <v>1.3303931121134119E-3</v>
      </c>
      <c r="P36" s="82">
        <f t="shared" si="28"/>
        <v>5.9973369597479807E-2</v>
      </c>
      <c r="Q36" s="85">
        <f t="shared" si="29"/>
        <v>1.7192368947356304E-2</v>
      </c>
      <c r="R36" s="81">
        <f t="shared" si="30"/>
        <v>3.8810535155199702E-3</v>
      </c>
      <c r="S36" s="82">
        <f t="shared" si="31"/>
        <v>5.5622632766047647E-3</v>
      </c>
      <c r="T36" s="82">
        <f t="shared" si="32"/>
        <v>2.6161216262653377E-3</v>
      </c>
      <c r="U36" s="82">
        <f t="shared" si="33"/>
        <v>2.7298933658356239E-2</v>
      </c>
      <c r="V36" s="83">
        <f t="shared" si="34"/>
        <v>4.3864830149869622E-3</v>
      </c>
      <c r="W36" s="84">
        <f t="shared" si="35"/>
        <v>2.1423224730051935E-3</v>
      </c>
      <c r="X36" s="82">
        <f t="shared" si="36"/>
        <v>6.190262128356051E-4</v>
      </c>
      <c r="Y36" s="82">
        <f t="shared" si="37"/>
        <v>5.4329443062731504E-3</v>
      </c>
      <c r="Z36" s="82">
        <f t="shared" si="38"/>
        <v>8.929705500633188E-2</v>
      </c>
      <c r="AA36" s="83">
        <f t="shared" si="39"/>
        <v>3.2556891340464272E-2</v>
      </c>
    </row>
    <row r="37" spans="1:27" x14ac:dyDescent="0.25">
      <c r="A37" s="18" t="s">
        <v>15</v>
      </c>
      <c r="B37" s="86">
        <f t="shared" si="14"/>
        <v>0.71757938753768291</v>
      </c>
      <c r="C37" s="87">
        <f t="shared" si="15"/>
        <v>0.44308711515936244</v>
      </c>
      <c r="D37" s="88">
        <f t="shared" si="16"/>
        <v>8.464077364814528E-3</v>
      </c>
      <c r="E37" s="88">
        <f t="shared" si="17"/>
        <v>2.8417295044758026E-2</v>
      </c>
      <c r="F37" s="88">
        <f t="shared" si="18"/>
        <v>3.1191072954844374E-2</v>
      </c>
      <c r="G37" s="89">
        <f t="shared" si="19"/>
        <v>3.3158568991419495E-3</v>
      </c>
      <c r="H37" s="87">
        <f t="shared" si="20"/>
        <v>1</v>
      </c>
      <c r="I37" s="88">
        <f t="shared" si="21"/>
        <v>4.0010288410070545E-2</v>
      </c>
      <c r="J37" s="88">
        <f t="shared" si="22"/>
        <v>0.18000555051069095</v>
      </c>
      <c r="K37" s="88">
        <f t="shared" si="23"/>
        <v>9.1513287422244991E-3</v>
      </c>
      <c r="L37" s="89">
        <f t="shared" si="24"/>
        <v>1.838900677694966E-3</v>
      </c>
      <c r="M37" s="90">
        <f t="shared" si="25"/>
        <v>0.47342162351666578</v>
      </c>
      <c r="N37" s="88">
        <f t="shared" si="26"/>
        <v>1.0673162131056228E-2</v>
      </c>
      <c r="O37" s="88">
        <f t="shared" si="27"/>
        <v>1.2979122785047655E-3</v>
      </c>
      <c r="P37" s="88">
        <f t="shared" si="28"/>
        <v>5.6369228183861871E-2</v>
      </c>
      <c r="Q37" s="91">
        <f t="shared" si="29"/>
        <v>1.5983147381719021E-2</v>
      </c>
      <c r="R37" s="87">
        <f t="shared" si="30"/>
        <v>0.96744768767382516</v>
      </c>
      <c r="S37" s="88">
        <f t="shared" si="31"/>
        <v>5.1152644138355774E-3</v>
      </c>
      <c r="T37" s="88">
        <f t="shared" si="32"/>
        <v>2.4798173813796167E-3</v>
      </c>
      <c r="U37" s="88">
        <f t="shared" si="33"/>
        <v>2.5043468708605757E-2</v>
      </c>
      <c r="V37" s="89">
        <f t="shared" si="34"/>
        <v>4.0917416196503556E-3</v>
      </c>
      <c r="W37" s="90">
        <f t="shared" si="35"/>
        <v>0.77675089750734827</v>
      </c>
      <c r="X37" s="88">
        <f t="shared" si="36"/>
        <v>6.3870380239527426E-4</v>
      </c>
      <c r="Y37" s="88">
        <f t="shared" si="37"/>
        <v>5.1212427342265162E-3</v>
      </c>
      <c r="Z37" s="88">
        <f t="shared" si="38"/>
        <v>8.081372467634132E-2</v>
      </c>
      <c r="AA37" s="89">
        <f t="shared" si="39"/>
        <v>3.0445259294984667E-2</v>
      </c>
    </row>
    <row r="38" spans="1:27" x14ac:dyDescent="0.25">
      <c r="A38" s="19" t="s">
        <v>19</v>
      </c>
      <c r="B38" s="74">
        <f t="shared" si="14"/>
        <v>4.0595688975852591E-2</v>
      </c>
      <c r="C38" s="75">
        <f t="shared" si="15"/>
        <v>3.96887382938306E-2</v>
      </c>
      <c r="D38" s="76">
        <f t="shared" si="16"/>
        <v>0.31228113258620266</v>
      </c>
      <c r="E38" s="76">
        <f t="shared" si="17"/>
        <v>0.83859166726378198</v>
      </c>
      <c r="F38" s="76">
        <f t="shared" si="18"/>
        <v>0.22474183507372958</v>
      </c>
      <c r="G38" s="77">
        <f t="shared" si="19"/>
        <v>0.20124328507495481</v>
      </c>
      <c r="H38" s="75">
        <f t="shared" si="20"/>
        <v>4.0010288410070545E-2</v>
      </c>
      <c r="I38" s="76">
        <f t="shared" si="21"/>
        <v>1</v>
      </c>
      <c r="J38" s="76">
        <f t="shared" si="22"/>
        <v>0.86339316234895991</v>
      </c>
      <c r="K38" s="76">
        <f t="shared" si="23"/>
        <v>0.3561248852924116</v>
      </c>
      <c r="L38" s="77">
        <f t="shared" si="24"/>
        <v>0.16463646907118187</v>
      </c>
      <c r="M38" s="78">
        <f t="shared" si="25"/>
        <v>3.9328536547807019E-2</v>
      </c>
      <c r="N38" s="76">
        <f t="shared" si="26"/>
        <v>1.119633230121009E-2</v>
      </c>
      <c r="O38" s="76">
        <f t="shared" si="27"/>
        <v>7.7697111953834959E-4</v>
      </c>
      <c r="P38" s="76">
        <f t="shared" si="28"/>
        <v>6.2133835913918682E-2</v>
      </c>
      <c r="Q38" s="79">
        <f t="shared" si="29"/>
        <v>1.7302513465460027E-2</v>
      </c>
      <c r="R38" s="75">
        <f t="shared" si="30"/>
        <v>4.024970252414739E-2</v>
      </c>
      <c r="S38" s="76">
        <f t="shared" si="31"/>
        <v>4.2516331294531057E-3</v>
      </c>
      <c r="T38" s="76">
        <f t="shared" si="32"/>
        <v>1.5100977117900123E-3</v>
      </c>
      <c r="U38" s="76">
        <f t="shared" si="33"/>
        <v>2.8051438526053685E-2</v>
      </c>
      <c r="V38" s="77">
        <f t="shared" si="34"/>
        <v>3.3174484338121101E-3</v>
      </c>
      <c r="W38" s="78">
        <f t="shared" si="35"/>
        <v>4.0042552040923662E-2</v>
      </c>
      <c r="X38" s="76">
        <f t="shared" si="36"/>
        <v>1.2140070841787019E-4</v>
      </c>
      <c r="Y38" s="76">
        <f t="shared" si="37"/>
        <v>4.8624911264844809E-3</v>
      </c>
      <c r="Z38" s="76">
        <f t="shared" si="38"/>
        <v>9.47466612358564E-2</v>
      </c>
      <c r="AA38" s="77">
        <f t="shared" si="39"/>
        <v>3.3543694087755642E-2</v>
      </c>
    </row>
    <row r="39" spans="1:27" x14ac:dyDescent="0.25">
      <c r="A39" s="19" t="s">
        <v>23</v>
      </c>
      <c r="B39" s="74">
        <f t="shared" si="14"/>
        <v>0.1826104856043228</v>
      </c>
      <c r="C39" s="75">
        <f t="shared" si="15"/>
        <v>0.19102161570668563</v>
      </c>
      <c r="D39" s="76">
        <f t="shared" si="16"/>
        <v>0.72058711068944248</v>
      </c>
      <c r="E39" s="76">
        <f t="shared" si="17"/>
        <v>0.94683470392966296</v>
      </c>
      <c r="F39" s="76">
        <f t="shared" si="18"/>
        <v>0.6158749884604563</v>
      </c>
      <c r="G39" s="77">
        <f t="shared" si="19"/>
        <v>0.58264016586229317</v>
      </c>
      <c r="H39" s="75">
        <f t="shared" si="20"/>
        <v>0.18000555051069095</v>
      </c>
      <c r="I39" s="76">
        <f t="shared" si="21"/>
        <v>0.86339316234895991</v>
      </c>
      <c r="J39" s="76">
        <f t="shared" si="22"/>
        <v>1</v>
      </c>
      <c r="K39" s="76">
        <f t="shared" si="23"/>
        <v>0.76167558277721348</v>
      </c>
      <c r="L39" s="77">
        <f t="shared" si="24"/>
        <v>0.51966965251739028</v>
      </c>
      <c r="M39" s="78">
        <f t="shared" si="25"/>
        <v>0.17583239828237307</v>
      </c>
      <c r="N39" s="76">
        <f t="shared" si="26"/>
        <v>9.5415993389551309E-3</v>
      </c>
      <c r="O39" s="76">
        <f t="shared" si="27"/>
        <v>1.3357662310024775E-4</v>
      </c>
      <c r="P39" s="76">
        <f t="shared" si="28"/>
        <v>6.0510938192625215E-2</v>
      </c>
      <c r="Q39" s="79">
        <f t="shared" si="29"/>
        <v>1.4628378314083911E-2</v>
      </c>
      <c r="R39" s="75">
        <f t="shared" si="30"/>
        <v>0.18030555965034711</v>
      </c>
      <c r="S39" s="76">
        <f t="shared" si="31"/>
        <v>1.4891974386304296E-3</v>
      </c>
      <c r="T39" s="76">
        <f t="shared" si="32"/>
        <v>2.8691308366109836E-4</v>
      </c>
      <c r="U39" s="76">
        <f t="shared" si="33"/>
        <v>2.4778347042524178E-2</v>
      </c>
      <c r="V39" s="77">
        <f t="shared" si="34"/>
        <v>1.1264639481250651E-3</v>
      </c>
      <c r="W39" s="78">
        <f t="shared" si="35"/>
        <v>0.18228292861819664</v>
      </c>
      <c r="X39" s="76">
        <f t="shared" si="36"/>
        <v>1.0904444453224966E-5</v>
      </c>
      <c r="Y39" s="76">
        <f t="shared" si="37"/>
        <v>2.7800522495563876E-3</v>
      </c>
      <c r="Z39" s="76">
        <f t="shared" si="38"/>
        <v>9.1300721794093348E-2</v>
      </c>
      <c r="AA39" s="77">
        <f t="shared" si="39"/>
        <v>3.1519978009992192E-2</v>
      </c>
    </row>
    <row r="40" spans="1:27" x14ac:dyDescent="0.25">
      <c r="A40" s="19" t="s">
        <v>27</v>
      </c>
      <c r="B40" s="74">
        <f t="shared" si="14"/>
        <v>9.1441992422551886E-3</v>
      </c>
      <c r="C40" s="75">
        <f t="shared" si="15"/>
        <v>4.5465664507304765E-3</v>
      </c>
      <c r="D40" s="76">
        <f t="shared" si="16"/>
        <v>0.8051766215981635</v>
      </c>
      <c r="E40" s="76">
        <f t="shared" si="17"/>
        <v>0.37500526795707162</v>
      </c>
      <c r="F40" s="76">
        <f t="shared" si="18"/>
        <v>0.48900818181802169</v>
      </c>
      <c r="G40" s="77">
        <f t="shared" si="19"/>
        <v>0.23700536163264377</v>
      </c>
      <c r="H40" s="75">
        <f t="shared" si="20"/>
        <v>9.1513287422244991E-3</v>
      </c>
      <c r="I40" s="76">
        <f t="shared" si="21"/>
        <v>0.3561248852924116</v>
      </c>
      <c r="J40" s="76">
        <f t="shared" si="22"/>
        <v>0.76167558277721348</v>
      </c>
      <c r="K40" s="76">
        <f t="shared" si="23"/>
        <v>1</v>
      </c>
      <c r="L40" s="77">
        <f t="shared" si="24"/>
        <v>0.12446757641211524</v>
      </c>
      <c r="M40" s="78">
        <f t="shared" si="25"/>
        <v>9.9439736326492993E-3</v>
      </c>
      <c r="N40" s="76">
        <f t="shared" si="26"/>
        <v>1.1347314675217117E-2</v>
      </c>
      <c r="O40" s="76">
        <f t="shared" si="27"/>
        <v>1.2708292218583607E-3</v>
      </c>
      <c r="P40" s="76">
        <f t="shared" si="28"/>
        <v>6.0784061180783291E-2</v>
      </c>
      <c r="Q40" s="79">
        <f t="shared" si="29"/>
        <v>1.7410999688107703E-2</v>
      </c>
      <c r="R40" s="75">
        <f t="shared" si="30"/>
        <v>9.6522734779216357E-3</v>
      </c>
      <c r="S40" s="76">
        <f t="shared" si="31"/>
        <v>5.4998739949144873E-3</v>
      </c>
      <c r="T40" s="76">
        <f t="shared" si="32"/>
        <v>2.506025090940972E-3</v>
      </c>
      <c r="U40" s="76">
        <f t="shared" si="33"/>
        <v>2.7760473301348766E-2</v>
      </c>
      <c r="V40" s="77">
        <f t="shared" si="34"/>
        <v>4.3233906924981897E-3</v>
      </c>
      <c r="W40" s="78">
        <f t="shared" si="35"/>
        <v>7.921542844382401E-3</v>
      </c>
      <c r="X40" s="76">
        <f t="shared" si="36"/>
        <v>5.2462466522800149E-4</v>
      </c>
      <c r="Y40" s="76">
        <f t="shared" si="37"/>
        <v>5.4307445695372433E-3</v>
      </c>
      <c r="Z40" s="76">
        <f t="shared" si="38"/>
        <v>9.1279172546030282E-2</v>
      </c>
      <c r="AA40" s="77">
        <f t="shared" si="39"/>
        <v>3.3008755483131015E-2</v>
      </c>
    </row>
    <row r="41" spans="1:27" ht="13" thickBot="1" x14ac:dyDescent="0.3">
      <c r="A41" s="19" t="s">
        <v>31</v>
      </c>
      <c r="B41" s="92">
        <f t="shared" si="14"/>
        <v>1.7135307546885003E-3</v>
      </c>
      <c r="C41" s="93">
        <f t="shared" si="15"/>
        <v>7.1066796633863834E-4</v>
      </c>
      <c r="D41" s="94">
        <f t="shared" si="16"/>
        <v>0.15138737946528463</v>
      </c>
      <c r="E41" s="94">
        <f t="shared" si="17"/>
        <v>0.13988442369974685</v>
      </c>
      <c r="F41" s="94">
        <f t="shared" si="18"/>
        <v>0.57918161736398321</v>
      </c>
      <c r="G41" s="95">
        <f t="shared" si="19"/>
        <v>0.4247082378202709</v>
      </c>
      <c r="H41" s="93">
        <f t="shared" si="20"/>
        <v>1.838900677694966E-3</v>
      </c>
      <c r="I41" s="94">
        <f t="shared" si="21"/>
        <v>0.16463646907118187</v>
      </c>
      <c r="J41" s="94">
        <f t="shared" si="22"/>
        <v>0.51966965251739028</v>
      </c>
      <c r="K41" s="94">
        <f t="shared" si="23"/>
        <v>0.12446757641211524</v>
      </c>
      <c r="L41" s="95">
        <f t="shared" si="24"/>
        <v>1</v>
      </c>
      <c r="M41" s="96">
        <f t="shared" si="25"/>
        <v>3.1122821056907024E-3</v>
      </c>
      <c r="N41" s="94">
        <f t="shared" si="26"/>
        <v>1.1206373722112474E-2</v>
      </c>
      <c r="O41" s="94">
        <f t="shared" si="27"/>
        <v>1.3394400522593081E-3</v>
      </c>
      <c r="P41" s="94">
        <f t="shared" si="28"/>
        <v>5.9637467548027678E-2</v>
      </c>
      <c r="Q41" s="97">
        <f t="shared" si="29"/>
        <v>1.7088462041642154E-2</v>
      </c>
      <c r="R41" s="93">
        <f t="shared" si="30"/>
        <v>2.3311397160602418E-3</v>
      </c>
      <c r="S41" s="94">
        <f t="shared" si="31"/>
        <v>5.5488025685002254E-3</v>
      </c>
      <c r="T41" s="94">
        <f t="shared" si="32"/>
        <v>2.628665079543522E-3</v>
      </c>
      <c r="U41" s="94">
        <f t="shared" si="33"/>
        <v>2.7095038176215291E-2</v>
      </c>
      <c r="V41" s="95">
        <f t="shared" si="34"/>
        <v>4.3816404289639564E-3</v>
      </c>
      <c r="W41" s="96">
        <f t="shared" si="35"/>
        <v>9.9913483875018957E-4</v>
      </c>
      <c r="X41" s="94">
        <f t="shared" si="36"/>
        <v>6.3848832607064226E-4</v>
      </c>
      <c r="Y41" s="94">
        <f t="shared" si="37"/>
        <v>5.4164868425455506E-3</v>
      </c>
      <c r="Z41" s="94">
        <f t="shared" si="38"/>
        <v>8.8485495902055622E-2</v>
      </c>
      <c r="AA41" s="95">
        <f t="shared" si="39"/>
        <v>3.2363735697843635E-2</v>
      </c>
    </row>
    <row r="42" spans="1:27" x14ac:dyDescent="0.25">
      <c r="A42" s="18" t="s">
        <v>12</v>
      </c>
      <c r="B42" s="68">
        <f t="shared" si="14"/>
        <v>0.30090147696396929</v>
      </c>
      <c r="C42" s="69">
        <f t="shared" si="15"/>
        <v>0.31044344098829474</v>
      </c>
      <c r="D42" s="70">
        <f t="shared" si="16"/>
        <v>9.3507187434178247E-3</v>
      </c>
      <c r="E42" s="70">
        <f t="shared" si="17"/>
        <v>2.8128428467543654E-2</v>
      </c>
      <c r="F42" s="70">
        <f t="shared" si="18"/>
        <v>3.0912786793855337E-2</v>
      </c>
      <c r="G42" s="71">
        <f t="shared" si="19"/>
        <v>4.5995924437662299E-3</v>
      </c>
      <c r="H42" s="69">
        <f t="shared" si="20"/>
        <v>0.47342162351666578</v>
      </c>
      <c r="I42" s="70">
        <f t="shared" si="21"/>
        <v>3.9328536547807019E-2</v>
      </c>
      <c r="J42" s="70">
        <f t="shared" si="22"/>
        <v>0.17583239828237307</v>
      </c>
      <c r="K42" s="70">
        <f t="shared" si="23"/>
        <v>9.9439736326492993E-3</v>
      </c>
      <c r="L42" s="71">
        <f t="shared" si="24"/>
        <v>3.1122821056907024E-3</v>
      </c>
      <c r="M42" s="72">
        <f t="shared" si="25"/>
        <v>1</v>
      </c>
      <c r="N42" s="70">
        <f t="shared" si="26"/>
        <v>1.066102527836209E-2</v>
      </c>
      <c r="O42" s="70">
        <f t="shared" si="27"/>
        <v>1.2990812911553642E-3</v>
      </c>
      <c r="P42" s="70">
        <f>TTEST($V$17:$X$17,V14:X14,2,3)</f>
        <v>5.628819501583527E-2</v>
      </c>
      <c r="Q42" s="73">
        <f t="shared" si="29"/>
        <v>1.5957770327977235E-2</v>
      </c>
      <c r="R42" s="69">
        <f t="shared" si="30"/>
        <v>0.40019571406494381</v>
      </c>
      <c r="S42" s="70">
        <f t="shared" si="31"/>
        <v>5.1100010820035683E-3</v>
      </c>
      <c r="T42" s="70">
        <f t="shared" si="32"/>
        <v>2.4807730658125784E-3</v>
      </c>
      <c r="U42" s="70">
        <f t="shared" si="33"/>
        <v>2.4995339345605563E-2</v>
      </c>
      <c r="V42" s="71">
        <f t="shared" si="34"/>
        <v>4.0887919456717653E-3</v>
      </c>
      <c r="W42" s="72">
        <f t="shared" si="35"/>
        <v>0.40864791410253076</v>
      </c>
      <c r="X42" s="70">
        <f t="shared" si="36"/>
        <v>6.4213325299219547E-4</v>
      </c>
      <c r="Y42" s="70">
        <f t="shared" si="37"/>
        <v>5.1162188276805591E-3</v>
      </c>
      <c r="Z42" s="70">
        <f t="shared" si="38"/>
        <v>8.0627966210673127E-2</v>
      </c>
      <c r="AA42" s="71">
        <f t="shared" si="39"/>
        <v>3.0398710841361712E-2</v>
      </c>
    </row>
    <row r="43" spans="1:27" x14ac:dyDescent="0.25">
      <c r="A43" s="19" t="s">
        <v>16</v>
      </c>
      <c r="B43" s="74">
        <f t="shared" si="14"/>
        <v>1.0681076663552348E-2</v>
      </c>
      <c r="C43" s="75">
        <f t="shared" si="15"/>
        <v>1.0694816087516969E-2</v>
      </c>
      <c r="D43" s="76">
        <f t="shared" si="16"/>
        <v>1.1326033075524213E-2</v>
      </c>
      <c r="E43" s="76">
        <f t="shared" si="17"/>
        <v>1.1313486622856441E-2</v>
      </c>
      <c r="F43" s="76">
        <f t="shared" si="18"/>
        <v>1.1145739910535029E-2</v>
      </c>
      <c r="G43" s="77">
        <f t="shared" si="19"/>
        <v>1.1253931283916191E-2</v>
      </c>
      <c r="H43" s="75">
        <f t="shared" si="20"/>
        <v>1.0673162131056228E-2</v>
      </c>
      <c r="I43" s="76">
        <f t="shared" si="21"/>
        <v>1.119633230121009E-2</v>
      </c>
      <c r="J43" s="76">
        <f t="shared" si="22"/>
        <v>9.5415993389551309E-3</v>
      </c>
      <c r="K43" s="76">
        <f t="shared" si="23"/>
        <v>1.1347314675217117E-2</v>
      </c>
      <c r="L43" s="77">
        <f t="shared" si="24"/>
        <v>1.1206373722112474E-2</v>
      </c>
      <c r="M43" s="78">
        <f t="shared" si="25"/>
        <v>1.066102527836209E-2</v>
      </c>
      <c r="N43" s="76">
        <f t="shared" si="26"/>
        <v>1</v>
      </c>
      <c r="O43" s="76">
        <f t="shared" si="27"/>
        <v>0.96337888058390475</v>
      </c>
      <c r="P43" s="76">
        <f t="shared" si="28"/>
        <v>0.50470799924025478</v>
      </c>
      <c r="Q43" s="79">
        <f t="shared" si="29"/>
        <v>0.12761379110711435</v>
      </c>
      <c r="R43" s="75">
        <f t="shared" si="30"/>
        <v>1.0674683164201225E-2</v>
      </c>
      <c r="S43" s="76">
        <f t="shared" si="31"/>
        <v>3.6570305268667384E-2</v>
      </c>
      <c r="T43" s="76">
        <f t="shared" si="32"/>
        <v>6.6403592996541985E-2</v>
      </c>
      <c r="U43" s="76">
        <f t="shared" si="33"/>
        <v>5.7423341396024716E-2</v>
      </c>
      <c r="V43" s="77">
        <f t="shared" si="34"/>
        <v>5.9000073391566307E-2</v>
      </c>
      <c r="W43" s="78">
        <f t="shared" si="35"/>
        <v>1.0678380685991478E-2</v>
      </c>
      <c r="X43" s="76">
        <f t="shared" si="36"/>
        <v>0.32446876470286823</v>
      </c>
      <c r="Y43" s="76">
        <f t="shared" si="37"/>
        <v>0.24346660837222328</v>
      </c>
      <c r="Z43" s="76">
        <f t="shared" si="38"/>
        <v>5.8872697469127246E-2</v>
      </c>
      <c r="AA43" s="77">
        <f t="shared" si="39"/>
        <v>0.30468095270263373</v>
      </c>
    </row>
    <row r="44" spans="1:27" x14ac:dyDescent="0.25">
      <c r="A44" s="19" t="s">
        <v>20</v>
      </c>
      <c r="B44" s="74">
        <f t="shared" si="14"/>
        <v>1.2983088969756669E-3</v>
      </c>
      <c r="C44" s="75">
        <f t="shared" si="15"/>
        <v>1.2776816400134818E-3</v>
      </c>
      <c r="D44" s="76">
        <f t="shared" si="16"/>
        <v>1.281466308265447E-3</v>
      </c>
      <c r="E44" s="76">
        <f t="shared" si="17"/>
        <v>9.6330363996529722E-4</v>
      </c>
      <c r="F44" s="76">
        <f t="shared" si="18"/>
        <v>1.1240185166052374E-3</v>
      </c>
      <c r="G44" s="77">
        <f t="shared" si="19"/>
        <v>1.3303931121134119E-3</v>
      </c>
      <c r="H44" s="75">
        <f t="shared" si="20"/>
        <v>1.2979122785047655E-3</v>
      </c>
      <c r="I44" s="76">
        <f t="shared" si="21"/>
        <v>7.7697111953834959E-4</v>
      </c>
      <c r="J44" s="76">
        <f t="shared" si="22"/>
        <v>1.3357662310024775E-4</v>
      </c>
      <c r="K44" s="76">
        <f t="shared" si="23"/>
        <v>1.2708292218583607E-3</v>
      </c>
      <c r="L44" s="77">
        <f t="shared" si="24"/>
        <v>1.3394400522593081E-3</v>
      </c>
      <c r="M44" s="78">
        <f t="shared" si="25"/>
        <v>1.2990812911553642E-3</v>
      </c>
      <c r="N44" s="76">
        <f t="shared" si="26"/>
        <v>0.96337888058390475</v>
      </c>
      <c r="O44" s="76">
        <f t="shared" si="27"/>
        <v>1</v>
      </c>
      <c r="P44" s="76">
        <f t="shared" si="28"/>
        <v>0.47451255767659595</v>
      </c>
      <c r="Q44" s="79">
        <f t="shared" si="29"/>
        <v>8.4014272800069595E-2</v>
      </c>
      <c r="R44" s="75">
        <f t="shared" si="30"/>
        <v>1.2992192069641434E-3</v>
      </c>
      <c r="S44" s="76">
        <f t="shared" si="31"/>
        <v>1.1008956795438417E-3</v>
      </c>
      <c r="T44" s="76">
        <f t="shared" si="32"/>
        <v>1.9154693231536487E-3</v>
      </c>
      <c r="U44" s="76">
        <f t="shared" si="33"/>
        <v>4.7289992104410414E-2</v>
      </c>
      <c r="V44" s="77">
        <f t="shared" si="34"/>
        <v>2.7486187860028309E-3</v>
      </c>
      <c r="W44" s="78">
        <f t="shared" si="35"/>
        <v>1.2947079840905226E-3</v>
      </c>
      <c r="X44" s="76">
        <f t="shared" si="36"/>
        <v>3.9861534104405495E-2</v>
      </c>
      <c r="Y44" s="76">
        <f t="shared" si="37"/>
        <v>7.7116459774613469E-2</v>
      </c>
      <c r="Z44" s="76">
        <f t="shared" si="38"/>
        <v>7.0499686269244521E-2</v>
      </c>
      <c r="AA44" s="77">
        <f t="shared" si="39"/>
        <v>0.26493770833999691</v>
      </c>
    </row>
    <row r="45" spans="1:27" x14ac:dyDescent="0.25">
      <c r="A45" s="19" t="s">
        <v>24</v>
      </c>
      <c r="B45" s="74">
        <f t="shared" si="14"/>
        <v>5.6418274002765161E-2</v>
      </c>
      <c r="C45" s="75">
        <f t="shared" si="15"/>
        <v>5.6574287604669073E-2</v>
      </c>
      <c r="D45" s="76">
        <f t="shared" si="16"/>
        <v>6.0608376437261642E-2</v>
      </c>
      <c r="E45" s="76">
        <f t="shared" si="17"/>
        <v>6.186552056450384E-2</v>
      </c>
      <c r="F45" s="76">
        <f t="shared" si="18"/>
        <v>6.0043427105379119E-2</v>
      </c>
      <c r="G45" s="77">
        <f t="shared" si="19"/>
        <v>5.9973369597479807E-2</v>
      </c>
      <c r="H45" s="75">
        <f t="shared" si="20"/>
        <v>5.6369228183861871E-2</v>
      </c>
      <c r="I45" s="76">
        <f t="shared" si="21"/>
        <v>6.2133835913918682E-2</v>
      </c>
      <c r="J45" s="76">
        <f t="shared" si="22"/>
        <v>6.0510938192625215E-2</v>
      </c>
      <c r="K45" s="76">
        <f t="shared" si="23"/>
        <v>6.0784061180783291E-2</v>
      </c>
      <c r="L45" s="77">
        <f t="shared" si="24"/>
        <v>5.9637467548027678E-2</v>
      </c>
      <c r="M45" s="78">
        <f t="shared" si="25"/>
        <v>5.628819501583527E-2</v>
      </c>
      <c r="N45" s="76">
        <f t="shared" si="26"/>
        <v>0.50470799924025478</v>
      </c>
      <c r="O45" s="76">
        <f t="shared" si="27"/>
        <v>0.47451255767659595</v>
      </c>
      <c r="P45" s="76">
        <f t="shared" si="28"/>
        <v>1</v>
      </c>
      <c r="Q45" s="79">
        <f t="shared" si="29"/>
        <v>0.70264502967735654</v>
      </c>
      <c r="R45" s="75">
        <f t="shared" si="30"/>
        <v>5.6374608505196454E-2</v>
      </c>
      <c r="S45" s="76">
        <f t="shared" si="31"/>
        <v>0.30999420163366409</v>
      </c>
      <c r="T45" s="76">
        <f t="shared" si="32"/>
        <v>0.476797733377398</v>
      </c>
      <c r="U45" s="76">
        <f t="shared" si="33"/>
        <v>0.43184726784852423</v>
      </c>
      <c r="V45" s="77">
        <f t="shared" si="34"/>
        <v>0.45962863287119049</v>
      </c>
      <c r="W45" s="78">
        <f t="shared" si="35"/>
        <v>5.6412983864267949E-2</v>
      </c>
      <c r="X45" s="76">
        <f t="shared" si="36"/>
        <v>0.86592172837284642</v>
      </c>
      <c r="Y45" s="76">
        <f t="shared" si="37"/>
        <v>0.99148560842639899</v>
      </c>
      <c r="Z45" s="76">
        <f t="shared" si="38"/>
        <v>0.27155773275431649</v>
      </c>
      <c r="AA45" s="77">
        <f t="shared" si="39"/>
        <v>0.89536799381270105</v>
      </c>
    </row>
    <row r="46" spans="1:27" ht="13" thickBot="1" x14ac:dyDescent="0.3">
      <c r="A46" s="20" t="s">
        <v>28</v>
      </c>
      <c r="B46" s="80">
        <f t="shared" si="14"/>
        <v>1.5999394055390158E-2</v>
      </c>
      <c r="C46" s="81">
        <f t="shared" si="15"/>
        <v>1.6033435105856308E-2</v>
      </c>
      <c r="D46" s="82">
        <f t="shared" si="16"/>
        <v>1.7361860620406622E-2</v>
      </c>
      <c r="E46" s="82">
        <f t="shared" si="17"/>
        <v>1.7458773051924115E-2</v>
      </c>
      <c r="F46" s="82">
        <f t="shared" si="18"/>
        <v>1.703057521814106E-2</v>
      </c>
      <c r="G46" s="83">
        <f t="shared" si="19"/>
        <v>1.7192368947356304E-2</v>
      </c>
      <c r="H46" s="81">
        <f t="shared" si="20"/>
        <v>1.5983147381719021E-2</v>
      </c>
      <c r="I46" s="82">
        <f t="shared" si="21"/>
        <v>1.7302513465460027E-2</v>
      </c>
      <c r="J46" s="82">
        <f t="shared" si="22"/>
        <v>1.4628378314083911E-2</v>
      </c>
      <c r="K46" s="82">
        <f t="shared" si="23"/>
        <v>1.7410999688107703E-2</v>
      </c>
      <c r="L46" s="83">
        <f t="shared" si="24"/>
        <v>1.7088462041642154E-2</v>
      </c>
      <c r="M46" s="84">
        <f t="shared" si="25"/>
        <v>1.5957770327977235E-2</v>
      </c>
      <c r="N46" s="82">
        <f t="shared" si="26"/>
        <v>0.12761379110711435</v>
      </c>
      <c r="O46" s="82">
        <f t="shared" si="27"/>
        <v>8.4014272800069595E-2</v>
      </c>
      <c r="P46" s="82">
        <f t="shared" si="28"/>
        <v>0.70264502967735654</v>
      </c>
      <c r="Q46" s="85">
        <f t="shared" si="29"/>
        <v>1</v>
      </c>
      <c r="R46" s="81">
        <f t="shared" si="30"/>
        <v>1.5985938344039049E-2</v>
      </c>
      <c r="S46" s="82">
        <f t="shared" si="31"/>
        <v>0.18462060256089771</v>
      </c>
      <c r="T46" s="82">
        <f t="shared" si="32"/>
        <v>0.4746852666232228</v>
      </c>
      <c r="U46" s="82">
        <f t="shared" si="33"/>
        <v>0.4582085815175011</v>
      </c>
      <c r="V46" s="83">
        <f t="shared" si="34"/>
        <v>0.44189641657423662</v>
      </c>
      <c r="W46" s="84">
        <f t="shared" si="35"/>
        <v>1.5994793703494353E-2</v>
      </c>
      <c r="X46" s="82">
        <f t="shared" si="36"/>
        <v>0.28460040582810631</v>
      </c>
      <c r="Y46" s="82">
        <f t="shared" si="37"/>
        <v>0.43573676787817645</v>
      </c>
      <c r="Z46" s="82">
        <f t="shared" si="38"/>
        <v>0.27119215981493694</v>
      </c>
      <c r="AA46" s="83">
        <f t="shared" si="39"/>
        <v>0.74306558181090065</v>
      </c>
    </row>
    <row r="47" spans="1:27" x14ac:dyDescent="0.25">
      <c r="A47" s="19" t="s">
        <v>13</v>
      </c>
      <c r="B47" s="68">
        <f t="shared" si="14"/>
        <v>0.72891935460196455</v>
      </c>
      <c r="C47" s="69">
        <f t="shared" si="15"/>
        <v>0.44952438639967518</v>
      </c>
      <c r="D47" s="70">
        <f t="shared" si="16"/>
        <v>8.9959223260268877E-3</v>
      </c>
      <c r="E47" s="70">
        <f t="shared" si="17"/>
        <v>2.8702175396653651E-2</v>
      </c>
      <c r="F47" s="70">
        <f t="shared" si="18"/>
        <v>3.1730540846642334E-2</v>
      </c>
      <c r="G47" s="71">
        <f t="shared" si="19"/>
        <v>3.8810535155199702E-3</v>
      </c>
      <c r="H47" s="69">
        <f t="shared" si="20"/>
        <v>0.96744768767382516</v>
      </c>
      <c r="I47" s="70">
        <f t="shared" si="21"/>
        <v>4.024970252414739E-2</v>
      </c>
      <c r="J47" s="70">
        <f t="shared" si="22"/>
        <v>0.18030555965034711</v>
      </c>
      <c r="K47" s="70">
        <f t="shared" si="23"/>
        <v>9.6522734779216357E-3</v>
      </c>
      <c r="L47" s="71">
        <f t="shared" si="24"/>
        <v>2.3311397160602418E-3</v>
      </c>
      <c r="M47" s="72">
        <f t="shared" si="25"/>
        <v>0.40019571406494381</v>
      </c>
      <c r="N47" s="70">
        <f t="shared" si="26"/>
        <v>1.0674683164201225E-2</v>
      </c>
      <c r="O47" s="70">
        <f t="shared" si="27"/>
        <v>1.2992192069641434E-3</v>
      </c>
      <c r="P47" s="70">
        <f t="shared" si="28"/>
        <v>5.6374608505196454E-2</v>
      </c>
      <c r="Q47" s="73">
        <f t="shared" si="29"/>
        <v>1.5985938344039049E-2</v>
      </c>
      <c r="R47" s="69">
        <f t="shared" si="30"/>
        <v>1</v>
      </c>
      <c r="S47" s="70">
        <f t="shared" si="31"/>
        <v>5.1188712651301397E-3</v>
      </c>
      <c r="T47" s="70">
        <f t="shared" si="32"/>
        <v>2.4826317409273086E-3</v>
      </c>
      <c r="U47" s="70">
        <f t="shared" si="33"/>
        <v>2.5047800706594032E-2</v>
      </c>
      <c r="V47" s="71">
        <f t="shared" si="34"/>
        <v>4.094519065139272E-3</v>
      </c>
      <c r="W47" s="72">
        <f t="shared" si="35"/>
        <v>0.79244781163100175</v>
      </c>
      <c r="X47" s="70">
        <f t="shared" si="36"/>
        <v>6.4061334855908942E-4</v>
      </c>
      <c r="Y47" s="70">
        <f t="shared" si="37"/>
        <v>5.1230011221654742E-3</v>
      </c>
      <c r="Z47" s="70">
        <f t="shared" si="38"/>
        <v>8.0825923281131418E-2</v>
      </c>
      <c r="AA47" s="71">
        <f t="shared" si="39"/>
        <v>3.0448857970066572E-2</v>
      </c>
    </row>
    <row r="48" spans="1:27" x14ac:dyDescent="0.25">
      <c r="A48" s="19" t="s">
        <v>17</v>
      </c>
      <c r="B48" s="74">
        <f t="shared" si="14"/>
        <v>5.1210514611745956E-3</v>
      </c>
      <c r="C48" s="75">
        <f t="shared" si="15"/>
        <v>5.0877007742873102E-3</v>
      </c>
      <c r="D48" s="76">
        <f t="shared" si="16"/>
        <v>5.5081130543052645E-3</v>
      </c>
      <c r="E48" s="76">
        <f t="shared" si="17"/>
        <v>4.7844454968487453E-3</v>
      </c>
      <c r="F48" s="76">
        <f t="shared" si="18"/>
        <v>5.0470002013898131E-3</v>
      </c>
      <c r="G48" s="77">
        <f t="shared" si="19"/>
        <v>5.5622632766047647E-3</v>
      </c>
      <c r="H48" s="75">
        <f t="shared" si="20"/>
        <v>5.1152644138355774E-3</v>
      </c>
      <c r="I48" s="76">
        <f t="shared" si="21"/>
        <v>4.2516331294531057E-3</v>
      </c>
      <c r="J48" s="76">
        <f t="shared" si="22"/>
        <v>1.4891974386304296E-3</v>
      </c>
      <c r="K48" s="76">
        <f t="shared" si="23"/>
        <v>5.4998739949144873E-3</v>
      </c>
      <c r="L48" s="77">
        <f t="shared" si="24"/>
        <v>5.5488025685002254E-3</v>
      </c>
      <c r="M48" s="78">
        <f t="shared" si="25"/>
        <v>5.1100010820035683E-3</v>
      </c>
      <c r="N48" s="76">
        <f t="shared" si="26"/>
        <v>3.6570305268667384E-2</v>
      </c>
      <c r="O48" s="76">
        <f t="shared" si="27"/>
        <v>1.1008956795438417E-3</v>
      </c>
      <c r="P48" s="76">
        <f t="shared" si="28"/>
        <v>0.30999420163366409</v>
      </c>
      <c r="Q48" s="79">
        <f t="shared" si="29"/>
        <v>0.18462060256089771</v>
      </c>
      <c r="R48" s="75">
        <f t="shared" si="30"/>
        <v>5.1188712651301397E-3</v>
      </c>
      <c r="S48" s="76">
        <f t="shared" si="31"/>
        <v>1</v>
      </c>
      <c r="T48" s="76">
        <f t="shared" si="32"/>
        <v>0.13343397324761516</v>
      </c>
      <c r="U48" s="76">
        <f t="shared" si="33"/>
        <v>0.57812259935975474</v>
      </c>
      <c r="V48" s="77">
        <f t="shared" si="34"/>
        <v>0.19546042211686887</v>
      </c>
      <c r="W48" s="78">
        <f t="shared" si="35"/>
        <v>5.1120466344007978E-3</v>
      </c>
      <c r="X48" s="76">
        <f t="shared" si="36"/>
        <v>5.3295342427416275E-3</v>
      </c>
      <c r="Y48" s="76">
        <f t="shared" si="37"/>
        <v>2.3054058022615599E-2</v>
      </c>
      <c r="Z48" s="76">
        <f t="shared" si="38"/>
        <v>0.76131357111482556</v>
      </c>
      <c r="AA48" s="77">
        <f t="shared" si="39"/>
        <v>0.2262153786110413</v>
      </c>
    </row>
    <row r="49" spans="1:27" x14ac:dyDescent="0.25">
      <c r="A49" s="19" t="s">
        <v>21</v>
      </c>
      <c r="B49" s="74">
        <f t="shared" si="14"/>
        <v>2.4815345895551496E-3</v>
      </c>
      <c r="C49" s="75">
        <f t="shared" si="15"/>
        <v>2.4415164940737684E-3</v>
      </c>
      <c r="D49" s="76">
        <f t="shared" si="16"/>
        <v>2.5250836089216267E-3</v>
      </c>
      <c r="E49" s="76">
        <f t="shared" si="17"/>
        <v>1.8845716452748861E-3</v>
      </c>
      <c r="F49" s="76">
        <f t="shared" si="18"/>
        <v>2.1849572179292792E-3</v>
      </c>
      <c r="G49" s="77">
        <f t="shared" si="19"/>
        <v>2.6161216262653377E-3</v>
      </c>
      <c r="H49" s="75">
        <f t="shared" si="20"/>
        <v>2.4798173813796167E-3</v>
      </c>
      <c r="I49" s="76">
        <f t="shared" si="21"/>
        <v>1.5100977117900123E-3</v>
      </c>
      <c r="J49" s="76">
        <f t="shared" si="22"/>
        <v>2.8691308366109836E-4</v>
      </c>
      <c r="K49" s="76">
        <f t="shared" si="23"/>
        <v>2.506025090940972E-3</v>
      </c>
      <c r="L49" s="77">
        <f t="shared" si="24"/>
        <v>2.628665079543522E-3</v>
      </c>
      <c r="M49" s="78">
        <f t="shared" si="25"/>
        <v>2.4807730658125784E-3</v>
      </c>
      <c r="N49" s="76">
        <f t="shared" si="26"/>
        <v>6.6403592996541985E-2</v>
      </c>
      <c r="O49" s="76">
        <f t="shared" si="27"/>
        <v>1.9154693231536487E-3</v>
      </c>
      <c r="P49" s="76">
        <f t="shared" si="28"/>
        <v>0.476797733377398</v>
      </c>
      <c r="Q49" s="79">
        <f t="shared" si="29"/>
        <v>0.4746852666232228</v>
      </c>
      <c r="R49" s="75">
        <f t="shared" si="30"/>
        <v>2.4826317409273086E-3</v>
      </c>
      <c r="S49" s="76">
        <f t="shared" si="31"/>
        <v>0.13343397324761516</v>
      </c>
      <c r="T49" s="76">
        <f t="shared" si="32"/>
        <v>1</v>
      </c>
      <c r="U49" s="76">
        <f t="shared" si="33"/>
        <v>0.80312174667668956</v>
      </c>
      <c r="V49" s="77">
        <f t="shared" si="34"/>
        <v>0.87987707547439353</v>
      </c>
      <c r="W49" s="78">
        <f t="shared" si="35"/>
        <v>2.4739540758248065E-3</v>
      </c>
      <c r="X49" s="76">
        <f t="shared" si="36"/>
        <v>7.3934245655992914E-3</v>
      </c>
      <c r="Y49" s="76">
        <f t="shared" si="37"/>
        <v>7.3523203338484916E-2</v>
      </c>
      <c r="Z49" s="76">
        <f t="shared" si="38"/>
        <v>0.4247286144243847</v>
      </c>
      <c r="AA49" s="77">
        <f t="shared" si="39"/>
        <v>0.41865816211235379</v>
      </c>
    </row>
    <row r="50" spans="1:27" s="2" customFormat="1" x14ac:dyDescent="0.25">
      <c r="A50" s="19" t="s">
        <v>25</v>
      </c>
      <c r="B50" s="74">
        <f t="shared" si="14"/>
        <v>2.5073525153391105E-2</v>
      </c>
      <c r="C50" s="75">
        <f t="shared" si="15"/>
        <v>2.5151105407158068E-2</v>
      </c>
      <c r="D50" s="76">
        <f t="shared" si="16"/>
        <v>2.7658371042970475E-2</v>
      </c>
      <c r="E50" s="76">
        <f t="shared" si="17"/>
        <v>2.8131452771650346E-2</v>
      </c>
      <c r="F50" s="76">
        <f t="shared" si="18"/>
        <v>2.7153576832847047E-2</v>
      </c>
      <c r="G50" s="77">
        <f t="shared" si="19"/>
        <v>2.7298933658356239E-2</v>
      </c>
      <c r="H50" s="75">
        <f t="shared" si="20"/>
        <v>2.5043468708605757E-2</v>
      </c>
      <c r="I50" s="76">
        <f t="shared" si="21"/>
        <v>2.8051438526053685E-2</v>
      </c>
      <c r="J50" s="76">
        <f t="shared" si="22"/>
        <v>2.4778347042524178E-2</v>
      </c>
      <c r="K50" s="76">
        <f t="shared" si="23"/>
        <v>2.7760473301348766E-2</v>
      </c>
      <c r="L50" s="77">
        <f t="shared" si="24"/>
        <v>2.7095038176215291E-2</v>
      </c>
      <c r="M50" s="78">
        <f t="shared" si="25"/>
        <v>2.4995339345605563E-2</v>
      </c>
      <c r="N50" s="76">
        <f t="shared" si="26"/>
        <v>5.7423341396024716E-2</v>
      </c>
      <c r="O50" s="76">
        <f t="shared" si="27"/>
        <v>4.7289992104410414E-2</v>
      </c>
      <c r="P50" s="76">
        <f t="shared" si="28"/>
        <v>0.43184726784852423</v>
      </c>
      <c r="Q50" s="79">
        <f t="shared" si="29"/>
        <v>0.4582085815175011</v>
      </c>
      <c r="R50" s="75">
        <f t="shared" si="30"/>
        <v>2.5047800706594032E-2</v>
      </c>
      <c r="S50" s="76">
        <f t="shared" si="31"/>
        <v>0.57812259935975474</v>
      </c>
      <c r="T50" s="76">
        <f t="shared" si="32"/>
        <v>0.80312174667668956</v>
      </c>
      <c r="U50" s="76">
        <f t="shared" si="33"/>
        <v>1</v>
      </c>
      <c r="V50" s="77">
        <f t="shared" si="34"/>
        <v>0.86154988228626384</v>
      </c>
      <c r="W50" s="78">
        <f t="shared" si="35"/>
        <v>2.5067359415351601E-2</v>
      </c>
      <c r="X50" s="76">
        <f t="shared" si="36"/>
        <v>0.12590437149906863</v>
      </c>
      <c r="Y50" s="76">
        <f t="shared" si="37"/>
        <v>0.16094473429287179</v>
      </c>
      <c r="Z50" s="76">
        <f t="shared" si="38"/>
        <v>0.54448620076908971</v>
      </c>
      <c r="AA50" s="77">
        <f t="shared" si="39"/>
        <v>0.38117923698982092</v>
      </c>
    </row>
    <row r="51" spans="1:27" s="2" customFormat="1" ht="13" thickBot="1" x14ac:dyDescent="0.3">
      <c r="A51" s="20" t="s">
        <v>29</v>
      </c>
      <c r="B51" s="80">
        <f t="shared" si="14"/>
        <v>4.0955866973663817E-3</v>
      </c>
      <c r="C51" s="81">
        <f t="shared" si="15"/>
        <v>4.0667930740665879E-3</v>
      </c>
      <c r="D51" s="82">
        <f t="shared" si="16"/>
        <v>4.3329294779641762E-3</v>
      </c>
      <c r="E51" s="82">
        <f t="shared" si="17"/>
        <v>3.742031339108204E-3</v>
      </c>
      <c r="F51" s="82">
        <f t="shared" si="18"/>
        <v>3.9795559112031824E-3</v>
      </c>
      <c r="G51" s="83">
        <f t="shared" si="19"/>
        <v>4.3864830149869622E-3</v>
      </c>
      <c r="H51" s="81">
        <f t="shared" si="20"/>
        <v>4.0917416196503556E-3</v>
      </c>
      <c r="I51" s="82">
        <f t="shared" si="21"/>
        <v>3.3174484338121101E-3</v>
      </c>
      <c r="J51" s="82">
        <f t="shared" si="22"/>
        <v>1.1264639481250651E-3</v>
      </c>
      <c r="K51" s="82">
        <f t="shared" si="23"/>
        <v>4.3233906924981897E-3</v>
      </c>
      <c r="L51" s="83">
        <f t="shared" si="24"/>
        <v>4.3816404289639564E-3</v>
      </c>
      <c r="M51" s="84">
        <f t="shared" si="25"/>
        <v>4.0887919456717653E-3</v>
      </c>
      <c r="N51" s="82">
        <f t="shared" si="26"/>
        <v>5.9000073391566307E-2</v>
      </c>
      <c r="O51" s="82">
        <f t="shared" si="27"/>
        <v>2.7486187860028309E-3</v>
      </c>
      <c r="P51" s="82">
        <f t="shared" si="28"/>
        <v>0.45962863287119049</v>
      </c>
      <c r="Q51" s="85">
        <f t="shared" si="29"/>
        <v>0.44189641657423662</v>
      </c>
      <c r="R51" s="81">
        <f t="shared" si="30"/>
        <v>4.094519065139272E-3</v>
      </c>
      <c r="S51" s="82">
        <f t="shared" si="31"/>
        <v>0.19546042211686887</v>
      </c>
      <c r="T51" s="82">
        <f t="shared" si="32"/>
        <v>0.87987707547439353</v>
      </c>
      <c r="U51" s="82">
        <f t="shared" si="33"/>
        <v>0.86154988228626384</v>
      </c>
      <c r="V51" s="83">
        <f t="shared" si="34"/>
        <v>1</v>
      </c>
      <c r="W51" s="84">
        <f t="shared" si="35"/>
        <v>4.08853005604848E-3</v>
      </c>
      <c r="X51" s="82">
        <f t="shared" si="36"/>
        <v>1.5931581918138562E-2</v>
      </c>
      <c r="Y51" s="82">
        <f t="shared" si="37"/>
        <v>6.6571381872815388E-2</v>
      </c>
      <c r="Z51" s="82">
        <f t="shared" si="38"/>
        <v>0.44873040641598078</v>
      </c>
      <c r="AA51" s="83">
        <f t="shared" si="39"/>
        <v>0.39733380043954569</v>
      </c>
    </row>
    <row r="52" spans="1:27" s="2" customFormat="1" x14ac:dyDescent="0.25">
      <c r="A52" s="16" t="s">
        <v>14</v>
      </c>
      <c r="B52" s="86">
        <f t="shared" si="14"/>
        <v>0.9798255512407007</v>
      </c>
      <c r="C52" s="87">
        <f t="shared" si="15"/>
        <v>0.54949068114875887</v>
      </c>
      <c r="D52" s="88">
        <f t="shared" si="16"/>
        <v>7.1638426709887959E-3</v>
      </c>
      <c r="E52" s="88">
        <f t="shared" si="17"/>
        <v>2.8110470012326683E-2</v>
      </c>
      <c r="F52" s="88">
        <f t="shared" si="18"/>
        <v>3.0477043082592924E-2</v>
      </c>
      <c r="G52" s="89">
        <f t="shared" si="19"/>
        <v>2.1423224730051935E-3</v>
      </c>
      <c r="H52" s="87">
        <f t="shared" si="20"/>
        <v>0.77675089750734827</v>
      </c>
      <c r="I52" s="88">
        <f t="shared" si="21"/>
        <v>4.0042552040923662E-2</v>
      </c>
      <c r="J52" s="88">
        <f t="shared" si="22"/>
        <v>0.18228292861819664</v>
      </c>
      <c r="K52" s="88">
        <f t="shared" si="23"/>
        <v>7.921542844382401E-3</v>
      </c>
      <c r="L52" s="89">
        <f t="shared" si="24"/>
        <v>9.9913483875018957E-4</v>
      </c>
      <c r="M52" s="90">
        <f t="shared" si="25"/>
        <v>0.40864791410253076</v>
      </c>
      <c r="N52" s="88">
        <f t="shared" si="26"/>
        <v>1.0678380685991478E-2</v>
      </c>
      <c r="O52" s="88">
        <f t="shared" si="27"/>
        <v>1.2947079840905226E-3</v>
      </c>
      <c r="P52" s="88">
        <f t="shared" si="28"/>
        <v>5.6412983864267949E-2</v>
      </c>
      <c r="Q52" s="91">
        <f t="shared" si="29"/>
        <v>1.5994793703494353E-2</v>
      </c>
      <c r="R52" s="87">
        <f t="shared" si="30"/>
        <v>0.79244781163100175</v>
      </c>
      <c r="S52" s="88">
        <f t="shared" si="31"/>
        <v>5.1120466344007978E-3</v>
      </c>
      <c r="T52" s="88">
        <f t="shared" si="32"/>
        <v>2.4739540758248065E-3</v>
      </c>
      <c r="U52" s="88">
        <f t="shared" si="33"/>
        <v>2.5067359415351601E-2</v>
      </c>
      <c r="V52" s="89">
        <f t="shared" si="34"/>
        <v>4.08853005604848E-3</v>
      </c>
      <c r="W52" s="90">
        <f t="shared" si="35"/>
        <v>1</v>
      </c>
      <c r="X52" s="88">
        <f t="shared" si="36"/>
        <v>6.3291241465343812E-4</v>
      </c>
      <c r="Y52" s="88">
        <f t="shared" si="37"/>
        <v>5.121300512814079E-3</v>
      </c>
      <c r="Z52" s="88">
        <f t="shared" si="38"/>
        <v>8.0914393109308258E-2</v>
      </c>
      <c r="AA52" s="89">
        <f t="shared" si="39"/>
        <v>3.046945167053404E-2</v>
      </c>
    </row>
    <row r="53" spans="1:27" s="2" customFormat="1" x14ac:dyDescent="0.25">
      <c r="A53" s="16" t="s">
        <v>18</v>
      </c>
      <c r="B53" s="74">
        <f t="shared" si="14"/>
        <v>6.3833713726255896E-4</v>
      </c>
      <c r="C53" s="75">
        <f t="shared" si="15"/>
        <v>6.0419667512073177E-4</v>
      </c>
      <c r="D53" s="76">
        <f t="shared" si="16"/>
        <v>5.4101424624296312E-4</v>
      </c>
      <c r="E53" s="76">
        <f t="shared" si="17"/>
        <v>2.2213477947080414E-4</v>
      </c>
      <c r="F53" s="76">
        <f t="shared" si="18"/>
        <v>3.6781804267216529E-4</v>
      </c>
      <c r="G53" s="77">
        <f t="shared" si="19"/>
        <v>6.190262128356051E-4</v>
      </c>
      <c r="H53" s="75">
        <f t="shared" si="20"/>
        <v>6.3870380239527426E-4</v>
      </c>
      <c r="I53" s="76">
        <f t="shared" si="21"/>
        <v>1.2140070841787019E-4</v>
      </c>
      <c r="J53" s="76">
        <f t="shared" si="22"/>
        <v>1.0904444453224966E-5</v>
      </c>
      <c r="K53" s="76">
        <f t="shared" si="23"/>
        <v>5.2462466522800149E-4</v>
      </c>
      <c r="L53" s="77">
        <f t="shared" si="24"/>
        <v>6.3848832607064226E-4</v>
      </c>
      <c r="M53" s="78">
        <f t="shared" si="25"/>
        <v>6.4213325299219547E-4</v>
      </c>
      <c r="N53" s="76">
        <f t="shared" si="26"/>
        <v>0.32446876470286823</v>
      </c>
      <c r="O53" s="76">
        <f t="shared" si="27"/>
        <v>3.9861534104405495E-2</v>
      </c>
      <c r="P53" s="76">
        <f t="shared" si="28"/>
        <v>0.86592172837284642</v>
      </c>
      <c r="Q53" s="79">
        <f t="shared" si="29"/>
        <v>0.28460040582810631</v>
      </c>
      <c r="R53" s="75">
        <f t="shared" si="30"/>
        <v>6.4061334855908942E-4</v>
      </c>
      <c r="S53" s="76">
        <f t="shared" si="31"/>
        <v>5.3295342427416275E-3</v>
      </c>
      <c r="T53" s="76">
        <f t="shared" si="32"/>
        <v>7.3934245655992914E-3</v>
      </c>
      <c r="U53" s="76">
        <f t="shared" si="33"/>
        <v>0.12590437149906863</v>
      </c>
      <c r="V53" s="77">
        <f t="shared" si="34"/>
        <v>1.5931581918138562E-2</v>
      </c>
      <c r="W53" s="78">
        <f t="shared" si="35"/>
        <v>6.3291241465343812E-4</v>
      </c>
      <c r="X53" s="76">
        <f t="shared" si="36"/>
        <v>1</v>
      </c>
      <c r="Y53" s="76">
        <f t="shared" si="37"/>
        <v>0.60959267418702301</v>
      </c>
      <c r="Z53" s="76">
        <f t="shared" si="38"/>
        <v>0.13181903647394347</v>
      </c>
      <c r="AA53" s="77">
        <f t="shared" si="39"/>
        <v>0.65227750266561924</v>
      </c>
    </row>
    <row r="54" spans="1:27" s="2" customFormat="1" x14ac:dyDescent="0.25">
      <c r="A54" s="16" t="s">
        <v>22</v>
      </c>
      <c r="B54" s="74">
        <f t="shared" si="14"/>
        <v>5.125419381195216E-3</v>
      </c>
      <c r="C54" s="75">
        <f t="shared" si="15"/>
        <v>5.1159838952474831E-3</v>
      </c>
      <c r="D54" s="76">
        <f t="shared" si="16"/>
        <v>5.4290376166256267E-3</v>
      </c>
      <c r="E54" s="76">
        <f t="shared" si="17"/>
        <v>5.1286432619314379E-3</v>
      </c>
      <c r="F54" s="76">
        <f t="shared" si="18"/>
        <v>5.2048638489295713E-3</v>
      </c>
      <c r="G54" s="77">
        <f t="shared" si="19"/>
        <v>5.4329443062731504E-3</v>
      </c>
      <c r="H54" s="75">
        <f t="shared" si="20"/>
        <v>5.1212427342265162E-3</v>
      </c>
      <c r="I54" s="76">
        <f t="shared" si="21"/>
        <v>4.8624911264844809E-3</v>
      </c>
      <c r="J54" s="76">
        <f t="shared" si="22"/>
        <v>2.7800522495563876E-3</v>
      </c>
      <c r="K54" s="76">
        <f t="shared" si="23"/>
        <v>5.4307445695372433E-3</v>
      </c>
      <c r="L54" s="77">
        <f t="shared" si="24"/>
        <v>5.4164868425455506E-3</v>
      </c>
      <c r="M54" s="78">
        <f t="shared" si="25"/>
        <v>5.1162188276805591E-3</v>
      </c>
      <c r="N54" s="76">
        <f t="shared" si="26"/>
        <v>0.24346660837222328</v>
      </c>
      <c r="O54" s="76">
        <f t="shared" si="27"/>
        <v>7.7116459774613469E-2</v>
      </c>
      <c r="P54" s="76">
        <f t="shared" si="28"/>
        <v>0.99148560842639899</v>
      </c>
      <c r="Q54" s="79">
        <f t="shared" si="29"/>
        <v>0.43573676787817645</v>
      </c>
      <c r="R54" s="75">
        <f t="shared" si="30"/>
        <v>5.1230011221654742E-3</v>
      </c>
      <c r="S54" s="76">
        <f t="shared" si="31"/>
        <v>2.3054058022615599E-2</v>
      </c>
      <c r="T54" s="76">
        <f t="shared" si="32"/>
        <v>7.3523203338484916E-2</v>
      </c>
      <c r="U54" s="76">
        <f t="shared" si="33"/>
        <v>0.16094473429287179</v>
      </c>
      <c r="V54" s="77">
        <f t="shared" si="34"/>
        <v>6.6571381872815388E-2</v>
      </c>
      <c r="W54" s="78">
        <f t="shared" si="35"/>
        <v>5.121300512814079E-3</v>
      </c>
      <c r="X54" s="76">
        <f t="shared" si="36"/>
        <v>0.60959267418702301</v>
      </c>
      <c r="Y54" s="76">
        <f t="shared" si="37"/>
        <v>1</v>
      </c>
      <c r="Z54" s="76">
        <f t="shared" si="38"/>
        <v>0.14704024193663978</v>
      </c>
      <c r="AA54" s="77">
        <f t="shared" si="39"/>
        <v>0.82346482154809242</v>
      </c>
    </row>
    <row r="55" spans="1:27" s="2" customFormat="1" x14ac:dyDescent="0.25">
      <c r="A55" s="16" t="s">
        <v>26</v>
      </c>
      <c r="B55" s="74">
        <f t="shared" si="14"/>
        <v>8.0926152897638839E-2</v>
      </c>
      <c r="C55" s="75">
        <f t="shared" si="15"/>
        <v>8.1286684476341617E-2</v>
      </c>
      <c r="D55" s="76">
        <f t="shared" si="16"/>
        <v>9.0847853763717595E-2</v>
      </c>
      <c r="E55" s="76">
        <f t="shared" si="17"/>
        <v>9.4017625324320647E-2</v>
      </c>
      <c r="F55" s="76">
        <f t="shared" si="18"/>
        <v>8.9501837803043771E-2</v>
      </c>
      <c r="G55" s="77">
        <f t="shared" si="19"/>
        <v>8.929705500633188E-2</v>
      </c>
      <c r="H55" s="75">
        <f t="shared" si="20"/>
        <v>8.081372467634132E-2</v>
      </c>
      <c r="I55" s="76">
        <f t="shared" si="21"/>
        <v>9.47466612358564E-2</v>
      </c>
      <c r="J55" s="76">
        <f t="shared" si="22"/>
        <v>9.1300721794093348E-2</v>
      </c>
      <c r="K55" s="76">
        <f t="shared" si="23"/>
        <v>9.1279172546030282E-2</v>
      </c>
      <c r="L55" s="77">
        <f t="shared" si="24"/>
        <v>8.8485495902055622E-2</v>
      </c>
      <c r="M55" s="78">
        <f t="shared" si="25"/>
        <v>8.0627966210673127E-2</v>
      </c>
      <c r="N55" s="76">
        <f t="shared" si="26"/>
        <v>5.8872697469127246E-2</v>
      </c>
      <c r="O55" s="76">
        <f t="shared" si="27"/>
        <v>7.0499686269244521E-2</v>
      </c>
      <c r="P55" s="76">
        <f t="shared" si="28"/>
        <v>0.27155773275431649</v>
      </c>
      <c r="Q55" s="79">
        <f t="shared" si="29"/>
        <v>0.27119215981493694</v>
      </c>
      <c r="R55" s="75">
        <f t="shared" si="30"/>
        <v>8.0825923281131418E-2</v>
      </c>
      <c r="S55" s="76">
        <f t="shared" si="31"/>
        <v>0.76131357111482556</v>
      </c>
      <c r="T55" s="76">
        <f t="shared" si="32"/>
        <v>0.4247286144243847</v>
      </c>
      <c r="U55" s="76">
        <f t="shared" si="33"/>
        <v>0.54448620076908971</v>
      </c>
      <c r="V55" s="77">
        <f t="shared" si="34"/>
        <v>0.44873040641598078</v>
      </c>
      <c r="W55" s="78">
        <f t="shared" si="35"/>
        <v>8.0914393109308258E-2</v>
      </c>
      <c r="X55" s="76">
        <f t="shared" si="36"/>
        <v>0.13181903647394347</v>
      </c>
      <c r="Y55" s="76">
        <f t="shared" si="37"/>
        <v>0.14704024193663978</v>
      </c>
      <c r="Z55" s="76">
        <f t="shared" si="38"/>
        <v>1</v>
      </c>
      <c r="AA55" s="77">
        <f t="shared" si="39"/>
        <v>0.22860022483112097</v>
      </c>
    </row>
    <row r="56" spans="1:27" s="2" customFormat="1" ht="13" thickBot="1" x14ac:dyDescent="0.3">
      <c r="A56" s="17" t="s">
        <v>30</v>
      </c>
      <c r="B56" s="80">
        <f t="shared" si="14"/>
        <v>3.0473842514192068E-2</v>
      </c>
      <c r="C56" s="81">
        <f t="shared" si="15"/>
        <v>3.0556675562448149E-2</v>
      </c>
      <c r="D56" s="82">
        <f t="shared" si="16"/>
        <v>3.2909992479970424E-2</v>
      </c>
      <c r="E56" s="82">
        <f t="shared" si="17"/>
        <v>3.3500243778388887E-2</v>
      </c>
      <c r="F56" s="82">
        <f t="shared" si="18"/>
        <v>3.2513274216910241E-2</v>
      </c>
      <c r="G56" s="83">
        <f t="shared" si="19"/>
        <v>3.2556891340464272E-2</v>
      </c>
      <c r="H56" s="81">
        <f t="shared" si="20"/>
        <v>3.0445259294984667E-2</v>
      </c>
      <c r="I56" s="82">
        <f t="shared" si="21"/>
        <v>3.3543694087755642E-2</v>
      </c>
      <c r="J56" s="82">
        <f t="shared" si="22"/>
        <v>3.1519978009992192E-2</v>
      </c>
      <c r="K56" s="82">
        <f t="shared" si="23"/>
        <v>3.3008755483131015E-2</v>
      </c>
      <c r="L56" s="83">
        <f t="shared" si="24"/>
        <v>3.2363735697843635E-2</v>
      </c>
      <c r="M56" s="84">
        <f t="shared" si="25"/>
        <v>3.0398710841361712E-2</v>
      </c>
      <c r="N56" s="82">
        <f t="shared" si="26"/>
        <v>0.30468095270263373</v>
      </c>
      <c r="O56" s="82">
        <f t="shared" si="27"/>
        <v>0.26493770833999691</v>
      </c>
      <c r="P56" s="82">
        <f t="shared" si="28"/>
        <v>0.89536799381270105</v>
      </c>
      <c r="Q56" s="85">
        <f t="shared" si="29"/>
        <v>0.74306558181090065</v>
      </c>
      <c r="R56" s="81">
        <f t="shared" si="30"/>
        <v>3.0448857970066572E-2</v>
      </c>
      <c r="S56" s="82">
        <f t="shared" si="31"/>
        <v>0.2262153786110413</v>
      </c>
      <c r="T56" s="82">
        <f t="shared" si="32"/>
        <v>0.41865816211235379</v>
      </c>
      <c r="U56" s="82">
        <f t="shared" si="33"/>
        <v>0.38117923698982092</v>
      </c>
      <c r="V56" s="83">
        <f t="shared" si="34"/>
        <v>0.39733380043954569</v>
      </c>
      <c r="W56" s="84">
        <f t="shared" si="35"/>
        <v>3.046945167053404E-2</v>
      </c>
      <c r="X56" s="82">
        <f t="shared" si="36"/>
        <v>0.65227750266561924</v>
      </c>
      <c r="Y56" s="82">
        <f t="shared" si="37"/>
        <v>0.82346482154809242</v>
      </c>
      <c r="Z56" s="82">
        <f t="shared" si="38"/>
        <v>0.22860022483112097</v>
      </c>
      <c r="AA56" s="83">
        <f t="shared" si="39"/>
        <v>1</v>
      </c>
    </row>
    <row r="57" spans="1:27" s="2" customForma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7" s="2" customForma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7" s="2" customForma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s="2" customForma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s="2" customForma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s="2" customForma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s="2" customForma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s="2" customForma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s="2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33" s="4" customForma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"/>
      <c r="AC81" s="1"/>
      <c r="AD81" s="1"/>
      <c r="AE81" s="1"/>
      <c r="AF81" s="1"/>
      <c r="AG81" s="1"/>
    </row>
    <row r="82" spans="1:33" s="4" customForma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"/>
      <c r="AC82" s="1"/>
      <c r="AD82" s="1"/>
      <c r="AE82" s="1"/>
      <c r="AF82" s="1"/>
      <c r="AG82" s="1"/>
    </row>
    <row r="83" spans="1:33" s="4" customForma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"/>
      <c r="AC83" s="1"/>
      <c r="AD83" s="1"/>
      <c r="AE83" s="1"/>
      <c r="AF83" s="1"/>
      <c r="AG83" s="1"/>
    </row>
    <row r="84" spans="1:33" s="4" customForma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"/>
      <c r="AC84" s="1"/>
      <c r="AD84" s="1"/>
      <c r="AE84" s="1"/>
      <c r="AF84" s="1"/>
      <c r="AG84" s="1"/>
    </row>
    <row r="85" spans="1:33" s="4" customFormat="1" x14ac:dyDescent="0.25">
      <c r="A85" s="3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4" customFormat="1" x14ac:dyDescent="0.25">
      <c r="A86" s="3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4" customFormat="1" x14ac:dyDescent="0.25">
      <c r="A87" s="3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4" customFormat="1" x14ac:dyDescent="0.25">
      <c r="A88" s="3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4" customFormat="1" x14ac:dyDescent="0.25">
      <c r="A89" s="3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4" customFormat="1" x14ac:dyDescent="0.25">
      <c r="A90" s="3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4" customFormat="1" x14ac:dyDescent="0.25">
      <c r="A91" s="3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4" customFormat="1" x14ac:dyDescent="0.25">
      <c r="A92" s="3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4" customFormat="1" x14ac:dyDescent="0.25">
      <c r="A93" s="3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4" customFormat="1" x14ac:dyDescent="0.25">
      <c r="A94" s="3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4" customFormat="1" x14ac:dyDescent="0.25">
      <c r="A95" s="3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s="4" customFormat="1" x14ac:dyDescent="0.25">
      <c r="A96" s="3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s="4" customFormat="1" x14ac:dyDescent="0.25">
      <c r="A97" s="3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s="4" customFormat="1" x14ac:dyDescent="0.25">
      <c r="A98" s="3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s="4" customFormat="1" x14ac:dyDescent="0.25">
      <c r="A99" s="3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s="4" customFormat="1" x14ac:dyDescent="0.25">
      <c r="A100" s="3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s="4" customFormat="1" x14ac:dyDescent="0.25">
      <c r="A101" s="3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s="4" customFormat="1" x14ac:dyDescent="0.25">
      <c r="A102" s="3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s="4" customFormat="1" x14ac:dyDescent="0.25">
      <c r="A103" s="3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s="4" customFormat="1" x14ac:dyDescent="0.25">
      <c r="A104" s="3"/>
      <c r="B104" s="5"/>
      <c r="C104" s="5"/>
      <c r="D104" s="5"/>
      <c r="E104" s="5"/>
      <c r="F104" s="5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s="4" customFormat="1" x14ac:dyDescent="0.25">
      <c r="A105" s="3"/>
      <c r="B105" s="5"/>
      <c r="C105" s="5"/>
      <c r="D105" s="5"/>
      <c r="E105" s="5"/>
      <c r="F105" s="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s="4" customFormat="1" x14ac:dyDescent="0.25">
      <c r="A106" s="3"/>
      <c r="B106" s="5"/>
      <c r="C106" s="5"/>
      <c r="D106" s="5"/>
      <c r="E106" s="5"/>
      <c r="F106" s="5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s="4" customFormat="1" x14ac:dyDescent="0.25">
      <c r="A107" s="3"/>
      <c r="B107" s="5"/>
      <c r="C107" s="5"/>
      <c r="D107" s="5"/>
      <c r="E107" s="5"/>
      <c r="F107" s="5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s="4" customFormat="1" x14ac:dyDescent="0.25">
      <c r="A108" s="3"/>
      <c r="B108" s="5"/>
      <c r="C108" s="5"/>
      <c r="D108" s="5"/>
      <c r="E108" s="5"/>
      <c r="F108" s="5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s="4" customFormat="1" x14ac:dyDescent="0.25">
      <c r="A109" s="3"/>
      <c r="B109" s="5"/>
      <c r="C109" s="5"/>
      <c r="D109" s="5"/>
      <c r="E109" s="5"/>
      <c r="F109" s="5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s="4" customFormat="1" x14ac:dyDescent="0.25">
      <c r="A110" s="3"/>
      <c r="B110" s="5"/>
      <c r="C110" s="5"/>
      <c r="D110" s="5"/>
      <c r="E110" s="5"/>
      <c r="F110" s="5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s="4" customFormat="1" x14ac:dyDescent="0.25">
      <c r="A111" s="3"/>
      <c r="B111" s="5"/>
      <c r="C111" s="5"/>
      <c r="D111" s="5"/>
      <c r="E111" s="5"/>
      <c r="F111" s="5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s="4" customFormat="1" x14ac:dyDescent="0.25">
      <c r="A112" s="3"/>
      <c r="B112" s="5"/>
      <c r="C112" s="5"/>
      <c r="D112" s="5"/>
      <c r="E112" s="5"/>
      <c r="F112" s="5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s="4" customFormat="1" x14ac:dyDescent="0.25">
      <c r="A113" s="3"/>
      <c r="B113" s="5"/>
      <c r="C113" s="5"/>
      <c r="D113" s="5"/>
      <c r="E113" s="5"/>
      <c r="F113" s="5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s="4" customFormat="1" x14ac:dyDescent="0.25">
      <c r="A114" s="3"/>
      <c r="B114" s="5"/>
      <c r="C114" s="5"/>
      <c r="D114" s="5"/>
      <c r="E114" s="5"/>
      <c r="F114" s="5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s="4" customFormat="1" x14ac:dyDescent="0.25">
      <c r="A115" s="3"/>
      <c r="B115" s="5"/>
      <c r="C115" s="5"/>
      <c r="D115" s="5"/>
      <c r="E115" s="5"/>
      <c r="F115" s="5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s="4" customFormat="1" x14ac:dyDescent="0.25">
      <c r="A116" s="3"/>
      <c r="B116" s="5"/>
      <c r="C116" s="5"/>
      <c r="D116" s="5"/>
      <c r="E116" s="5"/>
      <c r="F116" s="5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s="4" customFormat="1" x14ac:dyDescent="0.25">
      <c r="A117" s="3"/>
      <c r="B117" s="5"/>
      <c r="C117" s="5"/>
      <c r="D117" s="5"/>
      <c r="E117" s="5"/>
      <c r="F117" s="5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s="4" customFormat="1" x14ac:dyDescent="0.25">
      <c r="A118" s="3"/>
      <c r="B118" s="5"/>
      <c r="C118" s="5"/>
      <c r="D118" s="5"/>
      <c r="E118" s="5"/>
      <c r="F118" s="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s="4" customFormat="1" x14ac:dyDescent="0.25">
      <c r="A119" s="3"/>
      <c r="B119" s="5"/>
      <c r="C119" s="5"/>
      <c r="D119" s="5"/>
      <c r="E119" s="5"/>
      <c r="F119" s="5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s="4" customFormat="1" x14ac:dyDescent="0.25">
      <c r="A120" s="3"/>
      <c r="B120" s="5"/>
      <c r="C120" s="5"/>
      <c r="D120" s="5"/>
      <c r="E120" s="5"/>
      <c r="F120" s="5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</sheetData>
  <sortState ref="A3:Z28">
    <sortCondition ref="A3:A28"/>
  </sortState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orientation="portrait" horizontalDpi="1200" verticalDpi="1200"/>
  <ignoredErrors>
    <ignoredError sqref="B31:AA41 B43:AA56 B42:O42 Q42:AA42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5 (mg L-1)</vt:lpstr>
      <vt:lpstr>Extended Data Fig 5 (uM)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Zhang</dc:creator>
  <cp:lastModifiedBy>Jie Zhang</cp:lastModifiedBy>
  <dcterms:created xsi:type="dcterms:W3CDTF">2021-03-13T22:07:17Z</dcterms:created>
  <dcterms:modified xsi:type="dcterms:W3CDTF">2022-03-29T20:40:17Z</dcterms:modified>
</cp:coreProperties>
</file>