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twhite\Documents\COVID consensus statement\Nature submission\Review R2 Aug-Sep 2022\"/>
    </mc:Choice>
  </mc:AlternateContent>
  <xr:revisionPtr revIDLastSave="0" documentId="13_ncr:1_{4810689D-3AE0-4A50-89BC-A460C2358762}" xr6:coauthVersionLast="47" xr6:coauthVersionMax="47" xr10:uidLastSave="{00000000-0000-0000-0000-000000000000}"/>
  <bookViews>
    <workbookView xWindow="-110" yWindow="-110" windowWidth="19420" windowHeight="10300" activeTab="2" xr2:uid="{00000000-000D-0000-FFFF-FFFF00000000}"/>
  </bookViews>
  <sheets>
    <sheet name="R1 Results" sheetId="4" r:id="rId1"/>
    <sheet name="R2 Results" sheetId="2" r:id="rId2"/>
    <sheet name="Changes between rounds" sheetId="3" r:id="rId3"/>
  </sheets>
  <externalReferences>
    <externalReference r:id="rId4"/>
    <externalReference r:id="rId5"/>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8" i="4" l="1"/>
  <c r="B45" i="4"/>
  <c r="G44" i="4"/>
  <c r="G43" i="4"/>
  <c r="G45" i="4" s="1"/>
  <c r="G42" i="4"/>
  <c r="G41" i="4"/>
  <c r="G40" i="4"/>
  <c r="G39" i="4"/>
  <c r="G38" i="4"/>
  <c r="G37" i="4"/>
  <c r="G36" i="4"/>
  <c r="G35" i="4"/>
  <c r="G34" i="4"/>
  <c r="G33" i="4"/>
  <c r="G32" i="4"/>
  <c r="G31" i="4"/>
  <c r="G30" i="4"/>
  <c r="G29" i="4"/>
  <c r="G28" i="4"/>
  <c r="G27" i="4"/>
  <c r="G26" i="4"/>
  <c r="G25" i="4"/>
  <c r="G24" i="4"/>
  <c r="G23" i="4"/>
  <c r="G22" i="4"/>
  <c r="G21" i="4"/>
  <c r="G20" i="4"/>
  <c r="G19" i="4"/>
  <c r="G18" i="4"/>
  <c r="G17" i="4"/>
  <c r="G16" i="4"/>
  <c r="G15" i="4"/>
  <c r="G14" i="4"/>
  <c r="G13" i="4"/>
  <c r="G12" i="4"/>
  <c r="G11" i="4"/>
  <c r="G10" i="4"/>
  <c r="G9" i="4"/>
  <c r="G8" i="4"/>
  <c r="G7" i="4"/>
  <c r="G6" i="4"/>
  <c r="G5" i="4"/>
  <c r="G4" i="4"/>
  <c r="G3" i="4"/>
  <c r="C104" i="3" l="1"/>
  <c r="C103" i="3"/>
  <c r="C102" i="3"/>
  <c r="C101" i="3"/>
  <c r="C100" i="3"/>
  <c r="C99" i="3"/>
  <c r="C98" i="3"/>
  <c r="C97" i="3"/>
  <c r="C96" i="3"/>
  <c r="C95" i="3"/>
  <c r="C94" i="3"/>
  <c r="C93" i="3"/>
  <c r="C92" i="3"/>
  <c r="C91" i="3"/>
  <c r="C90" i="3"/>
  <c r="C89" i="3"/>
  <c r="C86" i="3"/>
  <c r="C85" i="3"/>
  <c r="C84" i="3"/>
  <c r="C83" i="3"/>
  <c r="C82" i="3"/>
  <c r="C80" i="3"/>
  <c r="C79" i="3"/>
  <c r="C78" i="3"/>
  <c r="C77" i="3"/>
  <c r="C76" i="3"/>
  <c r="C75" i="3"/>
  <c r="C74" i="3"/>
  <c r="C73" i="3"/>
  <c r="C72" i="3"/>
  <c r="C71" i="3"/>
  <c r="C70" i="3"/>
  <c r="C69" i="3"/>
  <c r="C68" i="3"/>
  <c r="C67" i="3"/>
  <c r="C66" i="3"/>
  <c r="C65" i="3"/>
  <c r="C64" i="3"/>
  <c r="C63" i="3"/>
  <c r="C62" i="3"/>
  <c r="C61" i="3"/>
  <c r="C60" i="3"/>
  <c r="C59" i="3"/>
  <c r="C58" i="3"/>
  <c r="C57" i="3"/>
  <c r="C56" i="3"/>
  <c r="C55" i="3"/>
  <c r="C54" i="3"/>
  <c r="C53" i="3"/>
  <c r="C52" i="3"/>
  <c r="C51" i="3"/>
  <c r="A111" i="2"/>
  <c r="A107" i="2"/>
  <c r="B104" i="2"/>
  <c r="H103" i="2"/>
  <c r="H102" i="2"/>
  <c r="H101" i="2"/>
  <c r="H100" i="2"/>
  <c r="H99" i="2"/>
  <c r="H98" i="2"/>
  <c r="H97" i="2"/>
  <c r="H96" i="2"/>
  <c r="H95" i="2"/>
  <c r="H94" i="2"/>
  <c r="H93" i="2"/>
  <c r="H92" i="2"/>
  <c r="H91" i="2"/>
  <c r="H90" i="2"/>
  <c r="H89" i="2"/>
  <c r="H88" i="2"/>
  <c r="H87" i="2"/>
  <c r="H86" i="2"/>
  <c r="H85" i="2"/>
  <c r="H84" i="2"/>
  <c r="H83" i="2"/>
  <c r="H82" i="2"/>
  <c r="H81" i="2"/>
  <c r="H80" i="2"/>
  <c r="H79" i="2"/>
  <c r="H78" i="2"/>
  <c r="H77" i="2"/>
  <c r="H76" i="2"/>
  <c r="H75" i="2"/>
  <c r="H74" i="2"/>
  <c r="H73" i="2"/>
  <c r="H72" i="2"/>
  <c r="H71" i="2"/>
  <c r="H70" i="2"/>
  <c r="H69" i="2"/>
  <c r="H68" i="2"/>
  <c r="H67" i="2"/>
  <c r="H66" i="2"/>
  <c r="H65" i="2"/>
  <c r="H64" i="2"/>
  <c r="H63" i="2"/>
  <c r="H62" i="2"/>
  <c r="H61" i="2"/>
  <c r="H60" i="2"/>
  <c r="H59" i="2"/>
  <c r="H58" i="2"/>
  <c r="H57" i="2"/>
  <c r="H56" i="2"/>
  <c r="H55" i="2"/>
  <c r="H104" i="2" s="1"/>
  <c r="H54" i="2"/>
  <c r="H53" i="2"/>
  <c r="H52" i="2"/>
  <c r="H51" i="2"/>
  <c r="A48" i="2"/>
  <c r="B45" i="2"/>
  <c r="H44" i="2"/>
  <c r="H43" i="2"/>
  <c r="H42" i="2"/>
  <c r="H41" i="2"/>
  <c r="H40" i="2"/>
  <c r="H39" i="2"/>
  <c r="H38" i="2"/>
  <c r="H37" i="2"/>
  <c r="H36" i="2"/>
  <c r="H35" i="2"/>
  <c r="H34" i="2"/>
  <c r="H33" i="2"/>
  <c r="H32" i="2"/>
  <c r="H31" i="2"/>
  <c r="H30" i="2"/>
  <c r="H29" i="2"/>
  <c r="H28" i="2"/>
  <c r="H27" i="2"/>
  <c r="H26" i="2"/>
  <c r="H25" i="2"/>
  <c r="H24" i="2"/>
  <c r="H23" i="2"/>
  <c r="H22" i="2"/>
  <c r="H21" i="2"/>
  <c r="H20" i="2"/>
  <c r="H19" i="2"/>
  <c r="H18" i="2"/>
  <c r="H17" i="2"/>
  <c r="H16" i="2"/>
  <c r="H15" i="2"/>
  <c r="H14" i="2"/>
  <c r="H13" i="2"/>
  <c r="H12" i="2"/>
  <c r="H11" i="2"/>
  <c r="H10" i="2"/>
  <c r="H9" i="2"/>
  <c r="H8" i="2"/>
  <c r="H7" i="2"/>
  <c r="H6" i="2"/>
  <c r="H5" i="2"/>
  <c r="H45" i="2" s="1"/>
  <c r="H4" i="2"/>
  <c r="H3" i="2"/>
  <c r="H2" i="2"/>
  <c r="A114" i="2" l="1"/>
</calcChain>
</file>

<file path=xl/sharedStrings.xml><?xml version="1.0" encoding="utf-8"?>
<sst xmlns="http://schemas.openxmlformats.org/spreadsheetml/2006/main" count="820" uniqueCount="597">
  <si>
    <t>R2 Statements</t>
  </si>
  <si>
    <t>A</t>
  </si>
  <si>
    <t>SA</t>
  </si>
  <si>
    <t>SD</t>
  </si>
  <si>
    <t>D</t>
  </si>
  <si>
    <t>NQ</t>
  </si>
  <si>
    <t>N</t>
  </si>
  <si>
    <t>A+SA</t>
  </si>
  <si>
    <t>1.1 The volume and velocity of information during the COVID-19 pandemic have made it difficult for people to assess the accuracy of information.</t>
  </si>
  <si>
    <t>1.2 Public health authorities disseminate inaccurate information when they do not communicate that SARS-CoV-2 transmission is airborne.</t>
  </si>
  <si>
    <t>1.3 Governments have largely failed to counteract false information in the context of the COVID-19 pandemic.</t>
  </si>
  <si>
    <t>1.4 Sources of false information undermine the social cohesion needed for an effective public health response.</t>
  </si>
  <si>
    <t>1.5 During the pandemic public health officials have not effectively engaged populations with low levels of trust in government.</t>
  </si>
  <si>
    <t>1.6 Some government narratives have emerged blaming individuals who have chosen not to be vaccinated for the continuation of the pandemic.</t>
  </si>
  <si>
    <t>Total comments R2</t>
  </si>
  <si>
    <t xml:space="preserve">2.1 The world has not implemented an evidence-based, globally agreed-upon set of minimum COVID-19 pandemic response standards addressing monitoring, prevention, treatment, and care. </t>
  </si>
  <si>
    <t>2.2 There continue to be systemic risks of COVID-19 infection for healthcare workers  in many healthcare settings.</t>
  </si>
  <si>
    <t xml:space="preserve">2.3 Health systems are continuing to face abnormal staffing shortages due to the mental and physical health impacts on their workers from the COVID-19 pandemic.  </t>
  </si>
  <si>
    <t>2.4 Healthcare workers continue to experience unaddressed mental health issues due to the pandemic.</t>
  </si>
  <si>
    <t>2.5 Governments have not always addressed the high out-of-pocket expenditure to consumers for some pandemic control measures (e.g., testing) and personal protective equipment (e.g., facemasks).</t>
  </si>
  <si>
    <t>2.6 The COVID-19 pandemic continues to reveal vulnerabilities in the global supply-chain framework for essential public health supplies.</t>
  </si>
  <si>
    <t>2.7 The COVID-19 pandemic has catalysed opportunities for rapid innovation in digital health solutions throughout the care continuum.</t>
  </si>
  <si>
    <t>2.8 Leveraging economies of scale and scope through multi-country pooled procurement can enable health systems to increase access to essential medicines and supplies during public health crises.</t>
  </si>
  <si>
    <t>2.9 Community-based interventions and services to address the pandemic continue to be under-utilised by health systems.</t>
  </si>
  <si>
    <t>3.1 Individual medical autonomy acknowledges that individuals who have decisionmaking capacity have the right to make decisions regarding vaccination, even when their decisions contradict their clinicians' recommendations.</t>
  </si>
  <si>
    <t>3.2 When the risk of harm to others is sufficiently severe, governments may determine that the right of all individuals to good health overrides the autonomy of any one individual to choose not to be vaccinated.</t>
  </si>
  <si>
    <t>3.3 Vaccine hesitancy, which ranges from delay to refusal, represents a major challenge for most countries’ efforts to end the COVID-19 pandemic as a public health threat.</t>
  </si>
  <si>
    <t>3.4 Vaccine hesitancy is primarily discussed as a function of information or worldview; however, vaccine hesitancy among lower-income people may be a function of underlying socio-economic obstacles to accessing vaccines.</t>
  </si>
  <si>
    <t>3.5 Continued low levels of trust in information from government sources are associated with vaccine hesitancy.</t>
  </si>
  <si>
    <t>3.6 Vaccination alone is inadequate to end the COVID-19 pandemic as a public health threat.</t>
  </si>
  <si>
    <t>4.1 SARS-CoV-2 is an airborne virus that presents the highest risk of transmission in indoor areas with poor ventilation.</t>
  </si>
  <si>
    <t>4.2 Basing public policy on the assumption that endemicity automatically means variants with lower virulence is not a scientifically sound basis for decisionmaking.</t>
  </si>
  <si>
    <t>4.3 SARS-CoV-2 mammal-to-mammal, outdoor transmission represents a potential reservoir for future zoonotic variants.</t>
  </si>
  <si>
    <t>4.4 Relying on individual, voluntary compliance with transmission prevention measures is insufficient to end COVID-19 as a public health threat.</t>
  </si>
  <si>
    <t>4.5 Infection rates tend to increase when governments discontinue non-pharmaceutical interventions, regardless of the level of vaccination.</t>
  </si>
  <si>
    <t>4.6 Wide use of high-filtration and well-fitting facemasks (e.g. N95, KN95, FFP2/3) is important to reduce transmission in high-risk settings and during periods of high community transmission.</t>
  </si>
  <si>
    <t>4.7 Trusted community-based organisations continue to be underutilised in the response to the pandemic.</t>
  </si>
  <si>
    <t xml:space="preserve">4.8 Community-based systems continue to be underutilised for testing. </t>
  </si>
  <si>
    <t>4.9 Countries have not prevented widespread SARS-CoV-2 transmission among children, while simultaneously protecting their physical, mental and social well-being.</t>
  </si>
  <si>
    <t>5.1 For countries that have chosen suppression of disease (rather than suppression of cases) as their going-forward public health policy, health systems will require capacity for sustained treatment and long-term care.</t>
  </si>
  <si>
    <t>5.2 More effective COVID-19 therapeutic options as well as care delivery models are needed.</t>
  </si>
  <si>
    <t>5.3 A standardised Long COVID case definition for children is needed.</t>
  </si>
  <si>
    <t>5.4 Research is needed to determine whether infection from distinct variants of SARS-CoV-2 is associated with significant differences in long-term morbidity.</t>
  </si>
  <si>
    <t>5.5 Due to insufficient evidence about Long COVID, it remains unclear how much emphasis public health policy should place on it in relation to ending COVID-19 as a public health threat.</t>
  </si>
  <si>
    <t>6.1 The COVID-19 pandemic disproportionately impacts the most vulnerable populations, within communities, countries, and globally.</t>
  </si>
  <si>
    <t>6.2 The decision by most high-income countries to protect intellectual property rights for COVID-19 vaccines and treatments has limited the options available to low- and middle-income countries for addressing the pandemic.</t>
  </si>
  <si>
    <t>6.3 It is in the best interests of high-income countries to fund the equitable distribution of vaccines and treatments to low- and middle-income countries.</t>
  </si>
  <si>
    <t>6.4 Expanded use of digital communications technology (e.g., internet conferencing, smart devices, chat) by health systems has contributed to inequitable access to healthcare services.</t>
  </si>
  <si>
    <t>6.5 Population health outcomes continue to be negatively impacted by the disproportionate consumption of health system resources by the voluntarily unvaccinated.</t>
  </si>
  <si>
    <t xml:space="preserve">6.6 Pandemic response has not always taken into account the underlying role of social determinants of health. </t>
  </si>
  <si>
    <t>6.7 The incorporation of research paradigms from diverse disciplines has offered greater potential to end COVID-19 as a public health threat than reliance on a single research paradigm (e.g., evidence-based medicine).</t>
  </si>
  <si>
    <t xml:space="preserve">6.8 Few governments have engaged vulnerable populations to inform pandemic response priorities. </t>
  </si>
  <si>
    <t>Mean</t>
  </si>
  <si>
    <t>R2 Recommendations</t>
  </si>
  <si>
    <t>1.1 Governments should: (i) determine which agencies are accountable for monitoring health information; and (ii) develop monitoring tools to identify false information.</t>
  </si>
  <si>
    <t>1.2	Multidisciplinary researchers should assess the impact of the “infodemic” on health behaviours and outcomes in specific populations of all countries.</t>
  </si>
  <si>
    <t>1.3	Social media companies should engage transparently with multidisciplinary researchers and developers, who are free of direct economic conflict, to create protocols and controls for their social media platforms that reduce the publication and dissemination of false health information.</t>
  </si>
  <si>
    <t>1.4	Community leaders, scientific experts and public health authorities should collaborate to develop public health messages that build and enhance community and individual trust and utilise each member of the general public’s preferred means of access and communication.</t>
  </si>
  <si>
    <t>1.5	Institutions and individuals that wish to advance public trust should: (i) draw on social science evidence about how trust is created and restored; (ii) provide training and professional development emphasising skills and competencies that convey trustworthiness; and (iii) develop, implement and assess communication strategies and tactics that are highly likely to create or restore trust.</t>
  </si>
  <si>
    <t>1.6	Governments should actively identify and expose individuals and networks that promote false health information, and consider holding publishers of false health information liable for its adverse effects on public health, balancing their country’s civil liberties.</t>
  </si>
  <si>
    <t>1.7	Public health actors should partner with people and organisations who are already trusted sources of information within their communities.</t>
  </si>
  <si>
    <t>1.8	Research funders should commission more scoping, narrative and systematic reviews to evaluate and synthesise COVID-19-related evidence.</t>
  </si>
  <si>
    <t>1.9	Public health professionals and authorities should combat false information proactively based on clear, direct messaging and plain language that is free of scientific jargon.</t>
  </si>
  <si>
    <t>2.1	Public health policy should take better account of the potential long-term impact of unchecked spread of COVID-19, given ongoing uncertainties about the prevalence, severity, and duration of post-COVID morbidity (aka "Long COVID").</t>
  </si>
  <si>
    <t>2.2	Public health systems should prioritise the use of implementation science to determine which digital health solutions can be quickly scaled-up globally.</t>
  </si>
  <si>
    <t>2.3	The user experience and interface with digital health technologies should be adapted to expand access for everyone, with particular attention paid to vulnerable groups.</t>
  </si>
  <si>
    <t>2.4	Governments should remove economic barriers to SARS-CoV-2 testing, treatments and care (e.g., free of charge to the user when needed).</t>
  </si>
  <si>
    <t>2.5 Governments and industry should engage continuous improvement disciplines for inter-country procurement, pooling and supply chain management to reduce cycle times and costs, as well as improve quality of supplies, knowledge and data to rapidly scale up the availability of medicines, vaccines and health technologies.</t>
  </si>
  <si>
    <t>2.6	Global health organisations and governments should coordinate the development of regional hubs for the manufacturing of COVID-19 supplies, treatments and vaccines.</t>
  </si>
  <si>
    <t>2.7 Resilience and preparedness strategies should adopt whole-of-government approaches, including multi-ministry coordination, to identify, review, and address capacity weaknesses.</t>
  </si>
  <si>
    <t>2.8	To reduce the burden on hospitals, the role of primary care should be strengthened to include testing, contact tracing, the monitoring of mild symptoms, and vaccination.</t>
  </si>
  <si>
    <t>2.9	Investments in digital health infrastructure, software and training should be made to institutionalise quality telehealth and telemedicine services.</t>
  </si>
  <si>
    <t>2.10	Member States should authorise WHO to lead a large, multistakeholder, global effort to provide timebound, clinical and public health targets pertaining to the pandemic, with an emphasis on cases, vaccination, morbidity and mortality.</t>
  </si>
  <si>
    <t>2.11	In low-resource settings where access to PCR or antigen tests may be limited, providers should adopt a syndromic approach to COVID-19 diagnosis.</t>
  </si>
  <si>
    <t>2.12	Reset health system priorities to address diagnostic, treatment and care backlogs for other medical conditions.</t>
  </si>
  <si>
    <t>2.13	Optimise health system workforce capacities by expanding scopes of practice for COVID-19 vaccination and treatment.</t>
  </si>
  <si>
    <t>2.14	Strengthen outreach programmes for COVID-19 vaccination and community services.</t>
  </si>
  <si>
    <t>2.15	Healthcare facilities should support their workers’ physical, mental and social well-being.</t>
  </si>
  <si>
    <t>2.16	As social, political and economic sector risks continue to have spillover effects on health systems, key multi-sector indicators for systemic and systematic risks to health systems must be identified and assessed.</t>
  </si>
  <si>
    <t>2.17	For countries lacking powers to nationalise manufacturing capacity for vaccines, treatments and supplies, consider legislative and regulatory reforms permitting such powers.</t>
  </si>
  <si>
    <t>2.18	Pandemic preparedness planning should adopt a whole-of-society approach that includes multiple disciplines, sectors and actors (e.g., business, engineering, faith communities, emergency management, military, civil society, psychology).</t>
  </si>
  <si>
    <t>3.1	Calculations for immunity should take into consideration the time following the date of vaccination and/or infection and be regularly updated with new scientific evidence.</t>
  </si>
  <si>
    <t>3.2	Government, strategic philanthropic and industry funding should shift to focus on the development of “variant-proof” vaccines for SARS-CoV-2.</t>
  </si>
  <si>
    <t>3.3	As the causes of vaccine hesitancy are not solely a function of information or worldview, economic incentives should be considered in parallel with information-oriented interventions to address vaccine hesitancy among lower-income people.</t>
  </si>
  <si>
    <t>3.4	To combat vaccine hesitancy, mass-customised, tailored messages that address the underlying bases of an individual’s concerns should be utilised in targeted public health communications.</t>
  </si>
  <si>
    <t>3.5	In settings where individuals have lower levels of trust in government, public health communication campaigns should engage trusted local leaders and organisations.</t>
  </si>
  <si>
    <t>4.1	Prevention measures that are no longer scientifically valid for COVID-19 (e.g., suggesting hand-washing prevents infection from SARS-CoV-2, temperature checks, lateral plexiglass barriers) should be immediately and proactively removed from public health guidance and policy.</t>
  </si>
  <si>
    <t>4.2	Because individual, voluntary compliance with prevention measures, such as wearing a facemask, is inconsistent, governments should incentivise the development and deployment of non-pharmaceutical, structural prevention measures (e.g., air filtration, ventilation) to mitigate airborne transmission of SARS-CoV-2, with an early emphasis on high-risk settings.</t>
  </si>
  <si>
    <t>4.3	Public health authorities in all countries should adopt a “vaccines plus” approach that includes a combination of COVID-19 vaccination, prevention measures, treatment and financial support.</t>
  </si>
  <si>
    <t>4.4	Public health risk communications should emphasise clearly that physical transmission of SARS-CoV-2 is caused by inhalation of the virus.</t>
  </si>
  <si>
    <t>4.5	National and international travel restrictions should be based on current scientific knowledge and prevailing transmission rates taking into account factors such as the traveller’s vaccination status, proof of recent recuperation from COVID-19 or a negative result of an antigen or PCR test.</t>
  </si>
  <si>
    <t>5.1	Governments should now: (i) prioritise early case detection, treatment and care as well as narrowly tailored, carefully explained restrictions of civil liberties and (ii) consider imposing broad restrictions on civil liberties in the event of a variant with high rates of transmission that causes more severe symptoms or is vaccine resistant.</t>
  </si>
  <si>
    <t>5.2	Global case definitions for COVID-19 should be harmonised and reflect morbidity and mortality attributed to COVID-19.</t>
  </si>
  <si>
    <t>5.3	Governments should incentivise the private sector to invest in repurposing existing treatments and developing new treatments for COVID-19.</t>
  </si>
  <si>
    <t>5.4	In addition to current vaccine equity efforts, governments and global health organisations should coordinate to make COVID-19 treatments affordable for all people in all countries.</t>
  </si>
  <si>
    <t>5.5	Research funding for Long COVID to develop diagnostic tools, treatment and care, and knowledge about extrinsic factors (e.g., stigma and discrimination) should be an immediate priority.</t>
  </si>
  <si>
    <t>5.6	Promote multi-sectoral collaboration and real-time information from industry for sharing  clinical trial results to accelerate the development of new therapeutic options for the different stages of COVID-19 (e.g., outpatient, severe disease and Long COVID).</t>
  </si>
  <si>
    <t>5.7	Clinical trials and longitudinal cohorts should sufficiently engage and include vulnerable and marginalised populations.</t>
  </si>
  <si>
    <t>5.8	Health systems should balance disease management for all population health needs, anticipating that COVID-19 patients, who are predominantly unvaccinated, cannot receive continuous, disproportionate prioritisation of care.</t>
  </si>
  <si>
    <t>6.1	Closed- and open-vial vaccine wastage should be minimised, with early emphasis on wastage resulting from unnecessarily short expiration dates, and further addressed by reforming regulatory barriers and addressing infrastructure challenges for transferring or donating vaccine doses.</t>
  </si>
  <si>
    <t>6.2	Global trade and health organisations should coordinate with countries to negotiate the transfer of technologies enabling manufacturers in low- and middle-income countries to develop quality assured and affordable vaccines, tests and therapeutics.</t>
  </si>
  <si>
    <t>6.3	Decisionmaking bodies (e.g., governments, WHO committees) should meaningfully engage a broad base of voices to inform their decisions.</t>
  </si>
  <si>
    <t>6.4	Determine the fastest way to increase supplies and transport equipment to low-resource settings in need of them.</t>
  </si>
  <si>
    <t>6.5	Anticipate the infrastructure needs for treatments, such as refrigeration or storage.</t>
  </si>
  <si>
    <t>6.6	Refocus distribution of vaccines to countries with low rates of vaccination.</t>
  </si>
  <si>
    <t>6.7	Provide medical professionals, on a triage basis, from countries with high rates of vaccination to countries with low rates of vaccination.</t>
  </si>
  <si>
    <t>6.8	Addressing the risk of transmission and the effects of the COVID-19 pandemic within conflict zones, as well as among people emigrating from those zones, should become a heightened priority in global pandemic planning and response.</t>
  </si>
  <si>
    <t>End of survey comments</t>
  </si>
  <si>
    <t>Brief description of statement</t>
  </si>
  <si>
    <t>volume and velocity</t>
  </si>
  <si>
    <t>1.1_R2</t>
  </si>
  <si>
    <t>1.1_R3</t>
  </si>
  <si>
    <t>None</t>
  </si>
  <si>
    <t>fact airborne transmission</t>
  </si>
  <si>
    <t>1.2_R2</t>
  </si>
  <si>
    <t>1.2_R3</t>
  </si>
  <si>
    <t xml:space="preserve">Rephrased to sound less blaming and included "primarily" to reflect possibility of other mechanisms of transmission </t>
  </si>
  <si>
    <t>counteract false info</t>
  </si>
  <si>
    <t>1.3_R2</t>
  </si>
  <si>
    <t>1.3_R3</t>
  </si>
  <si>
    <t>Changed "largely failed" to "inconsistently"</t>
  </si>
  <si>
    <t>undermine social cohesion</t>
  </si>
  <si>
    <t>1.4_R2</t>
  </si>
  <si>
    <t>1.4_R3</t>
  </si>
  <si>
    <t>low levels trust gov</t>
  </si>
  <si>
    <t>1.5_R2</t>
  </si>
  <si>
    <t>1.5_R3</t>
  </si>
  <si>
    <t>Minor edit for clarity</t>
  </si>
  <si>
    <t>narrative blaming individuals</t>
  </si>
  <si>
    <t>1.6_R2</t>
  </si>
  <si>
    <t>1.6_R3</t>
  </si>
  <si>
    <t>Rewritten to better explain the issue at hand rather than blaming "some government narratives" as the source of the issue</t>
  </si>
  <si>
    <t>gov reduce control measures</t>
  </si>
  <si>
    <t>--</t>
  </si>
  <si>
    <t>1.7_new_R3</t>
  </si>
  <si>
    <t>protect hcw covid-19</t>
  </si>
  <si>
    <t>2.1a_R2</t>
  </si>
  <si>
    <t>2.1a_R3</t>
  </si>
  <si>
    <t>Shifted from a frame of "health system failures" to the risks faced by health workers</t>
  </si>
  <si>
    <t>protect hcw mental health</t>
  </si>
  <si>
    <t>2.1b_R2</t>
  </si>
  <si>
    <t>2.1b_R3</t>
  </si>
  <si>
    <t>high OOP</t>
  </si>
  <si>
    <t>2.2_R2</t>
  </si>
  <si>
    <t>2.2_R3</t>
  </si>
  <si>
    <t>Changed "costs" to "expenditure" and "prevention supplies" to "personal protective equipment"</t>
  </si>
  <si>
    <t>catalyse digital health</t>
  </si>
  <si>
    <t>2.3_R2</t>
  </si>
  <si>
    <t>2.3_R3</t>
  </si>
  <si>
    <t>supply chain vulnerabilities</t>
  </si>
  <si>
    <t>2.4_R2</t>
  </si>
  <si>
    <t>2.4_R3</t>
  </si>
  <si>
    <t>pooled procurement</t>
  </si>
  <si>
    <t>2.5_R2</t>
  </si>
  <si>
    <t>2.5_R3</t>
  </si>
  <si>
    <t>global response standards</t>
  </si>
  <si>
    <t>2.6_R2</t>
  </si>
  <si>
    <t>2.6_R3</t>
  </si>
  <si>
    <t>Changed "lacks" to "has not implemented"</t>
  </si>
  <si>
    <t>hcw staffing shortages</t>
  </si>
  <si>
    <t>2.7_R2</t>
  </si>
  <si>
    <t>2.7_R3</t>
  </si>
  <si>
    <t>Broadened statement to include mental health impacts</t>
  </si>
  <si>
    <t>modelling tools</t>
  </si>
  <si>
    <t>2.8_R2</t>
  </si>
  <si>
    <t>Deleted</t>
  </si>
  <si>
    <t>community-based services</t>
  </si>
  <si>
    <t>2.10</t>
  </si>
  <si>
    <t>2.9_R2</t>
  </si>
  <si>
    <t>2.9</t>
  </si>
  <si>
    <t>2.9_R3</t>
  </si>
  <si>
    <t>autonomy to not vaccinate</t>
  </si>
  <si>
    <t>3.1_R2</t>
  </si>
  <si>
    <t>3.2_R3</t>
  </si>
  <si>
    <t>"clinicians" changed to "healthcare provider"</t>
  </si>
  <si>
    <t>public health risk of non-vaccination</t>
  </si>
  <si>
    <t>3.2_R2</t>
  </si>
  <si>
    <t>3.1_R3</t>
  </si>
  <si>
    <t>vaccine hesitancy</t>
  </si>
  <si>
    <t>3.3a_R2</t>
  </si>
  <si>
    <t>3.3a_R3</t>
  </si>
  <si>
    <t>Expanded definition for clarity and rephrased statement to focus on overall impact rather than for individual countries</t>
  </si>
  <si>
    <t>vaccine hesitancy  worldview</t>
  </si>
  <si>
    <t>3.3b_R2</t>
  </si>
  <si>
    <t>3.3b_R3</t>
  </si>
  <si>
    <t>Rephrased to better represent the multifactorial nature of "vaccine hesitancy"</t>
  </si>
  <si>
    <t>vaccine hesitancy low trust gov</t>
  </si>
  <si>
    <t>3.4_R2</t>
  </si>
  <si>
    <t>3.4_R3</t>
  </si>
  <si>
    <t>vaccination inadequate to end covid</t>
  </si>
  <si>
    <t>4.5_R2</t>
  </si>
  <si>
    <t>4.5_R3</t>
  </si>
  <si>
    <t>Changed "inadequate" to "insufficient"</t>
  </si>
  <si>
    <t>airborne virus transmission</t>
  </si>
  <si>
    <t>4.1_R2</t>
  </si>
  <si>
    <t>4.1_R3</t>
  </si>
  <si>
    <t>variants with low virulence</t>
  </si>
  <si>
    <t>4.2_R2</t>
  </si>
  <si>
    <t>4.2_R3</t>
  </si>
  <si>
    <t>Minor edits to improve clarity</t>
  </si>
  <si>
    <t>mammal-to-mammal</t>
  </si>
  <si>
    <t>4.3_R2</t>
  </si>
  <si>
    <t>4.3_R3</t>
  </si>
  <si>
    <t>Removed "potential" from "potential reservoir" given the growing literature</t>
  </si>
  <si>
    <t>voluntary compliance insufficient</t>
  </si>
  <si>
    <t>4.4_R2</t>
  </si>
  <si>
    <t>4.4_R3</t>
  </si>
  <si>
    <t>infection rates increase</t>
  </si>
  <si>
    <t>3.5_R2</t>
  </si>
  <si>
    <t>3.5_R3</t>
  </si>
  <si>
    <t>Added WHO-recommended term "social measures" to de-center pharmaceuticals</t>
  </si>
  <si>
    <t>facemasks</t>
  </si>
  <si>
    <t>4.6_R2</t>
  </si>
  <si>
    <t>4.6_R3</t>
  </si>
  <si>
    <t>Removed "periods of high community transmission", which are implied in "high risk settings"</t>
  </si>
  <si>
    <t>4.7_R2</t>
  </si>
  <si>
    <t>community-based testing</t>
  </si>
  <si>
    <t>4.8_R2</t>
  </si>
  <si>
    <t>prevention in children</t>
  </si>
  <si>
    <t>4.9_R2</t>
  </si>
  <si>
    <t>4.9_R3</t>
  </si>
  <si>
    <t>Adopted reviewer feedback to qualify "most" countries and re-structured the statement for clarity</t>
  </si>
  <si>
    <t>prioritising treatment</t>
  </si>
  <si>
    <t>5.1_R2</t>
  </si>
  <si>
    <t>5.1_R3</t>
  </si>
  <si>
    <t>Removed "suppression of disease" to specify an approach favoring treatment over prevention, and removed references to health system capacities to focus on risks from transmission</t>
  </si>
  <si>
    <t>effective therapeutic options</t>
  </si>
  <si>
    <t>5.2_R2</t>
  </si>
  <si>
    <t>5.2_R3</t>
  </si>
  <si>
    <t>case definition for children</t>
  </si>
  <si>
    <t>5.3_R2</t>
  </si>
  <si>
    <t>5.3_R3</t>
  </si>
  <si>
    <t>Included reference to the definition for adults to indicate one exists.</t>
  </si>
  <si>
    <t>research for variants</t>
  </si>
  <si>
    <t>5.4_R2</t>
  </si>
  <si>
    <t>5.4_R3</t>
  </si>
  <si>
    <t>evidence on long covid</t>
  </si>
  <si>
    <t>6.8_R2</t>
  </si>
  <si>
    <t>vulnerable populations impact</t>
  </si>
  <si>
    <t>6.1_R2</t>
  </si>
  <si>
    <t>6.1_R3</t>
  </si>
  <si>
    <t>intellectual property rights</t>
  </si>
  <si>
    <t>6.2_R2</t>
  </si>
  <si>
    <t>6.2_R3</t>
  </si>
  <si>
    <t>Added "has contributed to" in front of "limited" to acknolwedge other factors exist</t>
  </si>
  <si>
    <t>hic fund distribution to lmic</t>
  </si>
  <si>
    <t>6.3_R2</t>
  </si>
  <si>
    <t>6.3_R3</t>
  </si>
  <si>
    <t>digital communications tech</t>
  </si>
  <si>
    <t>6.4_R2</t>
  </si>
  <si>
    <t>6.4_R3</t>
  </si>
  <si>
    <t>Clarified that inequitable access for some was not intentional on the part of health systems</t>
  </si>
  <si>
    <t>voluntarily unvaccinated</t>
  </si>
  <si>
    <t>6.5_R2</t>
  </si>
  <si>
    <t>6.5_R3</t>
  </si>
  <si>
    <t>Removed the clause that "population health outcomes continue to be negativfely impacted" by this resource consumption imbalance</t>
  </si>
  <si>
    <t>social determinants</t>
  </si>
  <si>
    <t>6.6_R2</t>
  </si>
  <si>
    <t>6.6_R3</t>
  </si>
  <si>
    <t>Added "global" to pandemic response</t>
  </si>
  <si>
    <t>research paradigms of diverse disciplines</t>
  </si>
  <si>
    <t>6.7_R2</t>
  </si>
  <si>
    <t>6.7_R3</t>
  </si>
  <si>
    <t>vulnerable populations response</t>
  </si>
  <si>
    <t>6.9_R2</t>
  </si>
  <si>
    <t>6.9_R3</t>
  </si>
  <si>
    <t>Qualified "adequately" engaged</t>
  </si>
  <si>
    <t>Brief description of recommendation</t>
  </si>
  <si>
    <t>gov determine agencies and develop tools</t>
  </si>
  <si>
    <t>Rec1.1</t>
  </si>
  <si>
    <t>Rec1.1_R3</t>
  </si>
  <si>
    <t>multidisciplinary researchers</t>
  </si>
  <si>
    <t>Rec1.2</t>
  </si>
  <si>
    <t>Rec1.2_R3</t>
  </si>
  <si>
    <t>social media companies</t>
  </si>
  <si>
    <t>Rec1.3</t>
  </si>
  <si>
    <t>1.3</t>
  </si>
  <si>
    <t>Rec1.3_R3</t>
  </si>
  <si>
    <t>public health messages</t>
  </si>
  <si>
    <t>Rec1.4</t>
  </si>
  <si>
    <t>1.4</t>
  </si>
  <si>
    <t>Rec1.4_R3</t>
  </si>
  <si>
    <t>advance trust</t>
  </si>
  <si>
    <t>Rec1.5</t>
  </si>
  <si>
    <t>1.5</t>
  </si>
  <si>
    <t>Rec1.5_R3</t>
  </si>
  <si>
    <t>identify and expose</t>
  </si>
  <si>
    <t>Rec1.6</t>
  </si>
  <si>
    <t>1.6</t>
  </si>
  <si>
    <t>Rec1.6_R3</t>
  </si>
  <si>
    <t>trusted sources of information</t>
  </si>
  <si>
    <t>Rec1.7</t>
  </si>
  <si>
    <t>1.7</t>
  </si>
  <si>
    <t>Rec1.7_R3</t>
  </si>
  <si>
    <t>research funders</t>
  </si>
  <si>
    <t>Rec1.8</t>
  </si>
  <si>
    <t>1.8</t>
  </si>
  <si>
    <t>Rec1.8_R3</t>
  </si>
  <si>
    <t>combat false information</t>
  </si>
  <si>
    <t>Rec1.9</t>
  </si>
  <si>
    <t>1.9</t>
  </si>
  <si>
    <t>Rec1.9_R3</t>
  </si>
  <si>
    <t>public health policy</t>
  </si>
  <si>
    <t>Rec2.1</t>
  </si>
  <si>
    <t>2.1</t>
  </si>
  <si>
    <t>Rec2.1_R3</t>
  </si>
  <si>
    <t>implementation science</t>
  </si>
  <si>
    <t>Rec2.2</t>
  </si>
  <si>
    <t>2.2</t>
  </si>
  <si>
    <t>Rec2.2_R3</t>
  </si>
  <si>
    <t>user experience and interface</t>
  </si>
  <si>
    <t>Rec2.3</t>
  </si>
  <si>
    <t>2.3</t>
  </si>
  <si>
    <t>Rec2.3_R3</t>
  </si>
  <si>
    <t>remove economic barriers</t>
  </si>
  <si>
    <t>Rec2.4</t>
  </si>
  <si>
    <t>2.4</t>
  </si>
  <si>
    <t>Rec2.4_R3</t>
  </si>
  <si>
    <t>continuous improvement</t>
  </si>
  <si>
    <t>Rec2.5</t>
  </si>
  <si>
    <t>2.5</t>
  </si>
  <si>
    <t>Rec2.5_R3</t>
  </si>
  <si>
    <t>regional hubs for manufacturing</t>
  </si>
  <si>
    <t>Rec2.6</t>
  </si>
  <si>
    <t>2.6</t>
  </si>
  <si>
    <t>Rec2.6_R3</t>
  </si>
  <si>
    <t>resilience and preparedness strategies</t>
  </si>
  <si>
    <t>Rec2.7</t>
  </si>
  <si>
    <t>2.7</t>
  </si>
  <si>
    <t>Rec2.7_R3</t>
  </si>
  <si>
    <t>reduce burden on hospitals</t>
  </si>
  <si>
    <t>Rec2.8</t>
  </si>
  <si>
    <t>2.8</t>
  </si>
  <si>
    <t>Rec2.8_R3</t>
  </si>
  <si>
    <t>investments in digital health infrastructure</t>
  </si>
  <si>
    <t>Rec2.9</t>
  </si>
  <si>
    <t>Rec2.9_R3</t>
  </si>
  <si>
    <t>authorise WHO to lead</t>
  </si>
  <si>
    <t>Rec2.10</t>
  </si>
  <si>
    <t>Rec2.10_R3</t>
  </si>
  <si>
    <t>low-resource settings</t>
  </si>
  <si>
    <t>Rec2.11</t>
  </si>
  <si>
    <t>2.11</t>
  </si>
  <si>
    <t>Rec2.11_R3</t>
  </si>
  <si>
    <t>reset health system priorities</t>
  </si>
  <si>
    <t>Rec2.12</t>
  </si>
  <si>
    <t>2.12</t>
  </si>
  <si>
    <t>Rec2.12_R3</t>
  </si>
  <si>
    <t>optimise health system workforce</t>
  </si>
  <si>
    <t>Rec2.13</t>
  </si>
  <si>
    <t>2.13</t>
  </si>
  <si>
    <t>Rec2.13_R3</t>
  </si>
  <si>
    <t>strengthen outreach</t>
  </si>
  <si>
    <t>Rec2.14</t>
  </si>
  <si>
    <t>2.14</t>
  </si>
  <si>
    <t>Rec2.14_R3</t>
  </si>
  <si>
    <t>hcw physical mental social</t>
  </si>
  <si>
    <t>Rec2.15</t>
  </si>
  <si>
    <t>2.15</t>
  </si>
  <si>
    <t>Rec2.15_R3</t>
  </si>
  <si>
    <t>spillover effects</t>
  </si>
  <si>
    <t>Rec2.16</t>
  </si>
  <si>
    <t>2.16</t>
  </si>
  <si>
    <t>Rec2.16_R3</t>
  </si>
  <si>
    <t>countries lacking powers</t>
  </si>
  <si>
    <t>Rec2.17</t>
  </si>
  <si>
    <t>2.17</t>
  </si>
  <si>
    <t>Rec2.17_R3</t>
  </si>
  <si>
    <t>pandemic preparedness planning</t>
  </si>
  <si>
    <t>Rec2.18</t>
  </si>
  <si>
    <t>2.18</t>
  </si>
  <si>
    <t>Rec2.18_R3</t>
  </si>
  <si>
    <t>calculations for immunity</t>
  </si>
  <si>
    <t>Rec3.1</t>
  </si>
  <si>
    <t>3.1</t>
  </si>
  <si>
    <t>Rec3.1_R3</t>
  </si>
  <si>
    <t>variant-proof</t>
  </si>
  <si>
    <t>Rec3.2</t>
  </si>
  <si>
    <t>3.2</t>
  </si>
  <si>
    <t>Rec3.2_R3</t>
  </si>
  <si>
    <t>causes of vaccine hesitancy</t>
  </si>
  <si>
    <t>Rec3.3</t>
  </si>
  <si>
    <t>3.3</t>
  </si>
  <si>
    <t>Rec3.3_R3</t>
  </si>
  <si>
    <t>combat vaccine hesitancy</t>
  </si>
  <si>
    <t>Rec3.4</t>
  </si>
  <si>
    <t>3.4</t>
  </si>
  <si>
    <t>Rec3.4_R3</t>
  </si>
  <si>
    <t>low levels trust in gov</t>
  </si>
  <si>
    <t>Rec3.5</t>
  </si>
  <si>
    <t>3.5</t>
  </si>
  <si>
    <t>Rec3.5_R3</t>
  </si>
  <si>
    <t>prevention measures</t>
  </si>
  <si>
    <t>Rec4.1</t>
  </si>
  <si>
    <t>4.1</t>
  </si>
  <si>
    <t>Rec4.1_R3</t>
  </si>
  <si>
    <t>voluntary compliance</t>
  </si>
  <si>
    <t>Rec4.2</t>
  </si>
  <si>
    <t>4.2</t>
  </si>
  <si>
    <t>Rec4.2_R3</t>
  </si>
  <si>
    <t>public health authorities</t>
  </si>
  <si>
    <t>Rec4.3</t>
  </si>
  <si>
    <t>4.3</t>
  </si>
  <si>
    <t>Rec4.3_R3</t>
  </si>
  <si>
    <t>risk communications</t>
  </si>
  <si>
    <t>Rec4.4</t>
  </si>
  <si>
    <t>4.4</t>
  </si>
  <si>
    <t>Rec4.4_R3</t>
  </si>
  <si>
    <t>travel restrictions</t>
  </si>
  <si>
    <t>Rec4.5</t>
  </si>
  <si>
    <t>4.5</t>
  </si>
  <si>
    <t>Rec4.5_R3</t>
  </si>
  <si>
    <t>prioritise case detection</t>
  </si>
  <si>
    <t>Rec5.1</t>
  </si>
  <si>
    <t>5.1</t>
  </si>
  <si>
    <t>Rec5.1_R3</t>
  </si>
  <si>
    <t>case definitions</t>
  </si>
  <si>
    <t>Rec5.2</t>
  </si>
  <si>
    <t>5.2</t>
  </si>
  <si>
    <t>Rec5.2_R3</t>
  </si>
  <si>
    <t>incentivise private sector</t>
  </si>
  <si>
    <t>Rec5.3</t>
  </si>
  <si>
    <t>5.3</t>
  </si>
  <si>
    <t>Rec5.3_R3</t>
  </si>
  <si>
    <t>vaccine equity efforts</t>
  </si>
  <si>
    <t>Rec5.4</t>
  </si>
  <si>
    <t>5.4</t>
  </si>
  <si>
    <t>Rec5.4_R3</t>
  </si>
  <si>
    <t>research long covid</t>
  </si>
  <si>
    <t>Rec5.5</t>
  </si>
  <si>
    <t>5.5</t>
  </si>
  <si>
    <t>Rec5.5_R3</t>
  </si>
  <si>
    <t>promote multi-sectoral collab</t>
  </si>
  <si>
    <t>Rec5.6</t>
  </si>
  <si>
    <t>5.6</t>
  </si>
  <si>
    <t>Rec5.6_R3</t>
  </si>
  <si>
    <t>clinical trials and cohorts</t>
  </si>
  <si>
    <t>Rec5.7</t>
  </si>
  <si>
    <t>5.7</t>
  </si>
  <si>
    <t>Rec5.7_R3</t>
  </si>
  <si>
    <t>balance disease management</t>
  </si>
  <si>
    <t>Rec5.8</t>
  </si>
  <si>
    <t>closed and open vial vaccine</t>
  </si>
  <si>
    <t>Rec6.1</t>
  </si>
  <si>
    <t>Rec6.1_R3</t>
  </si>
  <si>
    <t>global trade and health orgs</t>
  </si>
  <si>
    <t>Rec6.2</t>
  </si>
  <si>
    <t>Rec6.2_R3</t>
  </si>
  <si>
    <t>decisionmaking bodies</t>
  </si>
  <si>
    <t>Rec6.3</t>
  </si>
  <si>
    <t>Rec6.3_R3</t>
  </si>
  <si>
    <t>fastest way to increase</t>
  </si>
  <si>
    <t>Rec6.4</t>
  </si>
  <si>
    <t>Rec6.4_R3</t>
  </si>
  <si>
    <t>anticipate infrastructure needs</t>
  </si>
  <si>
    <t>Rec6.5</t>
  </si>
  <si>
    <t>Rec6.5_R3</t>
  </si>
  <si>
    <t>refocus distribution of vaccines</t>
  </si>
  <si>
    <t>Rec6.6</t>
  </si>
  <si>
    <t>Rec6.6_R3</t>
  </si>
  <si>
    <t>provide medical professionals</t>
  </si>
  <si>
    <t>Rec6.7</t>
  </si>
  <si>
    <t>addressing risk transmission</t>
  </si>
  <si>
    <t>Rec6.8</t>
  </si>
  <si>
    <t>Rec6.8_R3</t>
  </si>
  <si>
    <t>R1 item number AND variable label</t>
  </si>
  <si>
    <t>R2 item number</t>
  </si>
  <si>
    <t>R2 variable label</t>
  </si>
  <si>
    <t>R3 item number</t>
  </si>
  <si>
    <t>R3 variable label</t>
  </si>
  <si>
    <t>Summary of changes between R2 and R3</t>
  </si>
  <si>
    <t>R1 Statement</t>
  </si>
  <si>
    <t>1.1 The volume and velocity of information during the COVID-19 pandemic have made it difficult for people to distinguish truth from falsehood.</t>
  </si>
  <si>
    <t>1.2 Some public health authorities have continued to disseminate messaging without incorporating emerging knowledge (e.g., the failure to highlight the importance of airborne transmission, continued emphasis on hand-washing).</t>
  </si>
  <si>
    <t>1.3 Governments have largely failed to regulate false information in the context of the COVID-19 pandemic.</t>
  </si>
  <si>
    <t>1.5 As a whole, scientists and public health officials have not effectively influenced populations with ambivalence or low levels of trust during the pandemic.</t>
  </si>
  <si>
    <t>1.6 Some common narratives advocate that certain groups (e.g., older people, those with chronic health conditions, minorities, the unvaccinated) are less deserving of public health protections.</t>
  </si>
  <si>
    <t>2.1 Most health systems are failing to consistently protect their workers from SARS-CoV-2 infection and from mental health issues (e.g., anxiety, depression, post-traumatic stress).</t>
  </si>
  <si>
    <t>2.2 Most governments are failing to reduce profiteering on essential pandemic control measures (e.g., testing) and prevention supplies (e.g., facemasks).</t>
  </si>
  <si>
    <t>2.3 The COVID-19 pandemic has revealed opportunities for rapid innovation in digital health solutions throughout the care continuum.</t>
  </si>
  <si>
    <t>2.4 The COVID-19 pandemic continues to reveal vulnerabilities in the global supply-chain framework for essential public health supplies.</t>
  </si>
  <si>
    <t>2.5 Leveraging economies of scale and scope through multi-country pooled procurement enables health systems to increase access to essential medicines and supplies during public health crises.</t>
  </si>
  <si>
    <t>2.6 The world lacks a current, evidence-based, globally agreed-upon set of COVID-19 pandemic response standards, addressing monitoring, prevention, treatment, and care.</t>
  </si>
  <si>
    <t>2.7 Until COVID-19 has ended as a public health threat, health systems will continue to face staffing shortages due to SARS-CoV-2 infection, illness and disability.</t>
  </si>
  <si>
    <t>2.8 Most current modelling tools are not sufficiently incorporating variability of transmission for predicting capacity surges within health systems.</t>
  </si>
  <si>
    <t>2.9 Most health systems are failing to leverage community-based services to respond to the pandemic.</t>
  </si>
  <si>
    <t>3.1 Respect for individual autonomy includes supporting the right of people not to be vaccinated.</t>
  </si>
  <si>
    <t>3.2 Respect for an individual’s right to good health includes vaccine requirements.</t>
  </si>
  <si>
    <t>3.3 Vaccine hesitancy, which ranges from refusal to delay, represents a major challenge for most countries’ efforts to end the COVID-19 pandemic as a public health threat.</t>
  </si>
  <si>
    <t>3.4 Continued low levels of trust in information from government sources are associated with vaccine hesitancy.</t>
  </si>
  <si>
    <t>3.5 The removal of almost all preventive measures following country-specific vaccination targets results in higher levels of infection, death and Long COVID.</t>
  </si>
  <si>
    <t>4.1 SARS-CoV-2 is an airborne virus that efficiently spreads in indoor areas with poor ventilation.</t>
  </si>
  <si>
    <t>4.2 Many countries are basing their going-forward public health policy on the false assumption that “endemicity” automatically means variants with lower virulence.</t>
  </si>
  <si>
    <t>4.3 SARS-CoV-2 mammal-to-mammal, outdoor transmission presents a high-risk reservoir in the animal kingdom for future variants.</t>
  </si>
  <si>
    <t xml:space="preserve">4.4 Globally, relying on individual, voluntary compliance with transmission prevention measures is insufficient to end COVID-19 as a public health threat.
</t>
  </si>
  <si>
    <t>4.5 Vaccination alone is inadequate to end the COVID-19 pandemic as a public health threat.</t>
  </si>
  <si>
    <t>4.7 Development of infrastructure for pandemic response involving trusted community-based organisations is essential to end the COVID-19 pandemic as a public health threat.</t>
  </si>
  <si>
    <t>4.8 Community-based systems for testing are essential to end the COVID-19 pandemic as a public health threat.</t>
  </si>
  <si>
    <t>4.9 Prevention of widespread SARS-CoV-2 transmission among children should be prioritised.</t>
  </si>
  <si>
    <t xml:space="preserve">5.1 Because many countries have chosen suppression of disease (rather than suppression of cases) as their going-forward public health policy, treatment and long-term care will play a fundamental role in ending COVID-19 as a public health threat.
</t>
  </si>
  <si>
    <t>5.3 Standardised Long COVID case definitions are needed.</t>
  </si>
  <si>
    <t>5.4 It is not yet clear whether infection from distinct variants of SARS-CoV-2 is associated with differences in long-term morbidity.</t>
  </si>
  <si>
    <t>6.2 Because most countries are protecting intellectual property rights, expansion of the global supply of vaccines and treatments, particularly in low- and middle-income countries, has been constrained.</t>
  </si>
  <si>
    <t>6.3 High-income countries have the responsibility to fund the equitable distribution of vaccines and treatments to low- and middle-income countries.</t>
  </si>
  <si>
    <t>6.4 A reliance on technology (e.g., internet access, smart devices) by health systems has resulted in inequitable access to healthcare services.</t>
  </si>
  <si>
    <t>6.5 Those who have chosen not to get vaccinated inequitably consume health system resources.</t>
  </si>
  <si>
    <t>6.6 Pandemic response in most countries does not take into account the underlying role of social determinants of health.</t>
  </si>
  <si>
    <t xml:space="preserve">6.7 Incorporating research paradigms from diverse disciplines offers greater potential to end COVID-19 as a public health threat than primarily relying on the evidence-based medicine paradigm. </t>
  </si>
  <si>
    <t>6.8 Public health policy largely ignores the impact of COVID-19 through long-term sequelae manifesting in Long COVID.</t>
  </si>
  <si>
    <t>6.9 Public health strategies lack sufficient community engagement, resulting in insufficient participation from vulnerable populations.</t>
  </si>
  <si>
    <t>Total comments</t>
  </si>
  <si>
    <t>Number of recommendation comments</t>
  </si>
  <si>
    <t>Number of statement comments</t>
  </si>
  <si>
    <t>Summary of changes between R1 and R2</t>
  </si>
  <si>
    <t>Removed examples commenters considered overly boad; reflected "airborne transmission" as prime example not fully incorporated into messaging</t>
  </si>
  <si>
    <t>Changed "regulate" to "counteract"</t>
  </si>
  <si>
    <t>Changed "influenced" to “engaged”; removed "scientists” to focus the statement on "public health officials”; clarified “trust" as "trust in government”</t>
  </si>
  <si>
    <t>Narrowly focused the statement on common narratives to one specific group, the unvaccinated</t>
  </si>
  <si>
    <t>New statement in R3</t>
  </si>
  <si>
    <t>Clarified to narrowly focus on health care worker infection</t>
  </si>
  <si>
    <t>Clarified to narrowly focus on health care worker mental health</t>
  </si>
  <si>
    <t>Modified to remove language perceived as accusatory</t>
  </si>
  <si>
    <t>Changed "revealed" to "catalysed"</t>
  </si>
  <si>
    <t>Changed "enable" to "can enable"</t>
  </si>
  <si>
    <t>Clarified as a "minimum" set of standards</t>
  </si>
  <si>
    <t>Clarified that COVID-19 staffing shortages are abnormal compared to pre-pandemic shortages</t>
  </si>
  <si>
    <t>Changed statement from a critique of modelling to a critique of the use of sufficient models in practice</t>
  </si>
  <si>
    <t>Deleted statement</t>
  </si>
  <si>
    <t>Made less accusatory and focused on the under-utilisation of community-based interventions and services</t>
  </si>
  <si>
    <t>Amended to frame vaccination choice within medical autonomy; removed subjective terms like "respect for" and "supporting"</t>
  </si>
  <si>
    <t>Clarified to reflect a role of government in intervening in individual medical autonomy on behalf of public health</t>
  </si>
  <si>
    <t>Minor language revision to clarify content</t>
  </si>
  <si>
    <t>New statement based on reviewer feedback on how causes of vaccine hesitancy often misunderstood</t>
  </si>
  <si>
    <t>Changed "high-risk" to "potential" and clarified "in the animal kingdom" to "zoonotic"</t>
  </si>
  <si>
    <t>Focused to infection by removing references to death and Long COVID</t>
  </si>
  <si>
    <t>Revised away from being an implicit recommendation to a decsription of the current state</t>
  </si>
  <si>
    <t>Included "physical, mental and social well-being" as a counter-balance to prevention measures</t>
  </si>
  <si>
    <t>Clarified statement on the role of suppression of disease in the need for better treatment and care approaches</t>
  </si>
  <si>
    <t>Changed to acknowledge one has recently been published for adults</t>
  </si>
  <si>
    <t>Changed to acknowledge the role of research instead of simply stating this knowledge is unknown</t>
  </si>
  <si>
    <t>Acknowledged the dearth of knowledge, when previously the statement read that public health policy "ignores" this evidence. Moved to 'treatment and care' from 'pandemic inequities'.</t>
  </si>
  <si>
    <t>Changed to acknolwedge that IP rights protection is a contributor to, not a causative factor for, LMIC abilities.</t>
  </si>
  <si>
    <t>Re-focused from a notion of 'responsibility' to strategic 'interests', which carries fewer legal implications in foreign affairs</t>
  </si>
  <si>
    <t>Changed "resulted in" to "contributed to" and clarified "digital communications technology" as opposed to any technology</t>
  </si>
  <si>
    <t>Changed tone to be more neutral</t>
  </si>
  <si>
    <t>Removed "in most countries"</t>
  </si>
  <si>
    <t>Clarified greater diversity in paradigms in addition to EBM</t>
  </si>
  <si>
    <t>Re-focused to "governments" instead of "public health strategies"</t>
  </si>
  <si>
    <t>Minor changes to improve clarity</t>
  </si>
  <si>
    <t>changed "economic conflict" to "conflict of interest"</t>
  </si>
  <si>
    <t>Changed "each member of the general public" to "different populations"</t>
  </si>
  <si>
    <t>Minor edits for clarity</t>
  </si>
  <si>
    <t>Added "culturally-responsive"</t>
  </si>
  <si>
    <t>Added "personal protective equipment" and removed "(e.g., free of charge to the user)"</t>
  </si>
  <si>
    <t>Added "protective equipment"</t>
  </si>
  <si>
    <t>Added "community- based organisations, and volunteer networks"</t>
  </si>
  <si>
    <t>Added "In the absence of a new multilateral organisation focused on pandemic control" and "inclusive"</t>
  </si>
  <si>
    <t xml:space="preserve">Changed "should adopt" to "should consider adopting" and included "for symptomatic individuals". Removed "low-resource settings". </t>
  </si>
  <si>
    <t>Changed "reset priorities" to "identify and, where possible, reduce"</t>
  </si>
  <si>
    <t>Replaced "facilities" with "organisations"</t>
  </si>
  <si>
    <t>Revised to reflect reviewer feedback to address the broader issue of market failures, rather than narrowly prescribe nationalising manufacturing capacities</t>
  </si>
  <si>
    <t>Included "mathematical modelling" and "media"</t>
  </si>
  <si>
    <t>Replaced "variant-proof" with "long-lasting protection against multiple SARS-CoV-2 variants"</t>
  </si>
  <si>
    <t>Included "access" and removed "low-income people"</t>
  </si>
  <si>
    <t>Removed “mass-customised" for clarity</t>
  </si>
  <si>
    <t>Refocused recommendation from "public health communication" to "vaccination efforts"</t>
  </si>
  <si>
    <t>Rec3.6_R3new</t>
  </si>
  <si>
    <t>New recommendation for vaccination communications</t>
  </si>
  <si>
    <t>vaccine messaging</t>
  </si>
  <si>
    <t>Included "primarily"</t>
  </si>
  <si>
    <t>Added "regulate"</t>
  </si>
  <si>
    <t>Replaced "support" for "incentives"</t>
  </si>
  <si>
    <t>Added "relevant, health-based factors"</t>
  </si>
  <si>
    <t>Rec4.6_R3new</t>
  </si>
  <si>
    <t>transmission in workplace</t>
  </si>
  <si>
    <t>Rec4.7_R3new</t>
  </si>
  <si>
    <t>Adopted panelist feedback to add a new recommendation on civil liberties restrictions for prevention in light of the availability of effective vaccines</t>
  </si>
  <si>
    <t>Adopted panelist feedback to add a new recommendation on prevention in workplaces, educational institutions and centres of commerce</t>
  </si>
  <si>
    <t>restrictions on civil liberties</t>
  </si>
  <si>
    <t>Removed "harmonised"; minor edits for clarity</t>
  </si>
  <si>
    <t>Revised to focus on early case detection, treatment and care</t>
  </si>
  <si>
    <t>Adopted core author and panelist feedback to add a new recommendation on expanding evidence for reinfections</t>
  </si>
  <si>
    <t>Expanded scope from "clinical trial results" to any multi-sectoral collaboration that achieves this acceleration</t>
  </si>
  <si>
    <t>Deleted as panelists were uncomfortable proposing this recommendation</t>
  </si>
  <si>
    <t>Added "statistically sufficient samples for all age groups"</t>
  </si>
  <si>
    <t>Added "inadequate access to vaccines"</t>
  </si>
  <si>
    <t>Added "tests"</t>
  </si>
  <si>
    <t>Changed "address" to "assess and mitigate"; re-structured sentence order to read more clearly</t>
  </si>
  <si>
    <t>Adopted core author and panelist feedback to add a new recommendation on addressing social inequality in pandemic preparedness</t>
  </si>
  <si>
    <t>New recommendation reformatted from a deleted statement on protecting children</t>
  </si>
  <si>
    <t>Adopted core author and panelist feedback to add a new recommendation on the importance of local and regional contexts</t>
  </si>
  <si>
    <t>Rec6.9_R3new</t>
  </si>
  <si>
    <t>Rec6.10_R3new</t>
  </si>
  <si>
    <t>Rec6.11_R3new</t>
  </si>
  <si>
    <t>Included "Governments, industry and health systems" as the responsible actors</t>
  </si>
  <si>
    <t>community-based organisations</t>
  </si>
  <si>
    <t>Supplementary Table 1. Quantitative Results for Delphi Rounds 1 and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</si>
</sst>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libri"/>
      <family val="2"/>
      <scheme val="minor"/>
    </font>
    <font>
      <sz val="11"/>
      <color rgb="FF9C0006"/>
      <name val="Calibri"/>
      <family val="2"/>
      <scheme val="minor"/>
    </font>
    <font>
      <b/>
      <sz val="11"/>
      <color theme="1"/>
      <name val="Calibri"/>
      <family val="2"/>
      <scheme val="minor"/>
    </font>
    <font>
      <b/>
      <sz val="11"/>
      <name val="Calibri"/>
      <family val="2"/>
      <scheme val="minor"/>
    </font>
    <font>
      <b/>
      <sz val="11"/>
      <color indexed="8"/>
      <name val="Calibri"/>
      <family val="2"/>
      <scheme val="minor"/>
    </font>
    <font>
      <sz val="11"/>
      <name val="Calibri"/>
      <family val="2"/>
      <scheme val="minor"/>
    </font>
    <font>
      <sz val="11"/>
      <color theme="1"/>
      <name val="Calibri"/>
      <family val="2"/>
    </font>
    <font>
      <sz val="8"/>
      <name val="Calibri"/>
      <family val="2"/>
      <scheme val="minor"/>
    </font>
  </fonts>
  <fills count="6">
    <fill>
      <patternFill patternType="none"/>
    </fill>
    <fill>
      <patternFill patternType="gray125"/>
    </fill>
    <fill>
      <patternFill patternType="solid">
        <fgColor rgb="FFFFC7CE"/>
      </patternFill>
    </fill>
    <fill>
      <patternFill patternType="solid">
        <fgColor theme="2" tint="-9.9978637043366805E-2"/>
        <bgColor indexed="64"/>
      </patternFill>
    </fill>
    <fill>
      <patternFill patternType="solid">
        <fgColor indexed="22"/>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2" fillId="2" borderId="0" applyNumberFormat="0" applyBorder="0" applyAlignment="0" applyProtection="0"/>
  </cellStyleXfs>
  <cellXfs count="53">
    <xf numFmtId="0" fontId="0" fillId="0" borderId="0" xfId="0"/>
    <xf numFmtId="0" fontId="5" fillId="0" borderId="0" xfId="0" applyFont="1"/>
    <xf numFmtId="9" fontId="0" fillId="0" borderId="0" xfId="1" applyFont="1" applyFill="1" applyBorder="1"/>
    <xf numFmtId="0" fontId="0" fillId="0" borderId="1" xfId="0" applyBorder="1"/>
    <xf numFmtId="0" fontId="0" fillId="3" borderId="0" xfId="0" applyFill="1"/>
    <xf numFmtId="9" fontId="0" fillId="0" borderId="0" xfId="1" applyFont="1"/>
    <xf numFmtId="0" fontId="0" fillId="4" borderId="0" xfId="0" applyFill="1"/>
    <xf numFmtId="0" fontId="3" fillId="0" borderId="0" xfId="0" applyFont="1"/>
    <xf numFmtId="0" fontId="0" fillId="0" borderId="0" xfId="0" applyAlignment="1">
      <alignment wrapText="1"/>
    </xf>
    <xf numFmtId="0" fontId="4" fillId="0" borderId="1" xfId="0" applyFont="1" applyBorder="1"/>
    <xf numFmtId="0" fontId="6" fillId="5" borderId="1" xfId="0" applyFont="1" applyFill="1" applyBorder="1" applyAlignment="1">
      <alignment wrapText="1"/>
    </xf>
    <xf numFmtId="9" fontId="6" fillId="5" borderId="1" xfId="1" applyFont="1" applyFill="1" applyBorder="1"/>
    <xf numFmtId="0" fontId="6" fillId="5" borderId="1" xfId="1" applyNumberFormat="1" applyFont="1" applyFill="1" applyBorder="1"/>
    <xf numFmtId="0" fontId="6" fillId="5" borderId="1" xfId="0" applyFont="1" applyFill="1" applyBorder="1"/>
    <xf numFmtId="0" fontId="6" fillId="0" borderId="1" xfId="0" applyFont="1" applyBorder="1" applyAlignment="1">
      <alignment wrapText="1"/>
    </xf>
    <xf numFmtId="9" fontId="6" fillId="0" borderId="1" xfId="1" applyFont="1" applyBorder="1"/>
    <xf numFmtId="0" fontId="6" fillId="0" borderId="1" xfId="1" applyNumberFormat="1" applyFont="1" applyFill="1" applyBorder="1"/>
    <xf numFmtId="0" fontId="4" fillId="0" borderId="1" xfId="0" applyFont="1" applyBorder="1" applyAlignment="1">
      <alignment horizontal="right"/>
    </xf>
    <xf numFmtId="9" fontId="4" fillId="0" borderId="1" xfId="0" applyNumberFormat="1" applyFont="1" applyBorder="1"/>
    <xf numFmtId="0" fontId="6" fillId="0" borderId="1" xfId="0" applyFont="1" applyBorder="1"/>
    <xf numFmtId="0" fontId="0" fillId="5" borderId="0" xfId="0" applyFill="1"/>
    <xf numFmtId="0" fontId="5" fillId="0" borderId="1" xfId="0" applyFont="1" applyBorder="1"/>
    <xf numFmtId="0" fontId="0" fillId="5" borderId="1" xfId="0" applyFill="1" applyBorder="1"/>
    <xf numFmtId="9" fontId="0" fillId="5" borderId="1" xfId="1" applyFont="1" applyFill="1" applyBorder="1"/>
    <xf numFmtId="9" fontId="0" fillId="0" borderId="1" xfId="1" applyFont="1" applyBorder="1"/>
    <xf numFmtId="0" fontId="0" fillId="5" borderId="1" xfId="1" applyNumberFormat="1" applyFont="1" applyFill="1" applyBorder="1"/>
    <xf numFmtId="0" fontId="0" fillId="0" borderId="1" xfId="1" applyNumberFormat="1" applyFont="1" applyBorder="1"/>
    <xf numFmtId="0" fontId="0" fillId="5" borderId="1" xfId="0" applyFill="1" applyBorder="1" applyAlignment="1">
      <alignment wrapText="1"/>
    </xf>
    <xf numFmtId="0" fontId="0" fillId="0" borderId="1" xfId="0" applyBorder="1" applyAlignment="1">
      <alignment wrapText="1"/>
    </xf>
    <xf numFmtId="0" fontId="5" fillId="0" borderId="1" xfId="0" applyFont="1" applyBorder="1" applyAlignment="1">
      <alignment horizontal="right"/>
    </xf>
    <xf numFmtId="0" fontId="7" fillId="0" borderId="1" xfId="0" applyFont="1" applyBorder="1" applyAlignment="1">
      <alignment vertical="center" wrapText="1"/>
    </xf>
    <xf numFmtId="0" fontId="5" fillId="0" borderId="0" xfId="0" applyFont="1" applyFill="1"/>
    <xf numFmtId="0" fontId="0" fillId="0" borderId="0" xfId="0" applyFill="1"/>
    <xf numFmtId="0" fontId="2" fillId="0" borderId="0" xfId="2" applyFill="1"/>
    <xf numFmtId="0" fontId="0" fillId="0" borderId="0" xfId="0" applyFill="1" applyBorder="1"/>
    <xf numFmtId="0" fontId="0" fillId="0" borderId="0" xfId="0" applyFill="1" applyAlignment="1">
      <alignment horizontal="right"/>
    </xf>
    <xf numFmtId="0" fontId="3" fillId="0" borderId="1" xfId="0" applyFont="1" applyBorder="1" applyAlignment="1">
      <alignment wrapText="1"/>
    </xf>
    <xf numFmtId="0" fontId="0" fillId="5" borderId="1" xfId="0" quotePrefix="1" applyFill="1" applyBorder="1" applyAlignment="1">
      <alignment horizontal="center" vertical="center"/>
    </xf>
    <xf numFmtId="0" fontId="0" fillId="5" borderId="1" xfId="0" applyFill="1" applyBorder="1" applyAlignment="1">
      <alignment horizontal="center"/>
    </xf>
    <xf numFmtId="0" fontId="0" fillId="0" borderId="1" xfId="0" quotePrefix="1" applyBorder="1" applyAlignment="1">
      <alignment horizontal="center" vertical="center"/>
    </xf>
    <xf numFmtId="0" fontId="0" fillId="0" borderId="1" xfId="0" applyBorder="1" applyAlignment="1">
      <alignment horizontal="center"/>
    </xf>
    <xf numFmtId="0" fontId="0" fillId="0" borderId="1" xfId="0" quotePrefix="1" applyBorder="1" applyAlignment="1">
      <alignment horizontal="center" wrapText="1"/>
    </xf>
    <xf numFmtId="0" fontId="0" fillId="5" borderId="1" xfId="0" quotePrefix="1" applyFill="1" applyBorder="1" applyAlignment="1">
      <alignment horizontal="center"/>
    </xf>
    <xf numFmtId="0" fontId="0" fillId="0" borderId="1" xfId="0" quotePrefix="1" applyBorder="1" applyAlignment="1">
      <alignment horizontal="center"/>
    </xf>
    <xf numFmtId="2" fontId="0" fillId="0" borderId="1" xfId="0" applyNumberFormat="1" applyBorder="1" applyAlignment="1">
      <alignment horizontal="center"/>
    </xf>
    <xf numFmtId="0" fontId="0" fillId="5" borderId="1" xfId="0" quotePrefix="1" applyFill="1" applyBorder="1" applyAlignment="1">
      <alignment horizontal="center" wrapText="1"/>
    </xf>
    <xf numFmtId="49" fontId="0" fillId="0" borderId="1" xfId="0" applyNumberFormat="1" applyBorder="1" applyAlignment="1">
      <alignment horizontal="center"/>
    </xf>
    <xf numFmtId="0" fontId="0" fillId="5" borderId="1" xfId="0" applyFill="1" applyBorder="1" applyAlignment="1">
      <alignment horizontal="center" vertical="center"/>
    </xf>
    <xf numFmtId="0" fontId="6" fillId="5" borderId="1" xfId="0" applyFont="1" applyFill="1" applyBorder="1" applyAlignment="1">
      <alignment vertical="center" wrapText="1"/>
    </xf>
    <xf numFmtId="0" fontId="0" fillId="5" borderId="1" xfId="0" quotePrefix="1" applyFill="1" applyBorder="1" applyAlignment="1">
      <alignment wrapText="1"/>
    </xf>
    <xf numFmtId="0" fontId="5" fillId="0" borderId="1" xfId="0" applyFont="1" applyFill="1" applyBorder="1"/>
    <xf numFmtId="9" fontId="6" fillId="0" borderId="1" xfId="1" applyFont="1" applyFill="1" applyBorder="1"/>
    <xf numFmtId="9" fontId="4" fillId="0" borderId="1" xfId="0" applyNumberFormat="1" applyFont="1" applyFill="1" applyBorder="1"/>
  </cellXfs>
  <cellStyles count="3">
    <cellStyle name="Bad" xfId="2" builtinId="27"/>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twhite/Documents/COVID%20consensus%20statement/Qualtrics/R1%20Summary/COVID-19%20CS_R1%20Summary_7Mar22_tw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white/Documents/COVID%20consensus%20statement/Qualtrics/R2%20Summary/COVID-19%20CS_R2%20Summary_25Mar22_tw_LvS_tw_Lv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Q mapping"/>
      <sheetName val="1.1"/>
      <sheetName val="1.2"/>
      <sheetName val="1.3"/>
      <sheetName val="1.4"/>
      <sheetName val="1.5"/>
      <sheetName val="1.6"/>
      <sheetName val="2.1a"/>
      <sheetName val="2.2"/>
      <sheetName val="2.3"/>
      <sheetName val="2.4"/>
      <sheetName val="2.5"/>
      <sheetName val="2.6"/>
      <sheetName val="2.7"/>
      <sheetName val="2.8"/>
      <sheetName val="2.9"/>
      <sheetName val="3.1"/>
      <sheetName val="3.2"/>
      <sheetName val="3.3a"/>
      <sheetName val="3.3b"/>
      <sheetName val="3.4"/>
      <sheetName val="4.5"/>
      <sheetName val="4.1"/>
      <sheetName val="4.2"/>
      <sheetName val="4.3"/>
      <sheetName val="4.4"/>
      <sheetName val="3.5"/>
      <sheetName val="4.6"/>
      <sheetName val="4.7"/>
      <sheetName val="4.8"/>
      <sheetName val="4.9"/>
      <sheetName val="5.1"/>
      <sheetName val="5.2"/>
      <sheetName val="5.3"/>
      <sheetName val="5.4"/>
      <sheetName val="6.8"/>
      <sheetName val="6.1"/>
      <sheetName val="6.2"/>
      <sheetName val="6.3"/>
      <sheetName val="6.4"/>
      <sheetName val="6.5"/>
      <sheetName val="6.6"/>
      <sheetName val="6.7"/>
      <sheetName val="6.9"/>
    </sheetNames>
    <sheetDataSet>
      <sheetData sheetId="0"/>
      <sheetData sheetId="1"/>
      <sheetData sheetId="2">
        <row r="81">
          <cell r="A81">
            <v>146</v>
          </cell>
        </row>
      </sheetData>
      <sheetData sheetId="3">
        <row r="46">
          <cell r="A46">
            <v>46</v>
          </cell>
        </row>
      </sheetData>
      <sheetData sheetId="4">
        <row r="67">
          <cell r="A67">
            <v>70</v>
          </cell>
        </row>
      </sheetData>
      <sheetData sheetId="5">
        <row r="38">
          <cell r="A38">
            <v>34</v>
          </cell>
        </row>
      </sheetData>
      <sheetData sheetId="6">
        <row r="64">
          <cell r="A64">
            <v>73</v>
          </cell>
        </row>
      </sheetData>
      <sheetData sheetId="7">
        <row r="48">
          <cell r="A48">
            <v>75</v>
          </cell>
        </row>
      </sheetData>
      <sheetData sheetId="8">
        <row r="48">
          <cell r="A48">
            <v>50</v>
          </cell>
        </row>
      </sheetData>
      <sheetData sheetId="9">
        <row r="46">
          <cell r="A46">
            <v>54</v>
          </cell>
        </row>
      </sheetData>
      <sheetData sheetId="10">
        <row r="47">
          <cell r="A47">
            <v>42</v>
          </cell>
        </row>
      </sheetData>
      <sheetData sheetId="11">
        <row r="35">
          <cell r="A35">
            <v>28</v>
          </cell>
        </row>
      </sheetData>
      <sheetData sheetId="12">
        <row r="33">
          <cell r="A33">
            <v>35</v>
          </cell>
        </row>
      </sheetData>
      <sheetData sheetId="13">
        <row r="42">
          <cell r="A42">
            <v>47</v>
          </cell>
        </row>
      </sheetData>
      <sheetData sheetId="14">
        <row r="38">
          <cell r="A38">
            <v>47</v>
          </cell>
        </row>
      </sheetData>
      <sheetData sheetId="15">
        <row r="31">
          <cell r="A31">
            <v>35</v>
          </cell>
        </row>
      </sheetData>
      <sheetData sheetId="16">
        <row r="38">
          <cell r="A38">
            <v>39</v>
          </cell>
        </row>
      </sheetData>
      <sheetData sheetId="17">
        <row r="45">
          <cell r="A45">
            <v>64</v>
          </cell>
        </row>
      </sheetData>
      <sheetData sheetId="18">
        <row r="32">
          <cell r="A32">
            <v>32</v>
          </cell>
        </row>
      </sheetData>
      <sheetData sheetId="19">
        <row r="32">
          <cell r="A32">
            <v>36</v>
          </cell>
        </row>
      </sheetData>
      <sheetData sheetId="20"/>
      <sheetData sheetId="21">
        <row r="33">
          <cell r="A33">
            <v>30</v>
          </cell>
        </row>
      </sheetData>
      <sheetData sheetId="22">
        <row r="33">
          <cell r="A33">
            <v>33</v>
          </cell>
        </row>
      </sheetData>
      <sheetData sheetId="23">
        <row r="27">
          <cell r="A27">
            <v>20</v>
          </cell>
        </row>
      </sheetData>
      <sheetData sheetId="24">
        <row r="26">
          <cell r="A26">
            <v>28</v>
          </cell>
        </row>
      </sheetData>
      <sheetData sheetId="25">
        <row r="28">
          <cell r="A28">
            <v>27</v>
          </cell>
        </row>
      </sheetData>
      <sheetData sheetId="26">
        <row r="22">
          <cell r="A22">
            <v>23</v>
          </cell>
        </row>
      </sheetData>
      <sheetData sheetId="27">
        <row r="32">
          <cell r="A32">
            <v>39</v>
          </cell>
        </row>
      </sheetData>
      <sheetData sheetId="28">
        <row r="20">
          <cell r="A20">
            <v>18</v>
          </cell>
        </row>
      </sheetData>
      <sheetData sheetId="29">
        <row r="23">
          <cell r="A23">
            <v>18</v>
          </cell>
        </row>
      </sheetData>
      <sheetData sheetId="30">
        <row r="24">
          <cell r="A24">
            <v>21</v>
          </cell>
        </row>
      </sheetData>
      <sheetData sheetId="31">
        <row r="32">
          <cell r="A32">
            <v>36</v>
          </cell>
        </row>
      </sheetData>
      <sheetData sheetId="32">
        <row r="30">
          <cell r="A30">
            <v>33</v>
          </cell>
        </row>
      </sheetData>
      <sheetData sheetId="33">
        <row r="25">
          <cell r="A25">
            <v>19</v>
          </cell>
        </row>
      </sheetData>
      <sheetData sheetId="34">
        <row r="28">
          <cell r="A28">
            <v>24</v>
          </cell>
        </row>
      </sheetData>
      <sheetData sheetId="35">
        <row r="21">
          <cell r="A21">
            <v>14</v>
          </cell>
        </row>
      </sheetData>
      <sheetData sheetId="36">
        <row r="21">
          <cell r="A21">
            <v>24</v>
          </cell>
        </row>
      </sheetData>
      <sheetData sheetId="37">
        <row r="20">
          <cell r="A20">
            <v>15</v>
          </cell>
        </row>
      </sheetData>
      <sheetData sheetId="38">
        <row r="27">
          <cell r="A27">
            <v>26</v>
          </cell>
        </row>
      </sheetData>
      <sheetData sheetId="39">
        <row r="37">
          <cell r="A37">
            <v>40</v>
          </cell>
        </row>
      </sheetData>
      <sheetData sheetId="40">
        <row r="29">
          <cell r="A29">
            <v>34</v>
          </cell>
        </row>
      </sheetData>
      <sheetData sheetId="41">
        <row r="31">
          <cell r="A31">
            <v>37</v>
          </cell>
        </row>
      </sheetData>
      <sheetData sheetId="42">
        <row r="28">
          <cell r="A28">
            <v>23</v>
          </cell>
        </row>
      </sheetData>
      <sheetData sheetId="43">
        <row r="28">
          <cell r="A28">
            <v>26</v>
          </cell>
        </row>
      </sheetData>
      <sheetData sheetId="44">
        <row r="18">
          <cell r="A18">
            <v>15</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anges between rounds"/>
      <sheetName val="1.1"/>
      <sheetName val="1.2"/>
      <sheetName val="1.3"/>
      <sheetName val="1.4"/>
      <sheetName val="1.5"/>
      <sheetName val="1.6"/>
      <sheetName val="2.1"/>
      <sheetName val="2.2"/>
      <sheetName val="2.3"/>
      <sheetName val="2.4"/>
      <sheetName val="2.5"/>
      <sheetName val="2.6"/>
      <sheetName val="2.7"/>
      <sheetName val="2.8"/>
      <sheetName val="2.9"/>
      <sheetName val="2.10"/>
      <sheetName val="3.1"/>
      <sheetName val="3.2"/>
      <sheetName val="3.3"/>
      <sheetName val="3.4"/>
      <sheetName val="3.5"/>
      <sheetName val="3.6"/>
      <sheetName val="4.1"/>
      <sheetName val="4.2"/>
      <sheetName val="4.3"/>
      <sheetName val="4.4"/>
      <sheetName val="4.5"/>
      <sheetName val="4.6"/>
      <sheetName val="4.7"/>
      <sheetName val="4.8"/>
      <sheetName val="4.9"/>
      <sheetName val="5.1"/>
      <sheetName val="5.2"/>
      <sheetName val="5.3"/>
      <sheetName val="5.4"/>
      <sheetName val="5.5"/>
      <sheetName val="6.1"/>
      <sheetName val="6.2"/>
      <sheetName val="6.3"/>
      <sheetName val="6.4"/>
      <sheetName val="6.5"/>
      <sheetName val="6.6"/>
      <sheetName val="6.7"/>
      <sheetName val="6.8"/>
      <sheetName val="R1.1"/>
      <sheetName val="R1.2"/>
      <sheetName val="R1.3"/>
      <sheetName val="R1.4"/>
      <sheetName val="R1.5"/>
      <sheetName val="R1.6"/>
      <sheetName val="R1.7"/>
      <sheetName val="R1.8"/>
      <sheetName val="R1.9"/>
      <sheetName val="R2.1"/>
      <sheetName val="R2.2"/>
      <sheetName val="R2.3"/>
      <sheetName val="R2.4"/>
      <sheetName val="R2.5"/>
      <sheetName val="R2.6"/>
      <sheetName val="R2.7"/>
      <sheetName val="R2.8"/>
      <sheetName val="R2.9"/>
      <sheetName val="R2.10"/>
      <sheetName val="R2.11"/>
      <sheetName val="R2.12"/>
      <sheetName val="R2.13"/>
      <sheetName val="R2.14"/>
      <sheetName val="R2.15"/>
      <sheetName val="R2.16"/>
      <sheetName val="R2.17"/>
      <sheetName val="R2.18"/>
      <sheetName val="R3.1"/>
      <sheetName val="R3.2"/>
      <sheetName val="R3.3"/>
      <sheetName val="R3.4"/>
      <sheetName val="R3.5"/>
      <sheetName val="R4.1"/>
      <sheetName val="R4.2"/>
      <sheetName val="R4.3"/>
      <sheetName val="R4.4"/>
      <sheetName val="R4.5"/>
      <sheetName val="R5.1"/>
      <sheetName val="R5.2"/>
      <sheetName val="R5.3"/>
      <sheetName val="R5.4"/>
      <sheetName val="R5.5"/>
      <sheetName val="R5.6"/>
      <sheetName val="R5.7"/>
      <sheetName val="R5.8"/>
      <sheetName val="R6.1"/>
      <sheetName val="R6.2"/>
      <sheetName val="R6.3"/>
      <sheetName val="R6.4"/>
      <sheetName val="R6.5"/>
      <sheetName val="R6.6"/>
      <sheetName val="R6.7"/>
      <sheetName val="R6.8"/>
      <sheetName val="EndSurvey"/>
    </sheetNames>
    <sheetDataSet>
      <sheetData sheetId="0"/>
      <sheetData sheetId="1"/>
      <sheetData sheetId="2">
        <row r="32">
          <cell r="A32">
            <v>16</v>
          </cell>
        </row>
      </sheetData>
      <sheetData sheetId="3">
        <row r="37">
          <cell r="A37">
            <v>42</v>
          </cell>
        </row>
      </sheetData>
      <sheetData sheetId="4">
        <row r="35">
          <cell r="A35">
            <v>36</v>
          </cell>
        </row>
      </sheetData>
      <sheetData sheetId="5">
        <row r="34">
          <cell r="A34">
            <v>8</v>
          </cell>
        </row>
      </sheetData>
      <sheetData sheetId="6">
        <row r="36">
          <cell r="A36">
            <v>22</v>
          </cell>
        </row>
      </sheetData>
      <sheetData sheetId="7">
        <row r="25">
          <cell r="A25">
            <v>23</v>
          </cell>
        </row>
      </sheetData>
      <sheetData sheetId="8">
        <row r="44">
          <cell r="A44">
            <v>62</v>
          </cell>
        </row>
      </sheetData>
      <sheetData sheetId="9">
        <row r="36">
          <cell r="A36">
            <v>15</v>
          </cell>
        </row>
      </sheetData>
      <sheetData sheetId="10">
        <row r="36">
          <cell r="A36">
            <v>21</v>
          </cell>
        </row>
      </sheetData>
      <sheetData sheetId="11">
        <row r="36">
          <cell r="A36">
            <v>19</v>
          </cell>
        </row>
      </sheetData>
      <sheetData sheetId="12">
        <row r="36">
          <cell r="A36">
            <v>6</v>
          </cell>
        </row>
      </sheetData>
      <sheetData sheetId="13">
        <row r="36">
          <cell r="A36">
            <v>14</v>
          </cell>
        </row>
      </sheetData>
      <sheetData sheetId="14">
        <row r="30">
          <cell r="A30">
            <v>28</v>
          </cell>
        </row>
      </sheetData>
      <sheetData sheetId="15">
        <row r="36">
          <cell r="A36">
            <v>19</v>
          </cell>
        </row>
      </sheetData>
      <sheetData sheetId="16">
        <row r="49">
          <cell r="A49">
            <v>46</v>
          </cell>
        </row>
      </sheetData>
      <sheetData sheetId="17">
        <row r="36">
          <cell r="A36">
            <v>14</v>
          </cell>
        </row>
      </sheetData>
      <sheetData sheetId="18">
        <row r="36">
          <cell r="A36">
            <v>31</v>
          </cell>
        </row>
      </sheetData>
      <sheetData sheetId="19">
        <row r="36">
          <cell r="A36">
            <v>23</v>
          </cell>
        </row>
      </sheetData>
      <sheetData sheetId="20">
        <row r="36">
          <cell r="A36">
            <v>22</v>
          </cell>
        </row>
      </sheetData>
      <sheetData sheetId="21">
        <row r="36">
          <cell r="A36">
            <v>45</v>
          </cell>
        </row>
      </sheetData>
      <sheetData sheetId="22">
        <row r="36">
          <cell r="A36">
            <v>17</v>
          </cell>
        </row>
      </sheetData>
      <sheetData sheetId="23">
        <row r="36">
          <cell r="A36">
            <v>14</v>
          </cell>
        </row>
      </sheetData>
      <sheetData sheetId="24">
        <row r="25">
          <cell r="A25">
            <v>9</v>
          </cell>
        </row>
      </sheetData>
      <sheetData sheetId="25">
        <row r="28">
          <cell r="A28">
            <v>11</v>
          </cell>
        </row>
      </sheetData>
      <sheetData sheetId="26">
        <row r="25">
          <cell r="A25">
            <v>12</v>
          </cell>
        </row>
      </sheetData>
      <sheetData sheetId="27">
        <row r="22">
          <cell r="A22">
            <v>13</v>
          </cell>
        </row>
      </sheetData>
      <sheetData sheetId="28">
        <row r="30">
          <cell r="A30">
            <v>23</v>
          </cell>
        </row>
      </sheetData>
      <sheetData sheetId="29">
        <row r="22">
          <cell r="A22">
            <v>11</v>
          </cell>
        </row>
      </sheetData>
      <sheetData sheetId="30">
        <row r="28">
          <cell r="A28">
            <v>7</v>
          </cell>
        </row>
      </sheetData>
      <sheetData sheetId="31">
        <row r="25">
          <cell r="A25">
            <v>15</v>
          </cell>
        </row>
      </sheetData>
      <sheetData sheetId="32">
        <row r="31">
          <cell r="A31">
            <v>31</v>
          </cell>
        </row>
      </sheetData>
      <sheetData sheetId="33">
        <row r="29">
          <cell r="A29">
            <v>17</v>
          </cell>
        </row>
      </sheetData>
      <sheetData sheetId="34">
        <row r="27">
          <cell r="A27">
            <v>5</v>
          </cell>
        </row>
      </sheetData>
      <sheetData sheetId="35">
        <row r="27">
          <cell r="A27">
            <v>12</v>
          </cell>
        </row>
      </sheetData>
      <sheetData sheetId="36">
        <row r="14">
          <cell r="A14">
            <v>4</v>
          </cell>
        </row>
      </sheetData>
      <sheetData sheetId="37">
        <row r="36">
          <cell r="A36">
            <v>31</v>
          </cell>
        </row>
      </sheetData>
      <sheetData sheetId="38">
        <row r="25">
          <cell r="A25">
            <v>4</v>
          </cell>
        </row>
      </sheetData>
      <sheetData sheetId="39">
        <row r="28">
          <cell r="A28">
            <v>18</v>
          </cell>
        </row>
      </sheetData>
      <sheetData sheetId="40">
        <row r="36">
          <cell r="A36">
            <v>8</v>
          </cell>
        </row>
      </sheetData>
      <sheetData sheetId="41">
        <row r="36">
          <cell r="A36">
            <v>47</v>
          </cell>
        </row>
      </sheetData>
      <sheetData sheetId="42">
        <row r="36">
          <cell r="A36">
            <v>27</v>
          </cell>
        </row>
      </sheetData>
      <sheetData sheetId="43">
        <row r="27">
          <cell r="A27">
            <v>11</v>
          </cell>
        </row>
      </sheetData>
      <sheetData sheetId="44">
        <row r="36">
          <cell r="A36">
            <v>12</v>
          </cell>
        </row>
      </sheetData>
      <sheetData sheetId="45">
        <row r="27">
          <cell r="A27">
            <v>11</v>
          </cell>
        </row>
      </sheetData>
      <sheetData sheetId="46">
        <row r="36">
          <cell r="A36">
            <v>25</v>
          </cell>
        </row>
      </sheetData>
      <sheetData sheetId="47">
        <row r="36">
          <cell r="A36">
            <v>7</v>
          </cell>
        </row>
      </sheetData>
      <sheetData sheetId="48">
        <row r="36">
          <cell r="A36">
            <v>27</v>
          </cell>
        </row>
      </sheetData>
      <sheetData sheetId="49">
        <row r="36">
          <cell r="A36">
            <v>10</v>
          </cell>
        </row>
      </sheetData>
      <sheetData sheetId="50">
        <row r="36">
          <cell r="A36">
            <v>20</v>
          </cell>
        </row>
      </sheetData>
      <sheetData sheetId="51">
        <row r="36">
          <cell r="A36">
            <v>37</v>
          </cell>
        </row>
      </sheetData>
      <sheetData sheetId="52">
        <row r="36">
          <cell r="A36">
            <v>6</v>
          </cell>
        </row>
      </sheetData>
      <sheetData sheetId="53">
        <row r="36">
          <cell r="A36">
            <v>27</v>
          </cell>
        </row>
      </sheetData>
      <sheetData sheetId="54">
        <row r="36">
          <cell r="A36">
            <v>15</v>
          </cell>
        </row>
      </sheetData>
      <sheetData sheetId="55">
        <row r="36">
          <cell r="A36">
            <v>13</v>
          </cell>
        </row>
      </sheetData>
      <sheetData sheetId="56">
        <row r="36">
          <cell r="A36">
            <v>23</v>
          </cell>
        </row>
      </sheetData>
      <sheetData sheetId="57">
        <row r="36">
          <cell r="A36">
            <v>13</v>
          </cell>
        </row>
      </sheetData>
      <sheetData sheetId="58">
        <row r="36">
          <cell r="A36">
            <v>24</v>
          </cell>
        </row>
      </sheetData>
      <sheetData sheetId="59">
        <row r="36">
          <cell r="A36">
            <v>11</v>
          </cell>
        </row>
      </sheetData>
      <sheetData sheetId="60">
        <row r="36">
          <cell r="A36">
            <v>16</v>
          </cell>
        </row>
      </sheetData>
      <sheetData sheetId="61">
        <row r="36">
          <cell r="A36">
            <v>13</v>
          </cell>
        </row>
      </sheetData>
      <sheetData sheetId="62">
        <row r="36">
          <cell r="A36">
            <v>21</v>
          </cell>
        </row>
      </sheetData>
      <sheetData sheetId="63">
        <row r="36">
          <cell r="A36">
            <v>12</v>
          </cell>
        </row>
      </sheetData>
      <sheetData sheetId="64">
        <row r="36">
          <cell r="A36">
            <v>35</v>
          </cell>
        </row>
      </sheetData>
      <sheetData sheetId="65">
        <row r="38">
          <cell r="A38">
            <v>55</v>
          </cell>
        </row>
      </sheetData>
      <sheetData sheetId="66">
        <row r="36">
          <cell r="A36">
            <v>30</v>
          </cell>
        </row>
      </sheetData>
      <sheetData sheetId="67">
        <row r="23">
          <cell r="A23">
            <v>18</v>
          </cell>
        </row>
      </sheetData>
      <sheetData sheetId="68">
        <row r="36">
          <cell r="A36">
            <v>11</v>
          </cell>
        </row>
      </sheetData>
      <sheetData sheetId="69">
        <row r="36">
          <cell r="A36">
            <v>7</v>
          </cell>
        </row>
      </sheetData>
      <sheetData sheetId="70">
        <row r="36">
          <cell r="A36">
            <v>14</v>
          </cell>
        </row>
      </sheetData>
      <sheetData sheetId="71">
        <row r="36">
          <cell r="A36">
            <v>35</v>
          </cell>
        </row>
      </sheetData>
      <sheetData sheetId="72">
        <row r="36">
          <cell r="A36">
            <v>10</v>
          </cell>
        </row>
      </sheetData>
      <sheetData sheetId="73">
        <row r="36">
          <cell r="A36">
            <v>13</v>
          </cell>
        </row>
      </sheetData>
      <sheetData sheetId="74">
        <row r="36">
          <cell r="A36">
            <v>32</v>
          </cell>
        </row>
      </sheetData>
      <sheetData sheetId="75">
        <row r="36">
          <cell r="A36">
            <v>38</v>
          </cell>
        </row>
      </sheetData>
      <sheetData sheetId="76">
        <row r="36">
          <cell r="A36">
            <v>18</v>
          </cell>
        </row>
      </sheetData>
      <sheetData sheetId="77">
        <row r="36">
          <cell r="A36">
            <v>8</v>
          </cell>
        </row>
      </sheetData>
      <sheetData sheetId="78">
        <row r="39">
          <cell r="A39">
            <v>58</v>
          </cell>
        </row>
      </sheetData>
      <sheetData sheetId="79">
        <row r="36">
          <cell r="A36">
            <v>26</v>
          </cell>
        </row>
      </sheetData>
      <sheetData sheetId="80">
        <row r="36">
          <cell r="A36">
            <v>22</v>
          </cell>
        </row>
      </sheetData>
      <sheetData sheetId="81">
        <row r="36">
          <cell r="A36">
            <v>16</v>
          </cell>
        </row>
      </sheetData>
      <sheetData sheetId="82">
        <row r="36">
          <cell r="A36">
            <v>29</v>
          </cell>
        </row>
      </sheetData>
      <sheetData sheetId="83">
        <row r="36">
          <cell r="A36">
            <v>33</v>
          </cell>
        </row>
      </sheetData>
      <sheetData sheetId="84">
        <row r="36">
          <cell r="A36">
            <v>8</v>
          </cell>
        </row>
      </sheetData>
      <sheetData sheetId="85">
        <row r="36">
          <cell r="A36">
            <v>23</v>
          </cell>
        </row>
      </sheetData>
      <sheetData sheetId="86">
        <row r="36">
          <cell r="A36">
            <v>10</v>
          </cell>
        </row>
      </sheetData>
      <sheetData sheetId="87">
        <row r="36">
          <cell r="A36">
            <v>15</v>
          </cell>
        </row>
      </sheetData>
      <sheetData sheetId="88">
        <row r="36">
          <cell r="A36">
            <v>3</v>
          </cell>
        </row>
      </sheetData>
      <sheetData sheetId="89">
        <row r="36">
          <cell r="A36">
            <v>11</v>
          </cell>
        </row>
      </sheetData>
      <sheetData sheetId="90">
        <row r="36">
          <cell r="A36">
            <v>31</v>
          </cell>
        </row>
      </sheetData>
      <sheetData sheetId="91">
        <row r="36">
          <cell r="A36">
            <v>6</v>
          </cell>
        </row>
      </sheetData>
      <sheetData sheetId="92">
        <row r="36">
          <cell r="A36">
            <v>2</v>
          </cell>
        </row>
      </sheetData>
      <sheetData sheetId="93">
        <row r="36">
          <cell r="A36">
            <v>9</v>
          </cell>
        </row>
      </sheetData>
      <sheetData sheetId="94">
        <row r="36">
          <cell r="A36">
            <v>12</v>
          </cell>
        </row>
      </sheetData>
      <sheetData sheetId="95">
        <row r="36">
          <cell r="A36">
            <v>14</v>
          </cell>
        </row>
      </sheetData>
      <sheetData sheetId="96">
        <row r="36">
          <cell r="A36">
            <v>35</v>
          </cell>
        </row>
      </sheetData>
      <sheetData sheetId="97">
        <row r="36">
          <cell r="A36">
            <v>44</v>
          </cell>
        </row>
      </sheetData>
      <sheetData sheetId="98">
        <row r="36">
          <cell r="A36">
            <v>9</v>
          </cell>
        </row>
      </sheetData>
      <sheetData sheetId="99">
        <row r="34">
          <cell r="A34">
            <v>29</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1CFB4-4D15-4DCF-8D84-887176AB9804}">
  <dimension ref="A1:K48"/>
  <sheetViews>
    <sheetView workbookViewId="0"/>
  </sheetViews>
  <sheetFormatPr defaultColWidth="9.1796875" defaultRowHeight="14.5" x14ac:dyDescent="0.35"/>
  <cols>
    <col min="1" max="1" width="82.6328125" customWidth="1"/>
    <col min="2" max="3" width="4.81640625" customWidth="1"/>
    <col min="4" max="4" width="4.54296875" customWidth="1"/>
    <col min="5" max="5" width="5.1796875" customWidth="1"/>
    <col min="6" max="6" width="4.7265625" customWidth="1"/>
    <col min="7" max="7" width="4.81640625" customWidth="1"/>
    <col min="9" max="9" width="8" customWidth="1"/>
  </cols>
  <sheetData>
    <row r="1" spans="1:11" x14ac:dyDescent="0.35">
      <c r="A1" s="7" t="s">
        <v>596</v>
      </c>
    </row>
    <row r="2" spans="1:11" x14ac:dyDescent="0.35">
      <c r="A2" s="9" t="s">
        <v>471</v>
      </c>
      <c r="B2" s="9" t="s">
        <v>1</v>
      </c>
      <c r="C2" s="9" t="s">
        <v>2</v>
      </c>
      <c r="D2" s="9" t="s">
        <v>3</v>
      </c>
      <c r="E2" s="9" t="s">
        <v>4</v>
      </c>
      <c r="F2" s="9" t="s">
        <v>6</v>
      </c>
      <c r="G2" s="9" t="s">
        <v>7</v>
      </c>
      <c r="H2" s="1"/>
      <c r="I2" s="1"/>
    </row>
    <row r="3" spans="1:11" ht="29" x14ac:dyDescent="0.35">
      <c r="A3" s="10" t="s">
        <v>472</v>
      </c>
      <c r="B3" s="11">
        <v>0.67894736842105263</v>
      </c>
      <c r="C3" s="11">
        <v>0.27105263157894738</v>
      </c>
      <c r="D3" s="11">
        <v>4.4736842105263158E-2</v>
      </c>
      <c r="E3" s="11">
        <v>5.263157894736842E-3</v>
      </c>
      <c r="F3" s="12">
        <v>380</v>
      </c>
      <c r="G3" s="11">
        <f t="shared" ref="G3:G44" si="0">B3+C3</f>
        <v>0.95</v>
      </c>
      <c r="H3" s="2"/>
      <c r="K3" s="5"/>
    </row>
    <row r="4" spans="1:11" ht="43.5" x14ac:dyDescent="0.35">
      <c r="A4" s="10" t="s">
        <v>473</v>
      </c>
      <c r="B4" s="11">
        <v>0.64736842105263159</v>
      </c>
      <c r="C4" s="11">
        <v>0.26052631578947366</v>
      </c>
      <c r="D4" s="11">
        <v>6.5789473684210523E-2</v>
      </c>
      <c r="E4" s="11">
        <v>2.6315789473684209E-2</v>
      </c>
      <c r="F4" s="13">
        <v>380</v>
      </c>
      <c r="G4" s="11">
        <f t="shared" si="0"/>
        <v>0.90789473684210531</v>
      </c>
      <c r="K4" s="5"/>
    </row>
    <row r="5" spans="1:11" ht="29" x14ac:dyDescent="0.35">
      <c r="A5" s="10" t="s">
        <v>474</v>
      </c>
      <c r="B5" s="11">
        <v>0.63756613756613756</v>
      </c>
      <c r="C5" s="11">
        <v>0.26984126984126983</v>
      </c>
      <c r="D5" s="11">
        <v>6.8783068783068779E-2</v>
      </c>
      <c r="E5" s="11">
        <v>2.3809523809523808E-2</v>
      </c>
      <c r="F5" s="13">
        <v>378</v>
      </c>
      <c r="G5" s="11">
        <f t="shared" si="0"/>
        <v>0.90740740740740744</v>
      </c>
    </row>
    <row r="6" spans="1:11" ht="29" x14ac:dyDescent="0.35">
      <c r="A6" s="10" t="s">
        <v>11</v>
      </c>
      <c r="B6" s="11">
        <v>0.84432717678100266</v>
      </c>
      <c r="C6" s="11">
        <v>0.13720316622691292</v>
      </c>
      <c r="D6" s="11">
        <v>1.5831134564643801E-2</v>
      </c>
      <c r="E6" s="11">
        <v>2.6385224274406332E-3</v>
      </c>
      <c r="F6" s="12">
        <v>379</v>
      </c>
      <c r="G6" s="11">
        <f t="shared" si="0"/>
        <v>0.98153034300791564</v>
      </c>
    </row>
    <row r="7" spans="1:11" ht="29" x14ac:dyDescent="0.35">
      <c r="A7" s="10" t="s">
        <v>475</v>
      </c>
      <c r="B7" s="11">
        <v>0.35978835978835977</v>
      </c>
      <c r="C7" s="11">
        <v>0.46560846560846558</v>
      </c>
      <c r="D7" s="11">
        <v>0.14814814814814814</v>
      </c>
      <c r="E7" s="11">
        <v>2.6455026455026454E-2</v>
      </c>
      <c r="F7" s="12">
        <v>378</v>
      </c>
      <c r="G7" s="11">
        <f t="shared" si="0"/>
        <v>0.82539682539682535</v>
      </c>
    </row>
    <row r="8" spans="1:11" ht="43.5" x14ac:dyDescent="0.35">
      <c r="A8" s="10" t="s">
        <v>476</v>
      </c>
      <c r="B8" s="11">
        <v>0.28232189973614774</v>
      </c>
      <c r="C8" s="11">
        <v>0.27440633245382584</v>
      </c>
      <c r="D8" s="11">
        <v>0.16886543535620052</v>
      </c>
      <c r="E8" s="11">
        <v>0.27440633245382584</v>
      </c>
      <c r="F8" s="12">
        <v>379</v>
      </c>
      <c r="G8" s="11">
        <f t="shared" si="0"/>
        <v>0.55672823218997358</v>
      </c>
    </row>
    <row r="9" spans="1:11" ht="29" x14ac:dyDescent="0.35">
      <c r="A9" s="14" t="s">
        <v>477</v>
      </c>
      <c r="B9" s="15">
        <v>0.53723404255319152</v>
      </c>
      <c r="C9" s="15">
        <v>0.34042553191489361</v>
      </c>
      <c r="D9" s="15">
        <v>8.5106382978723402E-2</v>
      </c>
      <c r="E9" s="15">
        <v>3.7234042553191488E-2</v>
      </c>
      <c r="F9" s="16">
        <v>376</v>
      </c>
      <c r="G9" s="15">
        <f t="shared" si="0"/>
        <v>0.87765957446808507</v>
      </c>
    </row>
    <row r="10" spans="1:11" ht="29" x14ac:dyDescent="0.35">
      <c r="A10" s="14" t="s">
        <v>478</v>
      </c>
      <c r="B10" s="15">
        <v>0.48806366047745359</v>
      </c>
      <c r="C10" s="15">
        <v>0.35278514588859416</v>
      </c>
      <c r="D10" s="15">
        <v>0.1220159151193634</v>
      </c>
      <c r="E10" s="15">
        <v>3.7135278514588858E-2</v>
      </c>
      <c r="F10" s="16">
        <v>377</v>
      </c>
      <c r="G10" s="15">
        <f t="shared" si="0"/>
        <v>0.84084880636604775</v>
      </c>
    </row>
    <row r="11" spans="1:11" ht="29" x14ac:dyDescent="0.35">
      <c r="A11" s="14" t="s">
        <v>479</v>
      </c>
      <c r="B11" s="15">
        <v>0.78514588859416445</v>
      </c>
      <c r="C11" s="15">
        <v>0.1883289124668435</v>
      </c>
      <c r="D11" s="15">
        <v>2.1220159151193633E-2</v>
      </c>
      <c r="E11" s="15">
        <v>5.3050397877984082E-3</v>
      </c>
      <c r="F11" s="16">
        <v>377</v>
      </c>
      <c r="G11" s="15">
        <f t="shared" si="0"/>
        <v>0.97347480106100792</v>
      </c>
    </row>
    <row r="12" spans="1:11" ht="29" x14ac:dyDescent="0.35">
      <c r="A12" s="14" t="s">
        <v>480</v>
      </c>
      <c r="B12" s="15">
        <v>0.87765957446808507</v>
      </c>
      <c r="C12" s="15">
        <v>0.11170212765957446</v>
      </c>
      <c r="D12" s="15">
        <v>5.3191489361702126E-3</v>
      </c>
      <c r="E12" s="15">
        <v>5.3191489361702126E-3</v>
      </c>
      <c r="F12" s="16">
        <v>376</v>
      </c>
      <c r="G12" s="15">
        <f t="shared" si="0"/>
        <v>0.9893617021276595</v>
      </c>
    </row>
    <row r="13" spans="1:11" ht="43.5" x14ac:dyDescent="0.35">
      <c r="A13" s="14" t="s">
        <v>481</v>
      </c>
      <c r="B13" s="15">
        <v>0.69518716577540107</v>
      </c>
      <c r="C13" s="15">
        <v>0.24064171122994651</v>
      </c>
      <c r="D13" s="15">
        <v>4.5454545454545456E-2</v>
      </c>
      <c r="E13" s="15">
        <v>1.871657754010695E-2</v>
      </c>
      <c r="F13" s="16">
        <v>374</v>
      </c>
      <c r="G13" s="15">
        <f t="shared" si="0"/>
        <v>0.93582887700534756</v>
      </c>
    </row>
    <row r="14" spans="1:11" ht="29" x14ac:dyDescent="0.35">
      <c r="A14" s="14" t="s">
        <v>482</v>
      </c>
      <c r="B14" s="15">
        <v>0.62005277044854878</v>
      </c>
      <c r="C14" s="15">
        <v>0.26121372031662271</v>
      </c>
      <c r="D14" s="15">
        <v>8.4432717678100261E-2</v>
      </c>
      <c r="E14" s="15">
        <v>3.430079155672823E-2</v>
      </c>
      <c r="F14" s="16">
        <v>379</v>
      </c>
      <c r="G14" s="15">
        <f t="shared" si="0"/>
        <v>0.8812664907651715</v>
      </c>
    </row>
    <row r="15" spans="1:11" ht="29" x14ac:dyDescent="0.35">
      <c r="A15" s="14" t="s">
        <v>483</v>
      </c>
      <c r="B15" s="15">
        <v>0.65251989389920428</v>
      </c>
      <c r="C15" s="15">
        <v>0.2625994694960212</v>
      </c>
      <c r="D15" s="15">
        <v>6.8965517241379309E-2</v>
      </c>
      <c r="E15" s="15">
        <v>1.5915119363395226E-2</v>
      </c>
      <c r="F15" s="16">
        <v>377</v>
      </c>
      <c r="G15" s="15">
        <f t="shared" si="0"/>
        <v>0.91511936339522548</v>
      </c>
    </row>
    <row r="16" spans="1:11" ht="29" x14ac:dyDescent="0.35">
      <c r="A16" s="14" t="s">
        <v>484</v>
      </c>
      <c r="B16" s="15">
        <v>0.47439353099730458</v>
      </c>
      <c r="C16" s="15">
        <v>0.38005390835579517</v>
      </c>
      <c r="D16" s="15">
        <v>0.12129380053908356</v>
      </c>
      <c r="E16" s="15">
        <v>2.4258760107816711E-2</v>
      </c>
      <c r="F16" s="16">
        <v>371</v>
      </c>
      <c r="G16" s="15">
        <f t="shared" si="0"/>
        <v>0.85444743935309975</v>
      </c>
    </row>
    <row r="17" spans="1:7" ht="29" x14ac:dyDescent="0.35">
      <c r="A17" s="14" t="s">
        <v>485</v>
      </c>
      <c r="B17" s="15">
        <v>0.58176943699731909</v>
      </c>
      <c r="C17" s="15">
        <v>0.32707774798927614</v>
      </c>
      <c r="D17" s="15">
        <v>7.7747989276139406E-2</v>
      </c>
      <c r="E17" s="15">
        <v>1.3404825737265416E-2</v>
      </c>
      <c r="F17" s="16">
        <v>373</v>
      </c>
      <c r="G17" s="15">
        <f t="shared" si="0"/>
        <v>0.90884718498659522</v>
      </c>
    </row>
    <row r="18" spans="1:7" ht="29" x14ac:dyDescent="0.35">
      <c r="A18" s="10" t="s">
        <v>486</v>
      </c>
      <c r="B18" s="11">
        <v>0.24866310160427807</v>
      </c>
      <c r="C18" s="11">
        <v>0.24064171122994651</v>
      </c>
      <c r="D18" s="11">
        <v>0.25668449197860965</v>
      </c>
      <c r="E18" s="11">
        <v>0.25401069518716579</v>
      </c>
      <c r="F18" s="12">
        <v>374</v>
      </c>
      <c r="G18" s="11">
        <f t="shared" si="0"/>
        <v>0.48930481283422456</v>
      </c>
    </row>
    <row r="19" spans="1:7" x14ac:dyDescent="0.35">
      <c r="A19" s="10" t="s">
        <v>487</v>
      </c>
      <c r="B19" s="11">
        <v>0.64438502673796794</v>
      </c>
      <c r="C19" s="11">
        <v>0.24866310160427807</v>
      </c>
      <c r="D19" s="11">
        <v>8.0213903743315509E-2</v>
      </c>
      <c r="E19" s="11">
        <v>2.6737967914438502E-2</v>
      </c>
      <c r="F19" s="12">
        <v>374</v>
      </c>
      <c r="G19" s="11">
        <f t="shared" si="0"/>
        <v>0.89304812834224601</v>
      </c>
    </row>
    <row r="20" spans="1:7" ht="29" x14ac:dyDescent="0.35">
      <c r="A20" s="10" t="s">
        <v>488</v>
      </c>
      <c r="B20" s="11">
        <v>0.72459893048128343</v>
      </c>
      <c r="C20" s="11">
        <v>0.20320855614973263</v>
      </c>
      <c r="D20" s="11">
        <v>4.0106951871657755E-2</v>
      </c>
      <c r="E20" s="11">
        <v>3.2085561497326207E-2</v>
      </c>
      <c r="F20" s="12">
        <v>374</v>
      </c>
      <c r="G20" s="11">
        <f t="shared" si="0"/>
        <v>0.92780748663101609</v>
      </c>
    </row>
    <row r="21" spans="1:7" ht="29" x14ac:dyDescent="0.35">
      <c r="A21" s="10" t="s">
        <v>489</v>
      </c>
      <c r="B21" s="11">
        <v>0.65240641711229952</v>
      </c>
      <c r="C21" s="11">
        <v>0.28342245989304815</v>
      </c>
      <c r="D21" s="11">
        <v>3.2085561497326207E-2</v>
      </c>
      <c r="E21" s="11">
        <v>3.2085561497326207E-2</v>
      </c>
      <c r="F21" s="12">
        <v>374</v>
      </c>
      <c r="G21" s="11">
        <f t="shared" si="0"/>
        <v>0.93582887700534767</v>
      </c>
    </row>
    <row r="22" spans="1:7" ht="29" x14ac:dyDescent="0.35">
      <c r="A22" s="10" t="s">
        <v>490</v>
      </c>
      <c r="B22" s="11">
        <v>0.49731182795698925</v>
      </c>
      <c r="C22" s="11">
        <v>0.32795698924731181</v>
      </c>
      <c r="D22" s="11">
        <v>0.11021505376344086</v>
      </c>
      <c r="E22" s="11">
        <v>6.4516129032258063E-2</v>
      </c>
      <c r="F22" s="12">
        <v>372</v>
      </c>
      <c r="G22" s="11">
        <f t="shared" si="0"/>
        <v>0.82526881720430101</v>
      </c>
    </row>
    <row r="23" spans="1:7" ht="29" x14ac:dyDescent="0.35">
      <c r="A23" s="14" t="s">
        <v>491</v>
      </c>
      <c r="B23" s="15">
        <v>0.90080428954423597</v>
      </c>
      <c r="C23" s="15">
        <v>8.0428954423592491E-2</v>
      </c>
      <c r="D23" s="15">
        <v>1.3404825737265416E-2</v>
      </c>
      <c r="E23" s="15">
        <v>5.3619302949061663E-3</v>
      </c>
      <c r="F23" s="16">
        <v>373</v>
      </c>
      <c r="G23" s="15">
        <f t="shared" si="0"/>
        <v>0.98123324396782841</v>
      </c>
    </row>
    <row r="24" spans="1:7" ht="29" x14ac:dyDescent="0.35">
      <c r="A24" s="14" t="s">
        <v>492</v>
      </c>
      <c r="B24" s="15">
        <v>0.53783783783783778</v>
      </c>
      <c r="C24" s="15">
        <v>0.32702702702702702</v>
      </c>
      <c r="D24" s="15">
        <v>0.10270270270270271</v>
      </c>
      <c r="E24" s="15">
        <v>3.2432432432432434E-2</v>
      </c>
      <c r="F24" s="16">
        <v>370</v>
      </c>
      <c r="G24" s="15">
        <f t="shared" si="0"/>
        <v>0.8648648648648648</v>
      </c>
    </row>
    <row r="25" spans="1:7" ht="29" x14ac:dyDescent="0.35">
      <c r="A25" s="14" t="s">
        <v>493</v>
      </c>
      <c r="B25" s="15">
        <v>0.40281690140845072</v>
      </c>
      <c r="C25" s="15">
        <v>0.39718309859154932</v>
      </c>
      <c r="D25" s="15">
        <v>0.15774647887323945</v>
      </c>
      <c r="E25" s="15">
        <v>4.2253521126760563E-2</v>
      </c>
      <c r="F25" s="16">
        <v>355</v>
      </c>
      <c r="G25" s="15">
        <f t="shared" si="0"/>
        <v>0.8</v>
      </c>
    </row>
    <row r="26" spans="1:7" ht="43.5" x14ac:dyDescent="0.35">
      <c r="A26" s="14" t="s">
        <v>494</v>
      </c>
      <c r="B26" s="15">
        <v>0.64171122994652408</v>
      </c>
      <c r="C26" s="15">
        <v>0.26470588235294118</v>
      </c>
      <c r="D26" s="15">
        <v>6.4171122994652413E-2</v>
      </c>
      <c r="E26" s="15">
        <v>2.9411764705882353E-2</v>
      </c>
      <c r="F26" s="16">
        <v>374</v>
      </c>
      <c r="G26" s="15">
        <f t="shared" si="0"/>
        <v>0.90641711229946531</v>
      </c>
    </row>
    <row r="27" spans="1:7" x14ac:dyDescent="0.35">
      <c r="A27" s="14" t="s">
        <v>495</v>
      </c>
      <c r="B27" s="15">
        <v>0.7372654155495979</v>
      </c>
      <c r="C27" s="15">
        <v>0.16353887399463807</v>
      </c>
      <c r="D27" s="15">
        <v>7.2386058981233251E-2</v>
      </c>
      <c r="E27" s="15">
        <v>2.6809651474530832E-2</v>
      </c>
      <c r="F27" s="16">
        <v>373</v>
      </c>
      <c r="G27" s="15">
        <f t="shared" si="0"/>
        <v>0.90080428954423597</v>
      </c>
    </row>
    <row r="28" spans="1:7" ht="29" x14ac:dyDescent="0.35">
      <c r="A28" s="14" t="s">
        <v>35</v>
      </c>
      <c r="B28" s="15">
        <v>0.85254691689008044</v>
      </c>
      <c r="C28" s="15">
        <v>0.10187667560321716</v>
      </c>
      <c r="D28" s="15">
        <v>2.1447721179624665E-2</v>
      </c>
      <c r="E28" s="15">
        <v>2.4128686327077747E-2</v>
      </c>
      <c r="F28" s="16">
        <v>373</v>
      </c>
      <c r="G28" s="15">
        <f t="shared" si="0"/>
        <v>0.95442359249329756</v>
      </c>
    </row>
    <row r="29" spans="1:7" ht="29" x14ac:dyDescent="0.35">
      <c r="A29" s="14" t="s">
        <v>496</v>
      </c>
      <c r="B29" s="15">
        <v>0.85444743935309975</v>
      </c>
      <c r="C29" s="15">
        <v>0.1293800539083558</v>
      </c>
      <c r="D29" s="15">
        <v>1.3477088948787063E-2</v>
      </c>
      <c r="E29" s="15">
        <v>2.6954177897574125E-3</v>
      </c>
      <c r="F29" s="16">
        <v>371</v>
      </c>
      <c r="G29" s="15">
        <f t="shared" si="0"/>
        <v>0.98382749326145558</v>
      </c>
    </row>
    <row r="30" spans="1:7" ht="29" x14ac:dyDescent="0.35">
      <c r="A30" s="14" t="s">
        <v>497</v>
      </c>
      <c r="B30" s="15">
        <v>0.75268817204301075</v>
      </c>
      <c r="C30" s="15">
        <v>0.19354838709677419</v>
      </c>
      <c r="D30" s="15">
        <v>4.0322580645161289E-2</v>
      </c>
      <c r="E30" s="15">
        <v>1.3440860215053764E-2</v>
      </c>
      <c r="F30" s="16">
        <v>372</v>
      </c>
      <c r="G30" s="15">
        <f t="shared" si="0"/>
        <v>0.94623655913978499</v>
      </c>
    </row>
    <row r="31" spans="1:7" x14ac:dyDescent="0.35">
      <c r="A31" s="14" t="s">
        <v>498</v>
      </c>
      <c r="B31" s="15">
        <v>0.51752021563342321</v>
      </c>
      <c r="C31" s="15">
        <v>0.2884097035040431</v>
      </c>
      <c r="D31" s="15">
        <v>0.14555256064690028</v>
      </c>
      <c r="E31" s="15">
        <v>4.8517520215633422E-2</v>
      </c>
      <c r="F31" s="16">
        <v>371</v>
      </c>
      <c r="G31" s="15">
        <f t="shared" si="0"/>
        <v>0.80592991913746626</v>
      </c>
    </row>
    <row r="32" spans="1:7" ht="58" x14ac:dyDescent="0.35">
      <c r="A32" s="10" t="s">
        <v>499</v>
      </c>
      <c r="B32" s="11">
        <v>0.55068493150684927</v>
      </c>
      <c r="C32" s="11">
        <v>0.30410958904109592</v>
      </c>
      <c r="D32" s="11">
        <v>0.10684931506849316</v>
      </c>
      <c r="E32" s="11">
        <v>3.8356164383561646E-2</v>
      </c>
      <c r="F32" s="12">
        <v>365</v>
      </c>
      <c r="G32" s="11">
        <f t="shared" si="0"/>
        <v>0.85479452054794525</v>
      </c>
    </row>
    <row r="33" spans="1:7" x14ac:dyDescent="0.35">
      <c r="A33" s="10" t="s">
        <v>40</v>
      </c>
      <c r="B33" s="11">
        <v>0.85945945945945945</v>
      </c>
      <c r="C33" s="11">
        <v>0.12432432432432433</v>
      </c>
      <c r="D33" s="11">
        <v>1.6216216216216217E-2</v>
      </c>
      <c r="E33" s="11">
        <v>0</v>
      </c>
      <c r="F33" s="12">
        <v>370</v>
      </c>
      <c r="G33" s="11">
        <f t="shared" si="0"/>
        <v>0.98378378378378373</v>
      </c>
    </row>
    <row r="34" spans="1:7" x14ac:dyDescent="0.35">
      <c r="A34" s="10" t="s">
        <v>500</v>
      </c>
      <c r="B34" s="11">
        <v>0.88010899182561309</v>
      </c>
      <c r="C34" s="11">
        <v>0.10899182561307902</v>
      </c>
      <c r="D34" s="11">
        <v>1.0899182561307902E-2</v>
      </c>
      <c r="E34" s="11">
        <v>0</v>
      </c>
      <c r="F34" s="12">
        <v>367</v>
      </c>
      <c r="G34" s="11">
        <f t="shared" si="0"/>
        <v>0.98910081743869216</v>
      </c>
    </row>
    <row r="35" spans="1:7" ht="29" x14ac:dyDescent="0.35">
      <c r="A35" s="10" t="s">
        <v>501</v>
      </c>
      <c r="B35" s="11">
        <v>0.76033057851239672</v>
      </c>
      <c r="C35" s="11">
        <v>0.20936639118457301</v>
      </c>
      <c r="D35" s="11">
        <v>1.928374655647383E-2</v>
      </c>
      <c r="E35" s="11">
        <v>1.1019283746556474E-2</v>
      </c>
      <c r="F35" s="12">
        <v>363</v>
      </c>
      <c r="G35" s="11">
        <f t="shared" si="0"/>
        <v>0.96969696969696972</v>
      </c>
    </row>
    <row r="36" spans="1:7" ht="29" x14ac:dyDescent="0.35">
      <c r="A36" s="14" t="s">
        <v>44</v>
      </c>
      <c r="B36" s="15">
        <v>0.92432432432432432</v>
      </c>
      <c r="C36" s="15">
        <v>4.5945945945945948E-2</v>
      </c>
      <c r="D36" s="15">
        <v>2.4324324324324326E-2</v>
      </c>
      <c r="E36" s="15">
        <v>5.4054054054054057E-3</v>
      </c>
      <c r="F36" s="16">
        <v>370</v>
      </c>
      <c r="G36" s="15">
        <f t="shared" si="0"/>
        <v>0.97027027027027024</v>
      </c>
    </row>
    <row r="37" spans="1:7" ht="43.5" x14ac:dyDescent="0.35">
      <c r="A37" s="14" t="s">
        <v>502</v>
      </c>
      <c r="B37" s="15">
        <v>0.75880758807588078</v>
      </c>
      <c r="C37" s="15">
        <v>0.17073170731707318</v>
      </c>
      <c r="D37" s="15">
        <v>4.3360433604336043E-2</v>
      </c>
      <c r="E37" s="15">
        <v>2.7100271002710029E-2</v>
      </c>
      <c r="F37" s="16">
        <v>369</v>
      </c>
      <c r="G37" s="15">
        <f t="shared" si="0"/>
        <v>0.92953929539295399</v>
      </c>
    </row>
    <row r="38" spans="1:7" ht="29" x14ac:dyDescent="0.35">
      <c r="A38" s="14" t="s">
        <v>503</v>
      </c>
      <c r="B38" s="15">
        <v>0.75338753387533874</v>
      </c>
      <c r="C38" s="15">
        <v>0.19241192411924118</v>
      </c>
      <c r="D38" s="15">
        <v>3.7940379403794036E-2</v>
      </c>
      <c r="E38" s="15">
        <v>1.6260162601626018E-2</v>
      </c>
      <c r="F38" s="16">
        <v>369</v>
      </c>
      <c r="G38" s="15">
        <f t="shared" si="0"/>
        <v>0.94579945799457987</v>
      </c>
    </row>
    <row r="39" spans="1:7" ht="29" x14ac:dyDescent="0.35">
      <c r="A39" s="14" t="s">
        <v>504</v>
      </c>
      <c r="B39" s="15">
        <v>0.39071038251366119</v>
      </c>
      <c r="C39" s="15">
        <v>0.36338797814207652</v>
      </c>
      <c r="D39" s="15">
        <v>0.18579234972677597</v>
      </c>
      <c r="E39" s="15">
        <v>6.0109289617486336E-2</v>
      </c>
      <c r="F39" s="16">
        <v>366</v>
      </c>
      <c r="G39" s="15">
        <f t="shared" si="0"/>
        <v>0.75409836065573765</v>
      </c>
    </row>
    <row r="40" spans="1:7" x14ac:dyDescent="0.35">
      <c r="A40" s="14" t="s">
        <v>505</v>
      </c>
      <c r="B40" s="15">
        <v>0.52717391304347827</v>
      </c>
      <c r="C40" s="15">
        <v>0.34239130434782611</v>
      </c>
      <c r="D40" s="15">
        <v>7.0652173913043473E-2</v>
      </c>
      <c r="E40" s="15">
        <v>5.9782608695652176E-2</v>
      </c>
      <c r="F40" s="16">
        <v>368</v>
      </c>
      <c r="G40" s="15">
        <f t="shared" si="0"/>
        <v>0.86956521739130443</v>
      </c>
    </row>
    <row r="41" spans="1:7" ht="29" x14ac:dyDescent="0.35">
      <c r="A41" s="14" t="s">
        <v>506</v>
      </c>
      <c r="B41" s="15">
        <v>0.69293478260869568</v>
      </c>
      <c r="C41" s="15">
        <v>0.25271739130434784</v>
      </c>
      <c r="D41" s="15">
        <v>4.0760869565217392E-2</v>
      </c>
      <c r="E41" s="15">
        <v>1.358695652173913E-2</v>
      </c>
      <c r="F41" s="16">
        <v>368</v>
      </c>
      <c r="G41" s="15">
        <f t="shared" si="0"/>
        <v>0.94565217391304346</v>
      </c>
    </row>
    <row r="42" spans="1:7" ht="43.5" x14ac:dyDescent="0.35">
      <c r="A42" s="14" t="s">
        <v>507</v>
      </c>
      <c r="B42" s="15">
        <v>0.8</v>
      </c>
      <c r="C42" s="15">
        <v>0.13783783783783785</v>
      </c>
      <c r="D42" s="15">
        <v>3.5135135135135137E-2</v>
      </c>
      <c r="E42" s="15">
        <v>2.7027027027027029E-2</v>
      </c>
      <c r="F42" s="16">
        <v>370</v>
      </c>
      <c r="G42" s="15">
        <f t="shared" si="0"/>
        <v>0.93783783783783792</v>
      </c>
    </row>
    <row r="43" spans="1:7" ht="29" x14ac:dyDescent="0.35">
      <c r="A43" s="14" t="s">
        <v>508</v>
      </c>
      <c r="B43" s="15">
        <v>0.58583106267029972</v>
      </c>
      <c r="C43" s="15">
        <v>0.3024523160762943</v>
      </c>
      <c r="D43" s="15">
        <v>8.4468664850136238E-2</v>
      </c>
      <c r="E43" s="15">
        <v>2.7247956403269755E-2</v>
      </c>
      <c r="F43" s="16">
        <v>367</v>
      </c>
      <c r="G43" s="15">
        <f t="shared" si="0"/>
        <v>0.88828337874659402</v>
      </c>
    </row>
    <row r="44" spans="1:7" ht="29" x14ac:dyDescent="0.35">
      <c r="A44" s="14" t="s">
        <v>509</v>
      </c>
      <c r="B44" s="15">
        <v>0.72702702702702704</v>
      </c>
      <c r="C44" s="15">
        <v>0.21351351351351353</v>
      </c>
      <c r="D44" s="15">
        <v>4.5945945945945948E-2</v>
      </c>
      <c r="E44" s="15">
        <v>1.3513513513513514E-2</v>
      </c>
      <c r="F44" s="16">
        <v>370</v>
      </c>
      <c r="G44" s="15">
        <f t="shared" si="0"/>
        <v>0.94054054054054059</v>
      </c>
    </row>
    <row r="45" spans="1:7" x14ac:dyDescent="0.35">
      <c r="A45" s="17" t="s">
        <v>52</v>
      </c>
      <c r="B45" s="18">
        <f>AVERAGE(B3:B44)</f>
        <v>0.65090784821662151</v>
      </c>
      <c r="C45" s="9"/>
      <c r="D45" s="9"/>
      <c r="E45" s="9"/>
      <c r="F45" s="19"/>
      <c r="G45" s="18">
        <f>AVERAGE(G3:G44)</f>
        <v>0.89285165726924409</v>
      </c>
    </row>
    <row r="47" spans="1:7" x14ac:dyDescent="0.35">
      <c r="A47" s="7" t="s">
        <v>510</v>
      </c>
    </row>
    <row r="48" spans="1:7" x14ac:dyDescent="0.35">
      <c r="A48" s="7">
        <f>SUM('[1]1.1'!A81,'[1]1.2'!A46,'[1]1.3'!A67,'[1]1.4'!A38,'[1]1.5'!A64,'[1]1.6'!A48,'[1]2.1a'!A48,'[1]2.2'!A46,'[1]2.3'!A47,'[1]2.4'!A35,'[1]2.5'!A33,'[1]2.6'!A42,'[1]2.7'!A38,'[1]2.8'!A31,'[1]2.9'!A38,'[1]3.1'!A45,'[1]3.2'!A32,'[1]3.3a'!A32,'[1]3.4'!A33,'[1]4.5'!A33,'[1]4.1'!A27,'[1]4.2'!A26,'[1]4.3'!A28,'[1]4.4'!A22,'[1]3.5'!A32,'[1]4.6'!A20,'[1]4.7'!A23,'[1]4.8'!A24,'[1]4.9'!A32,'[1]5.1'!A30,'[1]5.2'!A25,'[1]5.3'!A28,'[1]5.4'!A21,'[1]6.8'!A21,'[1]6.1'!A20,'[1]6.2'!A27,'[1]6.3'!A37,'[1]6.4'!A29,'[1]6.5'!A31,'[1]6.6'!A28,'[1]6.7'!A28,'[1]6.9'!A18)</f>
        <v>1576</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35A26-7D0D-42FA-8568-D0E5F971799B}">
  <dimension ref="A1:L114"/>
  <sheetViews>
    <sheetView zoomScaleNormal="100" workbookViewId="0">
      <selection activeCell="A30" sqref="A30"/>
    </sheetView>
  </sheetViews>
  <sheetFormatPr defaultColWidth="9.1796875" defaultRowHeight="14.5" x14ac:dyDescent="0.35"/>
  <cols>
    <col min="1" max="1" width="84.1796875" customWidth="1"/>
    <col min="2" max="6" width="5.6328125" customWidth="1"/>
    <col min="7" max="7" width="6.81640625" customWidth="1"/>
    <col min="8" max="8" width="5.453125" style="32" bestFit="1" customWidth="1"/>
    <col min="10" max="10" width="8" customWidth="1"/>
    <col min="12" max="12" width="18.6328125" customWidth="1"/>
  </cols>
  <sheetData>
    <row r="1" spans="1:12" x14ac:dyDescent="0.35">
      <c r="A1" s="9" t="s">
        <v>0</v>
      </c>
      <c r="B1" s="29" t="s">
        <v>1</v>
      </c>
      <c r="C1" s="29" t="s">
        <v>2</v>
      </c>
      <c r="D1" s="29" t="s">
        <v>3</v>
      </c>
      <c r="E1" s="29" t="s">
        <v>4</v>
      </c>
      <c r="F1" s="29" t="s">
        <v>5</v>
      </c>
      <c r="G1" s="29" t="s">
        <v>6</v>
      </c>
      <c r="H1" s="50" t="s">
        <v>7</v>
      </c>
      <c r="I1" s="1"/>
      <c r="J1" s="1"/>
      <c r="K1" s="31"/>
      <c r="L1" s="32"/>
    </row>
    <row r="2" spans="1:12" ht="29" x14ac:dyDescent="0.35">
      <c r="A2" s="27" t="s">
        <v>8</v>
      </c>
      <c r="B2" s="23">
        <v>0.72085889570552097</v>
      </c>
      <c r="C2" s="23">
        <v>0.248466257668712</v>
      </c>
      <c r="D2" s="23">
        <v>2.7607361963190202E-2</v>
      </c>
      <c r="E2" s="23">
        <v>3.0674846625766898E-3</v>
      </c>
      <c r="F2" s="23">
        <v>0</v>
      </c>
      <c r="G2" s="22">
        <v>326</v>
      </c>
      <c r="H2" s="51">
        <f t="shared" ref="H2:H44" si="0">B2+C2</f>
        <v>0.96932515337423297</v>
      </c>
      <c r="I2" s="2"/>
      <c r="K2" s="34"/>
      <c r="L2" s="32"/>
    </row>
    <row r="3" spans="1:12" ht="29" x14ac:dyDescent="0.35">
      <c r="A3" s="27" t="s">
        <v>9</v>
      </c>
      <c r="B3" s="23">
        <v>0.60802469135802495</v>
      </c>
      <c r="C3" s="23">
        <v>0.23148148148148101</v>
      </c>
      <c r="D3" s="23">
        <v>8.6419753086419707E-2</v>
      </c>
      <c r="E3" s="23">
        <v>6.4814814814814797E-2</v>
      </c>
      <c r="F3" s="23">
        <v>9.2592592592592605E-3</v>
      </c>
      <c r="G3" s="22">
        <v>324</v>
      </c>
      <c r="H3" s="51">
        <f t="shared" si="0"/>
        <v>0.8395061728395059</v>
      </c>
      <c r="K3" s="32"/>
      <c r="L3" s="32"/>
    </row>
    <row r="4" spans="1:12" ht="29" x14ac:dyDescent="0.35">
      <c r="A4" s="27" t="s">
        <v>10</v>
      </c>
      <c r="B4" s="23">
        <v>0.52923076923076895</v>
      </c>
      <c r="C4" s="23">
        <v>0.313846153846154</v>
      </c>
      <c r="D4" s="23">
        <v>0.11076923076923099</v>
      </c>
      <c r="E4" s="23">
        <v>0.04</v>
      </c>
      <c r="F4" s="23">
        <v>6.1538461538461504E-3</v>
      </c>
      <c r="G4" s="22">
        <v>325</v>
      </c>
      <c r="H4" s="51">
        <f t="shared" si="0"/>
        <v>0.84307692307692295</v>
      </c>
      <c r="K4" s="32"/>
      <c r="L4" s="32"/>
    </row>
    <row r="5" spans="1:12" ht="29" x14ac:dyDescent="0.35">
      <c r="A5" s="27" t="s">
        <v>11</v>
      </c>
      <c r="B5" s="23">
        <v>0.88271604938271597</v>
      </c>
      <c r="C5" s="23">
        <v>9.8765432098765399E-2</v>
      </c>
      <c r="D5" s="23">
        <v>1.2345679012345699E-2</v>
      </c>
      <c r="E5" s="23">
        <v>6.17283950617284E-3</v>
      </c>
      <c r="F5" s="23">
        <v>0</v>
      </c>
      <c r="G5" s="22">
        <v>324</v>
      </c>
      <c r="H5" s="51">
        <f t="shared" si="0"/>
        <v>0.9814814814814814</v>
      </c>
      <c r="K5" s="33"/>
      <c r="L5" s="32"/>
    </row>
    <row r="6" spans="1:12" ht="29" x14ac:dyDescent="0.35">
      <c r="A6" s="27" t="s">
        <v>12</v>
      </c>
      <c r="B6" s="23">
        <v>0.63692307692307704</v>
      </c>
      <c r="C6" s="23">
        <v>0.28000000000000003</v>
      </c>
      <c r="D6" s="23">
        <v>5.53846153846154E-2</v>
      </c>
      <c r="E6" s="23">
        <v>2.1538461538461499E-2</v>
      </c>
      <c r="F6" s="23">
        <v>6.1538461538461504E-3</v>
      </c>
      <c r="G6" s="22">
        <v>325</v>
      </c>
      <c r="H6" s="51">
        <f t="shared" si="0"/>
        <v>0.91692307692307706</v>
      </c>
    </row>
    <row r="7" spans="1:12" ht="29" x14ac:dyDescent="0.35">
      <c r="A7" s="27" t="s">
        <v>13</v>
      </c>
      <c r="B7" s="23">
        <v>0.53395061728395099</v>
      </c>
      <c r="C7" s="23">
        <v>0.31481481481481499</v>
      </c>
      <c r="D7" s="23">
        <v>8.0246913580246895E-2</v>
      </c>
      <c r="E7" s="23">
        <v>4.0123456790123503E-2</v>
      </c>
      <c r="F7" s="23">
        <v>3.0864197530864199E-2</v>
      </c>
      <c r="G7" s="22">
        <v>324</v>
      </c>
      <c r="H7" s="51">
        <f t="shared" si="0"/>
        <v>0.84876543209876598</v>
      </c>
    </row>
    <row r="8" spans="1:12" ht="29" x14ac:dyDescent="0.35">
      <c r="A8" s="30" t="s">
        <v>15</v>
      </c>
      <c r="B8" s="24">
        <v>0.41121495327102803</v>
      </c>
      <c r="C8" s="24">
        <v>0.32398753894081</v>
      </c>
      <c r="D8" s="24">
        <v>0.17133956386292801</v>
      </c>
      <c r="E8" s="24">
        <v>5.9190031152648002E-2</v>
      </c>
      <c r="F8" s="24">
        <v>3.4267912772585701E-2</v>
      </c>
      <c r="G8" s="3">
        <v>321</v>
      </c>
      <c r="H8" s="51">
        <f t="shared" si="0"/>
        <v>0.73520249221183809</v>
      </c>
    </row>
    <row r="9" spans="1:12" ht="29" x14ac:dyDescent="0.35">
      <c r="A9" s="30" t="s">
        <v>16</v>
      </c>
      <c r="B9" s="24">
        <v>0.72187500000000004</v>
      </c>
      <c r="C9" s="24">
        <v>0.203125</v>
      </c>
      <c r="D9" s="24">
        <v>2.1874999999999999E-2</v>
      </c>
      <c r="E9" s="24">
        <v>6.2500000000000003E-3</v>
      </c>
      <c r="F9" s="24">
        <v>4.6875E-2</v>
      </c>
      <c r="G9" s="3">
        <v>320</v>
      </c>
      <c r="H9" s="51">
        <f t="shared" si="0"/>
        <v>0.92500000000000004</v>
      </c>
    </row>
    <row r="10" spans="1:12" ht="29" x14ac:dyDescent="0.35">
      <c r="A10" s="30" t="s">
        <v>17</v>
      </c>
      <c r="B10" s="24">
        <v>0.73520249221183798</v>
      </c>
      <c r="C10" s="24">
        <v>0.168224299065421</v>
      </c>
      <c r="D10" s="24">
        <v>5.60747663551402E-2</v>
      </c>
      <c r="E10" s="24">
        <v>2.1806853582554499E-2</v>
      </c>
      <c r="F10" s="24">
        <v>1.86915887850467E-2</v>
      </c>
      <c r="G10" s="3">
        <v>321</v>
      </c>
      <c r="H10" s="51">
        <f t="shared" si="0"/>
        <v>0.903426791277259</v>
      </c>
    </row>
    <row r="11" spans="1:12" ht="29" x14ac:dyDescent="0.35">
      <c r="A11" s="30" t="s">
        <v>18</v>
      </c>
      <c r="B11" s="24">
        <v>0.78504672897196304</v>
      </c>
      <c r="C11" s="24">
        <v>0.16510903426791301</v>
      </c>
      <c r="D11" s="24">
        <v>2.4922118380062301E-2</v>
      </c>
      <c r="E11" s="24">
        <v>3.1152647975077898E-3</v>
      </c>
      <c r="F11" s="24">
        <v>2.1806853582554499E-2</v>
      </c>
      <c r="G11" s="3">
        <v>321</v>
      </c>
      <c r="H11" s="51">
        <f t="shared" si="0"/>
        <v>0.95015576323987605</v>
      </c>
    </row>
    <row r="12" spans="1:12" ht="43.5" x14ac:dyDescent="0.35">
      <c r="A12" s="30" t="s">
        <v>19</v>
      </c>
      <c r="B12" s="24">
        <v>0.91562500000000002</v>
      </c>
      <c r="C12" s="24">
        <v>7.1874999999999994E-2</v>
      </c>
      <c r="D12" s="24">
        <v>9.3749999999999997E-3</v>
      </c>
      <c r="E12" s="24">
        <v>0</v>
      </c>
      <c r="F12" s="24">
        <v>3.1250000000000002E-3</v>
      </c>
      <c r="G12" s="3">
        <v>320</v>
      </c>
      <c r="H12" s="51">
        <f t="shared" si="0"/>
        <v>0.98750000000000004</v>
      </c>
    </row>
    <row r="13" spans="1:12" ht="29" x14ac:dyDescent="0.35">
      <c r="A13" s="30" t="s">
        <v>20</v>
      </c>
      <c r="B13" s="24">
        <v>0.83750000000000002</v>
      </c>
      <c r="C13" s="24">
        <v>0.121875</v>
      </c>
      <c r="D13" s="24">
        <v>6.2500000000000003E-3</v>
      </c>
      <c r="E13" s="24">
        <v>9.3749999999999997E-3</v>
      </c>
      <c r="F13" s="24">
        <v>2.5000000000000001E-2</v>
      </c>
      <c r="G13" s="3">
        <v>320</v>
      </c>
      <c r="H13" s="51">
        <f t="shared" si="0"/>
        <v>0.95937499999999998</v>
      </c>
    </row>
    <row r="14" spans="1:12" ht="29" x14ac:dyDescent="0.35">
      <c r="A14" s="30" t="s">
        <v>21</v>
      </c>
      <c r="B14" s="24">
        <v>0.68125000000000002</v>
      </c>
      <c r="C14" s="24">
        <v>0.19687499999999999</v>
      </c>
      <c r="D14" s="24">
        <v>6.8750000000000006E-2</v>
      </c>
      <c r="E14" s="24">
        <v>3.4375000000000003E-2</v>
      </c>
      <c r="F14" s="24">
        <v>1.8749999999999999E-2</v>
      </c>
      <c r="G14" s="3">
        <v>320</v>
      </c>
      <c r="H14" s="51">
        <f t="shared" si="0"/>
        <v>0.87812500000000004</v>
      </c>
    </row>
    <row r="15" spans="1:12" ht="43.5" x14ac:dyDescent="0.35">
      <c r="A15" s="30" t="s">
        <v>22</v>
      </c>
      <c r="B15" s="24">
        <v>0.72812500000000002</v>
      </c>
      <c r="C15" s="24">
        <v>0.1875</v>
      </c>
      <c r="D15" s="24">
        <v>4.0625000000000001E-2</v>
      </c>
      <c r="E15" s="24">
        <v>0</v>
      </c>
      <c r="F15" s="24">
        <v>4.3749999999999997E-2</v>
      </c>
      <c r="G15" s="3">
        <v>320</v>
      </c>
      <c r="H15" s="51">
        <f t="shared" si="0"/>
        <v>0.91562500000000002</v>
      </c>
    </row>
    <row r="16" spans="1:12" ht="29" x14ac:dyDescent="0.35">
      <c r="A16" s="30" t="s">
        <v>23</v>
      </c>
      <c r="B16" s="24">
        <v>0.49687500000000001</v>
      </c>
      <c r="C16" s="24">
        <v>0.29062500000000002</v>
      </c>
      <c r="D16" s="24">
        <v>0.10312499999999999</v>
      </c>
      <c r="E16" s="24">
        <v>3.7499999999999999E-2</v>
      </c>
      <c r="F16" s="24">
        <v>7.1874999999999994E-2</v>
      </c>
      <c r="G16" s="3">
        <v>320</v>
      </c>
      <c r="H16" s="51">
        <f>B16+C16</f>
        <v>0.78750000000000009</v>
      </c>
    </row>
    <row r="17" spans="1:8" ht="43.5" x14ac:dyDescent="0.35">
      <c r="A17" s="27" t="s">
        <v>24</v>
      </c>
      <c r="B17" s="23">
        <v>0.59119496855345899</v>
      </c>
      <c r="C17" s="23">
        <v>0.16352201257861601</v>
      </c>
      <c r="D17" s="23">
        <v>0.122641509433962</v>
      </c>
      <c r="E17" s="23">
        <v>8.4905660377358499E-2</v>
      </c>
      <c r="F17" s="23">
        <v>3.77358490566038E-2</v>
      </c>
      <c r="G17" s="22">
        <v>318</v>
      </c>
      <c r="H17" s="51">
        <f t="shared" si="0"/>
        <v>0.75471698113207497</v>
      </c>
    </row>
    <row r="18" spans="1:8" ht="43.5" x14ac:dyDescent="0.35">
      <c r="A18" s="27" t="s">
        <v>25</v>
      </c>
      <c r="B18" s="23">
        <v>0.70532915360501602</v>
      </c>
      <c r="C18" s="23">
        <v>0.18495297805642599</v>
      </c>
      <c r="D18" s="23">
        <v>5.6426332288401299E-2</v>
      </c>
      <c r="E18" s="23">
        <v>4.0752351097178702E-2</v>
      </c>
      <c r="F18" s="23">
        <v>1.2539184952978099E-2</v>
      </c>
      <c r="G18" s="22">
        <v>319</v>
      </c>
      <c r="H18" s="51">
        <f t="shared" si="0"/>
        <v>0.89028213166144199</v>
      </c>
    </row>
    <row r="19" spans="1:8" ht="29" x14ac:dyDescent="0.35">
      <c r="A19" s="27" t="s">
        <v>26</v>
      </c>
      <c r="B19" s="23">
        <v>0.777429467084639</v>
      </c>
      <c r="C19" s="23">
        <v>0.166144200626959</v>
      </c>
      <c r="D19" s="23">
        <v>3.1347962382445103E-2</v>
      </c>
      <c r="E19" s="23">
        <v>1.56739811912226E-2</v>
      </c>
      <c r="F19" s="23">
        <v>9.4043887147335394E-3</v>
      </c>
      <c r="G19" s="22">
        <v>319</v>
      </c>
      <c r="H19" s="51">
        <f t="shared" si="0"/>
        <v>0.94357366771159801</v>
      </c>
    </row>
    <row r="20" spans="1:8" ht="43.5" x14ac:dyDescent="0.35">
      <c r="A20" s="27" t="s">
        <v>27</v>
      </c>
      <c r="B20" s="23">
        <v>0.65408805031446504</v>
      </c>
      <c r="C20" s="23">
        <v>0.20440251572327001</v>
      </c>
      <c r="D20" s="23">
        <v>9.1194968553459099E-2</v>
      </c>
      <c r="E20" s="23">
        <v>4.40251572327044E-2</v>
      </c>
      <c r="F20" s="23">
        <v>6.2893081761006301E-3</v>
      </c>
      <c r="G20" s="22">
        <v>318</v>
      </c>
      <c r="H20" s="51">
        <f t="shared" si="0"/>
        <v>0.8584905660377351</v>
      </c>
    </row>
    <row r="21" spans="1:8" ht="29" x14ac:dyDescent="0.35">
      <c r="A21" s="27" t="s">
        <v>28</v>
      </c>
      <c r="B21" s="23">
        <v>0.78056426332288398</v>
      </c>
      <c r="C21" s="23">
        <v>0.188087774294671</v>
      </c>
      <c r="D21" s="23">
        <v>1.2539184952978099E-2</v>
      </c>
      <c r="E21" s="23">
        <v>1.2539184952978099E-2</v>
      </c>
      <c r="F21" s="23">
        <v>6.2695924764890297E-3</v>
      </c>
      <c r="G21" s="22">
        <v>319</v>
      </c>
      <c r="H21" s="51">
        <f t="shared" si="0"/>
        <v>0.96865203761755492</v>
      </c>
    </row>
    <row r="22" spans="1:8" x14ac:dyDescent="0.35">
      <c r="A22" s="27" t="s">
        <v>29</v>
      </c>
      <c r="B22" s="23">
        <v>0.81191222570532895</v>
      </c>
      <c r="C22" s="23">
        <v>0.13479623824451401</v>
      </c>
      <c r="D22" s="23">
        <v>3.1347962382445103E-2</v>
      </c>
      <c r="E22" s="23">
        <v>1.88087774294671E-2</v>
      </c>
      <c r="F22" s="23">
        <v>3.1347962382445101E-3</v>
      </c>
      <c r="G22" s="22">
        <v>319</v>
      </c>
      <c r="H22" s="51">
        <f t="shared" si="0"/>
        <v>0.94670846394984298</v>
      </c>
    </row>
    <row r="23" spans="1:8" ht="29" x14ac:dyDescent="0.35">
      <c r="A23" s="28" t="s">
        <v>30</v>
      </c>
      <c r="B23" s="24">
        <v>0.91823899371069195</v>
      </c>
      <c r="C23" s="24">
        <v>5.9748427672956003E-2</v>
      </c>
      <c r="D23" s="24">
        <v>3.1446540880503099E-3</v>
      </c>
      <c r="E23" s="24">
        <v>9.4339622641509396E-3</v>
      </c>
      <c r="F23" s="24">
        <v>9.4339622641509396E-3</v>
      </c>
      <c r="G23" s="3">
        <v>318</v>
      </c>
      <c r="H23" s="51">
        <f t="shared" si="0"/>
        <v>0.97798742138364791</v>
      </c>
    </row>
    <row r="24" spans="1:8" ht="29" x14ac:dyDescent="0.35">
      <c r="A24" s="28" t="s">
        <v>31</v>
      </c>
      <c r="B24" s="24">
        <v>0.759493670886076</v>
      </c>
      <c r="C24" s="24">
        <v>0.145569620253165</v>
      </c>
      <c r="D24" s="24">
        <v>2.53164556962025E-2</v>
      </c>
      <c r="E24" s="24">
        <v>9.4936708860759497E-3</v>
      </c>
      <c r="F24" s="24">
        <v>6.0126582278481E-2</v>
      </c>
      <c r="G24" s="3">
        <v>316</v>
      </c>
      <c r="H24" s="51">
        <f t="shared" si="0"/>
        <v>0.905063291139241</v>
      </c>
    </row>
    <row r="25" spans="1:8" ht="29" x14ac:dyDescent="0.35">
      <c r="A25" s="28" t="s">
        <v>32</v>
      </c>
      <c r="B25" s="24">
        <v>0.64668769716088303</v>
      </c>
      <c r="C25" s="24">
        <v>0.15141955835962101</v>
      </c>
      <c r="D25" s="24">
        <v>3.1545741324921099E-2</v>
      </c>
      <c r="E25" s="24">
        <v>6.3091482649842304E-3</v>
      </c>
      <c r="F25" s="24">
        <v>0.16403785488959</v>
      </c>
      <c r="G25" s="3">
        <v>317</v>
      </c>
      <c r="H25" s="51">
        <f t="shared" si="0"/>
        <v>0.79810725552050399</v>
      </c>
    </row>
    <row r="26" spans="1:8" ht="29" x14ac:dyDescent="0.35">
      <c r="A26" s="28" t="s">
        <v>33</v>
      </c>
      <c r="B26" s="24">
        <v>0.78683385579937304</v>
      </c>
      <c r="C26" s="24">
        <v>0.156739811912226</v>
      </c>
      <c r="D26" s="24">
        <v>2.5078369905956101E-2</v>
      </c>
      <c r="E26" s="24">
        <v>2.5078369905956101E-2</v>
      </c>
      <c r="F26" s="24">
        <v>6.2695924764890297E-3</v>
      </c>
      <c r="G26" s="3">
        <v>319</v>
      </c>
      <c r="H26" s="51">
        <f t="shared" si="0"/>
        <v>0.94357366771159901</v>
      </c>
    </row>
    <row r="27" spans="1:8" ht="29" x14ac:dyDescent="0.35">
      <c r="A27" s="28" t="s">
        <v>34</v>
      </c>
      <c r="B27" s="24">
        <v>0.652996845425868</v>
      </c>
      <c r="C27" s="24">
        <v>0.21135646687697199</v>
      </c>
      <c r="D27" s="24">
        <v>7.5709779179810699E-2</v>
      </c>
      <c r="E27" s="24">
        <v>1.5772870662460602E-2</v>
      </c>
      <c r="F27" s="24">
        <v>4.41640378548896E-2</v>
      </c>
      <c r="G27" s="3">
        <v>317</v>
      </c>
      <c r="H27" s="51">
        <f t="shared" si="0"/>
        <v>0.86435331230283996</v>
      </c>
    </row>
    <row r="28" spans="1:8" ht="29" x14ac:dyDescent="0.35">
      <c r="A28" s="28" t="s">
        <v>35</v>
      </c>
      <c r="B28" s="24">
        <v>0.86520376175548597</v>
      </c>
      <c r="C28" s="24">
        <v>9.40438871473354E-2</v>
      </c>
      <c r="D28" s="24">
        <v>1.88087774294671E-2</v>
      </c>
      <c r="E28" s="24">
        <v>1.88087774294671E-2</v>
      </c>
      <c r="F28" s="24">
        <v>3.1347962382445101E-3</v>
      </c>
      <c r="G28" s="3">
        <v>319</v>
      </c>
      <c r="H28" s="51">
        <f t="shared" si="0"/>
        <v>0.95924764890282133</v>
      </c>
    </row>
    <row r="29" spans="1:8" ht="29" x14ac:dyDescent="0.35">
      <c r="A29" s="28" t="s">
        <v>36</v>
      </c>
      <c r="B29" s="24">
        <v>0.78301886792452802</v>
      </c>
      <c r="C29" s="24">
        <v>0.169811320754717</v>
      </c>
      <c r="D29" s="24">
        <v>2.20125786163522E-2</v>
      </c>
      <c r="E29" s="24">
        <v>6.2893081761006301E-3</v>
      </c>
      <c r="F29" s="24">
        <v>1.88679245283019E-2</v>
      </c>
      <c r="G29" s="3">
        <v>318</v>
      </c>
      <c r="H29" s="51">
        <f t="shared" si="0"/>
        <v>0.95283018867924496</v>
      </c>
    </row>
    <row r="30" spans="1:8" x14ac:dyDescent="0.35">
      <c r="A30" s="28" t="s">
        <v>37</v>
      </c>
      <c r="B30" s="24">
        <v>0.74213836477987405</v>
      </c>
      <c r="C30" s="24">
        <v>0.15094339622641501</v>
      </c>
      <c r="D30" s="24">
        <v>4.40251572327044E-2</v>
      </c>
      <c r="E30" s="24">
        <v>1.25786163522013E-2</v>
      </c>
      <c r="F30" s="24">
        <v>5.0314465408804999E-2</v>
      </c>
      <c r="G30" s="3">
        <v>318</v>
      </c>
      <c r="H30" s="51">
        <f t="shared" si="0"/>
        <v>0.89308176100628911</v>
      </c>
    </row>
    <row r="31" spans="1:8" ht="29" x14ac:dyDescent="0.35">
      <c r="A31" s="28" t="s">
        <v>38</v>
      </c>
      <c r="B31" s="24">
        <v>0.63009404388714696</v>
      </c>
      <c r="C31" s="24">
        <v>0.22884012539185</v>
      </c>
      <c r="D31" s="24">
        <v>7.2100313479623798E-2</v>
      </c>
      <c r="E31" s="24">
        <v>4.0752351097178702E-2</v>
      </c>
      <c r="F31" s="24">
        <v>2.8213166144200601E-2</v>
      </c>
      <c r="G31" s="3">
        <v>319</v>
      </c>
      <c r="H31" s="51">
        <f t="shared" si="0"/>
        <v>0.85893416927899691</v>
      </c>
    </row>
    <row r="32" spans="1:8" ht="43.5" x14ac:dyDescent="0.35">
      <c r="A32" s="27" t="s">
        <v>39</v>
      </c>
      <c r="B32" s="23">
        <v>0.74840764331210197</v>
      </c>
      <c r="C32" s="23">
        <v>0.124203821656051</v>
      </c>
      <c r="D32" s="23">
        <v>2.8662420382165599E-2</v>
      </c>
      <c r="E32" s="23">
        <v>2.54777070063694E-2</v>
      </c>
      <c r="F32" s="23">
        <v>7.32484076433121E-2</v>
      </c>
      <c r="G32" s="22">
        <v>314</v>
      </c>
      <c r="H32" s="51">
        <f t="shared" si="0"/>
        <v>0.87261146496815301</v>
      </c>
    </row>
    <row r="33" spans="1:8" x14ac:dyDescent="0.35">
      <c r="A33" s="27" t="s">
        <v>40</v>
      </c>
      <c r="B33" s="23">
        <v>0.85987261146496796</v>
      </c>
      <c r="C33" s="23">
        <v>8.9171974522293002E-2</v>
      </c>
      <c r="D33" s="23">
        <v>9.5541401273885294E-3</v>
      </c>
      <c r="E33" s="23">
        <v>6.3694267515923596E-3</v>
      </c>
      <c r="F33" s="23">
        <v>3.5031847133758003E-2</v>
      </c>
      <c r="G33" s="22">
        <v>314</v>
      </c>
      <c r="H33" s="51">
        <f t="shared" si="0"/>
        <v>0.94904458598726094</v>
      </c>
    </row>
    <row r="34" spans="1:8" x14ac:dyDescent="0.35">
      <c r="A34" s="27" t="s">
        <v>41</v>
      </c>
      <c r="B34" s="23">
        <v>0.79299363057324801</v>
      </c>
      <c r="C34" s="23">
        <v>9.5541401273885398E-2</v>
      </c>
      <c r="D34" s="23">
        <v>1.5923566878980899E-2</v>
      </c>
      <c r="E34" s="23">
        <v>6.3694267515923596E-3</v>
      </c>
      <c r="F34" s="23">
        <v>8.9171974522293002E-2</v>
      </c>
      <c r="G34" s="22">
        <v>314</v>
      </c>
      <c r="H34" s="51">
        <f t="shared" si="0"/>
        <v>0.88853503184713345</v>
      </c>
    </row>
    <row r="35" spans="1:8" ht="29" x14ac:dyDescent="0.35">
      <c r="A35" s="27" t="s">
        <v>42</v>
      </c>
      <c r="B35" s="23">
        <v>0.88216560509554098</v>
      </c>
      <c r="C35" s="23">
        <v>7.6433121019108305E-2</v>
      </c>
      <c r="D35" s="23">
        <v>9.5541401273885294E-3</v>
      </c>
      <c r="E35" s="23">
        <v>6.3694267515923596E-3</v>
      </c>
      <c r="F35" s="23">
        <v>2.54777070063694E-2</v>
      </c>
      <c r="G35" s="22">
        <v>314</v>
      </c>
      <c r="H35" s="51">
        <f t="shared" si="0"/>
        <v>0.95859872611464925</v>
      </c>
    </row>
    <row r="36" spans="1:8" ht="29" x14ac:dyDescent="0.35">
      <c r="A36" s="27" t="s">
        <v>43</v>
      </c>
      <c r="B36" s="23">
        <v>0.61783439490445902</v>
      </c>
      <c r="C36" s="23">
        <v>0.162420382165605</v>
      </c>
      <c r="D36" s="23">
        <v>8.9171974522293002E-2</v>
      </c>
      <c r="E36" s="23">
        <v>7.9617834394904496E-2</v>
      </c>
      <c r="F36" s="23">
        <v>5.0955414012738898E-2</v>
      </c>
      <c r="G36" s="22">
        <v>314</v>
      </c>
      <c r="H36" s="51">
        <f t="shared" si="0"/>
        <v>0.78025477707006408</v>
      </c>
    </row>
    <row r="37" spans="1:8" ht="29" x14ac:dyDescent="0.35">
      <c r="A37" s="28" t="s">
        <v>44</v>
      </c>
      <c r="B37" s="24">
        <v>0.908227848101266</v>
      </c>
      <c r="C37" s="24">
        <v>7.2784810126582306E-2</v>
      </c>
      <c r="D37" s="24">
        <v>1.26582278481013E-2</v>
      </c>
      <c r="E37" s="24">
        <v>3.1645569620253199E-3</v>
      </c>
      <c r="F37" s="24">
        <v>3.1645569620253199E-3</v>
      </c>
      <c r="G37" s="3">
        <v>316</v>
      </c>
      <c r="H37" s="51">
        <f t="shared" si="0"/>
        <v>0.98101265822784833</v>
      </c>
    </row>
    <row r="38" spans="1:8" ht="43.5" x14ac:dyDescent="0.35">
      <c r="A38" s="28" t="s">
        <v>45</v>
      </c>
      <c r="B38" s="24">
        <v>0.832278481012658</v>
      </c>
      <c r="C38" s="24">
        <v>0.107594936708861</v>
      </c>
      <c r="D38" s="24">
        <v>2.2151898734177201E-2</v>
      </c>
      <c r="E38" s="24">
        <v>1.5822784810126601E-2</v>
      </c>
      <c r="F38" s="24">
        <v>2.2151898734177201E-2</v>
      </c>
      <c r="G38" s="3">
        <v>316</v>
      </c>
      <c r="H38" s="51">
        <f t="shared" si="0"/>
        <v>0.939873417721519</v>
      </c>
    </row>
    <row r="39" spans="1:8" ht="29" x14ac:dyDescent="0.35">
      <c r="A39" s="28" t="s">
        <v>46</v>
      </c>
      <c r="B39" s="24">
        <v>0.879746835443038</v>
      </c>
      <c r="C39" s="24">
        <v>7.5949367088607597E-2</v>
      </c>
      <c r="D39" s="24">
        <v>2.8481012658227799E-2</v>
      </c>
      <c r="E39" s="24">
        <v>6.3291139240506302E-3</v>
      </c>
      <c r="F39" s="24">
        <v>9.4936708860759497E-3</v>
      </c>
      <c r="G39" s="3">
        <v>316</v>
      </c>
      <c r="H39" s="51">
        <f t="shared" si="0"/>
        <v>0.95569620253164556</v>
      </c>
    </row>
    <row r="40" spans="1:8" ht="29" x14ac:dyDescent="0.35">
      <c r="A40" s="28" t="s">
        <v>47</v>
      </c>
      <c r="B40" s="24">
        <v>0.473015873015873</v>
      </c>
      <c r="C40" s="24">
        <v>0.26984126984126999</v>
      </c>
      <c r="D40" s="24">
        <v>0.13968253968253999</v>
      </c>
      <c r="E40" s="24">
        <v>6.3492063492063502E-2</v>
      </c>
      <c r="F40" s="24">
        <v>5.3968253968253999E-2</v>
      </c>
      <c r="G40" s="3">
        <v>315</v>
      </c>
      <c r="H40" s="51">
        <f t="shared" si="0"/>
        <v>0.74285714285714299</v>
      </c>
    </row>
    <row r="41" spans="1:8" ht="29" x14ac:dyDescent="0.35">
      <c r="A41" s="28" t="s">
        <v>48</v>
      </c>
      <c r="B41" s="24">
        <v>0.579113924050633</v>
      </c>
      <c r="C41" s="24">
        <v>0.240506329113924</v>
      </c>
      <c r="D41" s="24">
        <v>7.2784810126582306E-2</v>
      </c>
      <c r="E41" s="24">
        <v>4.7468354430379701E-2</v>
      </c>
      <c r="F41" s="24">
        <v>6.0126582278481E-2</v>
      </c>
      <c r="G41" s="3">
        <v>316</v>
      </c>
      <c r="H41" s="51">
        <f t="shared" si="0"/>
        <v>0.819620253164557</v>
      </c>
    </row>
    <row r="42" spans="1:8" ht="29" x14ac:dyDescent="0.35">
      <c r="A42" s="28" t="s">
        <v>49</v>
      </c>
      <c r="B42" s="24">
        <v>0.82539682539682502</v>
      </c>
      <c r="C42" s="24">
        <v>0.13968253968253999</v>
      </c>
      <c r="D42" s="24">
        <v>1.26984126984127E-2</v>
      </c>
      <c r="E42" s="24">
        <v>0</v>
      </c>
      <c r="F42" s="24">
        <v>2.2222222222222199E-2</v>
      </c>
      <c r="G42" s="3">
        <v>315</v>
      </c>
      <c r="H42" s="51">
        <f t="shared" si="0"/>
        <v>0.96507936507936498</v>
      </c>
    </row>
    <row r="43" spans="1:8" ht="43.5" x14ac:dyDescent="0.35">
      <c r="A43" s="28" t="s">
        <v>50</v>
      </c>
      <c r="B43" s="24">
        <v>0.83067092651757202</v>
      </c>
      <c r="C43" s="24">
        <v>0.118210862619808</v>
      </c>
      <c r="D43" s="24">
        <v>2.55591054313099E-2</v>
      </c>
      <c r="E43" s="24">
        <v>9.5846645367412102E-3</v>
      </c>
      <c r="F43" s="24">
        <v>1.59744408945687E-2</v>
      </c>
      <c r="G43" s="3">
        <v>313</v>
      </c>
      <c r="H43" s="51">
        <f t="shared" si="0"/>
        <v>0.94888178913737997</v>
      </c>
    </row>
    <row r="44" spans="1:8" ht="29" x14ac:dyDescent="0.35">
      <c r="A44" s="28" t="s">
        <v>51</v>
      </c>
      <c r="B44" s="24">
        <v>0.74285714285714299</v>
      </c>
      <c r="C44" s="24">
        <v>0.16507936507936499</v>
      </c>
      <c r="D44" s="24">
        <v>2.8571428571428598E-2</v>
      </c>
      <c r="E44" s="24">
        <v>3.1746031746031698E-3</v>
      </c>
      <c r="F44" s="24">
        <v>6.0317460317460297E-2</v>
      </c>
      <c r="G44" s="3">
        <v>315</v>
      </c>
      <c r="H44" s="51">
        <f t="shared" si="0"/>
        <v>0.90793650793650804</v>
      </c>
    </row>
    <row r="45" spans="1:8" x14ac:dyDescent="0.35">
      <c r="A45" s="17" t="s">
        <v>52</v>
      </c>
      <c r="B45" s="18">
        <f>AVERAGE(B2:B44)</f>
        <v>0.7279587033953473</v>
      </c>
      <c r="C45" s="9"/>
      <c r="D45" s="9"/>
      <c r="E45" s="9"/>
      <c r="F45" s="9"/>
      <c r="G45" s="19"/>
      <c r="H45" s="52">
        <f>AVERAGE(H2:H44)</f>
        <v>0.89922308774887461</v>
      </c>
    </row>
    <row r="47" spans="1:8" x14ac:dyDescent="0.35">
      <c r="A47" s="6" t="s">
        <v>512</v>
      </c>
    </row>
    <row r="48" spans="1:8" x14ac:dyDescent="0.35">
      <c r="A48">
        <f>SUM('[2]1.1'!A32,'[2]1.2'!A37,'[2]1.3'!A35,'[2]1.4'!A34,'[2]1.5'!A36,'[2]1.6'!A25,'[2]2.1'!A44,'[2]2.2'!A36,'[2]2.3'!A36,'[2]2.4'!A36,'[2]2.5'!A36,'[2]2.6'!A36,'[2]2.7'!A30,'[2]2.8'!A36,'[2]2.9'!A49,'[2]2.10'!A36,'[2]3.1'!A36,'[2]3.2'!A36,'[2]3.3'!A36,'[2]3.4'!A36,'[2]3.5'!A36,'[2]3.6'!A36,'[2]4.1'!A25,'[2]4.2'!A28,'[2]4.3'!A25,'[2]4.4'!A22,'[2]4.5'!A30,'[2]4.6'!A22,'[2]4.7'!A28,'[2]4.8'!A25,'[2]4.9'!A31,'[2]5.1'!A29,'[2]5.2'!A27,'[2]5.3'!A27,'[2]5.4'!A14,'[2]5.5'!A36,'[2]6.1'!A25,'[2]6.2'!A28,'[2]6.3'!A36,'[2]6.4'!A36,'[2]6.5'!A36,'[2]6.6'!A27,'[2]6.7'!A36,'[2]6.8'!A27)</f>
        <v>882</v>
      </c>
    </row>
    <row r="50" spans="1:8" x14ac:dyDescent="0.35">
      <c r="A50" s="9" t="s">
        <v>53</v>
      </c>
      <c r="B50" s="21" t="s">
        <v>1</v>
      </c>
      <c r="C50" s="21" t="s">
        <v>2</v>
      </c>
      <c r="D50" s="21" t="s">
        <v>3</v>
      </c>
      <c r="E50" s="21" t="s">
        <v>4</v>
      </c>
      <c r="F50" s="21" t="s">
        <v>5</v>
      </c>
      <c r="G50" s="21" t="s">
        <v>6</v>
      </c>
      <c r="H50" s="50" t="s">
        <v>7</v>
      </c>
    </row>
    <row r="51" spans="1:8" ht="29" x14ac:dyDescent="0.35">
      <c r="A51" s="27" t="s">
        <v>54</v>
      </c>
      <c r="B51" s="23">
        <v>0.82298136645962705</v>
      </c>
      <c r="C51" s="23">
        <v>0.13975155279503099</v>
      </c>
      <c r="D51" s="23">
        <v>1.5527950310559001E-2</v>
      </c>
      <c r="E51" s="23">
        <v>1.8633540372670801E-2</v>
      </c>
      <c r="F51" s="23">
        <v>3.1055900621118002E-3</v>
      </c>
      <c r="G51" s="22">
        <v>322</v>
      </c>
      <c r="H51" s="51">
        <f>B51+C51</f>
        <v>0.96273291925465809</v>
      </c>
    </row>
    <row r="52" spans="1:8" ht="29" x14ac:dyDescent="0.35">
      <c r="A52" s="27" t="s">
        <v>55</v>
      </c>
      <c r="B52" s="23">
        <v>0.90031152647975099</v>
      </c>
      <c r="C52" s="23">
        <v>8.7227414330218106E-2</v>
      </c>
      <c r="D52" s="23">
        <v>3.1152647975077898E-3</v>
      </c>
      <c r="E52" s="23">
        <v>3.1152647975077898E-3</v>
      </c>
      <c r="F52" s="23">
        <v>6.2305295950155796E-3</v>
      </c>
      <c r="G52" s="22">
        <v>321</v>
      </c>
      <c r="H52" s="51">
        <f t="shared" ref="H52:H103" si="1">B52+C52</f>
        <v>0.98753894080996907</v>
      </c>
    </row>
    <row r="53" spans="1:8" ht="43.5" x14ac:dyDescent="0.35">
      <c r="A53" s="27" t="s">
        <v>56</v>
      </c>
      <c r="B53" s="23">
        <v>0.76947040498442398</v>
      </c>
      <c r="C53" s="23">
        <v>0.193146417445483</v>
      </c>
      <c r="D53" s="23">
        <v>2.4922118380062301E-2</v>
      </c>
      <c r="E53" s="23">
        <v>6.2305295950155796E-3</v>
      </c>
      <c r="F53" s="23">
        <v>6.2305295950155796E-3</v>
      </c>
      <c r="G53" s="22">
        <v>321</v>
      </c>
      <c r="H53" s="51">
        <f t="shared" si="1"/>
        <v>0.96261682242990698</v>
      </c>
    </row>
    <row r="54" spans="1:8" ht="43.5" x14ac:dyDescent="0.35">
      <c r="A54" s="27" t="s">
        <v>57</v>
      </c>
      <c r="B54" s="23">
        <v>0.93167701863354002</v>
      </c>
      <c r="C54" s="23">
        <v>6.2111801242236003E-2</v>
      </c>
      <c r="D54" s="23">
        <v>6.2111801242236003E-3</v>
      </c>
      <c r="E54" s="23">
        <v>0</v>
      </c>
      <c r="F54" s="23">
        <v>0</v>
      </c>
      <c r="G54" s="22">
        <v>322</v>
      </c>
      <c r="H54" s="51">
        <f t="shared" si="1"/>
        <v>0.99378881987577605</v>
      </c>
    </row>
    <row r="55" spans="1:8" ht="72.5" x14ac:dyDescent="0.35">
      <c r="A55" s="27" t="s">
        <v>58</v>
      </c>
      <c r="B55" s="23">
        <v>0.84687500000000004</v>
      </c>
      <c r="C55" s="23">
        <v>0.11874999999999999</v>
      </c>
      <c r="D55" s="23">
        <v>1.8749999999999999E-2</v>
      </c>
      <c r="E55" s="23">
        <v>9.3749999999999997E-3</v>
      </c>
      <c r="F55" s="23">
        <v>6.2500000000000003E-3</v>
      </c>
      <c r="G55" s="22">
        <v>320</v>
      </c>
      <c r="H55" s="51">
        <f t="shared" si="1"/>
        <v>0.96562500000000007</v>
      </c>
    </row>
    <row r="56" spans="1:8" ht="43.5" x14ac:dyDescent="0.35">
      <c r="A56" s="27" t="s">
        <v>59</v>
      </c>
      <c r="B56" s="23">
        <v>0.68012422360248403</v>
      </c>
      <c r="C56" s="23">
        <v>0.21118012422360199</v>
      </c>
      <c r="D56" s="23">
        <v>8.3850931677018598E-2</v>
      </c>
      <c r="E56" s="23">
        <v>1.5527950310559001E-2</v>
      </c>
      <c r="F56" s="23">
        <v>9.3167701863354005E-3</v>
      </c>
      <c r="G56" s="22">
        <v>322</v>
      </c>
      <c r="H56" s="51">
        <f t="shared" si="1"/>
        <v>0.89130434782608603</v>
      </c>
    </row>
    <row r="57" spans="1:8" ht="29" x14ac:dyDescent="0.35">
      <c r="A57" s="27" t="s">
        <v>60</v>
      </c>
      <c r="B57" s="23">
        <v>0.92523364485981296</v>
      </c>
      <c r="C57" s="23">
        <v>6.8535825545171306E-2</v>
      </c>
      <c r="D57" s="23">
        <v>3.1152647975077898E-3</v>
      </c>
      <c r="E57" s="23">
        <v>3.1152647975077898E-3</v>
      </c>
      <c r="F57" s="23">
        <v>0</v>
      </c>
      <c r="G57" s="22">
        <v>321</v>
      </c>
      <c r="H57" s="51">
        <f t="shared" si="1"/>
        <v>0.99376947040498431</v>
      </c>
    </row>
    <row r="58" spans="1:8" ht="29" x14ac:dyDescent="0.35">
      <c r="A58" s="27" t="s">
        <v>61</v>
      </c>
      <c r="B58" s="23">
        <v>0.74766355140186902</v>
      </c>
      <c r="C58" s="23">
        <v>0.17133956386292801</v>
      </c>
      <c r="D58" s="23">
        <v>3.4267912772585701E-2</v>
      </c>
      <c r="E58" s="23">
        <v>2.80373831775701E-2</v>
      </c>
      <c r="F58" s="23">
        <v>1.86915887850467E-2</v>
      </c>
      <c r="G58" s="22">
        <v>321</v>
      </c>
      <c r="H58" s="51">
        <f t="shared" si="1"/>
        <v>0.91900311526479705</v>
      </c>
    </row>
    <row r="59" spans="1:8" ht="29" x14ac:dyDescent="0.35">
      <c r="A59" s="27" t="s">
        <v>62</v>
      </c>
      <c r="B59" s="23">
        <v>0.90312499999999996</v>
      </c>
      <c r="C59" s="23">
        <v>9.0624999999999997E-2</v>
      </c>
      <c r="D59" s="23">
        <v>3.1250000000000002E-3</v>
      </c>
      <c r="E59" s="23">
        <v>3.1250000000000002E-3</v>
      </c>
      <c r="F59" s="23">
        <v>0</v>
      </c>
      <c r="G59" s="22">
        <v>320</v>
      </c>
      <c r="H59" s="51">
        <f t="shared" si="1"/>
        <v>0.99374999999999991</v>
      </c>
    </row>
    <row r="60" spans="1:8" ht="43.5" x14ac:dyDescent="0.35">
      <c r="A60" s="28" t="s">
        <v>63</v>
      </c>
      <c r="B60" s="24">
        <v>0.88749999999999996</v>
      </c>
      <c r="C60" s="24">
        <v>7.8125E-2</v>
      </c>
      <c r="D60" s="24">
        <v>1.5625E-2</v>
      </c>
      <c r="E60" s="24">
        <v>6.2500000000000003E-3</v>
      </c>
      <c r="F60" s="24">
        <v>1.2500000000000001E-2</v>
      </c>
      <c r="G60" s="3">
        <v>320</v>
      </c>
      <c r="H60" s="51">
        <f t="shared" si="1"/>
        <v>0.96562499999999996</v>
      </c>
    </row>
    <row r="61" spans="1:8" ht="29" x14ac:dyDescent="0.35">
      <c r="A61" s="28" t="s">
        <v>64</v>
      </c>
      <c r="B61" s="24">
        <v>0.77115987460815005</v>
      </c>
      <c r="C61" s="24">
        <v>0.14106583072100301</v>
      </c>
      <c r="D61" s="24">
        <v>3.4482758620689703E-2</v>
      </c>
      <c r="E61" s="24">
        <v>1.2539184952978099E-2</v>
      </c>
      <c r="F61" s="24">
        <v>4.0752351097178702E-2</v>
      </c>
      <c r="G61" s="3">
        <v>319</v>
      </c>
      <c r="H61" s="51">
        <f t="shared" si="1"/>
        <v>0.91222570532915304</v>
      </c>
    </row>
    <row r="62" spans="1:8" ht="29" x14ac:dyDescent="0.35">
      <c r="A62" s="28" t="s">
        <v>65</v>
      </c>
      <c r="B62" s="24">
        <v>0.820754716981132</v>
      </c>
      <c r="C62" s="24">
        <v>0.147798742138365</v>
      </c>
      <c r="D62" s="24">
        <v>1.25786163522013E-2</v>
      </c>
      <c r="E62" s="24">
        <v>3.1446540880503099E-3</v>
      </c>
      <c r="F62" s="24">
        <v>1.57232704402516E-2</v>
      </c>
      <c r="G62" s="3">
        <v>318</v>
      </c>
      <c r="H62" s="51">
        <f t="shared" si="1"/>
        <v>0.96855345911949697</v>
      </c>
    </row>
    <row r="63" spans="1:8" ht="29" x14ac:dyDescent="0.35">
      <c r="A63" s="28" t="s">
        <v>66</v>
      </c>
      <c r="B63" s="24">
        <v>0.84062499999999996</v>
      </c>
      <c r="C63" s="24">
        <v>0.140625</v>
      </c>
      <c r="D63" s="24">
        <v>1.8749999999999999E-2</v>
      </c>
      <c r="E63" s="24">
        <v>0</v>
      </c>
      <c r="F63" s="24">
        <v>0</v>
      </c>
      <c r="G63" s="3">
        <v>320</v>
      </c>
      <c r="H63" s="51">
        <f t="shared" si="1"/>
        <v>0.98124999999999996</v>
      </c>
    </row>
    <row r="64" spans="1:8" ht="58" x14ac:dyDescent="0.35">
      <c r="A64" s="28" t="s">
        <v>67</v>
      </c>
      <c r="B64" s="24">
        <v>0.88364779874213795</v>
      </c>
      <c r="C64" s="24">
        <v>8.4905660377358499E-2</v>
      </c>
      <c r="D64" s="24">
        <v>3.1446540880503099E-3</v>
      </c>
      <c r="E64" s="24">
        <v>0</v>
      </c>
      <c r="F64" s="24">
        <v>2.83018867924528E-2</v>
      </c>
      <c r="G64" s="3">
        <v>318</v>
      </c>
      <c r="H64" s="51">
        <f t="shared" si="1"/>
        <v>0.96855345911949642</v>
      </c>
    </row>
    <row r="65" spans="1:8" ht="29" x14ac:dyDescent="0.35">
      <c r="A65" s="28" t="s">
        <v>68</v>
      </c>
      <c r="B65" s="24">
        <v>0.85893416927899702</v>
      </c>
      <c r="C65" s="24">
        <v>0.100313479623824</v>
      </c>
      <c r="D65" s="24">
        <v>2.1943573667711599E-2</v>
      </c>
      <c r="E65" s="24">
        <v>3.1347962382445101E-3</v>
      </c>
      <c r="F65" s="24">
        <v>1.56739811912226E-2</v>
      </c>
      <c r="G65" s="3">
        <v>319</v>
      </c>
      <c r="H65" s="51">
        <f t="shared" si="1"/>
        <v>0.95924764890282099</v>
      </c>
    </row>
    <row r="66" spans="1:8" ht="29" x14ac:dyDescent="0.35">
      <c r="A66" s="28" t="s">
        <v>69</v>
      </c>
      <c r="B66" s="24">
        <v>0.88714733542319701</v>
      </c>
      <c r="C66" s="24">
        <v>9.7178683385579903E-2</v>
      </c>
      <c r="D66" s="24">
        <v>6.2695924764890297E-3</v>
      </c>
      <c r="E66" s="24">
        <v>3.1347962382445101E-3</v>
      </c>
      <c r="F66" s="24">
        <v>6.2695924764890297E-3</v>
      </c>
      <c r="G66" s="3">
        <v>319</v>
      </c>
      <c r="H66" s="51">
        <f t="shared" si="1"/>
        <v>0.9843260188087769</v>
      </c>
    </row>
    <row r="67" spans="1:8" ht="29" x14ac:dyDescent="0.35">
      <c r="A67" s="28" t="s">
        <v>70</v>
      </c>
      <c r="B67" s="24">
        <v>0.86833855799373005</v>
      </c>
      <c r="C67" s="24">
        <v>8.1504702194357403E-2</v>
      </c>
      <c r="D67" s="24">
        <v>2.1943573667711599E-2</v>
      </c>
      <c r="E67" s="24">
        <v>6.2695924764890297E-3</v>
      </c>
      <c r="F67" s="24">
        <v>2.1943573667711599E-2</v>
      </c>
      <c r="G67" s="3">
        <v>319</v>
      </c>
      <c r="H67" s="51">
        <f t="shared" si="1"/>
        <v>0.94984326018808751</v>
      </c>
    </row>
    <row r="68" spans="1:8" ht="29" x14ac:dyDescent="0.35">
      <c r="A68" s="28" t="s">
        <v>71</v>
      </c>
      <c r="B68" s="24">
        <v>0.844936708860759</v>
      </c>
      <c r="C68" s="24">
        <v>0.120253164556962</v>
      </c>
      <c r="D68" s="24">
        <v>1.26582278481013E-2</v>
      </c>
      <c r="E68" s="24">
        <v>0</v>
      </c>
      <c r="F68" s="24">
        <v>2.2151898734177201E-2</v>
      </c>
      <c r="G68" s="3">
        <v>316</v>
      </c>
      <c r="H68" s="51">
        <f t="shared" si="1"/>
        <v>0.965189873417721</v>
      </c>
    </row>
    <row r="69" spans="1:8" ht="43.5" x14ac:dyDescent="0.35">
      <c r="A69" s="28" t="s">
        <v>72</v>
      </c>
      <c r="B69" s="24">
        <v>0.69085173501577302</v>
      </c>
      <c r="C69" s="24">
        <v>0.19558359621451099</v>
      </c>
      <c r="D69" s="24">
        <v>5.3627760252365902E-2</v>
      </c>
      <c r="E69" s="24">
        <v>3.1545741324921099E-2</v>
      </c>
      <c r="F69" s="24">
        <v>2.8391167192429002E-2</v>
      </c>
      <c r="G69" s="3">
        <v>317</v>
      </c>
      <c r="H69" s="51">
        <f t="shared" si="1"/>
        <v>0.88643533123028395</v>
      </c>
    </row>
    <row r="70" spans="1:8" ht="29" x14ac:dyDescent="0.35">
      <c r="A70" s="28" t="s">
        <v>73</v>
      </c>
      <c r="B70" s="24">
        <v>0.51097178683385602</v>
      </c>
      <c r="C70" s="24">
        <v>0.21630094043887099</v>
      </c>
      <c r="D70" s="24">
        <v>9.7178683385579903E-2</v>
      </c>
      <c r="E70" s="24">
        <v>8.4639498432601906E-2</v>
      </c>
      <c r="F70" s="24">
        <v>9.0909090909090898E-2</v>
      </c>
      <c r="G70" s="3">
        <v>319</v>
      </c>
      <c r="H70" s="51">
        <f t="shared" si="1"/>
        <v>0.72727272727272707</v>
      </c>
    </row>
    <row r="71" spans="1:8" ht="29" x14ac:dyDescent="0.35">
      <c r="A71" s="28" t="s">
        <v>74</v>
      </c>
      <c r="B71" s="24">
        <v>0.71698113207547198</v>
      </c>
      <c r="C71" s="24">
        <v>0.15723270440251599</v>
      </c>
      <c r="D71" s="24">
        <v>3.45911949685535E-2</v>
      </c>
      <c r="E71" s="24">
        <v>1.57232704402516E-2</v>
      </c>
      <c r="F71" s="24">
        <v>7.5471698113207503E-2</v>
      </c>
      <c r="G71" s="3">
        <v>318</v>
      </c>
      <c r="H71" s="51">
        <f t="shared" si="1"/>
        <v>0.874213836477988</v>
      </c>
    </row>
    <row r="72" spans="1:8" ht="29" x14ac:dyDescent="0.35">
      <c r="A72" s="28" t="s">
        <v>75</v>
      </c>
      <c r="B72" s="24">
        <v>0.79179810725552002</v>
      </c>
      <c r="C72" s="24">
        <v>0.12618296529968501</v>
      </c>
      <c r="D72" s="24">
        <v>1.2618296529968501E-2</v>
      </c>
      <c r="E72" s="24">
        <v>9.4637223974763408E-3</v>
      </c>
      <c r="F72" s="24">
        <v>5.9936908517350201E-2</v>
      </c>
      <c r="G72" s="3">
        <v>317</v>
      </c>
      <c r="H72" s="51">
        <f t="shared" si="1"/>
        <v>0.917981072555205</v>
      </c>
    </row>
    <row r="73" spans="1:8" x14ac:dyDescent="0.35">
      <c r="A73" s="28" t="s">
        <v>76</v>
      </c>
      <c r="B73" s="24">
        <v>0.91536050156739801</v>
      </c>
      <c r="C73" s="24">
        <v>5.9561128526645801E-2</v>
      </c>
      <c r="D73" s="24">
        <v>9.4043887147335394E-3</v>
      </c>
      <c r="E73" s="24">
        <v>3.1347962382445101E-3</v>
      </c>
      <c r="F73" s="24">
        <v>1.2539184952978099E-2</v>
      </c>
      <c r="G73" s="3">
        <v>319</v>
      </c>
      <c r="H73" s="51">
        <f t="shared" si="1"/>
        <v>0.97492163009404376</v>
      </c>
    </row>
    <row r="74" spans="1:8" x14ac:dyDescent="0.35">
      <c r="A74" s="28" t="s">
        <v>77</v>
      </c>
      <c r="B74" s="24">
        <v>0.95</v>
      </c>
      <c r="C74" s="24">
        <v>4.6875E-2</v>
      </c>
      <c r="D74" s="24">
        <v>0</v>
      </c>
      <c r="E74" s="24">
        <v>0</v>
      </c>
      <c r="F74" s="24">
        <v>3.1250000000000002E-3</v>
      </c>
      <c r="G74" s="3">
        <v>320</v>
      </c>
      <c r="H74" s="51">
        <f t="shared" si="1"/>
        <v>0.99687499999999996</v>
      </c>
    </row>
    <row r="75" spans="1:8" ht="43.5" x14ac:dyDescent="0.35">
      <c r="A75" s="28" t="s">
        <v>78</v>
      </c>
      <c r="B75" s="24">
        <v>0.81761006289308202</v>
      </c>
      <c r="C75" s="24">
        <v>0.13522012578616399</v>
      </c>
      <c r="D75" s="24">
        <v>6.2893081761006301E-3</v>
      </c>
      <c r="E75" s="24">
        <v>3.1446540880503099E-3</v>
      </c>
      <c r="F75" s="24">
        <v>3.77358490566038E-2</v>
      </c>
      <c r="G75" s="3">
        <v>318</v>
      </c>
      <c r="H75" s="51">
        <f t="shared" si="1"/>
        <v>0.95283018867924607</v>
      </c>
    </row>
    <row r="76" spans="1:8" ht="29" x14ac:dyDescent="0.35">
      <c r="A76" s="28" t="s">
        <v>79</v>
      </c>
      <c r="B76" s="24">
        <v>0.63636363636363602</v>
      </c>
      <c r="C76" s="24">
        <v>0.20062695924764901</v>
      </c>
      <c r="D76" s="24">
        <v>6.8965517241379296E-2</v>
      </c>
      <c r="E76" s="24">
        <v>4.70219435736677E-2</v>
      </c>
      <c r="F76" s="24">
        <v>4.70219435736677E-2</v>
      </c>
      <c r="G76" s="3">
        <v>319</v>
      </c>
      <c r="H76" s="51">
        <f t="shared" si="1"/>
        <v>0.83699059561128508</v>
      </c>
    </row>
    <row r="77" spans="1:8" ht="43.5" x14ac:dyDescent="0.35">
      <c r="A77" s="28" t="s">
        <v>80</v>
      </c>
      <c r="B77" s="24">
        <v>0.92767295597484301</v>
      </c>
      <c r="C77" s="24">
        <v>6.2893081761006303E-2</v>
      </c>
      <c r="D77" s="24">
        <v>6.2893081761006301E-3</v>
      </c>
      <c r="E77" s="24">
        <v>3.1446540880503099E-3</v>
      </c>
      <c r="F77" s="24">
        <v>0</v>
      </c>
      <c r="G77" s="3">
        <v>318</v>
      </c>
      <c r="H77" s="51">
        <f t="shared" si="1"/>
        <v>0.99056603773584928</v>
      </c>
    </row>
    <row r="78" spans="1:8" ht="29" x14ac:dyDescent="0.35">
      <c r="A78" s="27" t="s">
        <v>81</v>
      </c>
      <c r="B78" s="23">
        <v>0.825949367088608</v>
      </c>
      <c r="C78" s="23">
        <v>0.10126582278481</v>
      </c>
      <c r="D78" s="23">
        <v>1.8987341772151899E-2</v>
      </c>
      <c r="E78" s="23">
        <v>6.3291139240506302E-3</v>
      </c>
      <c r="F78" s="23">
        <v>4.7468354430379701E-2</v>
      </c>
      <c r="G78" s="25">
        <v>316</v>
      </c>
      <c r="H78" s="51">
        <f t="shared" si="1"/>
        <v>0.927215189873418</v>
      </c>
    </row>
    <row r="79" spans="1:8" ht="29" x14ac:dyDescent="0.35">
      <c r="A79" s="27" t="s">
        <v>82</v>
      </c>
      <c r="B79" s="23">
        <v>0.65615141955835998</v>
      </c>
      <c r="C79" s="23">
        <v>0.205047318611987</v>
      </c>
      <c r="D79" s="23">
        <v>5.3627760252365902E-2</v>
      </c>
      <c r="E79" s="23">
        <v>1.8927444794952699E-2</v>
      </c>
      <c r="F79" s="23">
        <v>6.6246056782334403E-2</v>
      </c>
      <c r="G79" s="25">
        <v>317</v>
      </c>
      <c r="H79" s="51">
        <f t="shared" si="1"/>
        <v>0.86119873817034698</v>
      </c>
    </row>
    <row r="80" spans="1:8" ht="43.5" x14ac:dyDescent="0.35">
      <c r="A80" s="27" t="s">
        <v>83</v>
      </c>
      <c r="B80" s="23">
        <v>0.55031446540880502</v>
      </c>
      <c r="C80" s="23">
        <v>0.24213836477987399</v>
      </c>
      <c r="D80" s="23">
        <v>9.1194968553459099E-2</v>
      </c>
      <c r="E80" s="23">
        <v>8.4905660377358499E-2</v>
      </c>
      <c r="F80" s="23">
        <v>3.1446540880503103E-2</v>
      </c>
      <c r="G80" s="25">
        <v>318</v>
      </c>
      <c r="H80" s="51">
        <f t="shared" si="1"/>
        <v>0.79245283018867907</v>
      </c>
    </row>
    <row r="81" spans="1:8" ht="29" x14ac:dyDescent="0.35">
      <c r="A81" s="27" t="s">
        <v>84</v>
      </c>
      <c r="B81" s="23">
        <v>0.81388012618296501</v>
      </c>
      <c r="C81" s="23">
        <v>0.12618296529968501</v>
      </c>
      <c r="D81" s="23">
        <v>2.8391167192429002E-2</v>
      </c>
      <c r="E81" s="23">
        <v>1.2618296529968501E-2</v>
      </c>
      <c r="F81" s="23">
        <v>1.8927444794952699E-2</v>
      </c>
      <c r="G81" s="25">
        <v>317</v>
      </c>
      <c r="H81" s="51">
        <f t="shared" si="1"/>
        <v>0.94006309148264999</v>
      </c>
    </row>
    <row r="82" spans="1:8" ht="29" x14ac:dyDescent="0.35">
      <c r="A82" s="27" t="s">
        <v>85</v>
      </c>
      <c r="B82" s="23">
        <v>0.92452830188679203</v>
      </c>
      <c r="C82" s="23">
        <v>5.6603773584905703E-2</v>
      </c>
      <c r="D82" s="23">
        <v>9.4339622641509396E-3</v>
      </c>
      <c r="E82" s="23">
        <v>3.1446540880503099E-3</v>
      </c>
      <c r="F82" s="23">
        <v>6.2893081761006301E-3</v>
      </c>
      <c r="G82" s="25">
        <v>318</v>
      </c>
      <c r="H82" s="51">
        <f t="shared" si="1"/>
        <v>0.98113207547169767</v>
      </c>
    </row>
    <row r="83" spans="1:8" ht="43.5" x14ac:dyDescent="0.35">
      <c r="A83" s="28" t="s">
        <v>86</v>
      </c>
      <c r="B83" s="24">
        <v>0.51111111111111096</v>
      </c>
      <c r="C83" s="24">
        <v>0.241269841269841</v>
      </c>
      <c r="D83" s="24">
        <v>0.12380952380952399</v>
      </c>
      <c r="E83" s="24">
        <v>9.2063492063492097E-2</v>
      </c>
      <c r="F83" s="24">
        <v>3.1746031746031703E-2</v>
      </c>
      <c r="G83" s="26">
        <v>315</v>
      </c>
      <c r="H83" s="51">
        <f t="shared" si="1"/>
        <v>0.75238095238095193</v>
      </c>
    </row>
    <row r="84" spans="1:8" ht="58" x14ac:dyDescent="0.35">
      <c r="A84" s="28" t="s">
        <v>87</v>
      </c>
      <c r="B84" s="24">
        <v>0.689873417721519</v>
      </c>
      <c r="C84" s="24">
        <v>0.177215189873418</v>
      </c>
      <c r="D84" s="24">
        <v>6.6455696202531597E-2</v>
      </c>
      <c r="E84" s="24">
        <v>4.1139240506329097E-2</v>
      </c>
      <c r="F84" s="24">
        <v>2.53164556962025E-2</v>
      </c>
      <c r="G84" s="26">
        <v>316</v>
      </c>
      <c r="H84" s="51">
        <f t="shared" si="1"/>
        <v>0.867088607594937</v>
      </c>
    </row>
    <row r="85" spans="1:8" ht="29" x14ac:dyDescent="0.35">
      <c r="A85" s="28" t="s">
        <v>88</v>
      </c>
      <c r="B85" s="24">
        <v>0.83911671924290199</v>
      </c>
      <c r="C85" s="24">
        <v>0.107255520504732</v>
      </c>
      <c r="D85" s="24">
        <v>3.7854889589905398E-2</v>
      </c>
      <c r="E85" s="24">
        <v>6.3091482649842304E-3</v>
      </c>
      <c r="F85" s="24">
        <v>9.4637223974763408E-3</v>
      </c>
      <c r="G85" s="26">
        <v>317</v>
      </c>
      <c r="H85" s="51">
        <f t="shared" si="1"/>
        <v>0.94637223974763396</v>
      </c>
    </row>
    <row r="86" spans="1:8" ht="29" x14ac:dyDescent="0.35">
      <c r="A86" s="28" t="s">
        <v>89</v>
      </c>
      <c r="B86" s="24">
        <v>0.829113924050633</v>
      </c>
      <c r="C86" s="24">
        <v>9.1772151898734194E-2</v>
      </c>
      <c r="D86" s="24">
        <v>2.2151898734177201E-2</v>
      </c>
      <c r="E86" s="24">
        <v>1.8987341772151899E-2</v>
      </c>
      <c r="F86" s="24">
        <v>3.7974683544303799E-2</v>
      </c>
      <c r="G86" s="26">
        <v>316</v>
      </c>
      <c r="H86" s="51">
        <f t="shared" si="1"/>
        <v>0.92088607594936722</v>
      </c>
    </row>
    <row r="87" spans="1:8" ht="43.5" x14ac:dyDescent="0.35">
      <c r="A87" s="28" t="s">
        <v>90</v>
      </c>
      <c r="B87" s="24">
        <v>0.77287066246056801</v>
      </c>
      <c r="C87" s="24">
        <v>0.13564668769716101</v>
      </c>
      <c r="D87" s="24">
        <v>4.1009463722397499E-2</v>
      </c>
      <c r="E87" s="24">
        <v>3.47003154574132E-2</v>
      </c>
      <c r="F87" s="24">
        <v>1.5772870662460602E-2</v>
      </c>
      <c r="G87" s="26">
        <v>317</v>
      </c>
      <c r="H87" s="51">
        <f t="shared" si="1"/>
        <v>0.90851735015772905</v>
      </c>
    </row>
    <row r="88" spans="1:8" ht="58" x14ac:dyDescent="0.35">
      <c r="A88" s="27" t="s">
        <v>91</v>
      </c>
      <c r="B88" s="23">
        <v>0.69841269841269804</v>
      </c>
      <c r="C88" s="23">
        <v>0.16507936507936499</v>
      </c>
      <c r="D88" s="23">
        <v>6.0317460317460297E-2</v>
      </c>
      <c r="E88" s="23">
        <v>3.8095238095238099E-2</v>
      </c>
      <c r="F88" s="23">
        <v>3.8095238095238099E-2</v>
      </c>
      <c r="G88" s="22">
        <v>315</v>
      </c>
      <c r="H88" s="51">
        <f t="shared" si="1"/>
        <v>0.86349206349206309</v>
      </c>
    </row>
    <row r="89" spans="1:8" ht="29" x14ac:dyDescent="0.35">
      <c r="A89" s="27" t="s">
        <v>92</v>
      </c>
      <c r="B89" s="23">
        <v>0.87261146496815301</v>
      </c>
      <c r="C89" s="23">
        <v>7.9617834394904496E-2</v>
      </c>
      <c r="D89" s="23">
        <v>1.9108280254777101E-2</v>
      </c>
      <c r="E89" s="23">
        <v>3.1847133757961798E-3</v>
      </c>
      <c r="F89" s="23">
        <v>2.54777070063694E-2</v>
      </c>
      <c r="G89" s="22">
        <v>314</v>
      </c>
      <c r="H89" s="51">
        <f t="shared" si="1"/>
        <v>0.95222929936305745</v>
      </c>
    </row>
    <row r="90" spans="1:8" ht="29" x14ac:dyDescent="0.35">
      <c r="A90" s="27" t="s">
        <v>93</v>
      </c>
      <c r="B90" s="23">
        <v>0.73333333333333295</v>
      </c>
      <c r="C90" s="23">
        <v>0.180952380952381</v>
      </c>
      <c r="D90" s="23">
        <v>4.4444444444444398E-2</v>
      </c>
      <c r="E90" s="23">
        <v>1.26984126984127E-2</v>
      </c>
      <c r="F90" s="23">
        <v>2.8571428571428598E-2</v>
      </c>
      <c r="G90" s="22">
        <v>315</v>
      </c>
      <c r="H90" s="51">
        <f t="shared" si="1"/>
        <v>0.91428571428571392</v>
      </c>
    </row>
    <row r="91" spans="1:8" ht="29" x14ac:dyDescent="0.35">
      <c r="A91" s="27" t="s">
        <v>94</v>
      </c>
      <c r="B91" s="23">
        <v>0.930379746835443</v>
      </c>
      <c r="C91" s="23">
        <v>4.7468354430379701E-2</v>
      </c>
      <c r="D91" s="23">
        <v>1.5822784810126601E-2</v>
      </c>
      <c r="E91" s="23">
        <v>0</v>
      </c>
      <c r="F91" s="23">
        <v>6.3291139240506302E-3</v>
      </c>
      <c r="G91" s="22">
        <v>316</v>
      </c>
      <c r="H91" s="51">
        <f t="shared" si="1"/>
        <v>0.97784810126582267</v>
      </c>
    </row>
    <row r="92" spans="1:8" ht="43.5" x14ac:dyDescent="0.35">
      <c r="A92" s="27" t="s">
        <v>95</v>
      </c>
      <c r="B92" s="23">
        <v>0.791139240506329</v>
      </c>
      <c r="C92" s="23">
        <v>0.14873417721519</v>
      </c>
      <c r="D92" s="23">
        <v>2.53164556962025E-2</v>
      </c>
      <c r="E92" s="23">
        <v>1.26582278481013E-2</v>
      </c>
      <c r="F92" s="23">
        <v>2.2151898734177201E-2</v>
      </c>
      <c r="G92" s="22">
        <v>316</v>
      </c>
      <c r="H92" s="51">
        <f t="shared" si="1"/>
        <v>0.939873417721519</v>
      </c>
    </row>
    <row r="93" spans="1:8" ht="43.5" x14ac:dyDescent="0.35">
      <c r="A93" s="27" t="s">
        <v>96</v>
      </c>
      <c r="B93" s="23">
        <v>0.88888888888888895</v>
      </c>
      <c r="C93" s="23">
        <v>7.9365079365079402E-2</v>
      </c>
      <c r="D93" s="23">
        <v>6.3492063492063501E-3</v>
      </c>
      <c r="E93" s="23">
        <v>6.3492063492063501E-3</v>
      </c>
      <c r="F93" s="23">
        <v>1.9047619047619001E-2</v>
      </c>
      <c r="G93" s="22">
        <v>315</v>
      </c>
      <c r="H93" s="51">
        <f t="shared" si="1"/>
        <v>0.96825396825396837</v>
      </c>
    </row>
    <row r="94" spans="1:8" ht="29" x14ac:dyDescent="0.35">
      <c r="A94" s="27" t="s">
        <v>97</v>
      </c>
      <c r="B94" s="23">
        <v>0.91082802547770703</v>
      </c>
      <c r="C94" s="23">
        <v>6.6878980891719703E-2</v>
      </c>
      <c r="D94" s="23">
        <v>1.27388535031847E-2</v>
      </c>
      <c r="E94" s="23">
        <v>0</v>
      </c>
      <c r="F94" s="23">
        <v>9.5541401273885294E-3</v>
      </c>
      <c r="G94" s="22">
        <v>314</v>
      </c>
      <c r="H94" s="51">
        <f t="shared" si="1"/>
        <v>0.97770700636942676</v>
      </c>
    </row>
    <row r="95" spans="1:8" ht="43.5" x14ac:dyDescent="0.35">
      <c r="A95" s="27" t="s">
        <v>98</v>
      </c>
      <c r="B95" s="23">
        <v>0.65079365079365104</v>
      </c>
      <c r="C95" s="23">
        <v>0.136507936507936</v>
      </c>
      <c r="D95" s="23">
        <v>8.8888888888888906E-2</v>
      </c>
      <c r="E95" s="23">
        <v>7.6190476190476197E-2</v>
      </c>
      <c r="F95" s="23">
        <v>4.7619047619047603E-2</v>
      </c>
      <c r="G95" s="22">
        <v>315</v>
      </c>
      <c r="H95" s="51">
        <f t="shared" si="1"/>
        <v>0.78730158730158706</v>
      </c>
    </row>
    <row r="96" spans="1:8" ht="58" x14ac:dyDescent="0.35">
      <c r="A96" s="28" t="s">
        <v>99</v>
      </c>
      <c r="B96" s="24">
        <v>0.794303797468354</v>
      </c>
      <c r="C96" s="24">
        <v>9.49367088607595E-2</v>
      </c>
      <c r="D96" s="24">
        <v>3.1645569620253199E-3</v>
      </c>
      <c r="E96" s="24">
        <v>9.4936708860759497E-3</v>
      </c>
      <c r="F96" s="24">
        <v>9.8101265822784806E-2</v>
      </c>
      <c r="G96" s="3">
        <v>316</v>
      </c>
      <c r="H96" s="51">
        <f t="shared" si="1"/>
        <v>0.88924050632911356</v>
      </c>
    </row>
    <row r="97" spans="1:8" ht="43.5" x14ac:dyDescent="0.35">
      <c r="A97" s="28" t="s">
        <v>100</v>
      </c>
      <c r="B97" s="24">
        <v>0.90851735015772905</v>
      </c>
      <c r="C97" s="24">
        <v>5.9936908517350201E-2</v>
      </c>
      <c r="D97" s="24">
        <v>9.4637223974763408E-3</v>
      </c>
      <c r="E97" s="24">
        <v>3.15457413249211E-3</v>
      </c>
      <c r="F97" s="24">
        <v>1.8927444794952699E-2</v>
      </c>
      <c r="G97" s="3">
        <v>317</v>
      </c>
      <c r="H97" s="51">
        <f t="shared" si="1"/>
        <v>0.96845425867507928</v>
      </c>
    </row>
    <row r="98" spans="1:8" ht="29" x14ac:dyDescent="0.35">
      <c r="A98" s="28" t="s">
        <v>101</v>
      </c>
      <c r="B98" s="24">
        <v>0.91823899371069195</v>
      </c>
      <c r="C98" s="24">
        <v>6.9182389937106903E-2</v>
      </c>
      <c r="D98" s="24">
        <v>6.2893081761006301E-3</v>
      </c>
      <c r="E98" s="24">
        <v>0</v>
      </c>
      <c r="F98" s="24">
        <v>6.2893081761006301E-3</v>
      </c>
      <c r="G98" s="3">
        <v>318</v>
      </c>
      <c r="H98" s="51">
        <f t="shared" si="1"/>
        <v>0.98742138364779886</v>
      </c>
    </row>
    <row r="99" spans="1:8" ht="29" x14ac:dyDescent="0.35">
      <c r="A99" s="28" t="s">
        <v>102</v>
      </c>
      <c r="B99" s="24">
        <v>0.90536277602523696</v>
      </c>
      <c r="C99" s="24">
        <v>6.9400630914826497E-2</v>
      </c>
      <c r="D99" s="24">
        <v>9.4637223974763408E-3</v>
      </c>
      <c r="E99" s="24">
        <v>3.15457413249211E-3</v>
      </c>
      <c r="F99" s="24">
        <v>1.2618296529968501E-2</v>
      </c>
      <c r="G99" s="3">
        <v>317</v>
      </c>
      <c r="H99" s="51">
        <f t="shared" si="1"/>
        <v>0.97476340694006347</v>
      </c>
    </row>
    <row r="100" spans="1:8" x14ac:dyDescent="0.35">
      <c r="A100" s="28" t="s">
        <v>103</v>
      </c>
      <c r="B100" s="24">
        <v>0.908227848101266</v>
      </c>
      <c r="C100" s="24">
        <v>6.6455696202531597E-2</v>
      </c>
      <c r="D100" s="24">
        <v>1.5822784810126601E-2</v>
      </c>
      <c r="E100" s="24">
        <v>0</v>
      </c>
      <c r="F100" s="24">
        <v>9.4936708860759497E-3</v>
      </c>
      <c r="G100" s="3">
        <v>316</v>
      </c>
      <c r="H100" s="51">
        <f t="shared" si="1"/>
        <v>0.97468354430379756</v>
      </c>
    </row>
    <row r="101" spans="1:8" x14ac:dyDescent="0.35">
      <c r="A101" s="28" t="s">
        <v>104</v>
      </c>
      <c r="B101" s="24">
        <v>0.76971608832807603</v>
      </c>
      <c r="C101" s="24">
        <v>0.16719242902208201</v>
      </c>
      <c r="D101" s="24">
        <v>4.41640378548896E-2</v>
      </c>
      <c r="E101" s="24">
        <v>6.3091482649842304E-3</v>
      </c>
      <c r="F101" s="24">
        <v>1.2618296529968501E-2</v>
      </c>
      <c r="G101" s="3">
        <v>317</v>
      </c>
      <c r="H101" s="51">
        <f t="shared" si="1"/>
        <v>0.93690851735015801</v>
      </c>
    </row>
    <row r="102" spans="1:8" ht="29" x14ac:dyDescent="0.35">
      <c r="A102" s="28" t="s">
        <v>105</v>
      </c>
      <c r="B102" s="24">
        <v>0.556962025316456</v>
      </c>
      <c r="C102" s="24">
        <v>0.183544303797468</v>
      </c>
      <c r="D102" s="24">
        <v>0.132911392405063</v>
      </c>
      <c r="E102" s="24">
        <v>5.3797468354430403E-2</v>
      </c>
      <c r="F102" s="24">
        <v>7.2784810126582306E-2</v>
      </c>
      <c r="G102" s="3">
        <v>316</v>
      </c>
      <c r="H102" s="51">
        <f t="shared" si="1"/>
        <v>0.740506329113924</v>
      </c>
    </row>
    <row r="103" spans="1:8" ht="43.5" x14ac:dyDescent="0.35">
      <c r="A103" s="28" t="s">
        <v>106</v>
      </c>
      <c r="B103" s="24">
        <v>0.83280757097791802</v>
      </c>
      <c r="C103" s="24">
        <v>0.116719242902208</v>
      </c>
      <c r="D103" s="24">
        <v>3.1545741324921099E-2</v>
      </c>
      <c r="E103" s="24">
        <v>6.3091482649842304E-3</v>
      </c>
      <c r="F103" s="24">
        <v>1.2618296529968501E-2</v>
      </c>
      <c r="G103" s="3">
        <v>317</v>
      </c>
      <c r="H103" s="51">
        <f t="shared" si="1"/>
        <v>0.94952681388012605</v>
      </c>
    </row>
    <row r="104" spans="1:8" x14ac:dyDescent="0.35">
      <c r="A104" s="17" t="s">
        <v>52</v>
      </c>
      <c r="B104" s="18">
        <f>AVERAGE(B51:B103)</f>
        <v>0.80436884585478108</v>
      </c>
      <c r="C104" s="9"/>
      <c r="D104" s="9"/>
      <c r="E104" s="9"/>
      <c r="F104" s="9"/>
      <c r="G104" s="19"/>
      <c r="H104" s="52">
        <f>AVERAGE(H51:H103)</f>
        <v>0.92797798773054696</v>
      </c>
    </row>
    <row r="106" spans="1:8" x14ac:dyDescent="0.35">
      <c r="A106" s="6" t="s">
        <v>511</v>
      </c>
    </row>
    <row r="107" spans="1:8" x14ac:dyDescent="0.35">
      <c r="A107">
        <f>SUM('[2]R1.1'!A36,'[2]R1.2'!A36,'[2]R1.3'!A36,'[2]R1.4'!A36,'[2]R1.5'!A36,'[2]R1.6'!A36,'[2]R1.7'!A36,'[2]R1.8'!A36,'[2]R1.9'!A36,'[2]R2.1'!A36,'[2]R2.1'!A36,'[2]R2.2'!A36,'[2]R2.2'!A36,'[2]R2.3'!A36,'[2]R2.4'!A36,'[2]R2.5'!A36,'[2]R2.6'!A36,'[2]R2.7'!A36,'[2]R2.8'!A36,'[2]R2.9'!A36,'[2]R2.10'!A36,'[2]R2.11'!A38,'[2]R2.12'!A36,'[2]R2.13'!A23,'[2]R2.14'!A36,'[2]R2.15'!A36,'[2]R2.16'!A36,'[2]R2.17'!A36,'[2]R2.18'!A36,'[2]R3.1'!A36,'[2]R3.2'!A36,'[2]R3.3'!A36,'[2]R3.4'!A36,'[2]R3.5'!A36,'[2]R4.1'!A39,'[2]R4.2'!A36,'[2]R4.3'!A36,'[2]R4.4'!A36,'[2]R4.5'!A36,'[2]R5.1'!A36,'[2]R5.2'!A36,'[2]R5.3'!A36,'[2]R5.4'!A36,'[2]R5.5'!A36,'[2]R5.6'!A36,'[2]R5.7'!A36,'[2]R5.8'!A36,'[2]R6.1'!A36,'[2]R6.2'!A36,'[2]R6.3'!A36,'[2]R6.4'!A36,'[2]R6.5'!A36,'[2]R6.6'!A36,'[2]R6.7'!A36,'[2]R6.8'!A36)</f>
        <v>1096</v>
      </c>
    </row>
    <row r="110" spans="1:8" x14ac:dyDescent="0.35">
      <c r="A110" s="6" t="s">
        <v>107</v>
      </c>
    </row>
    <row r="111" spans="1:8" x14ac:dyDescent="0.35">
      <c r="A111">
        <f>SUM([2]EndSurvey!A34)</f>
        <v>29</v>
      </c>
    </row>
    <row r="113" spans="1:1" x14ac:dyDescent="0.35">
      <c r="A113" s="4" t="s">
        <v>14</v>
      </c>
    </row>
    <row r="114" spans="1:1" x14ac:dyDescent="0.35">
      <c r="A114" s="35">
        <f>SUM(A48,A107,A111)</f>
        <v>2007</v>
      </c>
    </row>
  </sheetData>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3E0CB-1ACC-439F-B754-34D128D16542}">
  <dimension ref="A1:I107"/>
  <sheetViews>
    <sheetView tabSelected="1" workbookViewId="0">
      <selection activeCell="I31" sqref="I31"/>
    </sheetView>
  </sheetViews>
  <sheetFormatPr defaultRowHeight="14.5" x14ac:dyDescent="0.35"/>
  <cols>
    <col min="1" max="1" width="34" customWidth="1"/>
    <col min="2" max="2" width="17.6328125" customWidth="1"/>
    <col min="3" max="3" width="15.08984375" customWidth="1"/>
    <col min="4" max="4" width="15.453125" customWidth="1"/>
    <col min="5" max="5" width="15.08984375" customWidth="1"/>
    <col min="6" max="6" width="15.6328125" customWidth="1"/>
    <col min="8" max="8" width="52.36328125" customWidth="1"/>
    <col min="9" max="9" width="62.81640625" customWidth="1"/>
  </cols>
  <sheetData>
    <row r="1" spans="1:9" ht="84.5" customHeight="1" x14ac:dyDescent="0.35">
      <c r="A1" s="36" t="s">
        <v>108</v>
      </c>
      <c r="B1" s="36" t="s">
        <v>465</v>
      </c>
      <c r="C1" s="36" t="s">
        <v>466</v>
      </c>
      <c r="D1" s="36" t="s">
        <v>467</v>
      </c>
      <c r="E1" s="36" t="s">
        <v>468</v>
      </c>
      <c r="F1" s="36" t="s">
        <v>469</v>
      </c>
      <c r="H1" s="36" t="s">
        <v>513</v>
      </c>
      <c r="I1" s="36" t="s">
        <v>470</v>
      </c>
    </row>
    <row r="2" spans="1:9" x14ac:dyDescent="0.35">
      <c r="A2" s="22" t="s">
        <v>109</v>
      </c>
      <c r="B2" s="38">
        <v>1.1000000000000001</v>
      </c>
      <c r="C2" s="38">
        <v>1.1000000000000001</v>
      </c>
      <c r="D2" s="38" t="s">
        <v>110</v>
      </c>
      <c r="E2" s="38">
        <v>1.1000000000000001</v>
      </c>
      <c r="F2" s="38" t="s">
        <v>111</v>
      </c>
      <c r="G2" s="20"/>
      <c r="H2" s="27" t="s">
        <v>112</v>
      </c>
      <c r="I2" s="27" t="s">
        <v>112</v>
      </c>
    </row>
    <row r="3" spans="1:9" ht="43.5" x14ac:dyDescent="0.35">
      <c r="A3" s="22" t="s">
        <v>113</v>
      </c>
      <c r="B3" s="38">
        <v>1.2</v>
      </c>
      <c r="C3" s="38">
        <v>1.2</v>
      </c>
      <c r="D3" s="38" t="s">
        <v>114</v>
      </c>
      <c r="E3" s="38">
        <v>1.2</v>
      </c>
      <c r="F3" s="38" t="s">
        <v>115</v>
      </c>
      <c r="G3" s="20"/>
      <c r="H3" s="48" t="s">
        <v>514</v>
      </c>
      <c r="I3" s="27" t="s">
        <v>116</v>
      </c>
    </row>
    <row r="4" spans="1:9" x14ac:dyDescent="0.35">
      <c r="A4" s="22" t="s">
        <v>117</v>
      </c>
      <c r="B4" s="38">
        <v>1.3</v>
      </c>
      <c r="C4" s="38">
        <v>1.3</v>
      </c>
      <c r="D4" s="38" t="s">
        <v>118</v>
      </c>
      <c r="E4" s="38">
        <v>1.3</v>
      </c>
      <c r="F4" s="38" t="s">
        <v>119</v>
      </c>
      <c r="G4" s="20"/>
      <c r="H4" s="10" t="s">
        <v>515</v>
      </c>
      <c r="I4" s="27" t="s">
        <v>120</v>
      </c>
    </row>
    <row r="5" spans="1:9" x14ac:dyDescent="0.35">
      <c r="A5" s="22" t="s">
        <v>121</v>
      </c>
      <c r="B5" s="38">
        <v>1.4</v>
      </c>
      <c r="C5" s="38">
        <v>1.4</v>
      </c>
      <c r="D5" s="38" t="s">
        <v>122</v>
      </c>
      <c r="E5" s="38">
        <v>1.4</v>
      </c>
      <c r="F5" s="38" t="s">
        <v>123</v>
      </c>
      <c r="G5" s="20"/>
      <c r="H5" s="27" t="s">
        <v>112</v>
      </c>
      <c r="I5" s="27" t="s">
        <v>112</v>
      </c>
    </row>
    <row r="6" spans="1:9" ht="43.5" x14ac:dyDescent="0.35">
      <c r="A6" s="22" t="s">
        <v>124</v>
      </c>
      <c r="B6" s="38">
        <v>1.5</v>
      </c>
      <c r="C6" s="38">
        <v>1.5</v>
      </c>
      <c r="D6" s="38" t="s">
        <v>125</v>
      </c>
      <c r="E6" s="38">
        <v>1.5</v>
      </c>
      <c r="F6" s="38" t="s">
        <v>126</v>
      </c>
      <c r="G6" s="20"/>
      <c r="H6" s="48" t="s">
        <v>516</v>
      </c>
      <c r="I6" s="27" t="s">
        <v>127</v>
      </c>
    </row>
    <row r="7" spans="1:9" ht="29" x14ac:dyDescent="0.35">
      <c r="A7" s="22" t="s">
        <v>128</v>
      </c>
      <c r="B7" s="38">
        <v>1.6</v>
      </c>
      <c r="C7" s="38">
        <v>1.6</v>
      </c>
      <c r="D7" s="38" t="s">
        <v>129</v>
      </c>
      <c r="E7" s="38">
        <v>1.6</v>
      </c>
      <c r="F7" s="38" t="s">
        <v>130</v>
      </c>
      <c r="G7" s="20"/>
      <c r="H7" s="10" t="s">
        <v>517</v>
      </c>
      <c r="I7" s="27" t="s">
        <v>131</v>
      </c>
    </row>
    <row r="8" spans="1:9" x14ac:dyDescent="0.35">
      <c r="A8" s="22" t="s">
        <v>132</v>
      </c>
      <c r="B8" s="42" t="s">
        <v>133</v>
      </c>
      <c r="C8" s="42" t="s">
        <v>133</v>
      </c>
      <c r="D8" s="42" t="s">
        <v>133</v>
      </c>
      <c r="E8" s="38">
        <v>1.7</v>
      </c>
      <c r="F8" s="38" t="s">
        <v>134</v>
      </c>
      <c r="G8" s="20"/>
      <c r="H8" s="49" t="s">
        <v>133</v>
      </c>
      <c r="I8" s="27" t="s">
        <v>518</v>
      </c>
    </row>
    <row r="9" spans="1:9" ht="29" x14ac:dyDescent="0.35">
      <c r="A9" s="3" t="s">
        <v>135</v>
      </c>
      <c r="B9" s="40">
        <v>2.1</v>
      </c>
      <c r="C9" s="40">
        <v>2.1</v>
      </c>
      <c r="D9" s="40" t="s">
        <v>136</v>
      </c>
      <c r="E9" s="40">
        <v>2.2000000000000002</v>
      </c>
      <c r="F9" s="40" t="s">
        <v>137</v>
      </c>
      <c r="H9" s="28" t="s">
        <v>519</v>
      </c>
      <c r="I9" s="28" t="s">
        <v>138</v>
      </c>
    </row>
    <row r="10" spans="1:9" ht="29" x14ac:dyDescent="0.35">
      <c r="A10" s="3" t="s">
        <v>139</v>
      </c>
      <c r="B10" s="43" t="s">
        <v>133</v>
      </c>
      <c r="C10" s="40">
        <v>2.2000000000000002</v>
      </c>
      <c r="D10" s="40" t="s">
        <v>140</v>
      </c>
      <c r="E10" s="40">
        <v>2.4</v>
      </c>
      <c r="F10" s="40" t="s">
        <v>141</v>
      </c>
      <c r="H10" s="28" t="s">
        <v>520</v>
      </c>
      <c r="I10" s="28" t="s">
        <v>112</v>
      </c>
    </row>
    <row r="11" spans="1:9" ht="29" x14ac:dyDescent="0.35">
      <c r="A11" s="3" t="s">
        <v>142</v>
      </c>
      <c r="B11" s="40">
        <v>2.2000000000000002</v>
      </c>
      <c r="C11" s="40">
        <v>2.2999999999999998</v>
      </c>
      <c r="D11" s="40" t="s">
        <v>143</v>
      </c>
      <c r="E11" s="40">
        <v>2.5</v>
      </c>
      <c r="F11" s="40" t="s">
        <v>144</v>
      </c>
      <c r="H11" s="28" t="s">
        <v>521</v>
      </c>
      <c r="I11" s="28" t="s">
        <v>145</v>
      </c>
    </row>
    <row r="12" spans="1:9" x14ac:dyDescent="0.35">
      <c r="A12" s="3" t="s">
        <v>146</v>
      </c>
      <c r="B12" s="40">
        <v>2.2999999999999998</v>
      </c>
      <c r="C12" s="40">
        <v>2.4</v>
      </c>
      <c r="D12" s="40" t="s">
        <v>147</v>
      </c>
      <c r="E12" s="40">
        <v>2.7</v>
      </c>
      <c r="F12" s="40" t="s">
        <v>148</v>
      </c>
      <c r="H12" s="28" t="s">
        <v>522</v>
      </c>
      <c r="I12" s="28" t="s">
        <v>112</v>
      </c>
    </row>
    <row r="13" spans="1:9" x14ac:dyDescent="0.35">
      <c r="A13" s="3" t="s">
        <v>149</v>
      </c>
      <c r="B13" s="40">
        <v>2.4</v>
      </c>
      <c r="C13" s="40">
        <v>2.5</v>
      </c>
      <c r="D13" s="40" t="s">
        <v>150</v>
      </c>
      <c r="E13" s="40">
        <v>2.6</v>
      </c>
      <c r="F13" s="40" t="s">
        <v>151</v>
      </c>
      <c r="H13" s="28" t="s">
        <v>112</v>
      </c>
      <c r="I13" s="28" t="s">
        <v>112</v>
      </c>
    </row>
    <row r="14" spans="1:9" x14ac:dyDescent="0.35">
      <c r="A14" s="3" t="s">
        <v>152</v>
      </c>
      <c r="B14" s="40">
        <v>2.5</v>
      </c>
      <c r="C14" s="40">
        <v>2.6</v>
      </c>
      <c r="D14" s="40" t="s">
        <v>153</v>
      </c>
      <c r="E14" s="40">
        <v>2.8</v>
      </c>
      <c r="F14" s="40" t="s">
        <v>154</v>
      </c>
      <c r="H14" s="28" t="s">
        <v>523</v>
      </c>
      <c r="I14" s="28" t="s">
        <v>112</v>
      </c>
    </row>
    <row r="15" spans="1:9" x14ac:dyDescent="0.35">
      <c r="A15" s="3" t="s">
        <v>155</v>
      </c>
      <c r="B15" s="40">
        <v>2.6</v>
      </c>
      <c r="C15" s="40">
        <v>2.7</v>
      </c>
      <c r="D15" s="40" t="s">
        <v>156</v>
      </c>
      <c r="E15" s="40">
        <v>2.1</v>
      </c>
      <c r="F15" s="40" t="s">
        <v>157</v>
      </c>
      <c r="H15" s="28" t="s">
        <v>524</v>
      </c>
      <c r="I15" s="28" t="s">
        <v>158</v>
      </c>
    </row>
    <row r="16" spans="1:9" ht="29" x14ac:dyDescent="0.35">
      <c r="A16" s="3" t="s">
        <v>159</v>
      </c>
      <c r="B16" s="40">
        <v>2.7</v>
      </c>
      <c r="C16" s="40">
        <v>2.8</v>
      </c>
      <c r="D16" s="40" t="s">
        <v>160</v>
      </c>
      <c r="E16" s="40">
        <v>2.2999999999999998</v>
      </c>
      <c r="F16" s="40" t="s">
        <v>161</v>
      </c>
      <c r="H16" s="28" t="s">
        <v>525</v>
      </c>
      <c r="I16" s="28" t="s">
        <v>162</v>
      </c>
    </row>
    <row r="17" spans="1:9" ht="29" x14ac:dyDescent="0.35">
      <c r="A17" s="3" t="s">
        <v>163</v>
      </c>
      <c r="B17" s="40">
        <v>2.8</v>
      </c>
      <c r="C17" s="40">
        <v>2.9</v>
      </c>
      <c r="D17" s="40" t="s">
        <v>164</v>
      </c>
      <c r="E17" s="43" t="s">
        <v>133</v>
      </c>
      <c r="F17" s="43" t="s">
        <v>133</v>
      </c>
      <c r="H17" s="28" t="s">
        <v>526</v>
      </c>
      <c r="I17" s="28" t="s">
        <v>527</v>
      </c>
    </row>
    <row r="18" spans="1:9" ht="29" x14ac:dyDescent="0.35">
      <c r="A18" s="3" t="s">
        <v>166</v>
      </c>
      <c r="B18" s="40">
        <v>2.9</v>
      </c>
      <c r="C18" s="46" t="s">
        <v>167</v>
      </c>
      <c r="D18" s="40" t="s">
        <v>168</v>
      </c>
      <c r="E18" s="46" t="s">
        <v>169</v>
      </c>
      <c r="F18" s="40" t="s">
        <v>170</v>
      </c>
      <c r="H18" s="28" t="s">
        <v>528</v>
      </c>
      <c r="I18" s="28" t="s">
        <v>112</v>
      </c>
    </row>
    <row r="19" spans="1:9" ht="43.5" x14ac:dyDescent="0.35">
      <c r="A19" s="22" t="s">
        <v>171</v>
      </c>
      <c r="B19" s="38">
        <v>3.1</v>
      </c>
      <c r="C19" s="38">
        <v>3.1</v>
      </c>
      <c r="D19" s="38" t="s">
        <v>172</v>
      </c>
      <c r="E19" s="38">
        <v>3.2</v>
      </c>
      <c r="F19" s="38" t="s">
        <v>173</v>
      </c>
      <c r="G19" s="20"/>
      <c r="H19" s="27" t="s">
        <v>529</v>
      </c>
      <c r="I19" s="27" t="s">
        <v>174</v>
      </c>
    </row>
    <row r="20" spans="1:9" ht="29" x14ac:dyDescent="0.35">
      <c r="A20" s="22" t="s">
        <v>175</v>
      </c>
      <c r="B20" s="38">
        <v>3.2</v>
      </c>
      <c r="C20" s="38">
        <v>3.2</v>
      </c>
      <c r="D20" s="38" t="s">
        <v>176</v>
      </c>
      <c r="E20" s="38">
        <v>3.1</v>
      </c>
      <c r="F20" s="38" t="s">
        <v>177</v>
      </c>
      <c r="G20" s="20"/>
      <c r="H20" s="27" t="s">
        <v>530</v>
      </c>
      <c r="I20" s="27" t="s">
        <v>112</v>
      </c>
    </row>
    <row r="21" spans="1:9" ht="29" x14ac:dyDescent="0.35">
      <c r="A21" s="22" t="s">
        <v>178</v>
      </c>
      <c r="B21" s="38">
        <v>3.3</v>
      </c>
      <c r="C21" s="38">
        <v>3.3</v>
      </c>
      <c r="D21" s="38" t="s">
        <v>179</v>
      </c>
      <c r="E21" s="38">
        <v>3.3</v>
      </c>
      <c r="F21" s="38" t="s">
        <v>180</v>
      </c>
      <c r="G21" s="20"/>
      <c r="H21" s="27" t="s">
        <v>531</v>
      </c>
      <c r="I21" s="27" t="s">
        <v>181</v>
      </c>
    </row>
    <row r="22" spans="1:9" ht="29" x14ac:dyDescent="0.35">
      <c r="A22" s="22" t="s">
        <v>182</v>
      </c>
      <c r="B22" s="42" t="s">
        <v>133</v>
      </c>
      <c r="C22" s="38">
        <v>3.4</v>
      </c>
      <c r="D22" s="47" t="s">
        <v>183</v>
      </c>
      <c r="E22" s="38">
        <v>3.4</v>
      </c>
      <c r="F22" s="47" t="s">
        <v>184</v>
      </c>
      <c r="G22" s="20"/>
      <c r="H22" s="27" t="s">
        <v>532</v>
      </c>
      <c r="I22" s="27" t="s">
        <v>185</v>
      </c>
    </row>
    <row r="23" spans="1:9" x14ac:dyDescent="0.35">
      <c r="A23" s="22" t="s">
        <v>186</v>
      </c>
      <c r="B23" s="38">
        <v>3.4</v>
      </c>
      <c r="C23" s="38">
        <v>3.5</v>
      </c>
      <c r="D23" s="38" t="s">
        <v>187</v>
      </c>
      <c r="E23" s="38">
        <v>3.5</v>
      </c>
      <c r="F23" s="38" t="s">
        <v>188</v>
      </c>
      <c r="G23" s="20"/>
      <c r="H23" s="27" t="s">
        <v>112</v>
      </c>
      <c r="I23" s="27" t="s">
        <v>112</v>
      </c>
    </row>
    <row r="24" spans="1:9" x14ac:dyDescent="0.35">
      <c r="A24" s="22" t="s">
        <v>189</v>
      </c>
      <c r="B24" s="38">
        <v>3.5</v>
      </c>
      <c r="C24" s="38">
        <v>3.6</v>
      </c>
      <c r="D24" s="38" t="s">
        <v>190</v>
      </c>
      <c r="E24" s="38">
        <v>3.6</v>
      </c>
      <c r="F24" s="38" t="s">
        <v>191</v>
      </c>
      <c r="G24" s="20"/>
      <c r="H24" s="27" t="s">
        <v>112</v>
      </c>
      <c r="I24" s="27" t="s">
        <v>192</v>
      </c>
    </row>
    <row r="25" spans="1:9" x14ac:dyDescent="0.35">
      <c r="A25" s="3" t="s">
        <v>193</v>
      </c>
      <c r="B25" s="40">
        <v>4.0999999999999996</v>
      </c>
      <c r="C25" s="40">
        <v>4.0999999999999996</v>
      </c>
      <c r="D25" s="40" t="s">
        <v>194</v>
      </c>
      <c r="E25" s="40">
        <v>4.0999999999999996</v>
      </c>
      <c r="F25" s="40" t="s">
        <v>195</v>
      </c>
      <c r="H25" s="28" t="s">
        <v>531</v>
      </c>
      <c r="I25" s="28" t="s">
        <v>112</v>
      </c>
    </row>
    <row r="26" spans="1:9" x14ac:dyDescent="0.35">
      <c r="A26" s="3" t="s">
        <v>196</v>
      </c>
      <c r="B26" s="40">
        <v>4.2</v>
      </c>
      <c r="C26" s="40">
        <v>4.2</v>
      </c>
      <c r="D26" s="40" t="s">
        <v>197</v>
      </c>
      <c r="E26" s="40">
        <v>4.2</v>
      </c>
      <c r="F26" s="40" t="s">
        <v>198</v>
      </c>
      <c r="H26" s="28" t="s">
        <v>531</v>
      </c>
      <c r="I26" s="28" t="s">
        <v>199</v>
      </c>
    </row>
    <row r="27" spans="1:9" ht="29" x14ac:dyDescent="0.35">
      <c r="A27" s="3" t="s">
        <v>200</v>
      </c>
      <c r="B27" s="40">
        <v>4.3</v>
      </c>
      <c r="C27" s="40">
        <v>4.3</v>
      </c>
      <c r="D27" s="40" t="s">
        <v>201</v>
      </c>
      <c r="E27" s="40">
        <v>4.3</v>
      </c>
      <c r="F27" s="40" t="s">
        <v>202</v>
      </c>
      <c r="H27" s="28" t="s">
        <v>533</v>
      </c>
      <c r="I27" s="28" t="s">
        <v>203</v>
      </c>
    </row>
    <row r="28" spans="1:9" x14ac:dyDescent="0.35">
      <c r="A28" s="3" t="s">
        <v>204</v>
      </c>
      <c r="B28" s="40">
        <v>4.4000000000000004</v>
      </c>
      <c r="C28" s="40">
        <v>4.4000000000000004</v>
      </c>
      <c r="D28" s="40" t="s">
        <v>205</v>
      </c>
      <c r="E28" s="40">
        <v>4.4000000000000004</v>
      </c>
      <c r="F28" s="40" t="s">
        <v>206</v>
      </c>
      <c r="H28" s="28" t="s">
        <v>112</v>
      </c>
      <c r="I28" s="28" t="s">
        <v>112</v>
      </c>
    </row>
    <row r="29" spans="1:9" ht="29" x14ac:dyDescent="0.35">
      <c r="A29" s="3" t="s">
        <v>207</v>
      </c>
      <c r="B29" s="40">
        <v>4.5</v>
      </c>
      <c r="C29" s="40">
        <v>4.5</v>
      </c>
      <c r="D29" s="40" t="s">
        <v>208</v>
      </c>
      <c r="E29" s="40">
        <v>4.5</v>
      </c>
      <c r="F29" s="40" t="s">
        <v>209</v>
      </c>
      <c r="H29" s="28" t="s">
        <v>534</v>
      </c>
      <c r="I29" s="28" t="s">
        <v>210</v>
      </c>
    </row>
    <row r="30" spans="1:9" ht="29" x14ac:dyDescent="0.35">
      <c r="A30" s="3" t="s">
        <v>211</v>
      </c>
      <c r="B30" s="40">
        <v>4.5999999999999996</v>
      </c>
      <c r="C30" s="40">
        <v>4.5999999999999996</v>
      </c>
      <c r="D30" s="40" t="s">
        <v>212</v>
      </c>
      <c r="E30" s="40">
        <v>4.5999999999999996</v>
      </c>
      <c r="F30" s="40" t="s">
        <v>213</v>
      </c>
      <c r="H30" s="28" t="s">
        <v>112</v>
      </c>
      <c r="I30" s="28" t="s">
        <v>214</v>
      </c>
    </row>
    <row r="31" spans="1:9" ht="29" x14ac:dyDescent="0.35">
      <c r="A31" s="3" t="s">
        <v>595</v>
      </c>
      <c r="B31" s="40">
        <v>4.7</v>
      </c>
      <c r="C31" s="40">
        <v>4.7</v>
      </c>
      <c r="D31" s="40" t="s">
        <v>215</v>
      </c>
      <c r="E31" s="43" t="s">
        <v>133</v>
      </c>
      <c r="F31" s="43" t="s">
        <v>133</v>
      </c>
      <c r="H31" s="28" t="s">
        <v>535</v>
      </c>
      <c r="I31" s="28" t="s">
        <v>165</v>
      </c>
    </row>
    <row r="32" spans="1:9" ht="29" x14ac:dyDescent="0.35">
      <c r="A32" s="3" t="s">
        <v>216</v>
      </c>
      <c r="B32" s="40">
        <v>4.8</v>
      </c>
      <c r="C32" s="40">
        <v>4.8</v>
      </c>
      <c r="D32" s="40" t="s">
        <v>217</v>
      </c>
      <c r="E32" s="43" t="s">
        <v>133</v>
      </c>
      <c r="F32" s="43" t="s">
        <v>133</v>
      </c>
      <c r="H32" s="28" t="s">
        <v>535</v>
      </c>
      <c r="I32" s="28" t="s">
        <v>165</v>
      </c>
    </row>
    <row r="33" spans="1:9" ht="29" x14ac:dyDescent="0.35">
      <c r="A33" s="3" t="s">
        <v>218</v>
      </c>
      <c r="B33" s="40">
        <v>4.9000000000000004</v>
      </c>
      <c r="C33" s="40">
        <v>4.9000000000000004</v>
      </c>
      <c r="D33" s="40" t="s">
        <v>219</v>
      </c>
      <c r="E33" s="40">
        <v>4.7</v>
      </c>
      <c r="F33" s="40" t="s">
        <v>220</v>
      </c>
      <c r="H33" s="28" t="s">
        <v>536</v>
      </c>
      <c r="I33" s="28" t="s">
        <v>221</v>
      </c>
    </row>
    <row r="34" spans="1:9" ht="43.5" x14ac:dyDescent="0.35">
      <c r="A34" s="22" t="s">
        <v>222</v>
      </c>
      <c r="B34" s="38">
        <v>5.0999999999999996</v>
      </c>
      <c r="C34" s="38">
        <v>5.0999999999999996</v>
      </c>
      <c r="D34" s="38" t="s">
        <v>223</v>
      </c>
      <c r="E34" s="38">
        <v>5.0999999999999996</v>
      </c>
      <c r="F34" s="38" t="s">
        <v>224</v>
      </c>
      <c r="G34" s="20"/>
      <c r="H34" s="27" t="s">
        <v>537</v>
      </c>
      <c r="I34" s="27" t="s">
        <v>225</v>
      </c>
    </row>
    <row r="35" spans="1:9" x14ac:dyDescent="0.35">
      <c r="A35" s="22" t="s">
        <v>226</v>
      </c>
      <c r="B35" s="38">
        <v>5.2</v>
      </c>
      <c r="C35" s="38">
        <v>5.2</v>
      </c>
      <c r="D35" s="38" t="s">
        <v>227</v>
      </c>
      <c r="E35" s="38">
        <v>5.2</v>
      </c>
      <c r="F35" s="38" t="s">
        <v>228</v>
      </c>
      <c r="G35" s="20"/>
      <c r="H35" s="27" t="s">
        <v>112</v>
      </c>
      <c r="I35" s="27" t="s">
        <v>112</v>
      </c>
    </row>
    <row r="36" spans="1:9" ht="29" x14ac:dyDescent="0.35">
      <c r="A36" s="22" t="s">
        <v>229</v>
      </c>
      <c r="B36" s="38">
        <v>5.3</v>
      </c>
      <c r="C36" s="38">
        <v>5.3</v>
      </c>
      <c r="D36" s="38" t="s">
        <v>230</v>
      </c>
      <c r="E36" s="38">
        <v>5.3</v>
      </c>
      <c r="F36" s="38" t="s">
        <v>231</v>
      </c>
      <c r="G36" s="20"/>
      <c r="H36" s="27" t="s">
        <v>538</v>
      </c>
      <c r="I36" s="27" t="s">
        <v>232</v>
      </c>
    </row>
    <row r="37" spans="1:9" ht="29" x14ac:dyDescent="0.35">
      <c r="A37" s="22" t="s">
        <v>233</v>
      </c>
      <c r="B37" s="38">
        <v>5.4</v>
      </c>
      <c r="C37" s="38">
        <v>5.4</v>
      </c>
      <c r="D37" s="38" t="s">
        <v>234</v>
      </c>
      <c r="E37" s="38">
        <v>5.4</v>
      </c>
      <c r="F37" s="38" t="s">
        <v>235</v>
      </c>
      <c r="G37" s="20"/>
      <c r="H37" s="27" t="s">
        <v>539</v>
      </c>
      <c r="I37" s="27" t="s">
        <v>112</v>
      </c>
    </row>
    <row r="38" spans="1:9" ht="58" x14ac:dyDescent="0.35">
      <c r="A38" s="22" t="s">
        <v>236</v>
      </c>
      <c r="B38" s="42" t="s">
        <v>133</v>
      </c>
      <c r="C38" s="38">
        <v>5.5</v>
      </c>
      <c r="D38" s="38" t="s">
        <v>237</v>
      </c>
      <c r="E38" s="42" t="s">
        <v>133</v>
      </c>
      <c r="F38" s="42" t="s">
        <v>133</v>
      </c>
      <c r="G38" s="20"/>
      <c r="H38" s="27" t="s">
        <v>540</v>
      </c>
      <c r="I38" s="27" t="s">
        <v>112</v>
      </c>
    </row>
    <row r="39" spans="1:9" x14ac:dyDescent="0.35">
      <c r="A39" s="3" t="s">
        <v>238</v>
      </c>
      <c r="B39" s="40">
        <v>6.1</v>
      </c>
      <c r="C39" s="40">
        <v>6.1</v>
      </c>
      <c r="D39" s="40" t="s">
        <v>239</v>
      </c>
      <c r="E39" s="40">
        <v>6.1</v>
      </c>
      <c r="F39" s="40" t="s">
        <v>240</v>
      </c>
      <c r="H39" s="28" t="s">
        <v>112</v>
      </c>
      <c r="I39" s="28" t="s">
        <v>112</v>
      </c>
    </row>
    <row r="40" spans="1:9" ht="29" x14ac:dyDescent="0.35">
      <c r="A40" s="3" t="s">
        <v>241</v>
      </c>
      <c r="B40" s="40">
        <v>6.2</v>
      </c>
      <c r="C40" s="40">
        <v>6.2</v>
      </c>
      <c r="D40" s="40" t="s">
        <v>242</v>
      </c>
      <c r="E40" s="40">
        <v>6.2</v>
      </c>
      <c r="F40" s="40" t="s">
        <v>243</v>
      </c>
      <c r="H40" s="28" t="s">
        <v>541</v>
      </c>
      <c r="I40" s="28" t="s">
        <v>244</v>
      </c>
    </row>
    <row r="41" spans="1:9" ht="43.5" x14ac:dyDescent="0.35">
      <c r="A41" s="3" t="s">
        <v>245</v>
      </c>
      <c r="B41" s="40">
        <v>6.3</v>
      </c>
      <c r="C41" s="40">
        <v>6.3</v>
      </c>
      <c r="D41" s="40" t="s">
        <v>246</v>
      </c>
      <c r="E41" s="40">
        <v>6.3</v>
      </c>
      <c r="F41" s="40" t="s">
        <v>247</v>
      </c>
      <c r="H41" s="28" t="s">
        <v>542</v>
      </c>
      <c r="I41" s="28" t="s">
        <v>112</v>
      </c>
    </row>
    <row r="42" spans="1:9" ht="43.5" x14ac:dyDescent="0.35">
      <c r="A42" s="3" t="s">
        <v>248</v>
      </c>
      <c r="B42" s="40">
        <v>6.4</v>
      </c>
      <c r="C42" s="40">
        <v>6.4</v>
      </c>
      <c r="D42" s="40" t="s">
        <v>249</v>
      </c>
      <c r="E42" s="40">
        <v>6.5</v>
      </c>
      <c r="F42" s="40" t="s">
        <v>250</v>
      </c>
      <c r="H42" s="28" t="s">
        <v>543</v>
      </c>
      <c r="I42" s="28" t="s">
        <v>251</v>
      </c>
    </row>
    <row r="43" spans="1:9" ht="29" x14ac:dyDescent="0.35">
      <c r="A43" s="3" t="s">
        <v>252</v>
      </c>
      <c r="B43" s="40">
        <v>6.5</v>
      </c>
      <c r="C43" s="40">
        <v>6.5</v>
      </c>
      <c r="D43" s="40" t="s">
        <v>253</v>
      </c>
      <c r="E43" s="40">
        <v>6.4</v>
      </c>
      <c r="F43" s="40" t="s">
        <v>254</v>
      </c>
      <c r="H43" s="28" t="s">
        <v>544</v>
      </c>
      <c r="I43" s="28" t="s">
        <v>255</v>
      </c>
    </row>
    <row r="44" spans="1:9" x14ac:dyDescent="0.35">
      <c r="A44" s="3" t="s">
        <v>256</v>
      </c>
      <c r="B44" s="40">
        <v>6.6</v>
      </c>
      <c r="C44" s="40">
        <v>6.6</v>
      </c>
      <c r="D44" s="40" t="s">
        <v>257</v>
      </c>
      <c r="E44" s="40">
        <v>6.6</v>
      </c>
      <c r="F44" s="40" t="s">
        <v>258</v>
      </c>
      <c r="H44" s="28" t="s">
        <v>545</v>
      </c>
      <c r="I44" s="28" t="s">
        <v>259</v>
      </c>
    </row>
    <row r="45" spans="1:9" x14ac:dyDescent="0.35">
      <c r="A45" s="3" t="s">
        <v>260</v>
      </c>
      <c r="B45" s="40">
        <v>6.7</v>
      </c>
      <c r="C45" s="40">
        <v>6.7</v>
      </c>
      <c r="D45" s="40" t="s">
        <v>261</v>
      </c>
      <c r="E45" s="40">
        <v>6.8</v>
      </c>
      <c r="F45" s="40" t="s">
        <v>262</v>
      </c>
      <c r="H45" s="28" t="s">
        <v>546</v>
      </c>
      <c r="I45" s="28" t="s">
        <v>127</v>
      </c>
    </row>
    <row r="46" spans="1:9" ht="29" x14ac:dyDescent="0.35">
      <c r="A46" s="3" t="s">
        <v>263</v>
      </c>
      <c r="B46" s="40">
        <v>6.9</v>
      </c>
      <c r="C46" s="40">
        <v>6.8</v>
      </c>
      <c r="D46" s="40" t="s">
        <v>264</v>
      </c>
      <c r="E46" s="40">
        <v>6.7</v>
      </c>
      <c r="F46" s="40" t="s">
        <v>265</v>
      </c>
      <c r="H46" s="28" t="s">
        <v>547</v>
      </c>
      <c r="I46" s="28" t="s">
        <v>266</v>
      </c>
    </row>
    <row r="47" spans="1:9" x14ac:dyDescent="0.35">
      <c r="H47" s="8"/>
      <c r="I47" s="8"/>
    </row>
    <row r="48" spans="1:9" ht="29" x14ac:dyDescent="0.35">
      <c r="A48" s="36" t="s">
        <v>267</v>
      </c>
      <c r="B48" s="36" t="s">
        <v>465</v>
      </c>
      <c r="C48" s="36" t="s">
        <v>466</v>
      </c>
      <c r="D48" s="36" t="s">
        <v>467</v>
      </c>
      <c r="E48" s="36" t="s">
        <v>468</v>
      </c>
      <c r="F48" s="36" t="s">
        <v>469</v>
      </c>
      <c r="H48" s="8"/>
      <c r="I48" s="8"/>
    </row>
    <row r="49" spans="1:9" x14ac:dyDescent="0.35">
      <c r="A49" s="22" t="s">
        <v>268</v>
      </c>
      <c r="B49" s="37" t="s">
        <v>133</v>
      </c>
      <c r="C49" s="38">
        <v>1.1000000000000001</v>
      </c>
      <c r="D49" s="38" t="s">
        <v>269</v>
      </c>
      <c r="E49" s="38">
        <v>1.1000000000000001</v>
      </c>
      <c r="F49" s="38" t="s">
        <v>270</v>
      </c>
      <c r="G49" s="20"/>
      <c r="H49" s="45" t="s">
        <v>133</v>
      </c>
      <c r="I49" s="27" t="s">
        <v>548</v>
      </c>
    </row>
    <row r="50" spans="1:9" x14ac:dyDescent="0.35">
      <c r="A50" s="22" t="s">
        <v>271</v>
      </c>
      <c r="B50" s="37" t="s">
        <v>133</v>
      </c>
      <c r="C50" s="38">
        <v>1.2</v>
      </c>
      <c r="D50" s="38" t="s">
        <v>272</v>
      </c>
      <c r="E50" s="38">
        <v>1.2</v>
      </c>
      <c r="F50" s="38" t="s">
        <v>273</v>
      </c>
      <c r="G50" s="20"/>
      <c r="H50" s="45" t="s">
        <v>133</v>
      </c>
      <c r="I50" s="27" t="s">
        <v>112</v>
      </c>
    </row>
    <row r="51" spans="1:9" x14ac:dyDescent="0.35">
      <c r="A51" s="22" t="s">
        <v>274</v>
      </c>
      <c r="B51" s="37" t="s">
        <v>133</v>
      </c>
      <c r="C51" s="38" t="str">
        <f>RIGHT(D51,3)</f>
        <v>1.3</v>
      </c>
      <c r="D51" s="38" t="s">
        <v>275</v>
      </c>
      <c r="E51" s="38" t="s">
        <v>276</v>
      </c>
      <c r="F51" s="38" t="s">
        <v>277</v>
      </c>
      <c r="G51" s="20"/>
      <c r="H51" s="45" t="s">
        <v>133</v>
      </c>
      <c r="I51" s="27" t="s">
        <v>549</v>
      </c>
    </row>
    <row r="52" spans="1:9" x14ac:dyDescent="0.35">
      <c r="A52" s="22" t="s">
        <v>278</v>
      </c>
      <c r="B52" s="37" t="s">
        <v>133</v>
      </c>
      <c r="C52" s="38" t="str">
        <f t="shared" ref="C52:C66" si="0">RIGHT(D52,3)</f>
        <v>1.4</v>
      </c>
      <c r="D52" s="38" t="s">
        <v>279</v>
      </c>
      <c r="E52" s="38" t="s">
        <v>280</v>
      </c>
      <c r="F52" s="38" t="s">
        <v>281</v>
      </c>
      <c r="G52" s="20"/>
      <c r="H52" s="45" t="s">
        <v>133</v>
      </c>
      <c r="I52" s="27" t="s">
        <v>550</v>
      </c>
    </row>
    <row r="53" spans="1:9" x14ac:dyDescent="0.35">
      <c r="A53" s="22" t="s">
        <v>282</v>
      </c>
      <c r="B53" s="37" t="s">
        <v>133</v>
      </c>
      <c r="C53" s="38" t="str">
        <f t="shared" si="0"/>
        <v>1.5</v>
      </c>
      <c r="D53" s="38" t="s">
        <v>283</v>
      </c>
      <c r="E53" s="38" t="s">
        <v>284</v>
      </c>
      <c r="F53" s="38" t="s">
        <v>285</v>
      </c>
      <c r="G53" s="20"/>
      <c r="H53" s="45" t="s">
        <v>133</v>
      </c>
      <c r="I53" s="27" t="s">
        <v>112</v>
      </c>
    </row>
    <row r="54" spans="1:9" x14ac:dyDescent="0.35">
      <c r="A54" s="22" t="s">
        <v>286</v>
      </c>
      <c r="B54" s="37" t="s">
        <v>133</v>
      </c>
      <c r="C54" s="38" t="str">
        <f t="shared" si="0"/>
        <v>1.6</v>
      </c>
      <c r="D54" s="38" t="s">
        <v>287</v>
      </c>
      <c r="E54" s="38" t="s">
        <v>288</v>
      </c>
      <c r="F54" s="38" t="s">
        <v>289</v>
      </c>
      <c r="G54" s="20"/>
      <c r="H54" s="45" t="s">
        <v>133</v>
      </c>
      <c r="I54" s="27" t="s">
        <v>551</v>
      </c>
    </row>
    <row r="55" spans="1:9" x14ac:dyDescent="0.35">
      <c r="A55" s="22" t="s">
        <v>290</v>
      </c>
      <c r="B55" s="37" t="s">
        <v>133</v>
      </c>
      <c r="C55" s="38" t="str">
        <f t="shared" si="0"/>
        <v>1.7</v>
      </c>
      <c r="D55" s="38" t="s">
        <v>291</v>
      </c>
      <c r="E55" s="38" t="s">
        <v>292</v>
      </c>
      <c r="F55" s="38" t="s">
        <v>293</v>
      </c>
      <c r="G55" s="20"/>
      <c r="H55" s="45" t="s">
        <v>133</v>
      </c>
      <c r="I55" s="27" t="s">
        <v>551</v>
      </c>
    </row>
    <row r="56" spans="1:9" x14ac:dyDescent="0.35">
      <c r="A56" s="22" t="s">
        <v>294</v>
      </c>
      <c r="B56" s="37" t="s">
        <v>133</v>
      </c>
      <c r="C56" s="38" t="str">
        <f t="shared" si="0"/>
        <v>1.8</v>
      </c>
      <c r="D56" s="38" t="s">
        <v>295</v>
      </c>
      <c r="E56" s="38" t="s">
        <v>296</v>
      </c>
      <c r="F56" s="38" t="s">
        <v>297</v>
      </c>
      <c r="G56" s="20"/>
      <c r="H56" s="45" t="s">
        <v>133</v>
      </c>
      <c r="I56" s="27" t="s">
        <v>112</v>
      </c>
    </row>
    <row r="57" spans="1:9" x14ac:dyDescent="0.35">
      <c r="A57" s="22" t="s">
        <v>298</v>
      </c>
      <c r="B57" s="37" t="s">
        <v>133</v>
      </c>
      <c r="C57" s="38" t="str">
        <f t="shared" si="0"/>
        <v>1.9</v>
      </c>
      <c r="D57" s="38" t="s">
        <v>299</v>
      </c>
      <c r="E57" s="38" t="s">
        <v>300</v>
      </c>
      <c r="F57" s="38" t="s">
        <v>301</v>
      </c>
      <c r="G57" s="20"/>
      <c r="H57" s="45" t="s">
        <v>133</v>
      </c>
      <c r="I57" s="27" t="s">
        <v>552</v>
      </c>
    </row>
    <row r="58" spans="1:9" x14ac:dyDescent="0.35">
      <c r="A58" s="3" t="s">
        <v>302</v>
      </c>
      <c r="B58" s="39" t="s">
        <v>133</v>
      </c>
      <c r="C58" s="40" t="str">
        <f t="shared" si="0"/>
        <v>2.1</v>
      </c>
      <c r="D58" s="40" t="s">
        <v>303</v>
      </c>
      <c r="E58" s="40" t="s">
        <v>304</v>
      </c>
      <c r="F58" s="40" t="s">
        <v>305</v>
      </c>
      <c r="H58" s="41" t="s">
        <v>133</v>
      </c>
      <c r="I58" s="28" t="s">
        <v>112</v>
      </c>
    </row>
    <row r="59" spans="1:9" x14ac:dyDescent="0.35">
      <c r="A59" s="3" t="s">
        <v>306</v>
      </c>
      <c r="B59" s="39" t="s">
        <v>133</v>
      </c>
      <c r="C59" s="40" t="str">
        <f t="shared" si="0"/>
        <v>2.2</v>
      </c>
      <c r="D59" s="40" t="s">
        <v>307</v>
      </c>
      <c r="E59" s="40" t="s">
        <v>308</v>
      </c>
      <c r="F59" s="40" t="s">
        <v>309</v>
      </c>
      <c r="H59" s="41" t="s">
        <v>133</v>
      </c>
      <c r="I59" s="28" t="s">
        <v>112</v>
      </c>
    </row>
    <row r="60" spans="1:9" x14ac:dyDescent="0.35">
      <c r="A60" s="3" t="s">
        <v>310</v>
      </c>
      <c r="B60" s="39" t="s">
        <v>133</v>
      </c>
      <c r="C60" s="40" t="str">
        <f t="shared" si="0"/>
        <v>2.3</v>
      </c>
      <c r="D60" s="40" t="s">
        <v>311</v>
      </c>
      <c r="E60" s="40" t="s">
        <v>312</v>
      </c>
      <c r="F60" s="40" t="s">
        <v>313</v>
      </c>
      <c r="H60" s="41" t="s">
        <v>133</v>
      </c>
      <c r="I60" s="28" t="s">
        <v>112</v>
      </c>
    </row>
    <row r="61" spans="1:9" ht="29" x14ac:dyDescent="0.35">
      <c r="A61" s="3" t="s">
        <v>314</v>
      </c>
      <c r="B61" s="39" t="s">
        <v>133</v>
      </c>
      <c r="C61" s="40" t="str">
        <f t="shared" si="0"/>
        <v>2.4</v>
      </c>
      <c r="D61" s="40" t="s">
        <v>315</v>
      </c>
      <c r="E61" s="40" t="s">
        <v>316</v>
      </c>
      <c r="F61" s="40" t="s">
        <v>317</v>
      </c>
      <c r="H61" s="41" t="s">
        <v>133</v>
      </c>
      <c r="I61" s="28" t="s">
        <v>553</v>
      </c>
    </row>
    <row r="62" spans="1:9" x14ac:dyDescent="0.35">
      <c r="A62" s="3" t="s">
        <v>318</v>
      </c>
      <c r="B62" s="39" t="s">
        <v>133</v>
      </c>
      <c r="C62" s="40" t="str">
        <f t="shared" si="0"/>
        <v>2.5</v>
      </c>
      <c r="D62" s="40" t="s">
        <v>319</v>
      </c>
      <c r="E62" s="40" t="s">
        <v>320</v>
      </c>
      <c r="F62" s="40" t="s">
        <v>321</v>
      </c>
      <c r="H62" s="41" t="s">
        <v>133</v>
      </c>
      <c r="I62" s="28" t="s">
        <v>554</v>
      </c>
    </row>
    <row r="63" spans="1:9" x14ac:dyDescent="0.35">
      <c r="A63" s="3" t="s">
        <v>322</v>
      </c>
      <c r="B63" s="39" t="s">
        <v>133</v>
      </c>
      <c r="C63" s="40" t="str">
        <f t="shared" si="0"/>
        <v>2.6</v>
      </c>
      <c r="D63" s="40" t="s">
        <v>323</v>
      </c>
      <c r="E63" s="40" t="s">
        <v>324</v>
      </c>
      <c r="F63" s="40" t="s">
        <v>325</v>
      </c>
      <c r="H63" s="41" t="s">
        <v>133</v>
      </c>
      <c r="I63" s="28" t="s">
        <v>112</v>
      </c>
    </row>
    <row r="64" spans="1:9" x14ac:dyDescent="0.35">
      <c r="A64" s="3" t="s">
        <v>326</v>
      </c>
      <c r="B64" s="39" t="s">
        <v>133</v>
      </c>
      <c r="C64" s="40" t="str">
        <f t="shared" si="0"/>
        <v>2.7</v>
      </c>
      <c r="D64" s="40" t="s">
        <v>327</v>
      </c>
      <c r="E64" s="40" t="s">
        <v>328</v>
      </c>
      <c r="F64" s="40" t="s">
        <v>329</v>
      </c>
      <c r="H64" s="41" t="s">
        <v>133</v>
      </c>
      <c r="I64" s="28" t="s">
        <v>112</v>
      </c>
    </row>
    <row r="65" spans="1:9" x14ac:dyDescent="0.35">
      <c r="A65" s="3" t="s">
        <v>330</v>
      </c>
      <c r="B65" s="39" t="s">
        <v>133</v>
      </c>
      <c r="C65" s="40" t="str">
        <f t="shared" si="0"/>
        <v>2.8</v>
      </c>
      <c r="D65" s="40" t="s">
        <v>331</v>
      </c>
      <c r="E65" s="40" t="s">
        <v>332</v>
      </c>
      <c r="F65" s="40" t="s">
        <v>333</v>
      </c>
      <c r="H65" s="41" t="s">
        <v>133</v>
      </c>
      <c r="I65" s="28" t="s">
        <v>555</v>
      </c>
    </row>
    <row r="66" spans="1:9" x14ac:dyDescent="0.35">
      <c r="A66" s="3" t="s">
        <v>334</v>
      </c>
      <c r="B66" s="39" t="s">
        <v>133</v>
      </c>
      <c r="C66" s="40" t="str">
        <f t="shared" si="0"/>
        <v>2.9</v>
      </c>
      <c r="D66" s="40" t="s">
        <v>335</v>
      </c>
      <c r="E66" s="40" t="s">
        <v>169</v>
      </c>
      <c r="F66" s="40" t="s">
        <v>336</v>
      </c>
      <c r="H66" s="41" t="s">
        <v>133</v>
      </c>
      <c r="I66" s="28" t="s">
        <v>112</v>
      </c>
    </row>
    <row r="67" spans="1:9" ht="29" x14ac:dyDescent="0.35">
      <c r="A67" s="3" t="s">
        <v>337</v>
      </c>
      <c r="B67" s="39" t="s">
        <v>133</v>
      </c>
      <c r="C67" s="40" t="str">
        <f>RIGHT(D67,4)</f>
        <v>2.10</v>
      </c>
      <c r="D67" s="40" t="s">
        <v>338</v>
      </c>
      <c r="E67" s="40" t="s">
        <v>167</v>
      </c>
      <c r="F67" s="40" t="s">
        <v>339</v>
      </c>
      <c r="H67" s="41" t="s">
        <v>133</v>
      </c>
      <c r="I67" s="28" t="s">
        <v>556</v>
      </c>
    </row>
    <row r="68" spans="1:9" ht="29" x14ac:dyDescent="0.35">
      <c r="A68" s="3" t="s">
        <v>340</v>
      </c>
      <c r="B68" s="39" t="s">
        <v>133</v>
      </c>
      <c r="C68" s="40" t="str">
        <f t="shared" ref="C68:C75" si="1">RIGHT(D68,4)</f>
        <v>2.11</v>
      </c>
      <c r="D68" s="40" t="s">
        <v>341</v>
      </c>
      <c r="E68" s="40" t="s">
        <v>342</v>
      </c>
      <c r="F68" s="40" t="s">
        <v>343</v>
      </c>
      <c r="H68" s="41" t="s">
        <v>133</v>
      </c>
      <c r="I68" s="28" t="s">
        <v>557</v>
      </c>
    </row>
    <row r="69" spans="1:9" x14ac:dyDescent="0.35">
      <c r="A69" s="3" t="s">
        <v>344</v>
      </c>
      <c r="B69" s="39" t="s">
        <v>133</v>
      </c>
      <c r="C69" s="40" t="str">
        <f t="shared" si="1"/>
        <v>2.12</v>
      </c>
      <c r="D69" s="40" t="s">
        <v>345</v>
      </c>
      <c r="E69" s="40" t="s">
        <v>346</v>
      </c>
      <c r="F69" s="40" t="s">
        <v>347</v>
      </c>
      <c r="H69" s="41" t="s">
        <v>133</v>
      </c>
      <c r="I69" s="28" t="s">
        <v>558</v>
      </c>
    </row>
    <row r="70" spans="1:9" x14ac:dyDescent="0.35">
      <c r="A70" s="3" t="s">
        <v>348</v>
      </c>
      <c r="B70" s="39" t="s">
        <v>133</v>
      </c>
      <c r="C70" s="40" t="str">
        <f t="shared" si="1"/>
        <v>2.13</v>
      </c>
      <c r="D70" s="40" t="s">
        <v>349</v>
      </c>
      <c r="E70" s="40" t="s">
        <v>350</v>
      </c>
      <c r="F70" s="40" t="s">
        <v>351</v>
      </c>
      <c r="H70" s="41" t="s">
        <v>133</v>
      </c>
      <c r="I70" s="28" t="s">
        <v>551</v>
      </c>
    </row>
    <row r="71" spans="1:9" x14ac:dyDescent="0.35">
      <c r="A71" s="3" t="s">
        <v>352</v>
      </c>
      <c r="B71" s="39" t="s">
        <v>133</v>
      </c>
      <c r="C71" s="40" t="str">
        <f t="shared" si="1"/>
        <v>2.14</v>
      </c>
      <c r="D71" s="40" t="s">
        <v>353</v>
      </c>
      <c r="E71" s="40" t="s">
        <v>354</v>
      </c>
      <c r="F71" s="40" t="s">
        <v>355</v>
      </c>
      <c r="H71" s="41" t="s">
        <v>133</v>
      </c>
      <c r="I71" s="28" t="s">
        <v>559</v>
      </c>
    </row>
    <row r="72" spans="1:9" x14ac:dyDescent="0.35">
      <c r="A72" s="3" t="s">
        <v>356</v>
      </c>
      <c r="B72" s="39" t="s">
        <v>133</v>
      </c>
      <c r="C72" s="40" t="str">
        <f t="shared" si="1"/>
        <v>2.15</v>
      </c>
      <c r="D72" s="40" t="s">
        <v>357</v>
      </c>
      <c r="E72" s="40" t="s">
        <v>358</v>
      </c>
      <c r="F72" s="40" t="s">
        <v>359</v>
      </c>
      <c r="H72" s="41" t="s">
        <v>133</v>
      </c>
      <c r="I72" s="28" t="s">
        <v>551</v>
      </c>
    </row>
    <row r="73" spans="1:9" x14ac:dyDescent="0.35">
      <c r="A73" s="3" t="s">
        <v>360</v>
      </c>
      <c r="B73" s="39" t="s">
        <v>133</v>
      </c>
      <c r="C73" s="40" t="str">
        <f t="shared" si="1"/>
        <v>2.16</v>
      </c>
      <c r="D73" s="40" t="s">
        <v>361</v>
      </c>
      <c r="E73" s="40" t="s">
        <v>362</v>
      </c>
      <c r="F73" s="40" t="s">
        <v>363</v>
      </c>
      <c r="H73" s="41" t="s">
        <v>133</v>
      </c>
      <c r="I73" s="28" t="s">
        <v>112</v>
      </c>
    </row>
    <row r="74" spans="1:9" ht="43.5" x14ac:dyDescent="0.35">
      <c r="A74" s="3" t="s">
        <v>364</v>
      </c>
      <c r="B74" s="39" t="s">
        <v>133</v>
      </c>
      <c r="C74" s="40" t="str">
        <f t="shared" si="1"/>
        <v>2.17</v>
      </c>
      <c r="D74" s="40" t="s">
        <v>365</v>
      </c>
      <c r="E74" s="40" t="s">
        <v>366</v>
      </c>
      <c r="F74" s="40" t="s">
        <v>367</v>
      </c>
      <c r="H74" s="41" t="s">
        <v>133</v>
      </c>
      <c r="I74" s="28" t="s">
        <v>560</v>
      </c>
    </row>
    <row r="75" spans="1:9" x14ac:dyDescent="0.35">
      <c r="A75" s="3" t="s">
        <v>368</v>
      </c>
      <c r="B75" s="39" t="s">
        <v>133</v>
      </c>
      <c r="C75" s="40" t="str">
        <f t="shared" si="1"/>
        <v>2.18</v>
      </c>
      <c r="D75" s="40" t="s">
        <v>369</v>
      </c>
      <c r="E75" s="40" t="s">
        <v>370</v>
      </c>
      <c r="F75" s="40" t="s">
        <v>371</v>
      </c>
      <c r="H75" s="41" t="s">
        <v>133</v>
      </c>
      <c r="I75" s="28" t="s">
        <v>561</v>
      </c>
    </row>
    <row r="76" spans="1:9" x14ac:dyDescent="0.35">
      <c r="A76" s="22" t="s">
        <v>372</v>
      </c>
      <c r="B76" s="37" t="s">
        <v>133</v>
      </c>
      <c r="C76" s="38" t="str">
        <f>RIGHT(D76,3)</f>
        <v>3.1</v>
      </c>
      <c r="D76" s="38" t="s">
        <v>373</v>
      </c>
      <c r="E76" s="38" t="s">
        <v>374</v>
      </c>
      <c r="F76" s="38" t="s">
        <v>375</v>
      </c>
      <c r="G76" s="20"/>
      <c r="H76" s="45" t="s">
        <v>133</v>
      </c>
      <c r="I76" s="27" t="s">
        <v>112</v>
      </c>
    </row>
    <row r="77" spans="1:9" ht="29" x14ac:dyDescent="0.35">
      <c r="A77" s="22" t="s">
        <v>376</v>
      </c>
      <c r="B77" s="37" t="s">
        <v>133</v>
      </c>
      <c r="C77" s="38" t="str">
        <f t="shared" ref="C77:C104" si="2">RIGHT(D77,3)</f>
        <v>3.2</v>
      </c>
      <c r="D77" s="38" t="s">
        <v>377</v>
      </c>
      <c r="E77" s="38" t="s">
        <v>378</v>
      </c>
      <c r="F77" s="38" t="s">
        <v>379</v>
      </c>
      <c r="G77" s="20"/>
      <c r="H77" s="45" t="s">
        <v>133</v>
      </c>
      <c r="I77" s="27" t="s">
        <v>562</v>
      </c>
    </row>
    <row r="78" spans="1:9" x14ac:dyDescent="0.35">
      <c r="A78" s="22" t="s">
        <v>380</v>
      </c>
      <c r="B78" s="37" t="s">
        <v>133</v>
      </c>
      <c r="C78" s="38" t="str">
        <f t="shared" si="2"/>
        <v>3.3</v>
      </c>
      <c r="D78" s="38" t="s">
        <v>381</v>
      </c>
      <c r="E78" s="38" t="s">
        <v>382</v>
      </c>
      <c r="F78" s="38" t="s">
        <v>383</v>
      </c>
      <c r="G78" s="20"/>
      <c r="H78" s="45" t="s">
        <v>133</v>
      </c>
      <c r="I78" s="27" t="s">
        <v>563</v>
      </c>
    </row>
    <row r="79" spans="1:9" x14ac:dyDescent="0.35">
      <c r="A79" s="22" t="s">
        <v>384</v>
      </c>
      <c r="B79" s="37" t="s">
        <v>133</v>
      </c>
      <c r="C79" s="38" t="str">
        <f t="shared" si="2"/>
        <v>3.4</v>
      </c>
      <c r="D79" s="38" t="s">
        <v>385</v>
      </c>
      <c r="E79" s="38" t="s">
        <v>386</v>
      </c>
      <c r="F79" s="38" t="s">
        <v>387</v>
      </c>
      <c r="G79" s="20"/>
      <c r="H79" s="45" t="s">
        <v>133</v>
      </c>
      <c r="I79" s="27" t="s">
        <v>564</v>
      </c>
    </row>
    <row r="80" spans="1:9" ht="29" x14ac:dyDescent="0.35">
      <c r="A80" s="22" t="s">
        <v>388</v>
      </c>
      <c r="B80" s="37" t="s">
        <v>133</v>
      </c>
      <c r="C80" s="38" t="str">
        <f t="shared" si="2"/>
        <v>3.5</v>
      </c>
      <c r="D80" s="38" t="s">
        <v>389</v>
      </c>
      <c r="E80" s="38" t="s">
        <v>390</v>
      </c>
      <c r="F80" s="38" t="s">
        <v>391</v>
      </c>
      <c r="G80" s="20"/>
      <c r="H80" s="45" t="s">
        <v>133</v>
      </c>
      <c r="I80" s="27" t="s">
        <v>565</v>
      </c>
    </row>
    <row r="81" spans="1:9" x14ac:dyDescent="0.35">
      <c r="A81" s="22" t="s">
        <v>568</v>
      </c>
      <c r="B81" s="37" t="s">
        <v>133</v>
      </c>
      <c r="C81" s="37" t="s">
        <v>133</v>
      </c>
      <c r="D81" s="37" t="s">
        <v>133</v>
      </c>
      <c r="E81" s="38">
        <v>3.6</v>
      </c>
      <c r="F81" s="38" t="s">
        <v>566</v>
      </c>
      <c r="G81" s="20"/>
      <c r="H81" s="45" t="s">
        <v>133</v>
      </c>
      <c r="I81" s="27" t="s">
        <v>567</v>
      </c>
    </row>
    <row r="82" spans="1:9" x14ac:dyDescent="0.35">
      <c r="A82" s="3" t="s">
        <v>392</v>
      </c>
      <c r="B82" s="39" t="s">
        <v>133</v>
      </c>
      <c r="C82" s="40" t="str">
        <f t="shared" si="2"/>
        <v>4.1</v>
      </c>
      <c r="D82" s="40" t="s">
        <v>393</v>
      </c>
      <c r="E82" s="40" t="s">
        <v>394</v>
      </c>
      <c r="F82" s="40" t="s">
        <v>395</v>
      </c>
      <c r="H82" s="41" t="s">
        <v>133</v>
      </c>
      <c r="I82" s="28" t="s">
        <v>551</v>
      </c>
    </row>
    <row r="83" spans="1:9" x14ac:dyDescent="0.35">
      <c r="A83" s="3" t="s">
        <v>396</v>
      </c>
      <c r="B83" s="39" t="s">
        <v>133</v>
      </c>
      <c r="C83" s="40" t="str">
        <f t="shared" si="2"/>
        <v>4.2</v>
      </c>
      <c r="D83" s="40" t="s">
        <v>397</v>
      </c>
      <c r="E83" s="40" t="s">
        <v>398</v>
      </c>
      <c r="F83" s="40" t="s">
        <v>399</v>
      </c>
      <c r="H83" s="41" t="s">
        <v>133</v>
      </c>
      <c r="I83" s="28" t="s">
        <v>569</v>
      </c>
    </row>
    <row r="84" spans="1:9" x14ac:dyDescent="0.35">
      <c r="A84" s="3" t="s">
        <v>400</v>
      </c>
      <c r="B84" s="39" t="s">
        <v>133</v>
      </c>
      <c r="C84" s="40" t="str">
        <f t="shared" si="2"/>
        <v>4.3</v>
      </c>
      <c r="D84" s="40" t="s">
        <v>401</v>
      </c>
      <c r="E84" s="40" t="s">
        <v>402</v>
      </c>
      <c r="F84" s="40" t="s">
        <v>403</v>
      </c>
      <c r="H84" s="41" t="s">
        <v>133</v>
      </c>
      <c r="I84" s="28" t="s">
        <v>570</v>
      </c>
    </row>
    <row r="85" spans="1:9" x14ac:dyDescent="0.35">
      <c r="A85" s="3" t="s">
        <v>404</v>
      </c>
      <c r="B85" s="39" t="s">
        <v>133</v>
      </c>
      <c r="C85" s="40" t="str">
        <f t="shared" si="2"/>
        <v>4.4</v>
      </c>
      <c r="D85" s="40" t="s">
        <v>405</v>
      </c>
      <c r="E85" s="40" t="s">
        <v>406</v>
      </c>
      <c r="F85" s="40" t="s">
        <v>407</v>
      </c>
      <c r="H85" s="41" t="s">
        <v>133</v>
      </c>
      <c r="I85" s="28" t="s">
        <v>571</v>
      </c>
    </row>
    <row r="86" spans="1:9" x14ac:dyDescent="0.35">
      <c r="A86" s="3" t="s">
        <v>408</v>
      </c>
      <c r="B86" s="39" t="s">
        <v>133</v>
      </c>
      <c r="C86" s="40" t="str">
        <f t="shared" si="2"/>
        <v>4.5</v>
      </c>
      <c r="D86" s="40" t="s">
        <v>409</v>
      </c>
      <c r="E86" s="40" t="s">
        <v>410</v>
      </c>
      <c r="F86" s="40" t="s">
        <v>411</v>
      </c>
      <c r="H86" s="41" t="s">
        <v>133</v>
      </c>
      <c r="I86" s="28" t="s">
        <v>572</v>
      </c>
    </row>
    <row r="87" spans="1:9" ht="29" x14ac:dyDescent="0.35">
      <c r="A87" s="3" t="s">
        <v>574</v>
      </c>
      <c r="B87" s="41" t="s">
        <v>133</v>
      </c>
      <c r="C87" s="41" t="s">
        <v>133</v>
      </c>
      <c r="D87" s="41" t="s">
        <v>133</v>
      </c>
      <c r="E87" s="40">
        <v>4.5999999999999996</v>
      </c>
      <c r="F87" s="40" t="s">
        <v>573</v>
      </c>
      <c r="H87" s="41" t="s">
        <v>133</v>
      </c>
      <c r="I87" s="28" t="s">
        <v>577</v>
      </c>
    </row>
    <row r="88" spans="1:9" ht="43.5" x14ac:dyDescent="0.35">
      <c r="A88" s="3" t="s">
        <v>578</v>
      </c>
      <c r="B88" s="41" t="s">
        <v>133</v>
      </c>
      <c r="C88" s="41" t="s">
        <v>133</v>
      </c>
      <c r="D88" s="41" t="s">
        <v>133</v>
      </c>
      <c r="E88" s="40">
        <v>4.7</v>
      </c>
      <c r="F88" s="40" t="s">
        <v>575</v>
      </c>
      <c r="H88" s="41"/>
      <c r="I88" s="28" t="s">
        <v>576</v>
      </c>
    </row>
    <row r="89" spans="1:9" x14ac:dyDescent="0.35">
      <c r="A89" s="22" t="s">
        <v>412</v>
      </c>
      <c r="B89" s="37" t="s">
        <v>133</v>
      </c>
      <c r="C89" s="38" t="str">
        <f t="shared" si="2"/>
        <v>5.1</v>
      </c>
      <c r="D89" s="38" t="s">
        <v>413</v>
      </c>
      <c r="E89" s="38" t="s">
        <v>414</v>
      </c>
      <c r="F89" s="38" t="s">
        <v>415</v>
      </c>
      <c r="G89" s="20"/>
      <c r="H89" s="45" t="s">
        <v>133</v>
      </c>
      <c r="I89" s="27" t="s">
        <v>579</v>
      </c>
    </row>
    <row r="90" spans="1:9" x14ac:dyDescent="0.35">
      <c r="A90" s="22" t="s">
        <v>416</v>
      </c>
      <c r="B90" s="37" t="s">
        <v>133</v>
      </c>
      <c r="C90" s="38" t="str">
        <f t="shared" si="2"/>
        <v>5.2</v>
      </c>
      <c r="D90" s="38" t="s">
        <v>417</v>
      </c>
      <c r="E90" s="38" t="s">
        <v>418</v>
      </c>
      <c r="F90" s="38" t="s">
        <v>419</v>
      </c>
      <c r="G90" s="20"/>
      <c r="H90" s="45" t="s">
        <v>133</v>
      </c>
      <c r="I90" s="27" t="s">
        <v>580</v>
      </c>
    </row>
    <row r="91" spans="1:9" x14ac:dyDescent="0.35">
      <c r="A91" s="22" t="s">
        <v>420</v>
      </c>
      <c r="B91" s="37" t="s">
        <v>133</v>
      </c>
      <c r="C91" s="38" t="str">
        <f t="shared" si="2"/>
        <v>5.3</v>
      </c>
      <c r="D91" s="38" t="s">
        <v>421</v>
      </c>
      <c r="E91" s="38" t="s">
        <v>422</v>
      </c>
      <c r="F91" s="38" t="s">
        <v>423</v>
      </c>
      <c r="G91" s="20"/>
      <c r="H91" s="45" t="s">
        <v>133</v>
      </c>
      <c r="I91" s="27" t="s">
        <v>551</v>
      </c>
    </row>
    <row r="92" spans="1:9" x14ac:dyDescent="0.35">
      <c r="A92" s="22" t="s">
        <v>424</v>
      </c>
      <c r="B92" s="37" t="s">
        <v>133</v>
      </c>
      <c r="C92" s="38" t="str">
        <f t="shared" si="2"/>
        <v>5.4</v>
      </c>
      <c r="D92" s="38" t="s">
        <v>425</v>
      </c>
      <c r="E92" s="38" t="s">
        <v>426</v>
      </c>
      <c r="F92" s="38" t="s">
        <v>427</v>
      </c>
      <c r="G92" s="20"/>
      <c r="H92" s="45" t="s">
        <v>133</v>
      </c>
      <c r="I92" s="27" t="s">
        <v>586</v>
      </c>
    </row>
    <row r="93" spans="1:9" ht="29" x14ac:dyDescent="0.35">
      <c r="A93" s="22" t="s">
        <v>428</v>
      </c>
      <c r="B93" s="37" t="s">
        <v>133</v>
      </c>
      <c r="C93" s="38" t="str">
        <f t="shared" si="2"/>
        <v>5.5</v>
      </c>
      <c r="D93" s="38" t="s">
        <v>429</v>
      </c>
      <c r="E93" s="38" t="s">
        <v>430</v>
      </c>
      <c r="F93" s="38" t="s">
        <v>431</v>
      </c>
      <c r="G93" s="20"/>
      <c r="H93" s="45" t="s">
        <v>133</v>
      </c>
      <c r="I93" s="27" t="s">
        <v>581</v>
      </c>
    </row>
    <row r="94" spans="1:9" ht="29" x14ac:dyDescent="0.35">
      <c r="A94" s="22" t="s">
        <v>432</v>
      </c>
      <c r="B94" s="37" t="s">
        <v>133</v>
      </c>
      <c r="C94" s="38" t="str">
        <f t="shared" si="2"/>
        <v>5.6</v>
      </c>
      <c r="D94" s="38" t="s">
        <v>433</v>
      </c>
      <c r="E94" s="38" t="s">
        <v>434</v>
      </c>
      <c r="F94" s="38" t="s">
        <v>435</v>
      </c>
      <c r="G94" s="20"/>
      <c r="H94" s="45" t="s">
        <v>133</v>
      </c>
      <c r="I94" s="27" t="s">
        <v>582</v>
      </c>
    </row>
    <row r="95" spans="1:9" x14ac:dyDescent="0.35">
      <c r="A95" s="22" t="s">
        <v>436</v>
      </c>
      <c r="B95" s="37" t="s">
        <v>133</v>
      </c>
      <c r="C95" s="38" t="str">
        <f t="shared" si="2"/>
        <v>5.7</v>
      </c>
      <c r="D95" s="38" t="s">
        <v>437</v>
      </c>
      <c r="E95" s="38" t="s">
        <v>438</v>
      </c>
      <c r="F95" s="38" t="s">
        <v>439</v>
      </c>
      <c r="G95" s="20"/>
      <c r="H95" s="45" t="s">
        <v>133</v>
      </c>
      <c r="I95" s="27" t="s">
        <v>584</v>
      </c>
    </row>
    <row r="96" spans="1:9" ht="29" x14ac:dyDescent="0.35">
      <c r="A96" s="22" t="s">
        <v>440</v>
      </c>
      <c r="B96" s="37" t="s">
        <v>133</v>
      </c>
      <c r="C96" s="38" t="str">
        <f t="shared" si="2"/>
        <v>5.8</v>
      </c>
      <c r="D96" s="38" t="s">
        <v>441</v>
      </c>
      <c r="E96" s="42" t="s">
        <v>133</v>
      </c>
      <c r="F96" s="42" t="s">
        <v>133</v>
      </c>
      <c r="G96" s="20"/>
      <c r="H96" s="45" t="s">
        <v>133</v>
      </c>
      <c r="I96" s="27" t="s">
        <v>583</v>
      </c>
    </row>
    <row r="97" spans="1:9" ht="29" x14ac:dyDescent="0.35">
      <c r="A97" s="3" t="s">
        <v>442</v>
      </c>
      <c r="B97" s="39" t="s">
        <v>133</v>
      </c>
      <c r="C97" s="40" t="str">
        <f t="shared" si="2"/>
        <v>6.1</v>
      </c>
      <c r="D97" s="40" t="s">
        <v>443</v>
      </c>
      <c r="E97" s="40">
        <v>6.6</v>
      </c>
      <c r="F97" s="40" t="s">
        <v>444</v>
      </c>
      <c r="H97" s="41" t="s">
        <v>133</v>
      </c>
      <c r="I97" s="28" t="s">
        <v>594</v>
      </c>
    </row>
    <row r="98" spans="1:9" x14ac:dyDescent="0.35">
      <c r="A98" s="3" t="s">
        <v>445</v>
      </c>
      <c r="B98" s="39" t="s">
        <v>133</v>
      </c>
      <c r="C98" s="40" t="str">
        <f t="shared" si="2"/>
        <v>6.2</v>
      </c>
      <c r="D98" s="40" t="s">
        <v>446</v>
      </c>
      <c r="E98" s="40">
        <v>6.1</v>
      </c>
      <c r="F98" s="40" t="s">
        <v>447</v>
      </c>
      <c r="H98" s="41" t="s">
        <v>133</v>
      </c>
      <c r="I98" s="28" t="s">
        <v>112</v>
      </c>
    </row>
    <row r="99" spans="1:9" x14ac:dyDescent="0.35">
      <c r="A99" s="3" t="s">
        <v>448</v>
      </c>
      <c r="B99" s="39" t="s">
        <v>133</v>
      </c>
      <c r="C99" s="40" t="str">
        <f t="shared" si="2"/>
        <v>6.3</v>
      </c>
      <c r="D99" s="40" t="s">
        <v>449</v>
      </c>
      <c r="E99" s="40">
        <v>6.2</v>
      </c>
      <c r="F99" s="40" t="s">
        <v>450</v>
      </c>
      <c r="H99" s="41" t="s">
        <v>133</v>
      </c>
      <c r="I99" s="28" t="s">
        <v>112</v>
      </c>
    </row>
    <row r="100" spans="1:9" x14ac:dyDescent="0.35">
      <c r="A100" s="3" t="s">
        <v>451</v>
      </c>
      <c r="B100" s="39" t="s">
        <v>133</v>
      </c>
      <c r="C100" s="40" t="str">
        <f t="shared" si="2"/>
        <v>6.4</v>
      </c>
      <c r="D100" s="40" t="s">
        <v>452</v>
      </c>
      <c r="E100" s="40">
        <v>6.3</v>
      </c>
      <c r="F100" s="40" t="s">
        <v>453</v>
      </c>
      <c r="H100" s="41" t="s">
        <v>133</v>
      </c>
      <c r="I100" s="28" t="s">
        <v>551</v>
      </c>
    </row>
    <row r="101" spans="1:9" x14ac:dyDescent="0.35">
      <c r="A101" s="3" t="s">
        <v>454</v>
      </c>
      <c r="B101" s="39" t="s">
        <v>133</v>
      </c>
      <c r="C101" s="40" t="str">
        <f t="shared" si="2"/>
        <v>6.5</v>
      </c>
      <c r="D101" s="40" t="s">
        <v>455</v>
      </c>
      <c r="E101" s="40">
        <v>6.4</v>
      </c>
      <c r="F101" s="40" t="s">
        <v>456</v>
      </c>
      <c r="H101" s="41" t="s">
        <v>133</v>
      </c>
      <c r="I101" s="28" t="s">
        <v>551</v>
      </c>
    </row>
    <row r="102" spans="1:9" x14ac:dyDescent="0.35">
      <c r="A102" s="3" t="s">
        <v>457</v>
      </c>
      <c r="B102" s="39" t="s">
        <v>133</v>
      </c>
      <c r="C102" s="40" t="str">
        <f t="shared" si="2"/>
        <v>6.6</v>
      </c>
      <c r="D102" s="40" t="s">
        <v>458</v>
      </c>
      <c r="E102" s="40">
        <v>6.5</v>
      </c>
      <c r="F102" s="40" t="s">
        <v>459</v>
      </c>
      <c r="H102" s="41" t="s">
        <v>133</v>
      </c>
      <c r="I102" s="28" t="s">
        <v>585</v>
      </c>
    </row>
    <row r="103" spans="1:9" ht="29" x14ac:dyDescent="0.35">
      <c r="A103" s="3" t="s">
        <v>460</v>
      </c>
      <c r="B103" s="39" t="s">
        <v>133</v>
      </c>
      <c r="C103" s="40" t="str">
        <f t="shared" si="2"/>
        <v>6.7</v>
      </c>
      <c r="D103" s="40" t="s">
        <v>461</v>
      </c>
      <c r="E103" s="43" t="s">
        <v>133</v>
      </c>
      <c r="F103" s="43" t="s">
        <v>133</v>
      </c>
      <c r="H103" s="41" t="s">
        <v>133</v>
      </c>
      <c r="I103" s="28" t="s">
        <v>583</v>
      </c>
    </row>
    <row r="104" spans="1:9" ht="29" x14ac:dyDescent="0.35">
      <c r="A104" s="3" t="s">
        <v>462</v>
      </c>
      <c r="B104" s="39" t="s">
        <v>133</v>
      </c>
      <c r="C104" s="40" t="str">
        <f t="shared" si="2"/>
        <v>6.8</v>
      </c>
      <c r="D104" s="40" t="s">
        <v>463</v>
      </c>
      <c r="E104" s="40">
        <v>6.7</v>
      </c>
      <c r="F104" s="40" t="s">
        <v>464</v>
      </c>
      <c r="H104" s="41" t="s">
        <v>133</v>
      </c>
      <c r="I104" s="28" t="s">
        <v>587</v>
      </c>
    </row>
    <row r="105" spans="1:9" ht="43.5" x14ac:dyDescent="0.35">
      <c r="A105" s="3"/>
      <c r="B105" s="41" t="s">
        <v>133</v>
      </c>
      <c r="C105" s="41" t="s">
        <v>133</v>
      </c>
      <c r="D105" s="41" t="s">
        <v>133</v>
      </c>
      <c r="E105" s="40">
        <v>6.8</v>
      </c>
      <c r="F105" s="40" t="s">
        <v>591</v>
      </c>
      <c r="H105" s="41" t="s">
        <v>133</v>
      </c>
      <c r="I105" s="28" t="s">
        <v>588</v>
      </c>
    </row>
    <row r="106" spans="1:9" ht="29" x14ac:dyDescent="0.35">
      <c r="A106" s="3"/>
      <c r="B106" s="41" t="s">
        <v>133</v>
      </c>
      <c r="C106" s="41" t="s">
        <v>133</v>
      </c>
      <c r="D106" s="41" t="s">
        <v>133</v>
      </c>
      <c r="E106" s="40">
        <v>6.9</v>
      </c>
      <c r="F106" s="40" t="s">
        <v>592</v>
      </c>
      <c r="H106" s="41" t="s">
        <v>133</v>
      </c>
      <c r="I106" s="28" t="s">
        <v>589</v>
      </c>
    </row>
    <row r="107" spans="1:9" ht="29" x14ac:dyDescent="0.35">
      <c r="A107" s="3"/>
      <c r="B107" s="41" t="s">
        <v>133</v>
      </c>
      <c r="C107" s="41" t="s">
        <v>133</v>
      </c>
      <c r="D107" s="41" t="s">
        <v>133</v>
      </c>
      <c r="E107" s="44">
        <v>6.1</v>
      </c>
      <c r="F107" s="40" t="s">
        <v>593</v>
      </c>
      <c r="H107" s="41" t="s">
        <v>133</v>
      </c>
      <c r="I107" s="28" t="s">
        <v>590</v>
      </c>
    </row>
  </sheetData>
  <phoneticPr fontId="8"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R1 Results</vt:lpstr>
      <vt:lpstr>R2 Results</vt:lpstr>
      <vt:lpstr>Changes between rounds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Trenton White</dc:creator>
  <cp:lastModifiedBy>Trenton White</cp:lastModifiedBy>
  <dcterms:created xsi:type="dcterms:W3CDTF">2015-06-05T18:17:20Z</dcterms:created>
  <dcterms:modified xsi:type="dcterms:W3CDTF">2022-08-31T10:38:18Z</dcterms:modified>
</cp:coreProperties>
</file>