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/>
  <mc:AlternateContent xmlns:mc="http://schemas.openxmlformats.org/markup-compatibility/2006">
    <mc:Choice Requires="x15">
      <x15ac:absPath xmlns:x15ac="http://schemas.microsoft.com/office/spreadsheetml/2010/11/ac" url="/Users/jessicachilds-disney/Dropbox/Manuscripts In progress/MDD JCD Nature Revision/3rd Revision Nov 2022/Raw data for submission/"/>
    </mc:Choice>
  </mc:AlternateContent>
  <xr:revisionPtr revIDLastSave="0" documentId="13_ncr:1_{E05CDB2D-A80F-9E41-8A7F-00AEAAA0757D}" xr6:coauthVersionLast="47" xr6:coauthVersionMax="47" xr10:uidLastSave="{00000000-0000-0000-0000-000000000000}"/>
  <bookViews>
    <workbookView xWindow="0" yWindow="500" windowWidth="36900" windowHeight="22140" activeTab="7" xr2:uid="{00000000-000D-0000-FFFF-FFFF00000000}"/>
  </bookViews>
  <sheets>
    <sheet name="Panel a" sheetId="1" r:id="rId1"/>
    <sheet name="Panel b" sheetId="2" r:id="rId2"/>
    <sheet name="Panel c" sheetId="3" r:id="rId3"/>
    <sheet name="Panel d" sheetId="4" r:id="rId4"/>
    <sheet name="Panel e" sheetId="5" r:id="rId5"/>
    <sheet name="Panel f" sheetId="6" r:id="rId6"/>
    <sheet name="Panel g" sheetId="7" r:id="rId7"/>
    <sheet name="Panel h" sheetId="8" r:id="rId8"/>
    <sheet name="Panel i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6" i="1" l="1"/>
  <c r="O27" i="1"/>
  <c r="O28" i="1"/>
  <c r="O29" i="1"/>
  <c r="O30" i="1"/>
  <c r="O31" i="1"/>
  <c r="O32" i="1"/>
  <c r="O33" i="1"/>
  <c r="O34" i="1"/>
  <c r="O35" i="1"/>
  <c r="O36" i="1"/>
  <c r="O25" i="1"/>
  <c r="N26" i="1"/>
  <c r="N27" i="1"/>
  <c r="N28" i="1"/>
  <c r="N29" i="1"/>
  <c r="N30" i="1"/>
  <c r="N31" i="1"/>
  <c r="N32" i="1"/>
  <c r="N33" i="1"/>
  <c r="N34" i="1"/>
  <c r="N35" i="1"/>
  <c r="N36" i="1"/>
  <c r="N25" i="1"/>
  <c r="H39" i="1"/>
  <c r="H38" i="1"/>
  <c r="H37" i="1"/>
  <c r="H36" i="1"/>
  <c r="H35" i="1"/>
  <c r="H34" i="1"/>
  <c r="H33" i="1"/>
  <c r="H32" i="1"/>
  <c r="H31" i="1"/>
  <c r="H30" i="1"/>
  <c r="H29" i="1"/>
  <c r="H28" i="1"/>
  <c r="C6" i="3" l="1"/>
  <c r="D6" i="3"/>
  <c r="E6" i="3"/>
  <c r="F6" i="3"/>
  <c r="G6" i="3"/>
  <c r="C7" i="3"/>
  <c r="D7" i="3"/>
  <c r="E7" i="3"/>
  <c r="F7" i="3"/>
  <c r="G7" i="3"/>
  <c r="B7" i="3"/>
  <c r="B6" i="3"/>
  <c r="C5" i="2"/>
  <c r="D5" i="2"/>
  <c r="E5" i="2"/>
  <c r="C6" i="2"/>
  <c r="D6" i="2"/>
  <c r="E6" i="2"/>
  <c r="B6" i="2"/>
  <c r="B5" i="2"/>
  <c r="S63" i="1"/>
  <c r="S64" i="1"/>
  <c r="S65" i="1"/>
  <c r="S66" i="1"/>
  <c r="S67" i="1"/>
  <c r="S68" i="1"/>
  <c r="S69" i="1"/>
  <c r="S70" i="1"/>
  <c r="S71" i="1"/>
  <c r="S72" i="1"/>
  <c r="S73" i="1"/>
  <c r="S62" i="1"/>
  <c r="R71" i="1"/>
  <c r="R68" i="1"/>
  <c r="R65" i="1"/>
  <c r="R62" i="1"/>
  <c r="Q71" i="1"/>
  <c r="Q68" i="1"/>
  <c r="Q65" i="1"/>
  <c r="Q62" i="1"/>
  <c r="P73" i="1"/>
  <c r="P72" i="1"/>
  <c r="P71" i="1"/>
  <c r="P70" i="1"/>
  <c r="P69" i="1"/>
  <c r="P68" i="1"/>
  <c r="P67" i="1"/>
  <c r="P66" i="1"/>
  <c r="P65" i="1"/>
  <c r="P64" i="1"/>
  <c r="P63" i="1"/>
  <c r="P62" i="1"/>
  <c r="O73" i="1"/>
  <c r="O72" i="1"/>
  <c r="O71" i="1"/>
  <c r="O70" i="1"/>
  <c r="O69" i="1"/>
  <c r="O68" i="1"/>
  <c r="O67" i="1"/>
  <c r="O66" i="1"/>
  <c r="O65" i="1"/>
  <c r="O64" i="1"/>
  <c r="O63" i="1"/>
  <c r="O62" i="1"/>
  <c r="O75" i="1"/>
  <c r="L73" i="1"/>
  <c r="L72" i="1"/>
  <c r="L71" i="1"/>
  <c r="L70" i="1"/>
  <c r="L69" i="1"/>
  <c r="L68" i="1"/>
  <c r="L67" i="1"/>
  <c r="L66" i="1"/>
  <c r="L65" i="1"/>
  <c r="L64" i="1"/>
  <c r="L63" i="1"/>
  <c r="L62" i="1"/>
  <c r="K71" i="1"/>
  <c r="K68" i="1"/>
  <c r="K65" i="1"/>
  <c r="K62" i="1"/>
  <c r="J71" i="1"/>
  <c r="J68" i="1"/>
  <c r="J65" i="1"/>
  <c r="J62" i="1"/>
  <c r="I73" i="1"/>
  <c r="I72" i="1"/>
  <c r="I71" i="1"/>
  <c r="I70" i="1"/>
  <c r="I69" i="1"/>
  <c r="I68" i="1"/>
  <c r="I67" i="1"/>
  <c r="I66" i="1"/>
  <c r="I65" i="1"/>
  <c r="I64" i="1"/>
  <c r="I63" i="1"/>
  <c r="I62" i="1"/>
  <c r="H73" i="1"/>
  <c r="H72" i="1"/>
  <c r="H71" i="1"/>
  <c r="H70" i="1"/>
  <c r="H69" i="1"/>
  <c r="H68" i="1"/>
  <c r="H67" i="1"/>
  <c r="H66" i="1"/>
  <c r="H65" i="1"/>
  <c r="H64" i="1"/>
  <c r="H63" i="1"/>
  <c r="H62" i="1"/>
  <c r="H75" i="1"/>
  <c r="R54" i="1"/>
  <c r="R51" i="1"/>
  <c r="R48" i="1"/>
  <c r="R45" i="1"/>
  <c r="Q54" i="1"/>
  <c r="Q51" i="1"/>
  <c r="Q48" i="1"/>
  <c r="Q45" i="1"/>
  <c r="P46" i="1"/>
  <c r="P47" i="1"/>
  <c r="P48" i="1"/>
  <c r="P49" i="1"/>
  <c r="P50" i="1"/>
  <c r="P51" i="1"/>
  <c r="P52" i="1"/>
  <c r="P53" i="1"/>
  <c r="P54" i="1"/>
  <c r="P55" i="1"/>
  <c r="P56" i="1"/>
  <c r="P45" i="1"/>
  <c r="O56" i="1"/>
  <c r="O55" i="1"/>
  <c r="O54" i="1"/>
  <c r="O53" i="1"/>
  <c r="O52" i="1"/>
  <c r="O51" i="1"/>
  <c r="O50" i="1"/>
  <c r="O49" i="1"/>
  <c r="O48" i="1"/>
  <c r="O47" i="1"/>
  <c r="O46" i="1"/>
  <c r="O45" i="1"/>
  <c r="N56" i="1"/>
  <c r="N55" i="1"/>
  <c r="N54" i="1"/>
  <c r="N53" i="1"/>
  <c r="N52" i="1"/>
  <c r="N51" i="1"/>
  <c r="N50" i="1"/>
  <c r="N49" i="1"/>
  <c r="N48" i="1"/>
  <c r="N47" i="1"/>
  <c r="N46" i="1"/>
  <c r="N45" i="1"/>
  <c r="H53" i="1"/>
  <c r="I53" i="1" s="1"/>
  <c r="H58" i="1"/>
  <c r="H55" i="1" s="1"/>
  <c r="I55" i="1" s="1"/>
  <c r="I39" i="1"/>
  <c r="I38" i="1"/>
  <c r="I37" i="1"/>
  <c r="K37" i="1" s="1"/>
  <c r="I36" i="1"/>
  <c r="I35" i="1"/>
  <c r="I34" i="1"/>
  <c r="I33" i="1"/>
  <c r="I32" i="1"/>
  <c r="I31" i="1"/>
  <c r="I30" i="1"/>
  <c r="I29" i="1"/>
  <c r="I28" i="1"/>
  <c r="P36" i="1"/>
  <c r="P35" i="1"/>
  <c r="P34" i="1"/>
  <c r="P33" i="1"/>
  <c r="P32" i="1"/>
  <c r="P31" i="1"/>
  <c r="P30" i="1"/>
  <c r="P29" i="1"/>
  <c r="P28" i="1"/>
  <c r="P27" i="1"/>
  <c r="P26" i="1"/>
  <c r="P25" i="1"/>
  <c r="Q25" i="1" s="1"/>
  <c r="S45" i="1" s="1"/>
  <c r="O39" i="1"/>
  <c r="H41" i="1"/>
  <c r="G73" i="1"/>
  <c r="G72" i="1"/>
  <c r="G71" i="1"/>
  <c r="G70" i="1"/>
  <c r="G69" i="1"/>
  <c r="G68" i="1"/>
  <c r="G67" i="1"/>
  <c r="G66" i="1"/>
  <c r="G65" i="1"/>
  <c r="G64" i="1"/>
  <c r="G63" i="1"/>
  <c r="G62" i="1"/>
  <c r="G56" i="1"/>
  <c r="G55" i="1"/>
  <c r="G54" i="1"/>
  <c r="G53" i="1"/>
  <c r="G52" i="1"/>
  <c r="H52" i="1" s="1"/>
  <c r="I52" i="1" s="1"/>
  <c r="G51" i="1"/>
  <c r="H51" i="1" s="1"/>
  <c r="I51" i="1" s="1"/>
  <c r="G50" i="1"/>
  <c r="H50" i="1" s="1"/>
  <c r="I50" i="1" s="1"/>
  <c r="G49" i="1"/>
  <c r="H49" i="1" s="1"/>
  <c r="I49" i="1" s="1"/>
  <c r="G48" i="1"/>
  <c r="G47" i="1"/>
  <c r="G46" i="1"/>
  <c r="G45" i="1"/>
  <c r="G39" i="1"/>
  <c r="G38" i="1"/>
  <c r="G37" i="1"/>
  <c r="G36" i="1"/>
  <c r="G35" i="1"/>
  <c r="G34" i="1"/>
  <c r="G33" i="1"/>
  <c r="G32" i="1"/>
  <c r="G31" i="1"/>
  <c r="G30" i="1"/>
  <c r="G29" i="1"/>
  <c r="G28" i="1"/>
  <c r="S46" i="1" l="1"/>
  <c r="S47" i="1"/>
  <c r="S48" i="1"/>
  <c r="S49" i="1"/>
  <c r="S50" i="1"/>
  <c r="S51" i="1"/>
  <c r="S52" i="1"/>
  <c r="S53" i="1"/>
  <c r="S54" i="1"/>
  <c r="S55" i="1"/>
  <c r="S34" i="1"/>
  <c r="S56" i="1"/>
  <c r="K34" i="1"/>
  <c r="J31" i="1"/>
  <c r="J37" i="1"/>
  <c r="J51" i="1"/>
  <c r="K51" i="1"/>
  <c r="H54" i="1"/>
  <c r="I54" i="1" s="1"/>
  <c r="H56" i="1"/>
  <c r="I56" i="1" s="1"/>
  <c r="H47" i="1"/>
  <c r="I47" i="1" s="1"/>
  <c r="H48" i="1"/>
  <c r="I48" i="1" s="1"/>
  <c r="Q34" i="1"/>
  <c r="R25" i="1"/>
  <c r="H45" i="1"/>
  <c r="I45" i="1" s="1"/>
  <c r="H46" i="1"/>
  <c r="I46" i="1" s="1"/>
  <c r="R28" i="1"/>
  <c r="O58" i="1"/>
  <c r="R34" i="1"/>
  <c r="K28" i="1"/>
  <c r="J34" i="1"/>
  <c r="S35" i="1"/>
  <c r="S26" i="1"/>
  <c r="S36" i="1"/>
  <c r="S27" i="1"/>
  <c r="S28" i="1"/>
  <c r="S30" i="1"/>
  <c r="S31" i="1"/>
  <c r="S32" i="1"/>
  <c r="S33" i="1"/>
  <c r="Q31" i="1"/>
  <c r="S29" i="1"/>
  <c r="J28" i="1"/>
  <c r="L36" i="1" s="1"/>
  <c r="K31" i="1"/>
  <c r="R31" i="1"/>
  <c r="S25" i="1"/>
  <c r="Q28" i="1"/>
  <c r="B5" i="9"/>
  <c r="C4" i="9"/>
  <c r="C5" i="9"/>
  <c r="B4" i="9"/>
  <c r="L7" i="8"/>
  <c r="L6" i="8"/>
  <c r="L5" i="8"/>
  <c r="L4" i="8"/>
  <c r="L3" i="8"/>
  <c r="L2" i="8"/>
  <c r="J2" i="8"/>
  <c r="H7" i="8"/>
  <c r="H6" i="8"/>
  <c r="H5" i="8"/>
  <c r="H4" i="8"/>
  <c r="H3" i="8"/>
  <c r="H2" i="8"/>
  <c r="D45" i="7"/>
  <c r="E45" i="7"/>
  <c r="F45" i="7"/>
  <c r="G45" i="7"/>
  <c r="H45" i="7"/>
  <c r="I45" i="7"/>
  <c r="J45" i="7"/>
  <c r="L45" i="7"/>
  <c r="M45" i="7"/>
  <c r="N45" i="7"/>
  <c r="O45" i="7"/>
  <c r="D46" i="7"/>
  <c r="E46" i="7"/>
  <c r="F46" i="7"/>
  <c r="G46" i="7"/>
  <c r="H46" i="7"/>
  <c r="I46" i="7"/>
  <c r="J46" i="7"/>
  <c r="L46" i="7"/>
  <c r="M46" i="7"/>
  <c r="N46" i="7"/>
  <c r="O46" i="7"/>
  <c r="F47" i="7"/>
  <c r="G47" i="7"/>
  <c r="H47" i="7"/>
  <c r="L47" i="7"/>
  <c r="O47" i="7"/>
  <c r="C45" i="7"/>
  <c r="C46" i="7"/>
  <c r="O44" i="7"/>
  <c r="N44" i="7"/>
  <c r="M44" i="7"/>
  <c r="L44" i="7"/>
  <c r="J44" i="7"/>
  <c r="I44" i="7"/>
  <c r="H44" i="7"/>
  <c r="G44" i="7"/>
  <c r="F44" i="7"/>
  <c r="E44" i="7"/>
  <c r="D44" i="7"/>
  <c r="C44" i="7"/>
  <c r="D42" i="7"/>
  <c r="E42" i="7"/>
  <c r="F42" i="7"/>
  <c r="G42" i="7"/>
  <c r="H42" i="7"/>
  <c r="I42" i="7"/>
  <c r="J42" i="7"/>
  <c r="L42" i="7"/>
  <c r="M42" i="7"/>
  <c r="N42" i="7"/>
  <c r="O42" i="7"/>
  <c r="C42" i="7"/>
  <c r="D36" i="7"/>
  <c r="E36" i="7"/>
  <c r="F36" i="7"/>
  <c r="G36" i="7"/>
  <c r="H36" i="7"/>
  <c r="I36" i="7"/>
  <c r="J36" i="7"/>
  <c r="K36" i="7"/>
  <c r="L36" i="7"/>
  <c r="M36" i="7"/>
  <c r="N36" i="7"/>
  <c r="O36" i="7"/>
  <c r="D37" i="7"/>
  <c r="E37" i="7"/>
  <c r="F37" i="7"/>
  <c r="G37" i="7"/>
  <c r="H37" i="7"/>
  <c r="I37" i="7"/>
  <c r="J37" i="7"/>
  <c r="K37" i="7"/>
  <c r="L37" i="7"/>
  <c r="M37" i="7"/>
  <c r="N37" i="7"/>
  <c r="O37" i="7"/>
  <c r="F38" i="7"/>
  <c r="G38" i="7"/>
  <c r="H38" i="7"/>
  <c r="K38" i="7"/>
  <c r="L38" i="7"/>
  <c r="O38" i="7"/>
  <c r="K40" i="7"/>
  <c r="L40" i="7"/>
  <c r="L49" i="7" s="1"/>
  <c r="N40" i="7"/>
  <c r="N49" i="7" s="1"/>
  <c r="O35" i="7"/>
  <c r="N35" i="7"/>
  <c r="M35" i="7"/>
  <c r="L35" i="7"/>
  <c r="J35" i="7"/>
  <c r="I35" i="7"/>
  <c r="H35" i="7"/>
  <c r="G35" i="7"/>
  <c r="F35" i="7"/>
  <c r="E35" i="7"/>
  <c r="D35" i="7"/>
  <c r="C36" i="7"/>
  <c r="C37" i="7"/>
  <c r="C35" i="7"/>
  <c r="O33" i="7"/>
  <c r="O40" i="7" s="1"/>
  <c r="O49" i="7" s="1"/>
  <c r="N33" i="7"/>
  <c r="M33" i="7"/>
  <c r="M40" i="7" s="1"/>
  <c r="M49" i="7" s="1"/>
  <c r="L33" i="7"/>
  <c r="K33" i="7"/>
  <c r="J33" i="7"/>
  <c r="J40" i="7" s="1"/>
  <c r="J49" i="7" s="1"/>
  <c r="I33" i="7"/>
  <c r="I40" i="7" s="1"/>
  <c r="I49" i="7" s="1"/>
  <c r="H33" i="7"/>
  <c r="G33" i="7"/>
  <c r="F33" i="7"/>
  <c r="E33" i="7"/>
  <c r="D33" i="7"/>
  <c r="C33" i="7"/>
  <c r="B33" i="7"/>
  <c r="F40" i="7" s="1"/>
  <c r="F49" i="7" s="1"/>
  <c r="O32" i="7"/>
  <c r="N32" i="7"/>
  <c r="M32" i="7"/>
  <c r="L32" i="7"/>
  <c r="K32" i="7"/>
  <c r="J32" i="7"/>
  <c r="I32" i="7"/>
  <c r="H32" i="7"/>
  <c r="G32" i="7"/>
  <c r="F32" i="7"/>
  <c r="E32" i="7"/>
  <c r="D32" i="7"/>
  <c r="C32" i="7"/>
  <c r="B32" i="7"/>
  <c r="E39" i="7" s="1"/>
  <c r="E48" i="7" s="1"/>
  <c r="O31" i="7"/>
  <c r="N31" i="7"/>
  <c r="N38" i="7" s="1"/>
  <c r="N47" i="7" s="1"/>
  <c r="M31" i="7"/>
  <c r="M38" i="7" s="1"/>
  <c r="M47" i="7" s="1"/>
  <c r="L31" i="7"/>
  <c r="K31" i="7"/>
  <c r="J31" i="7"/>
  <c r="J38" i="7" s="1"/>
  <c r="J47" i="7" s="1"/>
  <c r="I31" i="7"/>
  <c r="I38" i="7" s="1"/>
  <c r="I47" i="7" s="1"/>
  <c r="H31" i="7"/>
  <c r="G31" i="7"/>
  <c r="F31" i="7"/>
  <c r="E31" i="7"/>
  <c r="E38" i="7" s="1"/>
  <c r="E47" i="7" s="1"/>
  <c r="D31" i="7"/>
  <c r="D38" i="7" s="1"/>
  <c r="D47" i="7" s="1"/>
  <c r="C31" i="7"/>
  <c r="C38" i="7" s="1"/>
  <c r="C47" i="7" s="1"/>
  <c r="B31" i="7"/>
  <c r="O30" i="7"/>
  <c r="N30" i="7"/>
  <c r="M30" i="7"/>
  <c r="L30" i="7"/>
  <c r="K30" i="7"/>
  <c r="J30" i="7"/>
  <c r="I30" i="7"/>
  <c r="H30" i="7"/>
  <c r="G30" i="7"/>
  <c r="F30" i="7"/>
  <c r="E30" i="7"/>
  <c r="D30" i="7"/>
  <c r="C30" i="7"/>
  <c r="B30" i="7"/>
  <c r="O29" i="7"/>
  <c r="N29" i="7"/>
  <c r="M29" i="7"/>
  <c r="L29" i="7"/>
  <c r="K29" i="7"/>
  <c r="J29" i="7"/>
  <c r="I29" i="7"/>
  <c r="H29" i="7"/>
  <c r="G29" i="7"/>
  <c r="F29" i="7"/>
  <c r="E29" i="7"/>
  <c r="D29" i="7"/>
  <c r="C29" i="7"/>
  <c r="B29" i="7"/>
  <c r="C28" i="7"/>
  <c r="D28" i="7"/>
  <c r="E28" i="7"/>
  <c r="F28" i="7"/>
  <c r="G28" i="7"/>
  <c r="H28" i="7"/>
  <c r="I28" i="7"/>
  <c r="J28" i="7"/>
  <c r="K28" i="7"/>
  <c r="K35" i="7" s="1"/>
  <c r="K42" i="7" s="1"/>
  <c r="L28" i="7"/>
  <c r="M28" i="7"/>
  <c r="N28" i="7"/>
  <c r="O28" i="7"/>
  <c r="B28" i="7"/>
  <c r="I36" i="6"/>
  <c r="H36" i="6"/>
  <c r="J35" i="6"/>
  <c r="I35" i="6"/>
  <c r="K34" i="6"/>
  <c r="J34" i="6"/>
  <c r="K32" i="6"/>
  <c r="J32" i="6"/>
  <c r="J36" i="6" s="1"/>
  <c r="I32" i="6"/>
  <c r="H32" i="6"/>
  <c r="K31" i="6"/>
  <c r="J31" i="6"/>
  <c r="I31" i="6"/>
  <c r="H31" i="6"/>
  <c r="K30" i="6"/>
  <c r="J30" i="6"/>
  <c r="I30" i="6"/>
  <c r="H30" i="6"/>
  <c r="K29" i="6"/>
  <c r="J29" i="6"/>
  <c r="I29" i="6"/>
  <c r="H29" i="6"/>
  <c r="K28" i="6"/>
  <c r="J28" i="6"/>
  <c r="I28" i="6"/>
  <c r="H28" i="6"/>
  <c r="H35" i="6" s="1"/>
  <c r="K27" i="6"/>
  <c r="J27" i="6"/>
  <c r="I27" i="6"/>
  <c r="I34" i="6" s="1"/>
  <c r="H27" i="6"/>
  <c r="H34" i="6" s="1"/>
  <c r="E32" i="6"/>
  <c r="D32" i="6"/>
  <c r="C32" i="6"/>
  <c r="B32" i="6"/>
  <c r="E31" i="6"/>
  <c r="D31" i="6"/>
  <c r="C31" i="6"/>
  <c r="B31" i="6"/>
  <c r="E30" i="6"/>
  <c r="D30" i="6"/>
  <c r="C30" i="6"/>
  <c r="B30" i="6"/>
  <c r="E29" i="6"/>
  <c r="D29" i="6"/>
  <c r="C29" i="6"/>
  <c r="C36" i="6" s="1"/>
  <c r="B29" i="6"/>
  <c r="B36" i="6" s="1"/>
  <c r="E28" i="6"/>
  <c r="E35" i="6" s="1"/>
  <c r="D28" i="6"/>
  <c r="D35" i="6" s="1"/>
  <c r="C28" i="6"/>
  <c r="B28" i="6"/>
  <c r="E27" i="6"/>
  <c r="E34" i="6" s="1"/>
  <c r="D27" i="6"/>
  <c r="C27" i="6"/>
  <c r="C34" i="6" s="1"/>
  <c r="B27" i="6"/>
  <c r="K46" i="5"/>
  <c r="K44" i="5"/>
  <c r="J44" i="5"/>
  <c r="K41" i="5"/>
  <c r="J41" i="5"/>
  <c r="I41" i="5"/>
  <c r="I46" i="5" s="1"/>
  <c r="H41" i="5"/>
  <c r="H46" i="5" s="1"/>
  <c r="K40" i="5"/>
  <c r="K45" i="5" s="1"/>
  <c r="J40" i="5"/>
  <c r="I40" i="5"/>
  <c r="I45" i="5" s="1"/>
  <c r="H40" i="5"/>
  <c r="H45" i="5" s="1"/>
  <c r="K39" i="5"/>
  <c r="J39" i="5"/>
  <c r="I39" i="5"/>
  <c r="H39" i="5"/>
  <c r="K38" i="5"/>
  <c r="J38" i="5"/>
  <c r="I38" i="5"/>
  <c r="H38" i="5"/>
  <c r="K37" i="5"/>
  <c r="J37" i="5"/>
  <c r="J46" i="5" s="1"/>
  <c r="I37" i="5"/>
  <c r="H37" i="5"/>
  <c r="K36" i="5"/>
  <c r="J36" i="5"/>
  <c r="J45" i="5" s="1"/>
  <c r="I36" i="5"/>
  <c r="H36" i="5"/>
  <c r="K35" i="5"/>
  <c r="J35" i="5"/>
  <c r="I35" i="5"/>
  <c r="I44" i="5" s="1"/>
  <c r="H35" i="5"/>
  <c r="H44" i="5" s="1"/>
  <c r="I34" i="5"/>
  <c r="J34" i="5"/>
  <c r="K34" i="5"/>
  <c r="K43" i="5" s="1"/>
  <c r="H34" i="5"/>
  <c r="H43" i="5" s="1"/>
  <c r="E32" i="5"/>
  <c r="D32" i="5"/>
  <c r="C32" i="5"/>
  <c r="B32" i="5"/>
  <c r="E31" i="5"/>
  <c r="D31" i="5"/>
  <c r="C31" i="5"/>
  <c r="B31" i="5"/>
  <c r="E30" i="5"/>
  <c r="D30" i="5"/>
  <c r="C30" i="5"/>
  <c r="B30" i="5"/>
  <c r="E29" i="5"/>
  <c r="E36" i="5" s="1"/>
  <c r="D29" i="5"/>
  <c r="D36" i="5" s="1"/>
  <c r="C29" i="5"/>
  <c r="B29" i="5"/>
  <c r="B36" i="5" s="1"/>
  <c r="E28" i="5"/>
  <c r="D28" i="5"/>
  <c r="D35" i="5" s="1"/>
  <c r="C28" i="5"/>
  <c r="C35" i="5" s="1"/>
  <c r="B28" i="5"/>
  <c r="B35" i="5" s="1"/>
  <c r="C27" i="5"/>
  <c r="C34" i="5" s="1"/>
  <c r="D27" i="5"/>
  <c r="D34" i="5" s="1"/>
  <c r="E27" i="5"/>
  <c r="E34" i="5" s="1"/>
  <c r="B27" i="5"/>
  <c r="B34" i="5" s="1"/>
  <c r="I46" i="4"/>
  <c r="I47" i="4"/>
  <c r="L47" i="4"/>
  <c r="I48" i="4"/>
  <c r="I49" i="4"/>
  <c r="K49" i="4"/>
  <c r="H47" i="4"/>
  <c r="M44" i="4"/>
  <c r="L44" i="4"/>
  <c r="K44" i="4"/>
  <c r="J44" i="4"/>
  <c r="I44" i="4"/>
  <c r="H44" i="4"/>
  <c r="M43" i="4"/>
  <c r="L43" i="4"/>
  <c r="K43" i="4"/>
  <c r="J43" i="4"/>
  <c r="I43" i="4"/>
  <c r="H43" i="4"/>
  <c r="M42" i="4"/>
  <c r="L42" i="4"/>
  <c r="K42" i="4"/>
  <c r="J42" i="4"/>
  <c r="I42" i="4"/>
  <c r="H42" i="4"/>
  <c r="M41" i="4"/>
  <c r="L41" i="4"/>
  <c r="K41" i="4"/>
  <c r="J41" i="4"/>
  <c r="I41" i="4"/>
  <c r="H41" i="4"/>
  <c r="M40" i="4"/>
  <c r="M49" i="4" s="1"/>
  <c r="L40" i="4"/>
  <c r="L49" i="4" s="1"/>
  <c r="K40" i="4"/>
  <c r="J40" i="4"/>
  <c r="J49" i="4" s="1"/>
  <c r="I40" i="4"/>
  <c r="H40" i="4"/>
  <c r="H49" i="4" s="1"/>
  <c r="M39" i="4"/>
  <c r="M48" i="4" s="1"/>
  <c r="L39" i="4"/>
  <c r="L48" i="4" s="1"/>
  <c r="K39" i="4"/>
  <c r="K48" i="4" s="1"/>
  <c r="J39" i="4"/>
  <c r="J48" i="4" s="1"/>
  <c r="I39" i="4"/>
  <c r="H39" i="4"/>
  <c r="H48" i="4" s="1"/>
  <c r="M38" i="4"/>
  <c r="M47" i="4" s="1"/>
  <c r="L38" i="4"/>
  <c r="K38" i="4"/>
  <c r="K47" i="4" s="1"/>
  <c r="J38" i="4"/>
  <c r="J47" i="4" s="1"/>
  <c r="I38" i="4"/>
  <c r="H38" i="4"/>
  <c r="I37" i="4"/>
  <c r="J37" i="4"/>
  <c r="J46" i="4" s="1"/>
  <c r="K37" i="4"/>
  <c r="K46" i="4" s="1"/>
  <c r="L37" i="4"/>
  <c r="L46" i="4" s="1"/>
  <c r="M37" i="4"/>
  <c r="M46" i="4" s="1"/>
  <c r="H37" i="4"/>
  <c r="H46" i="4" s="1"/>
  <c r="B38" i="4"/>
  <c r="E35" i="4"/>
  <c r="D35" i="4"/>
  <c r="C35" i="4"/>
  <c r="B35" i="4"/>
  <c r="E34" i="4"/>
  <c r="D34" i="4"/>
  <c r="C34" i="4"/>
  <c r="B34" i="4"/>
  <c r="E33" i="4"/>
  <c r="D33" i="4"/>
  <c r="C33" i="4"/>
  <c r="B33" i="4"/>
  <c r="E32" i="4"/>
  <c r="E39" i="4" s="1"/>
  <c r="D32" i="4"/>
  <c r="C32" i="4"/>
  <c r="B32" i="4"/>
  <c r="B39" i="4" s="1"/>
  <c r="E31" i="4"/>
  <c r="E38" i="4" s="1"/>
  <c r="D31" i="4"/>
  <c r="C31" i="4"/>
  <c r="B31" i="4"/>
  <c r="C30" i="4"/>
  <c r="D30" i="4"/>
  <c r="D37" i="4" s="1"/>
  <c r="E30" i="4"/>
  <c r="E37" i="4" s="1"/>
  <c r="B30" i="4"/>
  <c r="B37" i="4" s="1"/>
  <c r="L30" i="1" l="1"/>
  <c r="B38" i="5"/>
  <c r="H48" i="5"/>
  <c r="E42" i="5"/>
  <c r="C36" i="5"/>
  <c r="E35" i="5"/>
  <c r="E41" i="5" s="1"/>
  <c r="J43" i="5"/>
  <c r="J50" i="5" s="1"/>
  <c r="I43" i="5"/>
  <c r="I50" i="5" s="1"/>
  <c r="J45" i="1"/>
  <c r="K45" i="1"/>
  <c r="L45" i="1"/>
  <c r="K48" i="1"/>
  <c r="L48" i="1"/>
  <c r="J48" i="1"/>
  <c r="L47" i="1"/>
  <c r="J54" i="1"/>
  <c r="K54" i="1"/>
  <c r="L56" i="1"/>
  <c r="L38" i="1"/>
  <c r="L34" i="1"/>
  <c r="L35" i="1"/>
  <c r="L33" i="1"/>
  <c r="L39" i="1"/>
  <c r="L29" i="1"/>
  <c r="L37" i="1"/>
  <c r="L31" i="1"/>
  <c r="L28" i="1"/>
  <c r="L32" i="1"/>
  <c r="K44" i="7"/>
  <c r="K47" i="7"/>
  <c r="K45" i="7"/>
  <c r="K46" i="7"/>
  <c r="K49" i="7"/>
  <c r="E40" i="7"/>
  <c r="E49" i="7" s="1"/>
  <c r="H40" i="7"/>
  <c r="H49" i="7" s="1"/>
  <c r="C40" i="7"/>
  <c r="C49" i="7" s="1"/>
  <c r="G40" i="7"/>
  <c r="G49" i="7" s="1"/>
  <c r="D40" i="7"/>
  <c r="D49" i="7" s="1"/>
  <c r="D39" i="7"/>
  <c r="D48" i="7" s="1"/>
  <c r="O39" i="7"/>
  <c r="O48" i="7" s="1"/>
  <c r="N39" i="7"/>
  <c r="N48" i="7" s="1"/>
  <c r="M39" i="7"/>
  <c r="M48" i="7" s="1"/>
  <c r="L39" i="7"/>
  <c r="L48" i="7" s="1"/>
  <c r="K39" i="7"/>
  <c r="K48" i="7" s="1"/>
  <c r="J39" i="7"/>
  <c r="J48" i="7" s="1"/>
  <c r="I39" i="7"/>
  <c r="I48" i="7" s="1"/>
  <c r="C39" i="7"/>
  <c r="C48" i="7" s="1"/>
  <c r="H39" i="7"/>
  <c r="H48" i="7" s="1"/>
  <c r="G39" i="7"/>
  <c r="G48" i="7" s="1"/>
  <c r="F39" i="7"/>
  <c r="F48" i="7" s="1"/>
  <c r="H38" i="6"/>
  <c r="J40" i="6" s="1"/>
  <c r="K35" i="6"/>
  <c r="K36" i="6"/>
  <c r="E36" i="6"/>
  <c r="C35" i="6"/>
  <c r="B34" i="6"/>
  <c r="D34" i="6"/>
  <c r="B35" i="6"/>
  <c r="D36" i="6"/>
  <c r="H51" i="4"/>
  <c r="I53" i="4" s="1"/>
  <c r="B41" i="4"/>
  <c r="C39" i="4"/>
  <c r="C45" i="4" s="1"/>
  <c r="D43" i="4"/>
  <c r="E45" i="4"/>
  <c r="E44" i="4"/>
  <c r="E43" i="4"/>
  <c r="D39" i="4"/>
  <c r="D45" i="4" s="1"/>
  <c r="D38" i="4"/>
  <c r="D44" i="4" s="1"/>
  <c r="C37" i="4"/>
  <c r="C43" i="4" s="1"/>
  <c r="C38" i="4"/>
  <c r="C44" i="4" s="1"/>
  <c r="J52" i="5" l="1"/>
  <c r="K52" i="5"/>
  <c r="I53" i="5"/>
  <c r="J53" i="5"/>
  <c r="H53" i="5"/>
  <c r="H51" i="5"/>
  <c r="H52" i="5"/>
  <c r="H50" i="5"/>
  <c r="K51" i="5"/>
  <c r="K50" i="5"/>
  <c r="J51" i="5"/>
  <c r="B41" i="5"/>
  <c r="B42" i="5"/>
  <c r="D40" i="5"/>
  <c r="D41" i="5"/>
  <c r="B40" i="5"/>
  <c r="C41" i="5"/>
  <c r="I52" i="5"/>
  <c r="I51" i="5"/>
  <c r="D42" i="5"/>
  <c r="C42" i="5"/>
  <c r="C40" i="5"/>
  <c r="E40" i="5"/>
  <c r="K53" i="5"/>
  <c r="L52" i="1"/>
  <c r="L49" i="1"/>
  <c r="L51" i="1"/>
  <c r="L50" i="1"/>
  <c r="L53" i="1"/>
  <c r="L55" i="1"/>
  <c r="L54" i="1"/>
  <c r="L46" i="1"/>
  <c r="I40" i="6"/>
  <c r="K42" i="6"/>
  <c r="K41" i="6"/>
  <c r="J42" i="6"/>
  <c r="H41" i="6"/>
  <c r="I42" i="6"/>
  <c r="J41" i="6"/>
  <c r="H40" i="6"/>
  <c r="I41" i="6"/>
  <c r="H42" i="6"/>
  <c r="K40" i="6"/>
  <c r="B38" i="6"/>
  <c r="M56" i="4"/>
  <c r="K55" i="4"/>
  <c r="I55" i="4"/>
  <c r="K56" i="4"/>
  <c r="L56" i="4"/>
  <c r="J56" i="4"/>
  <c r="J54" i="4"/>
  <c r="J53" i="4"/>
  <c r="K54" i="4"/>
  <c r="L55" i="4"/>
  <c r="H54" i="4"/>
  <c r="K53" i="4"/>
  <c r="L54" i="4"/>
  <c r="M55" i="4"/>
  <c r="H55" i="4"/>
  <c r="L53" i="4"/>
  <c r="M54" i="4"/>
  <c r="I56" i="4"/>
  <c r="H56" i="4"/>
  <c r="M53" i="4"/>
  <c r="H53" i="4"/>
  <c r="I54" i="4"/>
  <c r="J55" i="4"/>
  <c r="B44" i="4"/>
  <c r="B45" i="4"/>
  <c r="B43" i="4"/>
  <c r="B40" i="6" l="1"/>
  <c r="D42" i="6"/>
  <c r="C42" i="6"/>
  <c r="B42" i="6"/>
  <c r="E41" i="6"/>
  <c r="D41" i="6"/>
  <c r="C41" i="6"/>
  <c r="B41" i="6"/>
  <c r="C40" i="6"/>
  <c r="E42" i="6"/>
  <c r="E40" i="6"/>
  <c r="D40" i="6"/>
</calcChain>
</file>

<file path=xl/sharedStrings.xml><?xml version="1.0" encoding="utf-8"?>
<sst xmlns="http://schemas.openxmlformats.org/spreadsheetml/2006/main" count="250" uniqueCount="83">
  <si>
    <t>WILD TYPE</t>
  </si>
  <si>
    <t>pre-miR-155-RiboTAC (nM)</t>
  </si>
  <si>
    <t>pre-miR-155 levels</t>
  </si>
  <si>
    <t>mature miR-155 levels</t>
  </si>
  <si>
    <t>BINDING SITE MUTANT</t>
  </si>
  <si>
    <t>CLEAVAGE SITE MUTANT</t>
  </si>
  <si>
    <t>Mock</t>
  </si>
  <si>
    <t>I</t>
  </si>
  <si>
    <t>II</t>
  </si>
  <si>
    <t>III</t>
  </si>
  <si>
    <t>LEFT PANEL</t>
  </si>
  <si>
    <t>RIGHT PANEL</t>
  </si>
  <si>
    <t>pre-miR-155-binder (nM)</t>
  </si>
  <si>
    <t>pre-miR-155-Ctr (nM)</t>
  </si>
  <si>
    <t>hsa-miR-155</t>
  </si>
  <si>
    <t>miR-196a-1-5p (0.3)</t>
  </si>
  <si>
    <t>miR-3945-5p (0.04)</t>
  </si>
  <si>
    <t>miR-4640-5p (0.5)</t>
  </si>
  <si>
    <t>VHL</t>
  </si>
  <si>
    <t>VHL/β-Actin</t>
  </si>
  <si>
    <t>average of Vehicle</t>
  </si>
  <si>
    <t>Normalized value</t>
  </si>
  <si>
    <t>Vehicle-1</t>
  </si>
  <si>
    <t>Vehicle-2</t>
  </si>
  <si>
    <t>Vehicle-3</t>
  </si>
  <si>
    <t>pre-miR-155-RiboTAC-1</t>
  </si>
  <si>
    <t>pre-miR-155-RiboTAC-2</t>
  </si>
  <si>
    <t>pre-miR-155-RiboTAC-3</t>
  </si>
  <si>
    <t>β-Actin</t>
  </si>
  <si>
    <t>Treatment</t>
  </si>
  <si>
    <t>Ct Values</t>
  </si>
  <si>
    <t>mature miR-155</t>
  </si>
  <si>
    <t>average</t>
  </si>
  <si>
    <t>SD</t>
  </si>
  <si>
    <t>Normalized</t>
  </si>
  <si>
    <t>Vehicle 1</t>
  </si>
  <si>
    <t>Vehicle 2</t>
  </si>
  <si>
    <t>Vehicle 3</t>
  </si>
  <si>
    <t>Vehicle 5</t>
  </si>
  <si>
    <t>Vehicle 6</t>
  </si>
  <si>
    <t>mature miR-155 Analysis</t>
  </si>
  <si>
    <t>pre-miR-155 Analysis</t>
  </si>
  <si>
    <t>U6</t>
  </si>
  <si>
    <t>pre-miR-155</t>
  </si>
  <si>
    <t>GAPDH</t>
  </si>
  <si>
    <t>Vehicle 4</t>
  </si>
  <si>
    <t>mature-155 Ct</t>
  </si>
  <si>
    <t>RNU6 Ct</t>
  </si>
  <si>
    <t>AVG of tech. replicates</t>
  </si>
  <si>
    <t>delta Ct</t>
  </si>
  <si>
    <t>Avg of vehicle</t>
  </si>
  <si>
    <t>pre-miR-155 Ct</t>
  </si>
  <si>
    <t>18S Ct</t>
  </si>
  <si>
    <t>vehicle</t>
  </si>
  <si>
    <t>treated</t>
  </si>
  <si>
    <t>RNU6</t>
  </si>
  <si>
    <t>miR-1226-3p (0.01)</t>
  </si>
  <si>
    <t>miR-101-1-3p (0.1)</t>
  </si>
  <si>
    <t>miR-18a-5p (0.4)</t>
  </si>
  <si>
    <t>miR-3168-5p (0.01)</t>
  </si>
  <si>
    <t>hsa-miR-363-3p (0.05)</t>
  </si>
  <si>
    <t>miR-4273-3p (0.008)</t>
  </si>
  <si>
    <t>miR-4435-1-5p (0.2)</t>
  </si>
  <si>
    <t>miR-4700-5p (0.01)</t>
  </si>
  <si>
    <t>let-7g-5p (0.7)</t>
  </si>
  <si>
    <t>Average</t>
  </si>
  <si>
    <t>Standard Deviation</t>
  </si>
  <si>
    <t>pre-miR-155-RIBOTAC 1nM 1</t>
  </si>
  <si>
    <t>pre-miR-155-RIBOTAC 1nM 2</t>
  </si>
  <si>
    <t>pre-miR-155-RIBOTAC 1nM 3</t>
  </si>
  <si>
    <t>pre-miR-155-RIBOTAC 10nM 1</t>
  </si>
  <si>
    <t>pre-miR-155-RIBOTAC 10nM 2</t>
  </si>
  <si>
    <t>pre-miR-155-RIBOTAC 10nM 3</t>
  </si>
  <si>
    <t>pre-miR-155-RIBOTAC 100nM 1</t>
  </si>
  <si>
    <t>pre-miR-155-RIBOTAC 100nM 2</t>
  </si>
  <si>
    <t>pre-miR-155-RIBOTAC 100nM 3</t>
  </si>
  <si>
    <t>Untreated</t>
  </si>
  <si>
    <t>Treated</t>
  </si>
  <si>
    <r>
      <rPr>
        <sz val="11"/>
        <color theme="1"/>
        <rFont val="Symbol"/>
        <charset val="2"/>
      </rPr>
      <t>D</t>
    </r>
    <r>
      <rPr>
        <sz val="11"/>
        <color theme="1"/>
        <rFont val="Calibri"/>
        <family val="2"/>
        <scheme val="minor"/>
      </rPr>
      <t xml:space="preserve"> Ct 155 vs U6</t>
    </r>
  </si>
  <si>
    <r>
      <rPr>
        <sz val="11"/>
        <color theme="1"/>
        <rFont val="Symbol"/>
        <charset val="2"/>
      </rPr>
      <t>DD</t>
    </r>
    <r>
      <rPr>
        <sz val="11"/>
        <color theme="1"/>
        <rFont val="Calibri"/>
        <family val="2"/>
        <scheme val="minor"/>
      </rPr>
      <t xml:space="preserve"> Ct vs untreated</t>
    </r>
  </si>
  <si>
    <r>
      <t>2^-</t>
    </r>
    <r>
      <rPr>
        <sz val="11"/>
        <color theme="1"/>
        <rFont val="Symbol"/>
        <charset val="2"/>
      </rPr>
      <t>DD</t>
    </r>
    <r>
      <rPr>
        <sz val="11"/>
        <color theme="1"/>
        <rFont val="Calibri"/>
        <family val="2"/>
        <scheme val="minor"/>
      </rPr>
      <t>Ct</t>
    </r>
  </si>
  <si>
    <r>
      <rPr>
        <sz val="11"/>
        <color theme="1"/>
        <rFont val="Symbol"/>
        <charset val="2"/>
      </rPr>
      <t>D</t>
    </r>
    <r>
      <rPr>
        <sz val="11"/>
        <color theme="1"/>
        <rFont val="Calibri"/>
        <family val="2"/>
        <scheme val="minor"/>
      </rPr>
      <t xml:space="preserve"> Ct pre-miR-155 vs GAPDH</t>
    </r>
  </si>
  <si>
    <r>
      <t xml:space="preserve">average </t>
    </r>
    <r>
      <rPr>
        <sz val="11"/>
        <color theme="1"/>
        <rFont val="Symbol"/>
        <charset val="2"/>
      </rPr>
      <t>D</t>
    </r>
    <r>
      <rPr>
        <sz val="11"/>
        <color theme="1"/>
        <rFont val="Calibri"/>
        <family val="2"/>
        <scheme val="minor"/>
      </rPr>
      <t>Ct Vehicle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</si>
</sst>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charset val="134"/>
      <scheme val="minor"/>
    </font>
    <font>
      <sz val="11"/>
      <color theme="1"/>
      <name val="Symbol"/>
      <charset val="2"/>
    </font>
    <font>
      <sz val="11"/>
      <color theme="1"/>
      <name val="Calibri"/>
      <family val="2"/>
      <charset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>
      <alignment vertical="center"/>
    </xf>
  </cellStyleXfs>
  <cellXfs count="55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0" xfId="0" applyFont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4" fillId="0" borderId="0" xfId="0" applyFont="1"/>
    <xf numFmtId="0" fontId="4" fillId="0" borderId="0" xfId="0" applyFont="1" applyAlignment="1">
      <alignment horizontal="center"/>
    </xf>
    <xf numFmtId="0" fontId="1" fillId="0" borderId="0" xfId="1" applyFont="1">
      <alignment vertical="center"/>
    </xf>
    <xf numFmtId="0" fontId="1" fillId="0" borderId="0" xfId="0" applyFont="1"/>
    <xf numFmtId="0" fontId="2" fillId="0" borderId="9" xfId="1" applyFont="1" applyBorder="1">
      <alignment vertical="center"/>
    </xf>
    <xf numFmtId="0" fontId="2" fillId="0" borderId="10" xfId="1" applyFont="1" applyBorder="1">
      <alignment vertical="center"/>
    </xf>
    <xf numFmtId="0" fontId="2" fillId="0" borderId="11" xfId="1" applyFont="1" applyBorder="1">
      <alignment vertical="center"/>
    </xf>
    <xf numFmtId="0" fontId="0" fillId="0" borderId="12" xfId="0" applyBorder="1"/>
    <xf numFmtId="0" fontId="0" fillId="0" borderId="13" xfId="0" applyBorder="1"/>
    <xf numFmtId="164" fontId="0" fillId="0" borderId="0" xfId="0" applyNumberFormat="1"/>
    <xf numFmtId="164" fontId="2" fillId="0" borderId="0" xfId="0" applyNumberFormat="1" applyFont="1"/>
    <xf numFmtId="165" fontId="0" fillId="0" borderId="0" xfId="0" applyNumberFormat="1"/>
    <xf numFmtId="165" fontId="2" fillId="0" borderId="1" xfId="0" applyNumberFormat="1" applyFont="1" applyBorder="1"/>
    <xf numFmtId="165" fontId="2" fillId="0" borderId="2" xfId="0" applyNumberFormat="1" applyFont="1" applyBorder="1"/>
    <xf numFmtId="165" fontId="2" fillId="0" borderId="3" xfId="0" applyNumberFormat="1" applyFont="1" applyBorder="1"/>
    <xf numFmtId="165" fontId="2" fillId="0" borderId="4" xfId="0" applyNumberFormat="1" applyFont="1" applyBorder="1"/>
    <xf numFmtId="165" fontId="2" fillId="0" borderId="0" xfId="0" applyNumberFormat="1" applyFont="1"/>
    <xf numFmtId="165" fontId="2" fillId="0" borderId="5" xfId="0" applyNumberFormat="1" applyFont="1" applyBorder="1"/>
    <xf numFmtId="165" fontId="2" fillId="0" borderId="6" xfId="0" applyNumberFormat="1" applyFont="1" applyBorder="1"/>
    <xf numFmtId="165" fontId="2" fillId="0" borderId="7" xfId="0" applyNumberFormat="1" applyFont="1" applyBorder="1"/>
    <xf numFmtId="165" fontId="2" fillId="0" borderId="8" xfId="0" applyNumberFormat="1" applyFont="1" applyBorder="1"/>
    <xf numFmtId="165" fontId="0" fillId="0" borderId="13" xfId="0" applyNumberFormat="1" applyBorder="1"/>
    <xf numFmtId="165" fontId="2" fillId="0" borderId="13" xfId="0" applyNumberFormat="1" applyFont="1" applyBorder="1"/>
    <xf numFmtId="0" fontId="7" fillId="0" borderId="0" xfId="0" applyFont="1"/>
    <xf numFmtId="0" fontId="8" fillId="0" borderId="0" xfId="0" applyFont="1"/>
    <xf numFmtId="0" fontId="9" fillId="0" borderId="1" xfId="0" applyFont="1" applyBorder="1"/>
    <xf numFmtId="0" fontId="9" fillId="0" borderId="2" xfId="0" applyFont="1" applyBorder="1"/>
    <xf numFmtId="0" fontId="9" fillId="0" borderId="3" xfId="0" applyFont="1" applyBorder="1"/>
    <xf numFmtId="0" fontId="9" fillId="0" borderId="4" xfId="0" applyFont="1" applyBorder="1"/>
    <xf numFmtId="0" fontId="9" fillId="0" borderId="0" xfId="0" applyFont="1"/>
    <xf numFmtId="0" fontId="9" fillId="0" borderId="5" xfId="0" applyFont="1" applyBorder="1"/>
    <xf numFmtId="0" fontId="9" fillId="0" borderId="6" xfId="0" applyFont="1" applyBorder="1"/>
    <xf numFmtId="0" fontId="9" fillId="0" borderId="7" xfId="0" applyFont="1" applyBorder="1"/>
    <xf numFmtId="0" fontId="9" fillId="0" borderId="8" xfId="0" applyFont="1" applyBorder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2">
    <cellStyle name="Normal" xfId="0" builtinId="0"/>
    <cellStyle name="Normal 2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5"/>
  <sheetViews>
    <sheetView topLeftCell="A38" zoomScale="110" zoomScaleNormal="110" workbookViewId="0">
      <selection activeCell="H75" sqref="H75"/>
    </sheetView>
  </sheetViews>
  <sheetFormatPr baseColWidth="10" defaultColWidth="8.83203125" defaultRowHeight="15" x14ac:dyDescent="0.2"/>
  <cols>
    <col min="1" max="1" width="25.1640625" bestFit="1" customWidth="1"/>
    <col min="2" max="2" width="13.5" bestFit="1" customWidth="1"/>
    <col min="4" max="4" width="12.1640625" bestFit="1" customWidth="1"/>
    <col min="7" max="7" width="20.5" bestFit="1" customWidth="1"/>
    <col min="8" max="8" width="18.6640625" bestFit="1" customWidth="1"/>
    <col min="14" max="14" width="22.1640625" bestFit="1" customWidth="1"/>
    <col min="15" max="15" width="15.1640625" bestFit="1" customWidth="1"/>
  </cols>
  <sheetData>
    <row r="1" spans="1:10" x14ac:dyDescent="0.2">
      <c r="A1" t="s">
        <v>0</v>
      </c>
      <c r="B1" s="53" t="s">
        <v>2</v>
      </c>
      <c r="C1" s="53"/>
      <c r="D1" s="53"/>
      <c r="E1" s="53"/>
      <c r="G1" s="53" t="s">
        <v>3</v>
      </c>
      <c r="H1" s="53"/>
      <c r="I1" s="53"/>
      <c r="J1" s="53"/>
    </row>
    <row r="2" spans="1:10" ht="16" thickBot="1" x14ac:dyDescent="0.25">
      <c r="A2" t="s">
        <v>1</v>
      </c>
      <c r="B2">
        <v>0</v>
      </c>
      <c r="C2">
        <v>1</v>
      </c>
      <c r="D2">
        <v>10</v>
      </c>
      <c r="E2">
        <v>100</v>
      </c>
      <c r="G2">
        <v>0</v>
      </c>
      <c r="H2">
        <v>1</v>
      </c>
      <c r="I2">
        <v>10</v>
      </c>
      <c r="J2">
        <v>100</v>
      </c>
    </row>
    <row r="3" spans="1:10" x14ac:dyDescent="0.2">
      <c r="B3" s="2">
        <v>1.0375784866441848</v>
      </c>
      <c r="C3" s="3">
        <v>1.204086749278239</v>
      </c>
      <c r="D3" s="3">
        <v>0.64775426798176583</v>
      </c>
      <c r="E3" s="4">
        <v>0.38673081014239413</v>
      </c>
      <c r="G3" s="44">
        <v>0.88436648252993422</v>
      </c>
      <c r="H3" s="45">
        <v>0.91993332869151068</v>
      </c>
      <c r="I3" s="45">
        <v>1.1558241557178457</v>
      </c>
      <c r="J3" s="46">
        <v>0.65343246803955113</v>
      </c>
    </row>
    <row r="4" spans="1:10" x14ac:dyDescent="0.2">
      <c r="B4" s="5">
        <v>1.1652616510623903</v>
      </c>
      <c r="C4" s="1">
        <v>1.0712536743911845</v>
      </c>
      <c r="D4" s="1">
        <v>1.0120636712453628</v>
      </c>
      <c r="E4" s="6">
        <v>0.39367146077833925</v>
      </c>
      <c r="G4" s="47">
        <v>1.0531773564393352</v>
      </c>
      <c r="H4" s="48">
        <v>1.1098787840210651</v>
      </c>
      <c r="I4" s="48">
        <v>0.84803757179209183</v>
      </c>
      <c r="J4" s="49">
        <v>0.52640921090286175</v>
      </c>
    </row>
    <row r="5" spans="1:10" ht="16" thickBot="1" x14ac:dyDescent="0.25">
      <c r="B5" s="7">
        <v>0.79715986229342506</v>
      </c>
      <c r="C5" s="8">
        <v>1.1410691495227487</v>
      </c>
      <c r="D5" s="8">
        <v>0.66548044096807302</v>
      </c>
      <c r="E5" s="9">
        <v>0.34307634163018613</v>
      </c>
      <c r="G5" s="50">
        <v>1.0043511633826119</v>
      </c>
      <c r="H5" s="51">
        <v>0.970187887287424</v>
      </c>
      <c r="I5" s="51">
        <v>0.93770184906498499</v>
      </c>
      <c r="J5" s="52">
        <v>0.40347104818354818</v>
      </c>
    </row>
    <row r="7" spans="1:10" x14ac:dyDescent="0.2">
      <c r="G7" s="43"/>
      <c r="H7" s="43"/>
      <c r="I7" s="43"/>
      <c r="J7" s="43"/>
    </row>
    <row r="8" spans="1:10" x14ac:dyDescent="0.2">
      <c r="A8" t="s">
        <v>4</v>
      </c>
      <c r="B8" s="53" t="s">
        <v>2</v>
      </c>
      <c r="C8" s="53"/>
      <c r="D8" s="53"/>
      <c r="E8" s="53"/>
      <c r="G8" s="53" t="s">
        <v>3</v>
      </c>
      <c r="H8" s="53"/>
      <c r="I8" s="53"/>
      <c r="J8" s="53"/>
    </row>
    <row r="9" spans="1:10" ht="16" thickBot="1" x14ac:dyDescent="0.25">
      <c r="A9" t="s">
        <v>1</v>
      </c>
      <c r="B9">
        <v>0</v>
      </c>
      <c r="C9">
        <v>1</v>
      </c>
      <c r="D9">
        <v>10</v>
      </c>
      <c r="E9">
        <v>100</v>
      </c>
      <c r="G9">
        <v>0</v>
      </c>
      <c r="H9">
        <v>1</v>
      </c>
      <c r="I9">
        <v>10</v>
      </c>
      <c r="J9">
        <v>100</v>
      </c>
    </row>
    <row r="10" spans="1:10" x14ac:dyDescent="0.2">
      <c r="B10" s="44">
        <v>1.1919923668920134</v>
      </c>
      <c r="C10" s="45">
        <v>1.0356857519122935</v>
      </c>
      <c r="D10" s="45">
        <v>1.2458200536608017</v>
      </c>
      <c r="E10" s="46">
        <v>1.2324564128282576</v>
      </c>
      <c r="G10" s="44">
        <v>1.0120340979034035</v>
      </c>
      <c r="H10" s="45">
        <v>1.0172582666974077</v>
      </c>
      <c r="I10" s="45">
        <v>0.98396423656971499</v>
      </c>
      <c r="J10" s="46">
        <v>0.93384399526526818</v>
      </c>
    </row>
    <row r="11" spans="1:10" x14ac:dyDescent="0.2">
      <c r="B11" s="47">
        <v>1.0154881777481364</v>
      </c>
      <c r="C11" s="48">
        <v>1.0690704827157691</v>
      </c>
      <c r="D11" s="48">
        <v>0.91503666399102068</v>
      </c>
      <c r="E11" s="49">
        <v>0.65042526005023527</v>
      </c>
      <c r="G11" s="47">
        <v>0.75567799792084589</v>
      </c>
      <c r="H11" s="48">
        <v>1.5572629233751059</v>
      </c>
      <c r="I11" s="48">
        <v>1.2208943734274846</v>
      </c>
      <c r="J11" s="49">
        <v>1.078363592045241</v>
      </c>
    </row>
    <row r="12" spans="1:10" ht="16" thickBot="1" x14ac:dyDescent="0.25">
      <c r="B12" s="50">
        <v>0.79623541417370158</v>
      </c>
      <c r="C12" s="51">
        <v>0.65452412636496582</v>
      </c>
      <c r="D12" s="51">
        <v>1.1570073121450095</v>
      </c>
      <c r="E12" s="52">
        <v>0.88959518754281719</v>
      </c>
      <c r="G12" s="50">
        <v>1.2322879041757508</v>
      </c>
      <c r="H12" s="51">
        <v>1.0080126670117884</v>
      </c>
      <c r="I12" s="51">
        <v>0.95445506841763561</v>
      </c>
      <c r="J12" s="52">
        <v>0.95144763486276018</v>
      </c>
    </row>
    <row r="14" spans="1:10" x14ac:dyDescent="0.2">
      <c r="G14" s="43"/>
      <c r="H14" s="43"/>
      <c r="I14" s="43"/>
      <c r="J14" s="43"/>
    </row>
    <row r="15" spans="1:10" x14ac:dyDescent="0.2">
      <c r="A15" t="s">
        <v>5</v>
      </c>
      <c r="B15" s="53" t="s">
        <v>2</v>
      </c>
      <c r="C15" s="53"/>
      <c r="D15" s="53"/>
      <c r="E15" s="53"/>
      <c r="G15" s="53" t="s">
        <v>3</v>
      </c>
      <c r="H15" s="53"/>
      <c r="I15" s="53"/>
      <c r="J15" s="53"/>
    </row>
    <row r="16" spans="1:10" ht="16" thickBot="1" x14ac:dyDescent="0.25">
      <c r="A16" t="s">
        <v>1</v>
      </c>
      <c r="B16">
        <v>0</v>
      </c>
      <c r="C16">
        <v>1</v>
      </c>
      <c r="D16">
        <v>10</v>
      </c>
      <c r="E16">
        <v>100</v>
      </c>
      <c r="G16">
        <v>0</v>
      </c>
      <c r="H16">
        <v>1</v>
      </c>
      <c r="I16">
        <v>10</v>
      </c>
      <c r="J16">
        <v>100</v>
      </c>
    </row>
    <row r="17" spans="1:19" x14ac:dyDescent="0.2">
      <c r="B17" s="44">
        <v>1.2323486318005363</v>
      </c>
      <c r="C17" s="45">
        <v>1.3098080810219208</v>
      </c>
      <c r="D17" s="45">
        <v>1.0518633403546971</v>
      </c>
      <c r="E17" s="46">
        <v>1.3135981430457189</v>
      </c>
      <c r="G17" s="44">
        <v>0.92322501386538591</v>
      </c>
      <c r="H17" s="45">
        <v>0.78538007208045224</v>
      </c>
      <c r="I17" s="45">
        <v>0.75615397777111637</v>
      </c>
      <c r="J17" s="46">
        <v>0.82562530749827945</v>
      </c>
    </row>
    <row r="18" spans="1:19" x14ac:dyDescent="0.2">
      <c r="B18" s="47">
        <v>0.90309274375307724</v>
      </c>
      <c r="C18" s="48">
        <v>0.63926129873738746</v>
      </c>
      <c r="D18" s="48">
        <v>1.575168569535788</v>
      </c>
      <c r="E18" s="49">
        <v>1.14022843504028</v>
      </c>
      <c r="G18" s="47">
        <v>1.2189621177038921</v>
      </c>
      <c r="H18" s="48">
        <v>1.1581583465159235</v>
      </c>
      <c r="I18" s="48">
        <v>1.2957158686134442</v>
      </c>
      <c r="J18" s="49">
        <v>0.94281099317043593</v>
      </c>
    </row>
    <row r="19" spans="1:19" ht="16" thickBot="1" x14ac:dyDescent="0.25">
      <c r="B19" s="50">
        <v>0.8645586244463862</v>
      </c>
      <c r="C19" s="51">
        <v>0.89983009419103954</v>
      </c>
      <c r="D19" s="51">
        <v>0.85745045814746612</v>
      </c>
      <c r="E19" s="52">
        <v>1.0360275456149779</v>
      </c>
      <c r="G19" s="50">
        <v>0.83742579960312036</v>
      </c>
      <c r="H19" s="51">
        <v>0.85908569454161254</v>
      </c>
      <c r="I19" s="51">
        <v>0.79674116176755527</v>
      </c>
      <c r="J19" s="52">
        <v>1.0942247357514652</v>
      </c>
    </row>
    <row r="20" spans="1:19" x14ac:dyDescent="0.2">
      <c r="B20" s="43"/>
      <c r="C20" s="43"/>
      <c r="D20" s="43"/>
      <c r="E20" s="43"/>
    </row>
    <row r="21" spans="1:19" x14ac:dyDescent="0.2">
      <c r="G21" s="43"/>
      <c r="H21" s="43"/>
      <c r="I21" s="43"/>
      <c r="J21" s="43"/>
    </row>
    <row r="22" spans="1:19" x14ac:dyDescent="0.2">
      <c r="A22" s="1" t="s">
        <v>0</v>
      </c>
      <c r="G22" s="43"/>
      <c r="H22" s="43"/>
      <c r="I22" s="43"/>
      <c r="J22" s="43"/>
    </row>
    <row r="23" spans="1:19" x14ac:dyDescent="0.2">
      <c r="A23" t="s">
        <v>29</v>
      </c>
      <c r="B23" t="s">
        <v>30</v>
      </c>
      <c r="G23" s="43" t="s">
        <v>40</v>
      </c>
      <c r="H23" s="43"/>
      <c r="I23" s="43"/>
      <c r="J23" s="43"/>
      <c r="N23" t="s">
        <v>41</v>
      </c>
    </row>
    <row r="24" spans="1:19" x14ac:dyDescent="0.2">
      <c r="B24" t="s">
        <v>31</v>
      </c>
      <c r="C24" t="s">
        <v>42</v>
      </c>
      <c r="D24" t="s">
        <v>43</v>
      </c>
      <c r="E24" t="s">
        <v>44</v>
      </c>
      <c r="G24" s="42" t="s">
        <v>78</v>
      </c>
      <c r="H24" s="42" t="s">
        <v>79</v>
      </c>
      <c r="I24" t="s">
        <v>80</v>
      </c>
      <c r="J24" t="s">
        <v>32</v>
      </c>
      <c r="K24" t="s">
        <v>33</v>
      </c>
      <c r="L24" t="s">
        <v>34</v>
      </c>
      <c r="N24" s="42" t="s">
        <v>81</v>
      </c>
      <c r="O24" s="42" t="s">
        <v>79</v>
      </c>
      <c r="P24" t="s">
        <v>80</v>
      </c>
      <c r="Q24" t="s">
        <v>32</v>
      </c>
      <c r="R24" t="s">
        <v>33</v>
      </c>
      <c r="S24" t="s">
        <v>34</v>
      </c>
    </row>
    <row r="25" spans="1:19" x14ac:dyDescent="0.2">
      <c r="A25" t="s">
        <v>35</v>
      </c>
      <c r="D25">
        <v>16.513042495218897</v>
      </c>
      <c r="E25">
        <v>18.584377924601238</v>
      </c>
      <c r="N25">
        <f>D25-E25</f>
        <v>-2.0713354293823407</v>
      </c>
      <c r="O25">
        <f>N25-$O$39</f>
        <v>-7.0948676554371648E-2</v>
      </c>
      <c r="P25">
        <f t="shared" ref="P25:P36" si="0">2^-O25</f>
        <v>1.0504071754242092</v>
      </c>
      <c r="Q25">
        <f>AVERAGE(P25:P27)</f>
        <v>1.0123640658949242</v>
      </c>
      <c r="R25">
        <f>STDEV(P25:P27)</f>
        <v>0.18921687986440217</v>
      </c>
      <c r="S25">
        <f t="shared" ref="S25:S36" si="1">P25/$Q$25</f>
        <v>1.0375784866441848</v>
      </c>
    </row>
    <row r="26" spans="1:19" x14ac:dyDescent="0.2">
      <c r="A26" t="s">
        <v>36</v>
      </c>
      <c r="B26" s="43"/>
      <c r="C26" s="43"/>
      <c r="D26" s="43">
        <v>16.16460355122884</v>
      </c>
      <c r="E26" s="43">
        <v>18.403372446695965</v>
      </c>
      <c r="N26">
        <f t="shared" ref="N26:N36" si="2">D26-E26</f>
        <v>-2.2387688954671248</v>
      </c>
      <c r="O26">
        <f t="shared" ref="O26:O36" si="3">N26-$O$39</f>
        <v>-0.23838214263915569</v>
      </c>
      <c r="P26">
        <f t="shared" si="0"/>
        <v>1.1796690229009539</v>
      </c>
      <c r="S26">
        <f t="shared" si="1"/>
        <v>1.1652616510623903</v>
      </c>
    </row>
    <row r="27" spans="1:19" x14ac:dyDescent="0.2">
      <c r="A27" t="s">
        <v>37</v>
      </c>
      <c r="D27">
        <v>16.958261489868164</v>
      </c>
      <c r="E27">
        <v>18.649317423502605</v>
      </c>
      <c r="N27">
        <f t="shared" si="2"/>
        <v>-1.6910559336344413</v>
      </c>
      <c r="O27">
        <f t="shared" si="3"/>
        <v>0.30933081919352778</v>
      </c>
      <c r="P27">
        <f t="shared" si="0"/>
        <v>0.80701599935960966</v>
      </c>
      <c r="S27">
        <f t="shared" si="1"/>
        <v>0.79715986229342506</v>
      </c>
    </row>
    <row r="28" spans="1:19" x14ac:dyDescent="0.2">
      <c r="A28" t="s">
        <v>67</v>
      </c>
      <c r="B28">
        <v>23.131192525227863</v>
      </c>
      <c r="C28">
        <v>17.642585754394531</v>
      </c>
      <c r="D28">
        <v>16.255263328552246</v>
      </c>
      <c r="E28">
        <v>18.541317621866863</v>
      </c>
      <c r="G28">
        <f t="shared" ref="G28:G39" si="4">B28-C28</f>
        <v>5.4886067708333321</v>
      </c>
      <c r="H28">
        <f>G28-$H$41</f>
        <v>8.8308269924598726E-2</v>
      </c>
      <c r="I28">
        <f t="shared" ref="I28:I39" si="5">2^-H28</f>
        <v>0.94062509662715121</v>
      </c>
      <c r="J28">
        <f>AVERAGE(I28:I30)</f>
        <v>1.0224926821219447</v>
      </c>
      <c r="K28">
        <f>STDEV(I28:I30)</f>
        <v>0.10063317992276474</v>
      </c>
      <c r="L28">
        <f t="shared" ref="L28:L39" si="6">I28/$J$28</f>
        <v>0.91993332869151068</v>
      </c>
      <c r="N28">
        <f t="shared" si="2"/>
        <v>-2.2860542933146171</v>
      </c>
      <c r="O28">
        <f t="shared" si="3"/>
        <v>-0.285667540486648</v>
      </c>
      <c r="P28">
        <f t="shared" si="0"/>
        <v>1.2189741571895203</v>
      </c>
      <c r="Q28">
        <f>AVERAGE(P28:P30)</f>
        <v>1.1528834287597236</v>
      </c>
      <c r="R28">
        <f>STDEV(P28:P30)</f>
        <v>6.7267058644357447E-2</v>
      </c>
      <c r="S28">
        <f t="shared" si="1"/>
        <v>1.204086749278239</v>
      </c>
    </row>
    <row r="29" spans="1:19" x14ac:dyDescent="0.2">
      <c r="A29" t="s">
        <v>68</v>
      </c>
      <c r="B29">
        <v>22.951145172119141</v>
      </c>
      <c r="C29">
        <v>17.733339309692383</v>
      </c>
      <c r="D29">
        <v>16.915729522705078</v>
      </c>
      <c r="E29">
        <v>19.033144632975198</v>
      </c>
      <c r="G29">
        <f t="shared" si="4"/>
        <v>5.2178058624267578</v>
      </c>
      <c r="H29">
        <f t="shared" ref="H29:H39" si="7">G29-$H$41</f>
        <v>-0.18249263848197561</v>
      </c>
      <c r="I29">
        <f t="shared" si="5"/>
        <v>1.1348429347039415</v>
      </c>
      <c r="L29">
        <f t="shared" si="6"/>
        <v>1.1098787840210651</v>
      </c>
      <c r="N29">
        <f t="shared" si="2"/>
        <v>-2.1174151102701195</v>
      </c>
      <c r="O29">
        <f t="shared" si="3"/>
        <v>-0.11702835744215045</v>
      </c>
      <c r="P29">
        <f t="shared" si="0"/>
        <v>1.0844987254115368</v>
      </c>
      <c r="S29">
        <f t="shared" si="1"/>
        <v>1.0712536743911845</v>
      </c>
    </row>
    <row r="30" spans="1:19" x14ac:dyDescent="0.2">
      <c r="A30" t="s">
        <v>69</v>
      </c>
      <c r="B30">
        <v>23.072017669677734</v>
      </c>
      <c r="C30">
        <v>17.66014575958252</v>
      </c>
      <c r="D30">
        <v>16.82764498392741</v>
      </c>
      <c r="E30">
        <v>19.03614616394043</v>
      </c>
      <c r="G30">
        <f t="shared" si="4"/>
        <v>5.4118719100952148</v>
      </c>
      <c r="H30">
        <f t="shared" si="7"/>
        <v>1.157340918648142E-2</v>
      </c>
      <c r="I30">
        <f t="shared" si="5"/>
        <v>0.99201001503474107</v>
      </c>
      <c r="L30">
        <f t="shared" si="6"/>
        <v>0.970187887287424</v>
      </c>
      <c r="N30">
        <f t="shared" si="2"/>
        <v>-2.2085011800130196</v>
      </c>
      <c r="O30">
        <f t="shared" si="3"/>
        <v>-0.20811442718505058</v>
      </c>
      <c r="P30">
        <f t="shared" si="0"/>
        <v>1.1551774036781131</v>
      </c>
      <c r="S30">
        <f t="shared" si="1"/>
        <v>1.1410691495227487</v>
      </c>
    </row>
    <row r="31" spans="1:19" x14ac:dyDescent="0.2">
      <c r="A31" t="s">
        <v>70</v>
      </c>
      <c r="B31">
        <v>23.214225962320928</v>
      </c>
      <c r="C31">
        <v>18.05493990580241</v>
      </c>
      <c r="D31">
        <v>16.952248128255206</v>
      </c>
      <c r="E31">
        <v>18.343881607055664</v>
      </c>
      <c r="G31">
        <f t="shared" si="4"/>
        <v>5.1592860565185177</v>
      </c>
      <c r="H31">
        <f t="shared" si="7"/>
        <v>-0.24101244439021574</v>
      </c>
      <c r="I31">
        <f t="shared" si="5"/>
        <v>1.1818217410412724</v>
      </c>
      <c r="J31">
        <f>AVERAGE(I31:I33)</f>
        <v>1.0025757436814378</v>
      </c>
      <c r="K31">
        <f>STDEV(I31:I33)</f>
        <v>0.16185858088212596</v>
      </c>
      <c r="L31">
        <f t="shared" si="6"/>
        <v>1.1558241557178457</v>
      </c>
      <c r="N31">
        <f t="shared" si="2"/>
        <v>-1.3916334788004576</v>
      </c>
      <c r="O31">
        <f t="shared" si="3"/>
        <v>0.60875327402751145</v>
      </c>
      <c r="P31">
        <f t="shared" si="0"/>
        <v>0.65576314443481076</v>
      </c>
      <c r="Q31">
        <f>AVERAGE(P31:P33)</f>
        <v>0.78468284086443196</v>
      </c>
      <c r="R31">
        <f>STDEV(P31:P33)</f>
        <v>0.20794801287667655</v>
      </c>
      <c r="S31">
        <f t="shared" si="1"/>
        <v>0.64775426798176583</v>
      </c>
    </row>
    <row r="32" spans="1:19" x14ac:dyDescent="0.2">
      <c r="A32" t="s">
        <v>71</v>
      </c>
      <c r="B32">
        <v>23.489681879679363</v>
      </c>
      <c r="C32">
        <v>17.883673985799152</v>
      </c>
      <c r="D32">
        <v>16.673818588256836</v>
      </c>
      <c r="E32">
        <v>18.70923360188802</v>
      </c>
      <c r="G32">
        <f t="shared" si="4"/>
        <v>5.6060078938802107</v>
      </c>
      <c r="H32">
        <f t="shared" si="7"/>
        <v>0.20570939297147728</v>
      </c>
      <c r="I32">
        <f t="shared" si="5"/>
        <v>0.86711221132187721</v>
      </c>
      <c r="L32">
        <f t="shared" si="6"/>
        <v>0.84803757179209183</v>
      </c>
      <c r="N32">
        <f t="shared" si="2"/>
        <v>-2.0354150136311837</v>
      </c>
      <c r="O32">
        <f t="shared" si="3"/>
        <v>-3.5028260803214639E-2</v>
      </c>
      <c r="P32">
        <f t="shared" si="0"/>
        <v>1.0245768931664994</v>
      </c>
      <c r="S32">
        <f t="shared" si="1"/>
        <v>1.0120636712453628</v>
      </c>
    </row>
    <row r="33" spans="1:19" x14ac:dyDescent="0.2">
      <c r="A33" t="s">
        <v>72</v>
      </c>
      <c r="B33">
        <v>23.437063217163029</v>
      </c>
      <c r="C33">
        <v>17.976056416829426</v>
      </c>
      <c r="D33">
        <v>16.924400520324706</v>
      </c>
      <c r="E33">
        <v>18.354983647664387</v>
      </c>
      <c r="G33">
        <f t="shared" si="4"/>
        <v>5.4610068003336032</v>
      </c>
      <c r="H33">
        <f t="shared" si="7"/>
        <v>6.0708299424869772E-2</v>
      </c>
      <c r="I33">
        <f t="shared" si="5"/>
        <v>0.95879327868116349</v>
      </c>
      <c r="L33">
        <f t="shared" si="6"/>
        <v>0.93770184906498499</v>
      </c>
      <c r="N33">
        <f t="shared" si="2"/>
        <v>-1.4305831273396805</v>
      </c>
      <c r="O33">
        <f t="shared" si="3"/>
        <v>0.56980362548828856</v>
      </c>
      <c r="P33">
        <f t="shared" si="0"/>
        <v>0.67370848499198555</v>
      </c>
      <c r="S33">
        <f t="shared" si="1"/>
        <v>0.66548044096807302</v>
      </c>
    </row>
    <row r="34" spans="1:19" x14ac:dyDescent="0.2">
      <c r="A34" t="s">
        <v>73</v>
      </c>
      <c r="B34">
        <v>24.567230534871424</v>
      </c>
      <c r="C34">
        <v>18.585132598876935</v>
      </c>
      <c r="D34">
        <v>17.351248741149902</v>
      </c>
      <c r="E34">
        <v>17.998765309651692</v>
      </c>
      <c r="G34">
        <f t="shared" si="4"/>
        <v>5.9820979359944886</v>
      </c>
      <c r="H34">
        <f t="shared" si="7"/>
        <v>0.58179943508575516</v>
      </c>
      <c r="I34">
        <f t="shared" si="5"/>
        <v>0.6681299168313225</v>
      </c>
      <c r="J34">
        <f>AVERAGE(I34:I36)</f>
        <v>0.53964189233227822</v>
      </c>
      <c r="K34">
        <f>STDEV(I34:I36)</f>
        <v>0.12779754984378708</v>
      </c>
      <c r="L34">
        <f t="shared" si="6"/>
        <v>0.65343246803955113</v>
      </c>
      <c r="N34">
        <f t="shared" si="2"/>
        <v>-0.64751656850178918</v>
      </c>
      <c r="O34">
        <f t="shared" si="3"/>
        <v>1.3528701843261799</v>
      </c>
      <c r="P34">
        <f t="shared" si="0"/>
        <v>0.39151237536259215</v>
      </c>
      <c r="Q34">
        <f>AVERAGE(P34:P36)</f>
        <v>0.37912312538267906</v>
      </c>
      <c r="R34">
        <f>STDEV(P34:P36)</f>
        <v>2.7767060790123872E-2</v>
      </c>
      <c r="S34">
        <f t="shared" si="1"/>
        <v>0.38673081014239413</v>
      </c>
    </row>
    <row r="35" spans="1:19" x14ac:dyDescent="0.2">
      <c r="A35" t="s">
        <v>74</v>
      </c>
      <c r="B35">
        <v>25.080028661092069</v>
      </c>
      <c r="C35">
        <v>18.78607731628416</v>
      </c>
      <c r="D35">
        <v>18.042849858601887</v>
      </c>
      <c r="E35">
        <v>18.716028849283855</v>
      </c>
      <c r="G35">
        <f t="shared" si="4"/>
        <v>6.2939513448079083</v>
      </c>
      <c r="H35">
        <f t="shared" si="7"/>
        <v>0.89365284389917488</v>
      </c>
      <c r="I35">
        <f t="shared" si="5"/>
        <v>0.53824956594976359</v>
      </c>
      <c r="L35">
        <f t="shared" si="6"/>
        <v>0.52640921090286175</v>
      </c>
      <c r="N35">
        <f t="shared" si="2"/>
        <v>-0.67317899068196851</v>
      </c>
      <c r="O35">
        <f t="shared" si="3"/>
        <v>1.3272077621460006</v>
      </c>
      <c r="P35">
        <f t="shared" si="0"/>
        <v>0.39853884066035372</v>
      </c>
      <c r="S35">
        <f t="shared" si="1"/>
        <v>0.39367146077833925</v>
      </c>
    </row>
    <row r="36" spans="1:19" x14ac:dyDescent="0.2">
      <c r="A36" t="s">
        <v>75</v>
      </c>
      <c r="B36">
        <v>24.756505457560198</v>
      </c>
      <c r="C36">
        <v>18.078834533691406</v>
      </c>
      <c r="D36">
        <v>17.762280146280926</v>
      </c>
      <c r="E36">
        <v>18.236996650695801</v>
      </c>
      <c r="G36">
        <f t="shared" si="4"/>
        <v>6.6776709238687921</v>
      </c>
      <c r="H36">
        <f t="shared" si="7"/>
        <v>1.2773724229600587</v>
      </c>
      <c r="I36">
        <f t="shared" si="5"/>
        <v>0.41254619421574856</v>
      </c>
      <c r="L36">
        <f t="shared" si="6"/>
        <v>0.40347104818354818</v>
      </c>
      <c r="N36">
        <f t="shared" si="2"/>
        <v>-0.47471650441487512</v>
      </c>
      <c r="O36">
        <f t="shared" si="3"/>
        <v>1.525670248413094</v>
      </c>
      <c r="P36">
        <f t="shared" si="0"/>
        <v>0.34731816012509131</v>
      </c>
      <c r="S36">
        <f t="shared" si="1"/>
        <v>0.34307634163018613</v>
      </c>
    </row>
    <row r="37" spans="1:19" x14ac:dyDescent="0.2">
      <c r="A37" t="s">
        <v>45</v>
      </c>
      <c r="B37">
        <v>23.214225962320928</v>
      </c>
      <c r="C37">
        <v>17.668734232584637</v>
      </c>
      <c r="G37">
        <f t="shared" si="4"/>
        <v>5.5454917297362911</v>
      </c>
      <c r="H37">
        <f t="shared" si="7"/>
        <v>0.1451932288275577</v>
      </c>
      <c r="I37">
        <f t="shared" si="5"/>
        <v>0.9042582567007823</v>
      </c>
      <c r="J37">
        <f>AVERAGE(I37:I39)</f>
        <v>1.0026887038253065</v>
      </c>
      <c r="K37">
        <f>STDEV(I37:I39)</f>
        <v>8.8823007977388138E-2</v>
      </c>
      <c r="L37">
        <f t="shared" si="6"/>
        <v>0.88436648252993422</v>
      </c>
    </row>
    <row r="38" spans="1:19" x14ac:dyDescent="0.2">
      <c r="A38" t="s">
        <v>38</v>
      </c>
      <c r="B38">
        <v>23.203519821166992</v>
      </c>
      <c r="C38">
        <v>17.910060246785481</v>
      </c>
      <c r="G38">
        <f t="shared" si="4"/>
        <v>5.2934595743815116</v>
      </c>
      <c r="H38">
        <f t="shared" si="7"/>
        <v>-0.10683892652722182</v>
      </c>
      <c r="I38">
        <f t="shared" si="5"/>
        <v>1.0768661399357551</v>
      </c>
      <c r="L38">
        <f t="shared" si="6"/>
        <v>1.0531773564393352</v>
      </c>
    </row>
    <row r="39" spans="1:19" x14ac:dyDescent="0.2">
      <c r="A39" t="s">
        <v>39</v>
      </c>
      <c r="B39">
        <v>23.000175476074219</v>
      </c>
      <c r="C39">
        <v>17.63823127746582</v>
      </c>
      <c r="G39">
        <f t="shared" si="4"/>
        <v>5.3619441986083984</v>
      </c>
      <c r="H39">
        <f t="shared" si="7"/>
        <v>-3.8354302300334986E-2</v>
      </c>
      <c r="I39">
        <f t="shared" si="5"/>
        <v>1.0269417148393822</v>
      </c>
      <c r="L39">
        <f t="shared" si="6"/>
        <v>1.0043511633826119</v>
      </c>
      <c r="N39" t="s">
        <v>82</v>
      </c>
      <c r="O39">
        <f>AVERAGE(N25:N27)</f>
        <v>-2.0003867528279691</v>
      </c>
    </row>
    <row r="41" spans="1:19" x14ac:dyDescent="0.2">
      <c r="G41" t="s">
        <v>82</v>
      </c>
      <c r="H41">
        <f>AVERAGE(G37:G39)</f>
        <v>5.4002985009087334</v>
      </c>
    </row>
    <row r="42" spans="1:19" x14ac:dyDescent="0.2">
      <c r="A42" s="1" t="s">
        <v>4</v>
      </c>
    </row>
    <row r="43" spans="1:19" x14ac:dyDescent="0.2">
      <c r="A43" t="s">
        <v>29</v>
      </c>
      <c r="B43" t="s">
        <v>30</v>
      </c>
      <c r="G43" t="s">
        <v>40</v>
      </c>
      <c r="N43" t="s">
        <v>41</v>
      </c>
    </row>
    <row r="44" spans="1:19" x14ac:dyDescent="0.2">
      <c r="B44" t="s">
        <v>31</v>
      </c>
      <c r="C44" t="s">
        <v>42</v>
      </c>
      <c r="D44" t="s">
        <v>43</v>
      </c>
      <c r="E44" t="s">
        <v>44</v>
      </c>
      <c r="G44" s="42" t="s">
        <v>78</v>
      </c>
      <c r="H44" s="42" t="s">
        <v>79</v>
      </c>
      <c r="I44" t="s">
        <v>80</v>
      </c>
      <c r="J44" t="s">
        <v>32</v>
      </c>
      <c r="K44" t="s">
        <v>33</v>
      </c>
      <c r="L44" t="s">
        <v>34</v>
      </c>
      <c r="N44" s="42" t="s">
        <v>81</v>
      </c>
      <c r="O44" s="42" t="s">
        <v>79</v>
      </c>
      <c r="P44" t="s">
        <v>80</v>
      </c>
      <c r="Q44" t="s">
        <v>32</v>
      </c>
      <c r="R44" t="s">
        <v>33</v>
      </c>
      <c r="S44" t="s">
        <v>34</v>
      </c>
    </row>
    <row r="45" spans="1:19" x14ac:dyDescent="0.2">
      <c r="A45" t="s">
        <v>35</v>
      </c>
      <c r="B45">
        <v>23.250132242838543</v>
      </c>
      <c r="C45">
        <v>17.180056254069012</v>
      </c>
      <c r="D45">
        <v>18.445458730061848</v>
      </c>
      <c r="E45">
        <v>19.654199600219727</v>
      </c>
      <c r="G45">
        <f t="shared" ref="G45:G56" si="8">B45-C45</f>
        <v>6.0700759887695312</v>
      </c>
      <c r="H45">
        <f t="shared" ref="H45:H56" si="9">G45-$H$58</f>
        <v>-4.5777638753254912E-2</v>
      </c>
      <c r="I45">
        <f t="shared" ref="I45:I56" si="10">2^-H45</f>
        <v>1.0322394251178924</v>
      </c>
      <c r="J45">
        <f>AVERAGE(I45:I47)</f>
        <v>1.0199650656596924</v>
      </c>
      <c r="K45">
        <f>STDEV(I45:I47)</f>
        <v>0.24329505597385989</v>
      </c>
      <c r="L45">
        <f t="shared" ref="L45:L56" si="11">I45/$J$45</f>
        <v>1.0120340979034035</v>
      </c>
      <c r="N45">
        <f t="shared" ref="N45:N56" si="12">D45-E45</f>
        <v>-1.2087408701578788</v>
      </c>
      <c r="O45">
        <f t="shared" ref="O45:O56" si="13">N45-$O$58</f>
        <v>-0.27110320197212323</v>
      </c>
      <c r="P45">
        <f>2^-O45</f>
        <v>1.206730239062513</v>
      </c>
      <c r="Q45">
        <f>AVERAGE(P45:P47)</f>
        <v>1.0136180336194205</v>
      </c>
      <c r="R45">
        <f>STDEV(P45:P47)</f>
        <v>0.20071423711187822</v>
      </c>
      <c r="S45">
        <f t="shared" ref="S45:S56" si="14">P45/$Q$25</f>
        <v>1.1919923668920134</v>
      </c>
    </row>
    <row r="46" spans="1:19" x14ac:dyDescent="0.2">
      <c r="A46" t="s">
        <v>36</v>
      </c>
      <c r="B46">
        <v>23.677735328674316</v>
      </c>
      <c r="C46">
        <v>17.186244964599609</v>
      </c>
      <c r="D46">
        <v>18.056086603800399</v>
      </c>
      <c r="E46">
        <v>19.033625920613606</v>
      </c>
      <c r="G46">
        <f t="shared" si="8"/>
        <v>6.491490364074707</v>
      </c>
      <c r="H46">
        <f t="shared" si="9"/>
        <v>0.37563673655192087</v>
      </c>
      <c r="I46">
        <f t="shared" si="10"/>
        <v>0.77076515876692042</v>
      </c>
      <c r="L46">
        <f t="shared" si="11"/>
        <v>0.75567799792084589</v>
      </c>
      <c r="N46">
        <f t="shared" si="12"/>
        <v>-0.97753931681320694</v>
      </c>
      <c r="O46">
        <f t="shared" si="13"/>
        <v>-3.990164862745138E-2</v>
      </c>
      <c r="P46">
        <f t="shared" ref="P46:P56" si="15">2^-O46</f>
        <v>1.0280437404933309</v>
      </c>
      <c r="S46">
        <f t="shared" si="14"/>
        <v>1.0154881777481364</v>
      </c>
    </row>
    <row r="47" spans="1:19" x14ac:dyDescent="0.2">
      <c r="A47" t="s">
        <v>37</v>
      </c>
      <c r="B47">
        <v>23.358321189880371</v>
      </c>
      <c r="C47">
        <v>17.57232666015625</v>
      </c>
      <c r="D47">
        <v>18.917215983072918</v>
      </c>
      <c r="E47">
        <v>19.543848800659099</v>
      </c>
      <c r="G47">
        <f t="shared" si="8"/>
        <v>5.7859945297241211</v>
      </c>
      <c r="H47">
        <f t="shared" si="9"/>
        <v>-0.32985909779866507</v>
      </c>
      <c r="I47">
        <f t="shared" si="10"/>
        <v>1.2568906130942643</v>
      </c>
      <c r="L47">
        <f t="shared" si="11"/>
        <v>1.2322879041757508</v>
      </c>
      <c r="N47">
        <f t="shared" si="12"/>
        <v>-0.62663281758618083</v>
      </c>
      <c r="O47">
        <f t="shared" si="13"/>
        <v>0.31100485059957472</v>
      </c>
      <c r="P47">
        <f t="shared" si="15"/>
        <v>0.80608012130241746</v>
      </c>
      <c r="S47">
        <f t="shared" si="14"/>
        <v>0.79623541417370158</v>
      </c>
    </row>
    <row r="48" spans="1:19" x14ac:dyDescent="0.2">
      <c r="A48" t="s">
        <v>67</v>
      </c>
      <c r="B48">
        <v>23.643695195515949</v>
      </c>
      <c r="C48">
        <v>17.581047312418594</v>
      </c>
      <c r="D48">
        <v>18.72276496887207</v>
      </c>
      <c r="E48">
        <v>19.728717168172135</v>
      </c>
      <c r="G48">
        <f t="shared" si="8"/>
        <v>6.0626478830973554</v>
      </c>
      <c r="H48">
        <f t="shared" si="9"/>
        <v>-5.3205744425430801E-2</v>
      </c>
      <c r="I48">
        <f t="shared" si="10"/>
        <v>1.0375678947848863</v>
      </c>
      <c r="J48">
        <f>AVERAGE(I48:I50)</f>
        <v>1.218019793589687</v>
      </c>
      <c r="K48">
        <f>STDEV(I48:I50)</f>
        <v>0.32075329798978619</v>
      </c>
      <c r="L48">
        <f t="shared" si="11"/>
        <v>1.0172582666974077</v>
      </c>
      <c r="N48">
        <f t="shared" si="12"/>
        <v>-1.0059521993000651</v>
      </c>
      <c r="O48">
        <f t="shared" si="13"/>
        <v>-6.8314531114309518E-2</v>
      </c>
      <c r="P48">
        <f t="shared" si="15"/>
        <v>1.0484910387953712</v>
      </c>
      <c r="Q48">
        <f>AVERAGE(P48:P50)</f>
        <v>0.93113209506630545</v>
      </c>
      <c r="R48">
        <f>STDEV(P48:P50)</f>
        <v>0.2331543555021344</v>
      </c>
      <c r="S48">
        <f t="shared" si="14"/>
        <v>1.0356857519122935</v>
      </c>
    </row>
    <row r="49" spans="1:19" x14ac:dyDescent="0.2">
      <c r="A49" t="s">
        <v>68</v>
      </c>
      <c r="B49">
        <v>21.928357124328613</v>
      </c>
      <c r="C49">
        <v>16.480035781860352</v>
      </c>
      <c r="D49">
        <v>18.787726084391277</v>
      </c>
      <c r="E49">
        <v>19.839448928832965</v>
      </c>
      <c r="G49">
        <f t="shared" si="8"/>
        <v>5.4483213424682617</v>
      </c>
      <c r="H49">
        <f t="shared" si="9"/>
        <v>-0.66753228505452444</v>
      </c>
      <c r="I49">
        <f t="shared" si="10"/>
        <v>1.5883537798896943</v>
      </c>
      <c r="L49">
        <f t="shared" si="11"/>
        <v>1.5572629233751059</v>
      </c>
      <c r="N49">
        <f t="shared" si="12"/>
        <v>-1.051722844441688</v>
      </c>
      <c r="O49">
        <f t="shared" si="13"/>
        <v>-0.1140851762559324</v>
      </c>
      <c r="P49">
        <f t="shared" si="15"/>
        <v>1.0822885406103853</v>
      </c>
      <c r="S49">
        <f t="shared" si="14"/>
        <v>1.0690704827157691</v>
      </c>
    </row>
    <row r="50" spans="1:19" x14ac:dyDescent="0.2">
      <c r="A50" t="s">
        <v>69</v>
      </c>
      <c r="B50">
        <v>22.376058578491211</v>
      </c>
      <c r="C50">
        <v>16.300238459269167</v>
      </c>
      <c r="D50">
        <v>18.728729883829754</v>
      </c>
      <c r="E50">
        <v>19.072614034016926</v>
      </c>
      <c r="G50">
        <f t="shared" si="8"/>
        <v>6.075820119222044</v>
      </c>
      <c r="H50">
        <f t="shared" si="9"/>
        <v>-4.0033508300742149E-2</v>
      </c>
      <c r="I50">
        <f t="shared" si="10"/>
        <v>1.0281377060944803</v>
      </c>
      <c r="L50">
        <f t="shared" si="11"/>
        <v>1.0080126670117884</v>
      </c>
      <c r="N50">
        <f t="shared" si="12"/>
        <v>-0.34388415018717211</v>
      </c>
      <c r="O50">
        <f t="shared" si="13"/>
        <v>0.59375351799858345</v>
      </c>
      <c r="P50">
        <f t="shared" si="15"/>
        <v>0.66261670579316001</v>
      </c>
      <c r="S50">
        <f t="shared" si="14"/>
        <v>0.65452412636496582</v>
      </c>
    </row>
    <row r="51" spans="1:19" x14ac:dyDescent="0.2">
      <c r="A51" t="s">
        <v>70</v>
      </c>
      <c r="B51">
        <v>24.070818583170574</v>
      </c>
      <c r="C51">
        <v>17.960162480672199</v>
      </c>
      <c r="D51">
        <v>18.012674331665039</v>
      </c>
      <c r="E51">
        <v>19.285135904947918</v>
      </c>
      <c r="G51">
        <f t="shared" si="8"/>
        <v>6.1106561024983748</v>
      </c>
      <c r="H51">
        <f t="shared" si="9"/>
        <v>-5.197525024411398E-3</v>
      </c>
      <c r="I51">
        <f t="shared" si="10"/>
        <v>1.0036091471596185</v>
      </c>
      <c r="J51">
        <f>AVERAGE(I51:I53)</f>
        <v>1.0741298611479839</v>
      </c>
      <c r="K51">
        <f>STDEV(I51:I53)</f>
        <v>0.14897344525638381</v>
      </c>
      <c r="L51">
        <f t="shared" si="11"/>
        <v>0.98396423656971499</v>
      </c>
      <c r="N51">
        <f t="shared" si="12"/>
        <v>-1.2724615732828788</v>
      </c>
      <c r="O51">
        <f t="shared" si="13"/>
        <v>-0.33482390509712323</v>
      </c>
      <c r="P51">
        <f t="shared" si="15"/>
        <v>1.2612234548974819</v>
      </c>
      <c r="Q51">
        <f>AVERAGE(P51:P53)</f>
        <v>1.1196287730972128</v>
      </c>
      <c r="R51">
        <f>STDEV(P51:P53)</f>
        <v>0.17331599310306625</v>
      </c>
      <c r="S51">
        <f t="shared" si="14"/>
        <v>1.2458200536608017</v>
      </c>
    </row>
    <row r="52" spans="1:19" x14ac:dyDescent="0.2">
      <c r="A52" t="s">
        <v>71</v>
      </c>
      <c r="B52">
        <v>23.00145149230957</v>
      </c>
      <c r="C52">
        <v>17.202055994669575</v>
      </c>
      <c r="D52">
        <v>18.215936660766602</v>
      </c>
      <c r="E52">
        <v>19.043203989664715</v>
      </c>
      <c r="G52">
        <f t="shared" si="8"/>
        <v>5.7993954976399955</v>
      </c>
      <c r="H52">
        <f t="shared" si="9"/>
        <v>-0.31645812988279065</v>
      </c>
      <c r="I52">
        <f t="shared" si="10"/>
        <v>1.2452696097565132</v>
      </c>
      <c r="L52">
        <f t="shared" si="11"/>
        <v>1.2208943734274846</v>
      </c>
      <c r="N52">
        <f t="shared" si="12"/>
        <v>-0.82726732889811316</v>
      </c>
      <c r="O52">
        <f t="shared" si="13"/>
        <v>0.11037033928764239</v>
      </c>
      <c r="P52">
        <f t="shared" si="15"/>
        <v>0.92635023760087731</v>
      </c>
      <c r="S52">
        <f t="shared" si="14"/>
        <v>0.91503666399102068</v>
      </c>
    </row>
    <row r="53" spans="1:19" x14ac:dyDescent="0.2">
      <c r="A53" t="s">
        <v>72</v>
      </c>
      <c r="B53">
        <v>23.606818199157715</v>
      </c>
      <c r="C53">
        <v>17.452233500162723</v>
      </c>
      <c r="D53">
        <v>18.282257080078125</v>
      </c>
      <c r="E53">
        <v>19.448020935058594</v>
      </c>
      <c r="G53">
        <f t="shared" si="8"/>
        <v>6.1545846989949915</v>
      </c>
      <c r="H53">
        <f t="shared" si="9"/>
        <v>3.8731071472205336E-2</v>
      </c>
      <c r="I53">
        <f t="shared" si="10"/>
        <v>0.97351082652781984</v>
      </c>
      <c r="L53">
        <f t="shared" si="11"/>
        <v>0.95445506841763561</v>
      </c>
      <c r="N53">
        <f t="shared" si="12"/>
        <v>-1.1657638549804688</v>
      </c>
      <c r="O53">
        <f t="shared" si="13"/>
        <v>-0.22812618679471319</v>
      </c>
      <c r="P53">
        <f t="shared" si="15"/>
        <v>1.1713126267932796</v>
      </c>
      <c r="S53">
        <f t="shared" si="14"/>
        <v>1.1570073121450095</v>
      </c>
    </row>
    <row r="54" spans="1:19" x14ac:dyDescent="0.2">
      <c r="A54" t="s">
        <v>73</v>
      </c>
      <c r="B54">
        <v>24.032419204711914</v>
      </c>
      <c r="C54">
        <v>17.846338780721023</v>
      </c>
      <c r="D54">
        <v>18.297556120300232</v>
      </c>
      <c r="E54">
        <v>19.554458618164062</v>
      </c>
      <c r="G54">
        <f t="shared" si="8"/>
        <v>6.1860804239908909</v>
      </c>
      <c r="H54">
        <f t="shared" si="9"/>
        <v>7.0226796468104702E-2</v>
      </c>
      <c r="I54">
        <f t="shared" si="10"/>
        <v>0.95248825194664866</v>
      </c>
      <c r="J54">
        <f>AVERAGE(I54:I56)</f>
        <v>1.0076082644255495</v>
      </c>
      <c r="K54">
        <f>STDEV(I54:I56)</f>
        <v>8.0423735732086971E-2</v>
      </c>
      <c r="L54">
        <f t="shared" si="11"/>
        <v>0.93384399526526818</v>
      </c>
      <c r="N54">
        <f t="shared" si="12"/>
        <v>-1.2569024978638303</v>
      </c>
      <c r="O54">
        <f t="shared" si="13"/>
        <v>-0.31926482967807479</v>
      </c>
      <c r="P54">
        <f t="shared" si="15"/>
        <v>1.2476945851290882</v>
      </c>
      <c r="Q54">
        <f>AVERAGE(P54:P56)</f>
        <v>0.93558531567190395</v>
      </c>
      <c r="R54">
        <f>STDEV(P54:P56)</f>
        <v>0.29616806540241025</v>
      </c>
      <c r="S54">
        <f t="shared" si="14"/>
        <v>1.2324564128282576</v>
      </c>
    </row>
    <row r="55" spans="1:19" x14ac:dyDescent="0.2">
      <c r="A55" t="s">
        <v>74</v>
      </c>
      <c r="B55">
        <v>23.902952194213867</v>
      </c>
      <c r="C55">
        <v>17.924462000528958</v>
      </c>
      <c r="D55">
        <v>18.351147969563801</v>
      </c>
      <c r="E55">
        <v>18.68596903483073</v>
      </c>
      <c r="G55">
        <f t="shared" si="8"/>
        <v>5.9784901936849089</v>
      </c>
      <c r="H55">
        <f t="shared" si="9"/>
        <v>-0.1373634338378773</v>
      </c>
      <c r="I55">
        <f t="shared" si="10"/>
        <v>1.099893191965446</v>
      </c>
      <c r="L55">
        <f t="shared" si="11"/>
        <v>1.078363592045241</v>
      </c>
      <c r="N55">
        <f t="shared" si="12"/>
        <v>-0.33482106526692945</v>
      </c>
      <c r="O55">
        <f t="shared" si="13"/>
        <v>0.60281660291882611</v>
      </c>
      <c r="P55">
        <f t="shared" si="15"/>
        <v>0.65846716082521961</v>
      </c>
      <c r="S55">
        <f t="shared" si="14"/>
        <v>0.65042526005023527</v>
      </c>
    </row>
    <row r="56" spans="1:19" x14ac:dyDescent="0.2">
      <c r="A56" t="s">
        <v>75</v>
      </c>
      <c r="B56">
        <v>23.801538467407227</v>
      </c>
      <c r="C56">
        <v>17.642400741577131</v>
      </c>
      <c r="D56">
        <v>18.216789881388348</v>
      </c>
      <c r="E56">
        <v>19.003376642862957</v>
      </c>
      <c r="G56">
        <f t="shared" si="8"/>
        <v>6.1591377258300959</v>
      </c>
      <c r="H56">
        <f t="shared" si="9"/>
        <v>4.3284098307309726E-2</v>
      </c>
      <c r="I56">
        <f t="shared" si="10"/>
        <v>0.97044334936455423</v>
      </c>
      <c r="L56">
        <f t="shared" si="11"/>
        <v>0.95144763486276018</v>
      </c>
      <c r="N56">
        <f t="shared" si="12"/>
        <v>-0.78658676147460938</v>
      </c>
      <c r="O56">
        <f t="shared" si="13"/>
        <v>0.15105090671114618</v>
      </c>
      <c r="P56">
        <f t="shared" si="15"/>
        <v>0.90059420106140409</v>
      </c>
      <c r="S56">
        <f t="shared" si="14"/>
        <v>0.88959518754281719</v>
      </c>
    </row>
    <row r="58" spans="1:19" x14ac:dyDescent="0.2">
      <c r="G58" t="s">
        <v>82</v>
      </c>
      <c r="H58">
        <f>AVERAGE(G45:G47)</f>
        <v>6.1158536275227862</v>
      </c>
      <c r="N58" t="s">
        <v>82</v>
      </c>
      <c r="O58">
        <f>AVERAGE(N45:N47)</f>
        <v>-0.93763766818575556</v>
      </c>
    </row>
    <row r="59" spans="1:19" x14ac:dyDescent="0.2">
      <c r="A59" s="1" t="s">
        <v>5</v>
      </c>
    </row>
    <row r="60" spans="1:19" x14ac:dyDescent="0.2">
      <c r="A60" t="s">
        <v>29</v>
      </c>
      <c r="B60" t="s">
        <v>30</v>
      </c>
      <c r="G60" t="s">
        <v>40</v>
      </c>
      <c r="N60" t="s">
        <v>41</v>
      </c>
    </row>
    <row r="61" spans="1:19" x14ac:dyDescent="0.2">
      <c r="B61" t="s">
        <v>31</v>
      </c>
      <c r="C61" t="s">
        <v>42</v>
      </c>
      <c r="D61" t="s">
        <v>43</v>
      </c>
      <c r="E61" t="s">
        <v>44</v>
      </c>
      <c r="G61" s="42" t="s">
        <v>78</v>
      </c>
      <c r="H61" s="42" t="s">
        <v>79</v>
      </c>
      <c r="I61" t="s">
        <v>80</v>
      </c>
      <c r="J61" t="s">
        <v>32</v>
      </c>
      <c r="K61" t="s">
        <v>33</v>
      </c>
      <c r="L61" t="s">
        <v>34</v>
      </c>
      <c r="N61" s="42" t="s">
        <v>81</v>
      </c>
      <c r="O61" s="42" t="s">
        <v>79</v>
      </c>
      <c r="P61" t="s">
        <v>80</v>
      </c>
      <c r="Q61" t="s">
        <v>32</v>
      </c>
      <c r="R61" t="s">
        <v>33</v>
      </c>
      <c r="S61" t="s">
        <v>34</v>
      </c>
    </row>
    <row r="62" spans="1:19" x14ac:dyDescent="0.2">
      <c r="A62" t="s">
        <v>35</v>
      </c>
      <c r="B62">
        <v>23.83121330261228</v>
      </c>
      <c r="C62">
        <v>18.789361190795898</v>
      </c>
      <c r="D62">
        <v>19.690594991048176</v>
      </c>
      <c r="E62">
        <v>18.58505916595459</v>
      </c>
      <c r="G62">
        <f t="shared" ref="G62:G73" si="16">B62-C62</f>
        <v>5.0418521118163824</v>
      </c>
      <c r="H62">
        <f t="shared" ref="H62:H73" si="17">G62-$H$75</f>
        <v>8.672604200574785E-2</v>
      </c>
      <c r="I62">
        <f t="shared" ref="I62:I73" si="18">2^-H62</f>
        <v>0.94165726188587873</v>
      </c>
      <c r="J62">
        <f>AVERAGE(I62:I64)</f>
        <v>1.0130336996612412</v>
      </c>
      <c r="K62">
        <f>STDEV(I62:I64)</f>
        <v>0.20415949774946118</v>
      </c>
      <c r="L62">
        <f t="shared" ref="L62:L73" si="19">I62/$J$45</f>
        <v>0.92322501386538591</v>
      </c>
      <c r="N62">
        <v>1.1055358250935861</v>
      </c>
      <c r="O62">
        <f t="shared" ref="O62:O73" si="20">N62-$O$75</f>
        <v>-0.31994638231066941</v>
      </c>
      <c r="P62">
        <f t="shared" ref="P62:P73" si="21">2^-O62</f>
        <v>1.2482841556210515</v>
      </c>
      <c r="Q62">
        <f>AVERAGE(P62:P64)</f>
        <v>1.0129310192013055</v>
      </c>
      <c r="R62">
        <f>STDEV(P62:P64)</f>
        <v>0.20475401405581886</v>
      </c>
      <c r="S62">
        <f>P62/$Q$62</f>
        <v>1.2323486318005363</v>
      </c>
    </row>
    <row r="63" spans="1:19" x14ac:dyDescent="0.2">
      <c r="A63" t="s">
        <v>36</v>
      </c>
      <c r="B63">
        <v>23.838559977213521</v>
      </c>
      <c r="C63">
        <v>19.197606938680011</v>
      </c>
      <c r="D63">
        <v>20.009064356486004</v>
      </c>
      <c r="E63">
        <v>18.455064137776692</v>
      </c>
      <c r="G63">
        <f t="shared" si="16"/>
        <v>4.6409530385335103</v>
      </c>
      <c r="H63">
        <f t="shared" si="17"/>
        <v>-0.31417303127712426</v>
      </c>
      <c r="I63">
        <f t="shared" si="18"/>
        <v>1.2432987764205279</v>
      </c>
      <c r="L63">
        <f t="shared" si="19"/>
        <v>1.2189621177038921</v>
      </c>
      <c r="N63">
        <v>1.5540002187093123</v>
      </c>
      <c r="O63">
        <f t="shared" si="20"/>
        <v>0.1285180113050568</v>
      </c>
      <c r="P63">
        <f t="shared" si="21"/>
        <v>0.91477065336310792</v>
      </c>
      <c r="S63">
        <f t="shared" ref="S63:S73" si="22">P63/$Q$62</f>
        <v>0.90309274375307724</v>
      </c>
    </row>
    <row r="64" spans="1:19" x14ac:dyDescent="0.2">
      <c r="A64" t="s">
        <v>37</v>
      </c>
      <c r="B64">
        <v>23.404243845621718</v>
      </c>
      <c r="C64">
        <v>18.221670786539708</v>
      </c>
      <c r="D64">
        <v>19.945676803588867</v>
      </c>
      <c r="E64">
        <v>18.328766225178999</v>
      </c>
      <c r="G64">
        <f t="shared" si="16"/>
        <v>5.18257305908201</v>
      </c>
      <c r="H64">
        <f t="shared" si="17"/>
        <v>0.22744698927137552</v>
      </c>
      <c r="I64">
        <f t="shared" si="18"/>
        <v>0.85414506067731699</v>
      </c>
      <c r="L64">
        <f t="shared" si="19"/>
        <v>0.83742579960312036</v>
      </c>
      <c r="N64">
        <v>1.6169105784098683</v>
      </c>
      <c r="O64">
        <f t="shared" si="20"/>
        <v>0.19142837100561283</v>
      </c>
      <c r="P64">
        <f t="shared" si="21"/>
        <v>0.87573824861975669</v>
      </c>
      <c r="S64">
        <f t="shared" si="22"/>
        <v>0.8645586244463862</v>
      </c>
    </row>
    <row r="65" spans="1:19" x14ac:dyDescent="0.2">
      <c r="A65" t="s">
        <v>67</v>
      </c>
      <c r="B65">
        <v>24.064504623413086</v>
      </c>
      <c r="C65">
        <v>18.789361190795898</v>
      </c>
      <c r="D65">
        <v>19.825123469034832</v>
      </c>
      <c r="E65">
        <v>18.807532628377277</v>
      </c>
      <c r="G65">
        <f t="shared" si="16"/>
        <v>5.2751434326171882</v>
      </c>
      <c r="H65">
        <f t="shared" si="17"/>
        <v>0.32001736280655368</v>
      </c>
      <c r="I65">
        <f t="shared" si="18"/>
        <v>0.80106023678735239</v>
      </c>
      <c r="J65">
        <f>AVERAGE(I65:I67)</f>
        <v>0.95285956252540827</v>
      </c>
      <c r="K65">
        <f>STDEV(I65:I67)</f>
        <v>0.20135834886180365</v>
      </c>
      <c r="L65">
        <f t="shared" si="19"/>
        <v>0.78538007208045224</v>
      </c>
      <c r="N65">
        <v>1.0175908406575545</v>
      </c>
      <c r="O65">
        <f t="shared" si="20"/>
        <v>-0.40789136674670101</v>
      </c>
      <c r="P65">
        <f t="shared" si="21"/>
        <v>1.3267452344676403</v>
      </c>
      <c r="Q65">
        <f>AVERAGE(P65:P67)</f>
        <v>0.96191288258352958</v>
      </c>
      <c r="R65">
        <f>STDEV(P65:P67)</f>
        <v>0.3424074022900499</v>
      </c>
      <c r="S65">
        <f t="shared" si="22"/>
        <v>1.3098080810219208</v>
      </c>
    </row>
    <row r="66" spans="1:19" x14ac:dyDescent="0.2">
      <c r="A66" t="s">
        <v>68</v>
      </c>
      <c r="B66">
        <v>23.102380752563477</v>
      </c>
      <c r="C66">
        <v>18.387606938680012</v>
      </c>
      <c r="D66">
        <v>20.328088124593098</v>
      </c>
      <c r="E66">
        <v>18.275619506835938</v>
      </c>
      <c r="G66">
        <f t="shared" si="16"/>
        <v>4.7147738138834647</v>
      </c>
      <c r="H66">
        <f t="shared" si="17"/>
        <v>-0.2403522559271698</v>
      </c>
      <c r="I66">
        <f t="shared" si="18"/>
        <v>1.1812810539484346</v>
      </c>
      <c r="L66">
        <f t="shared" si="19"/>
        <v>1.1581583465159235</v>
      </c>
      <c r="N66">
        <v>2.0524686177571603</v>
      </c>
      <c r="O66">
        <f t="shared" si="20"/>
        <v>0.62698641035290481</v>
      </c>
      <c r="P66">
        <f t="shared" si="21"/>
        <v>0.64752759886601208</v>
      </c>
      <c r="S66">
        <f t="shared" si="22"/>
        <v>0.63926129873738746</v>
      </c>
    </row>
    <row r="67" spans="1:19" x14ac:dyDescent="0.2">
      <c r="A67" t="s">
        <v>69</v>
      </c>
      <c r="B67">
        <v>23.370403162638336</v>
      </c>
      <c r="C67">
        <v>18.224670786539708</v>
      </c>
      <c r="D67">
        <v>19.515577167765269</v>
      </c>
      <c r="E67">
        <v>17.956355412801106</v>
      </c>
      <c r="G67">
        <f t="shared" si="16"/>
        <v>5.1457323760986284</v>
      </c>
      <c r="H67">
        <f t="shared" si="17"/>
        <v>0.19060630628799391</v>
      </c>
      <c r="I67">
        <f t="shared" si="18"/>
        <v>0.87623739684043822</v>
      </c>
      <c r="L67">
        <f t="shared" si="19"/>
        <v>0.85908569454161254</v>
      </c>
      <c r="N67">
        <v>1.5592217549641632</v>
      </c>
      <c r="O67">
        <f t="shared" si="20"/>
        <v>0.13373954755990769</v>
      </c>
      <c r="P67">
        <f t="shared" si="21"/>
        <v>0.91146581441693642</v>
      </c>
      <c r="S67">
        <f t="shared" si="22"/>
        <v>0.89983009419103954</v>
      </c>
    </row>
    <row r="68" spans="1:19" x14ac:dyDescent="0.2">
      <c r="A68" t="s">
        <v>70</v>
      </c>
      <c r="B68">
        <v>24.085882237752273</v>
      </c>
      <c r="C68">
        <v>18.756027857462559</v>
      </c>
      <c r="D68">
        <v>20.309976577758732</v>
      </c>
      <c r="E68">
        <v>18.975977579752566</v>
      </c>
      <c r="G68">
        <f t="shared" si="16"/>
        <v>5.3298543802897136</v>
      </c>
      <c r="H68">
        <f t="shared" si="17"/>
        <v>0.37472831047907906</v>
      </c>
      <c r="I68">
        <f t="shared" si="18"/>
        <v>0.77125064158615431</v>
      </c>
      <c r="J68">
        <f>AVERAGE(I68:I70)</f>
        <v>0.96849457132293182</v>
      </c>
      <c r="K68">
        <f>STDEV(I68:I70)</f>
        <v>0.30648496657097363</v>
      </c>
      <c r="L68">
        <f t="shared" si="19"/>
        <v>0.75615397777111637</v>
      </c>
      <c r="N68">
        <v>1.3339989980061659</v>
      </c>
      <c r="O68">
        <f t="shared" si="20"/>
        <v>-9.1483209398089516E-2</v>
      </c>
      <c r="P68">
        <f t="shared" si="21"/>
        <v>1.0654650054059729</v>
      </c>
      <c r="Q68">
        <f>AVERAGE(P68:P70)</f>
        <v>1.1765134254818868</v>
      </c>
      <c r="R68">
        <f>STDEV(P68:P70)</f>
        <v>0.37600622027959518</v>
      </c>
      <c r="S68">
        <f t="shared" si="22"/>
        <v>1.0518633403546971</v>
      </c>
    </row>
    <row r="69" spans="1:19" x14ac:dyDescent="0.2">
      <c r="A69" t="s">
        <v>71</v>
      </c>
      <c r="B69">
        <v>22.750463877359966</v>
      </c>
      <c r="C69">
        <v>18.197606938680011</v>
      </c>
      <c r="D69">
        <v>19.150602340698242</v>
      </c>
      <c r="E69">
        <v>18.399162292480469</v>
      </c>
      <c r="G69">
        <f t="shared" si="16"/>
        <v>4.5528569386799553</v>
      </c>
      <c r="H69">
        <f t="shared" si="17"/>
        <v>-0.40226913113067919</v>
      </c>
      <c r="I69">
        <f t="shared" si="18"/>
        <v>1.3215849210066171</v>
      </c>
      <c r="L69">
        <f t="shared" si="19"/>
        <v>1.2957158686134442</v>
      </c>
      <c r="N69">
        <v>0.75144004821777344</v>
      </c>
      <c r="O69">
        <f t="shared" si="20"/>
        <v>-0.67404215918648203</v>
      </c>
      <c r="P69">
        <f t="shared" si="21"/>
        <v>1.5955371045537481</v>
      </c>
      <c r="S69">
        <f t="shared" si="22"/>
        <v>1.575168569535788</v>
      </c>
    </row>
    <row r="70" spans="1:19" x14ac:dyDescent="0.2">
      <c r="A70" t="s">
        <v>72</v>
      </c>
      <c r="B70">
        <v>23.476094100952121</v>
      </c>
      <c r="C70">
        <v>18.221670786539708</v>
      </c>
      <c r="D70">
        <v>19.502566655476887</v>
      </c>
      <c r="E70">
        <v>17.873745600382488</v>
      </c>
      <c r="G70">
        <f t="shared" si="16"/>
        <v>5.2544233144124135</v>
      </c>
      <c r="H70">
        <f t="shared" si="17"/>
        <v>0.29929724460177898</v>
      </c>
      <c r="I70">
        <f t="shared" si="18"/>
        <v>0.81264815137602409</v>
      </c>
      <c r="L70">
        <f t="shared" si="19"/>
        <v>0.79674116176755527</v>
      </c>
      <c r="N70">
        <v>1.6288210550943987</v>
      </c>
      <c r="O70">
        <f t="shared" si="20"/>
        <v>0.20333884769014321</v>
      </c>
      <c r="P70">
        <f t="shared" si="21"/>
        <v>0.86853816648593918</v>
      </c>
      <c r="S70">
        <f t="shared" si="22"/>
        <v>0.85745045814746612</v>
      </c>
    </row>
    <row r="71" spans="1:19" x14ac:dyDescent="0.2">
      <c r="A71" t="s">
        <v>73</v>
      </c>
      <c r="B71">
        <v>23.959075088500953</v>
      </c>
      <c r="C71">
        <v>18.756027857462559</v>
      </c>
      <c r="D71">
        <v>19.677897408040355</v>
      </c>
      <c r="E71">
        <v>18.664475123087531</v>
      </c>
      <c r="G71">
        <f t="shared" si="16"/>
        <v>5.2030472310383935</v>
      </c>
      <c r="H71">
        <f t="shared" si="17"/>
        <v>0.24792116122775898</v>
      </c>
      <c r="I71">
        <f t="shared" si="18"/>
        <v>0.84210897097278625</v>
      </c>
      <c r="J71">
        <f>AVERAGE(I71:I73)</f>
        <v>0.97327141732458422</v>
      </c>
      <c r="K71">
        <f>STDEV(I71:I73)</f>
        <v>0.13735125128788905</v>
      </c>
      <c r="L71">
        <f t="shared" si="19"/>
        <v>0.82562530749827945</v>
      </c>
      <c r="N71">
        <v>1.0134222849528243</v>
      </c>
      <c r="O71">
        <f t="shared" si="20"/>
        <v>-0.41205992245143119</v>
      </c>
      <c r="P71">
        <f t="shared" si="21"/>
        <v>1.3305843058562423</v>
      </c>
      <c r="Q71">
        <f>AVERAGE(P71:P73)</f>
        <v>1.17832716479477</v>
      </c>
      <c r="R71">
        <f>STDEV(P71:P73)</f>
        <v>0.14202742465510695</v>
      </c>
      <c r="S71">
        <f t="shared" si="22"/>
        <v>1.3135981430457189</v>
      </c>
    </row>
    <row r="72" spans="1:19" x14ac:dyDescent="0.2">
      <c r="A72" t="s">
        <v>74</v>
      </c>
      <c r="B72">
        <v>23.399172782897949</v>
      </c>
      <c r="C72">
        <v>18.387606938680012</v>
      </c>
      <c r="D72">
        <v>19.68646748860677</v>
      </c>
      <c r="E72">
        <v>18.468844095865887</v>
      </c>
      <c r="G72">
        <f t="shared" si="16"/>
        <v>5.0115658442179374</v>
      </c>
      <c r="H72">
        <f t="shared" si="17"/>
        <v>5.6439774407302856E-2</v>
      </c>
      <c r="I72">
        <f t="shared" si="18"/>
        <v>0.96163427655376343</v>
      </c>
      <c r="L72">
        <f t="shared" si="19"/>
        <v>0.94281099317043593</v>
      </c>
      <c r="N72">
        <v>1.217623392740883</v>
      </c>
      <c r="O72">
        <f t="shared" si="20"/>
        <v>-0.20785881466337242</v>
      </c>
      <c r="P72">
        <f t="shared" si="21"/>
        <v>1.1549727508276604</v>
      </c>
      <c r="S72">
        <f t="shared" si="22"/>
        <v>1.14022843504028</v>
      </c>
    </row>
    <row r="73" spans="1:19" x14ac:dyDescent="0.2">
      <c r="A73" t="s">
        <v>75</v>
      </c>
      <c r="B73">
        <v>23.018368041992161</v>
      </c>
      <c r="C73">
        <v>18.221670786539708</v>
      </c>
      <c r="D73">
        <v>20.349978129069012</v>
      </c>
      <c r="E73">
        <v>18.994094212849866</v>
      </c>
      <c r="G73">
        <f t="shared" si="16"/>
        <v>4.7966972554524538</v>
      </c>
      <c r="H73">
        <f t="shared" si="17"/>
        <v>-0.15842881435818068</v>
      </c>
      <c r="I73">
        <f t="shared" si="18"/>
        <v>1.1160710044472026</v>
      </c>
      <c r="L73">
        <f t="shared" si="19"/>
        <v>1.0942247357514652</v>
      </c>
      <c r="N73">
        <v>1.3558839162191454</v>
      </c>
      <c r="O73">
        <f t="shared" si="20"/>
        <v>-6.9598291185110073E-2</v>
      </c>
      <c r="P73">
        <f t="shared" si="21"/>
        <v>1.0494244377004065</v>
      </c>
      <c r="S73">
        <f t="shared" si="22"/>
        <v>1.0360275456149779</v>
      </c>
    </row>
    <row r="75" spans="1:19" x14ac:dyDescent="0.2">
      <c r="G75" t="s">
        <v>82</v>
      </c>
      <c r="H75">
        <f>AVERAGE(G62:G64)</f>
        <v>4.9551260698106345</v>
      </c>
      <c r="N75" t="s">
        <v>82</v>
      </c>
      <c r="O75">
        <f>AVERAGE(N62:N64)</f>
        <v>1.4254822074042555</v>
      </c>
    </row>
  </sheetData>
  <mergeCells count="6">
    <mergeCell ref="B15:E15"/>
    <mergeCell ref="G15:J15"/>
    <mergeCell ref="B1:E1"/>
    <mergeCell ref="G1:J1"/>
    <mergeCell ref="B8:E8"/>
    <mergeCell ref="G8:J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6"/>
  <sheetViews>
    <sheetView workbookViewId="0">
      <selection activeCell="F34" sqref="F34"/>
    </sheetView>
  </sheetViews>
  <sheetFormatPr baseColWidth="10" defaultColWidth="8.83203125" defaultRowHeight="15" x14ac:dyDescent="0.2"/>
  <cols>
    <col min="1" max="1" width="15.6640625" bestFit="1" customWidth="1"/>
  </cols>
  <sheetData>
    <row r="1" spans="1:5" ht="16" thickBot="1" x14ac:dyDescent="0.25">
      <c r="B1" s="20" t="s">
        <v>6</v>
      </c>
      <c r="C1" s="20" t="s">
        <v>7</v>
      </c>
      <c r="D1" s="20" t="s">
        <v>8</v>
      </c>
      <c r="E1" s="20" t="s">
        <v>9</v>
      </c>
    </row>
    <row r="2" spans="1:5" x14ac:dyDescent="0.2">
      <c r="B2" s="10">
        <v>22</v>
      </c>
      <c r="C2" s="11">
        <v>179</v>
      </c>
      <c r="D2" s="11">
        <v>204</v>
      </c>
      <c r="E2" s="12">
        <v>137</v>
      </c>
    </row>
    <row r="3" spans="1:5" x14ac:dyDescent="0.2">
      <c r="B3" s="13">
        <v>20</v>
      </c>
      <c r="C3" s="14">
        <v>193</v>
      </c>
      <c r="D3" s="14">
        <v>187</v>
      </c>
      <c r="E3" s="15">
        <v>119</v>
      </c>
    </row>
    <row r="4" spans="1:5" x14ac:dyDescent="0.2">
      <c r="B4" s="13">
        <v>25</v>
      </c>
      <c r="C4" s="14">
        <v>202</v>
      </c>
      <c r="D4" s="14">
        <v>169</v>
      </c>
      <c r="E4" s="15">
        <v>142</v>
      </c>
    </row>
    <row r="5" spans="1:5" x14ac:dyDescent="0.2">
      <c r="A5" s="1" t="s">
        <v>65</v>
      </c>
      <c r="B5" s="5">
        <f>AVERAGE(B2:B4)</f>
        <v>22.333333333333332</v>
      </c>
      <c r="C5" s="1">
        <f t="shared" ref="C5:E5" si="0">AVERAGE(C2:C4)</f>
        <v>191.33333333333334</v>
      </c>
      <c r="D5" s="1">
        <f t="shared" si="0"/>
        <v>186.66666666666666</v>
      </c>
      <c r="E5" s="6">
        <f t="shared" si="0"/>
        <v>132.66666666666666</v>
      </c>
    </row>
    <row r="6" spans="1:5" ht="16" thickBot="1" x14ac:dyDescent="0.25">
      <c r="A6" s="1" t="s">
        <v>66</v>
      </c>
      <c r="B6" s="7">
        <f>STDEV(B2:B4)</f>
        <v>2.5166114784235836</v>
      </c>
      <c r="C6" s="8">
        <f t="shared" ref="C6:E6" si="1">STDEV(C2:C4)</f>
        <v>11.590225767142472</v>
      </c>
      <c r="D6" s="8">
        <f t="shared" si="1"/>
        <v>17.502380790433438</v>
      </c>
      <c r="E6" s="9">
        <f t="shared" si="1"/>
        <v>12.096831541082702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7"/>
  <sheetViews>
    <sheetView workbookViewId="0">
      <selection activeCell="H13" sqref="H13"/>
    </sheetView>
  </sheetViews>
  <sheetFormatPr baseColWidth="10" defaultColWidth="8.83203125" defaultRowHeight="15" x14ac:dyDescent="0.2"/>
  <cols>
    <col min="1" max="1" width="23.5" bestFit="1" customWidth="1"/>
  </cols>
  <sheetData>
    <row r="1" spans="1:7" x14ac:dyDescent="0.2">
      <c r="B1" s="54" t="s">
        <v>7</v>
      </c>
      <c r="C1" s="54"/>
      <c r="D1" t="s">
        <v>8</v>
      </c>
      <c r="F1" s="54" t="s">
        <v>9</v>
      </c>
      <c r="G1" s="54"/>
    </row>
    <row r="2" spans="1:7" ht="16" thickBot="1" x14ac:dyDescent="0.25">
      <c r="A2" t="s">
        <v>1</v>
      </c>
      <c r="B2">
        <v>0</v>
      </c>
      <c r="C2">
        <v>100</v>
      </c>
      <c r="D2">
        <v>0</v>
      </c>
      <c r="E2">
        <v>100</v>
      </c>
      <c r="F2">
        <v>0</v>
      </c>
      <c r="G2">
        <v>100</v>
      </c>
    </row>
    <row r="3" spans="1:7" x14ac:dyDescent="0.2">
      <c r="B3" s="2">
        <v>179</v>
      </c>
      <c r="C3" s="3">
        <v>72</v>
      </c>
      <c r="D3" s="3">
        <v>204</v>
      </c>
      <c r="E3" s="3">
        <v>167</v>
      </c>
      <c r="F3" s="3">
        <v>137</v>
      </c>
      <c r="G3" s="4">
        <v>147</v>
      </c>
    </row>
    <row r="4" spans="1:7" x14ac:dyDescent="0.2">
      <c r="B4" s="5">
        <v>193</v>
      </c>
      <c r="C4" s="1">
        <v>65</v>
      </c>
      <c r="D4" s="1">
        <v>187</v>
      </c>
      <c r="E4" s="1">
        <v>194</v>
      </c>
      <c r="F4" s="1">
        <v>119</v>
      </c>
      <c r="G4" s="6">
        <v>129</v>
      </c>
    </row>
    <row r="5" spans="1:7" x14ac:dyDescent="0.2">
      <c r="B5" s="5">
        <v>202</v>
      </c>
      <c r="C5" s="1">
        <v>89</v>
      </c>
      <c r="D5" s="1">
        <v>169</v>
      </c>
      <c r="E5" s="1">
        <v>173</v>
      </c>
      <c r="F5" s="1">
        <v>142</v>
      </c>
      <c r="G5" s="6">
        <v>114</v>
      </c>
    </row>
    <row r="6" spans="1:7" x14ac:dyDescent="0.2">
      <c r="A6" s="1" t="s">
        <v>65</v>
      </c>
      <c r="B6" s="5">
        <f>AVERAGE(B3:B5)</f>
        <v>191.33333333333334</v>
      </c>
      <c r="C6" s="1">
        <f t="shared" ref="C6:G6" si="0">AVERAGE(C3:C5)</f>
        <v>75.333333333333329</v>
      </c>
      <c r="D6" s="1">
        <f t="shared" si="0"/>
        <v>186.66666666666666</v>
      </c>
      <c r="E6" s="1">
        <f t="shared" si="0"/>
        <v>178</v>
      </c>
      <c r="F6" s="1">
        <f t="shared" si="0"/>
        <v>132.66666666666666</v>
      </c>
      <c r="G6" s="6">
        <f t="shared" si="0"/>
        <v>130</v>
      </c>
    </row>
    <row r="7" spans="1:7" ht="16" thickBot="1" x14ac:dyDescent="0.25">
      <c r="A7" s="1" t="s">
        <v>66</v>
      </c>
      <c r="B7" s="7">
        <f>STDEV(B3:B5)</f>
        <v>11.590225767142472</v>
      </c>
      <c r="C7" s="8">
        <f t="shared" ref="C7:G7" si="1">STDEV(C3:C5)</f>
        <v>12.342339054382437</v>
      </c>
      <c r="D7" s="8">
        <f t="shared" si="1"/>
        <v>17.502380790433438</v>
      </c>
      <c r="E7" s="8">
        <f t="shared" si="1"/>
        <v>14.177446878757825</v>
      </c>
      <c r="F7" s="8">
        <f t="shared" si="1"/>
        <v>12.096831541082702</v>
      </c>
      <c r="G7" s="9">
        <f t="shared" si="1"/>
        <v>16.522711641858304</v>
      </c>
    </row>
  </sheetData>
  <mergeCells count="2">
    <mergeCell ref="B1:C1"/>
    <mergeCell ref="F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64"/>
  <sheetViews>
    <sheetView zoomScale="85" zoomScaleNormal="85" workbookViewId="0">
      <selection activeCell="R17" sqref="R17"/>
    </sheetView>
  </sheetViews>
  <sheetFormatPr baseColWidth="10" defaultColWidth="8.83203125" defaultRowHeight="15" x14ac:dyDescent="0.2"/>
  <cols>
    <col min="1" max="1" width="23.5" bestFit="1" customWidth="1"/>
    <col min="7" max="7" width="23.5" bestFit="1" customWidth="1"/>
  </cols>
  <sheetData>
    <row r="1" spans="1:13" x14ac:dyDescent="0.2">
      <c r="A1" s="1" t="s">
        <v>10</v>
      </c>
      <c r="G1" s="1" t="s">
        <v>11</v>
      </c>
    </row>
    <row r="2" spans="1:13" ht="16" thickBot="1" x14ac:dyDescent="0.25">
      <c r="A2" t="s">
        <v>1</v>
      </c>
      <c r="B2">
        <v>0</v>
      </c>
      <c r="C2">
        <v>1</v>
      </c>
      <c r="D2">
        <v>10</v>
      </c>
      <c r="E2">
        <v>100</v>
      </c>
      <c r="F2" s="1"/>
      <c r="G2" t="s">
        <v>1</v>
      </c>
      <c r="H2">
        <v>0</v>
      </c>
      <c r="I2">
        <v>1</v>
      </c>
      <c r="J2">
        <v>10</v>
      </c>
      <c r="K2">
        <v>100</v>
      </c>
      <c r="L2">
        <v>0</v>
      </c>
      <c r="M2">
        <v>0</v>
      </c>
    </row>
    <row r="3" spans="1:13" ht="16" thickBot="1" x14ac:dyDescent="0.25">
      <c r="B3" s="2">
        <v>0.86291519010417572</v>
      </c>
      <c r="C3" s="3">
        <v>0.64514047331174795</v>
      </c>
      <c r="D3" s="3">
        <v>0.51617934564652423</v>
      </c>
      <c r="E3" s="4">
        <v>0.27856860431047592</v>
      </c>
      <c r="F3" s="1"/>
      <c r="G3" t="s">
        <v>12</v>
      </c>
      <c r="H3">
        <v>0</v>
      </c>
      <c r="I3">
        <v>0</v>
      </c>
      <c r="J3">
        <v>0</v>
      </c>
      <c r="K3">
        <v>0</v>
      </c>
      <c r="L3">
        <v>100</v>
      </c>
      <c r="M3">
        <v>1000</v>
      </c>
    </row>
    <row r="4" spans="1:13" x14ac:dyDescent="0.2">
      <c r="B4" s="5">
        <v>1.0294547345995517</v>
      </c>
      <c r="C4" s="1">
        <v>0.86151340444362168</v>
      </c>
      <c r="D4" s="1">
        <v>0.40476400302563775</v>
      </c>
      <c r="E4" s="6">
        <v>0.4944461240013468</v>
      </c>
      <c r="F4" s="1"/>
      <c r="H4" s="2">
        <v>1.0647664300181436</v>
      </c>
      <c r="I4" s="3">
        <v>1.3171421122043381</v>
      </c>
      <c r="J4" s="3">
        <v>0.41889697037312673</v>
      </c>
      <c r="K4" s="3">
        <v>0.45033331929287646</v>
      </c>
      <c r="L4" s="3">
        <v>0.92812653643789622</v>
      </c>
      <c r="M4" s="4">
        <v>0.83587201932408151</v>
      </c>
    </row>
    <row r="5" spans="1:13" ht="16" thickBot="1" x14ac:dyDescent="0.25">
      <c r="B5" s="7">
        <v>1.1257050921252374</v>
      </c>
      <c r="C5" s="8">
        <v>1.1476193791984828</v>
      </c>
      <c r="D5" s="8">
        <v>0.4733194399604515</v>
      </c>
      <c r="E5" s="9">
        <v>0.45882135708216149</v>
      </c>
      <c r="H5" s="5">
        <v>1.0909052303089362</v>
      </c>
      <c r="I5" s="1">
        <v>1.1876330431577407</v>
      </c>
      <c r="J5" s="1">
        <v>0.56967905897446036</v>
      </c>
      <c r="K5" s="1">
        <v>0.64726721156166378</v>
      </c>
      <c r="L5" s="1">
        <v>0.63415353329600477</v>
      </c>
      <c r="M5" s="6">
        <v>1.0788054268827285</v>
      </c>
    </row>
    <row r="6" spans="1:13" x14ac:dyDescent="0.2">
      <c r="H6" s="5">
        <v>0.8095595643355824</v>
      </c>
      <c r="I6" s="1">
        <v>1.1823336484208413</v>
      </c>
      <c r="J6" s="1">
        <v>0.47826182307589526</v>
      </c>
      <c r="K6" s="1">
        <v>0.20993989556133144</v>
      </c>
      <c r="L6" s="1">
        <v>0.91766411038425222</v>
      </c>
      <c r="M6" s="6">
        <v>0.75437491335149143</v>
      </c>
    </row>
    <row r="7" spans="1:13" ht="16" thickBot="1" x14ac:dyDescent="0.25">
      <c r="H7" s="7">
        <v>1.0634322280742443</v>
      </c>
      <c r="I7" s="8">
        <v>0.75371710621157484</v>
      </c>
      <c r="J7" s="8">
        <v>0.70400297982954219</v>
      </c>
      <c r="K7" s="8">
        <v>0.63040701650355513</v>
      </c>
      <c r="L7" s="8">
        <v>0.69407612756624137</v>
      </c>
      <c r="M7" s="9">
        <v>1.0235156823579461</v>
      </c>
    </row>
    <row r="8" spans="1:13" x14ac:dyDescent="0.2">
      <c r="H8" s="1"/>
      <c r="I8" s="1"/>
      <c r="J8" s="1"/>
      <c r="K8" s="1"/>
      <c r="L8" s="1"/>
      <c r="M8" s="1"/>
    </row>
    <row r="9" spans="1:13" x14ac:dyDescent="0.2">
      <c r="H9" s="1"/>
      <c r="I9" s="1"/>
      <c r="J9" s="1"/>
      <c r="K9" s="1"/>
      <c r="L9" s="1"/>
      <c r="M9" s="1"/>
    </row>
    <row r="10" spans="1:13" x14ac:dyDescent="0.2">
      <c r="A10" t="s">
        <v>1</v>
      </c>
      <c r="B10">
        <v>0</v>
      </c>
      <c r="C10">
        <v>1</v>
      </c>
      <c r="D10">
        <v>10</v>
      </c>
      <c r="E10">
        <v>100</v>
      </c>
      <c r="G10" t="s">
        <v>1</v>
      </c>
      <c r="H10">
        <v>0</v>
      </c>
      <c r="I10">
        <v>1</v>
      </c>
      <c r="J10">
        <v>10</v>
      </c>
      <c r="K10">
        <v>100</v>
      </c>
      <c r="L10">
        <v>0</v>
      </c>
      <c r="M10">
        <v>0</v>
      </c>
    </row>
    <row r="11" spans="1:13" x14ac:dyDescent="0.2">
      <c r="A11" t="s">
        <v>46</v>
      </c>
      <c r="B11">
        <v>29.502740859985352</v>
      </c>
      <c r="C11">
        <v>29.136350631713867</v>
      </c>
      <c r="D11">
        <v>30.365219116210898</v>
      </c>
      <c r="E11">
        <v>31.752071380615199</v>
      </c>
      <c r="G11" t="s">
        <v>12</v>
      </c>
      <c r="H11">
        <v>0</v>
      </c>
      <c r="I11">
        <v>0</v>
      </c>
      <c r="J11">
        <v>0</v>
      </c>
      <c r="K11">
        <v>0</v>
      </c>
      <c r="L11">
        <v>100</v>
      </c>
      <c r="M11">
        <v>1000</v>
      </c>
    </row>
    <row r="12" spans="1:13" x14ac:dyDescent="0.2">
      <c r="B12">
        <v>29.605504989624023</v>
      </c>
      <c r="C12">
        <v>28.990472793579102</v>
      </c>
      <c r="D12">
        <v>30.374097824096602</v>
      </c>
      <c r="E12">
        <v>31.6220787048339</v>
      </c>
      <c r="G12" t="s">
        <v>51</v>
      </c>
      <c r="H12">
        <v>27.4853397369384</v>
      </c>
      <c r="I12">
        <v>26.883676528930664</v>
      </c>
      <c r="J12">
        <v>28.95538330078125</v>
      </c>
      <c r="K12">
        <v>29.266061782836914</v>
      </c>
      <c r="L12">
        <v>27.982610702514599</v>
      </c>
      <c r="M12">
        <v>28.090427398681602</v>
      </c>
    </row>
    <row r="13" spans="1:13" x14ac:dyDescent="0.2">
      <c r="B13" s="26">
        <v>29.361291885375977</v>
      </c>
      <c r="C13" s="26">
        <v>30.171854019165</v>
      </c>
      <c r="D13" s="26">
        <v>30.911176681518501</v>
      </c>
      <c r="E13" s="26">
        <v>31.336523056030199</v>
      </c>
      <c r="H13">
        <v>26.911289215087891</v>
      </c>
      <c r="I13">
        <v>26.876777648925781</v>
      </c>
      <c r="J13">
        <v>28.94938850402832</v>
      </c>
      <c r="K13">
        <v>29.8116855621337</v>
      </c>
      <c r="L13">
        <v>28.074607849121001</v>
      </c>
      <c r="M13">
        <v>28.061496734619102</v>
      </c>
    </row>
    <row r="14" spans="1:13" x14ac:dyDescent="0.2">
      <c r="B14" s="27">
        <v>29.651681900024414</v>
      </c>
      <c r="C14" s="27">
        <v>29.894469833374</v>
      </c>
      <c r="D14" s="27">
        <v>30.1720466613769</v>
      </c>
      <c r="E14" s="27">
        <v>30.810413551330502</v>
      </c>
      <c r="H14" s="26">
        <v>27.4627891540527</v>
      </c>
      <c r="I14" s="26">
        <v>26.941373825073242</v>
      </c>
      <c r="J14" s="26">
        <v>28.908000946044922</v>
      </c>
      <c r="K14" s="26">
        <v>28.875783920288086</v>
      </c>
      <c r="L14" s="26">
        <v>27.598409652709901</v>
      </c>
      <c r="M14" s="26">
        <v>26.975355148315401</v>
      </c>
    </row>
    <row r="15" spans="1:13" x14ac:dyDescent="0.2">
      <c r="B15">
        <v>29.711980819702148</v>
      </c>
      <c r="C15">
        <v>29.361076354980469</v>
      </c>
      <c r="D15">
        <v>30.1466064453125</v>
      </c>
      <c r="E15">
        <v>30.4792385101318</v>
      </c>
      <c r="H15">
        <v>27.370973587036133</v>
      </c>
      <c r="I15">
        <v>26.973628997802734</v>
      </c>
      <c r="J15">
        <v>28.3403816223144</v>
      </c>
      <c r="K15">
        <v>29.850826263427699</v>
      </c>
      <c r="L15">
        <v>29.023857116699219</v>
      </c>
      <c r="M15">
        <v>28.043666839599599</v>
      </c>
    </row>
    <row r="16" spans="1:13" x14ac:dyDescent="0.2">
      <c r="B16" s="26">
        <v>29.752313613891602</v>
      </c>
      <c r="C16" s="26">
        <v>30.450992584228501</v>
      </c>
      <c r="D16" s="26">
        <v>30.232154846191399</v>
      </c>
      <c r="E16" s="26">
        <v>30.692328262329099</v>
      </c>
      <c r="H16">
        <v>27.406442642211914</v>
      </c>
      <c r="I16">
        <v>26.773582458496094</v>
      </c>
      <c r="J16">
        <v>28.303424835205</v>
      </c>
      <c r="K16">
        <v>29.061704635620117</v>
      </c>
      <c r="L16">
        <v>28.977012634277344</v>
      </c>
      <c r="M16">
        <v>27.796927642822201</v>
      </c>
    </row>
    <row r="17" spans="1:13" x14ac:dyDescent="0.2">
      <c r="B17" s="27">
        <v>29.863840103149414</v>
      </c>
      <c r="C17" s="27">
        <v>29.774255752563477</v>
      </c>
      <c r="D17" s="27">
        <v>30.397527694702099</v>
      </c>
      <c r="E17" s="27">
        <v>30.913759994506801</v>
      </c>
      <c r="H17" s="26">
        <v>27.39250373840332</v>
      </c>
      <c r="I17" s="26">
        <v>26.889419555664062</v>
      </c>
      <c r="J17" s="26">
        <v>28.162895202636701</v>
      </c>
      <c r="K17" s="26">
        <v>29.819971084594702</v>
      </c>
      <c r="L17" s="26">
        <v>28.633342742919922</v>
      </c>
      <c r="M17" s="26">
        <v>28.000078201293899</v>
      </c>
    </row>
    <row r="18" spans="1:13" x14ac:dyDescent="0.2">
      <c r="B18">
        <v>29.899505615234375</v>
      </c>
      <c r="C18">
        <v>29.88062858581543</v>
      </c>
      <c r="D18">
        <v>30.2619018554687</v>
      </c>
      <c r="E18">
        <v>30.858923721313399</v>
      </c>
      <c r="H18" s="27">
        <v>27.163225173950195</v>
      </c>
      <c r="I18" s="27">
        <v>27.027545928955078</v>
      </c>
      <c r="J18" s="27">
        <v>27.840139389038001</v>
      </c>
      <c r="K18" s="27">
        <v>29.130902099609301</v>
      </c>
      <c r="L18" s="27">
        <v>28.320873260498001</v>
      </c>
      <c r="M18" s="27">
        <v>27.217045211791898</v>
      </c>
    </row>
    <row r="19" spans="1:13" x14ac:dyDescent="0.2">
      <c r="B19" s="26">
        <v>29.859073638916016</v>
      </c>
      <c r="C19" s="26">
        <v>29.807018280029297</v>
      </c>
      <c r="D19" s="26">
        <v>30.340469360351499</v>
      </c>
      <c r="E19" s="26">
        <v>30.985017776489201</v>
      </c>
      <c r="H19">
        <v>26.753760910034099</v>
      </c>
      <c r="I19">
        <v>27.023942947387695</v>
      </c>
      <c r="J19">
        <v>27.8056526184082</v>
      </c>
      <c r="K19">
        <v>29.026022720336901</v>
      </c>
      <c r="L19">
        <v>28.208379745483299</v>
      </c>
      <c r="M19">
        <v>27.570711135864201</v>
      </c>
    </row>
    <row r="20" spans="1:13" x14ac:dyDescent="0.2">
      <c r="A20" t="s">
        <v>47</v>
      </c>
      <c r="B20" s="27">
        <v>17.228535652160645</v>
      </c>
      <c r="C20" s="27">
        <v>16.173502922058098</v>
      </c>
      <c r="D20" s="27">
        <v>17.421134948730469</v>
      </c>
      <c r="E20" s="27">
        <v>17.340890884399414</v>
      </c>
      <c r="H20" s="26">
        <v>27.195301055908203</v>
      </c>
      <c r="I20" s="26">
        <v>27.002359390258789</v>
      </c>
      <c r="J20" s="26">
        <v>27.815710067748999</v>
      </c>
      <c r="K20" s="26">
        <v>29.221097946166992</v>
      </c>
      <c r="L20" s="26">
        <v>26.808000946044899</v>
      </c>
      <c r="M20" s="26">
        <v>27.655357360839801</v>
      </c>
    </row>
    <row r="21" spans="1:13" x14ac:dyDescent="0.2">
      <c r="B21">
        <v>16.950946807861328</v>
      </c>
      <c r="C21">
        <v>16.568395996093699</v>
      </c>
      <c r="D21">
        <v>17.376548767089844</v>
      </c>
      <c r="E21">
        <v>17.538884162902832</v>
      </c>
      <c r="H21" s="27">
        <v>26.659540176391602</v>
      </c>
      <c r="I21" s="27">
        <v>26.950275421142578</v>
      </c>
      <c r="J21" s="27">
        <v>27.3528633117675</v>
      </c>
      <c r="K21" s="27">
        <v>28.039473533630371</v>
      </c>
      <c r="L21" s="27">
        <v>28.8670539855957</v>
      </c>
      <c r="M21" s="27">
        <v>27.141686630249001</v>
      </c>
    </row>
    <row r="22" spans="1:13" x14ac:dyDescent="0.2">
      <c r="B22" s="26">
        <v>17.267499923706055</v>
      </c>
      <c r="C22" s="26">
        <v>17.275406837463379</v>
      </c>
      <c r="D22" s="26">
        <v>17.606215476989746</v>
      </c>
      <c r="E22" s="26">
        <v>17.91478443145752</v>
      </c>
      <c r="H22">
        <v>26.968108177185002</v>
      </c>
      <c r="I22">
        <v>27.553799629211426</v>
      </c>
      <c r="J22">
        <v>27.369979858398398</v>
      </c>
      <c r="K22">
        <v>27.48595142364502</v>
      </c>
      <c r="L22">
        <v>28.327852249145501</v>
      </c>
      <c r="M22">
        <v>27.01216506958</v>
      </c>
    </row>
    <row r="23" spans="1:13" x14ac:dyDescent="0.2">
      <c r="B23" s="27">
        <v>17.909927368164062</v>
      </c>
      <c r="C23" s="27">
        <v>17.739324378967201</v>
      </c>
      <c r="D23" s="27">
        <v>16.808704833984301</v>
      </c>
      <c r="E23" s="27">
        <v>17.489404678344727</v>
      </c>
      <c r="H23" s="26">
        <v>26.567237854003899</v>
      </c>
      <c r="I23" s="26">
        <v>27.47353458404541</v>
      </c>
      <c r="J23" s="26">
        <v>27.8479967117309</v>
      </c>
      <c r="K23" s="26">
        <v>28.145031929016113</v>
      </c>
      <c r="L23" s="26">
        <v>28.411603927612301</v>
      </c>
      <c r="M23" s="26">
        <v>27.258945846557602</v>
      </c>
    </row>
    <row r="24" spans="1:13" x14ac:dyDescent="0.2">
      <c r="B24">
        <v>17.480229377746582</v>
      </c>
      <c r="C24">
        <v>17.098963737487701</v>
      </c>
      <c r="D24">
        <v>16.729257812499998</v>
      </c>
      <c r="E24">
        <v>17.510811805725098</v>
      </c>
      <c r="G24" t="s">
        <v>52</v>
      </c>
      <c r="H24" s="27">
        <v>10.12332820892334</v>
      </c>
      <c r="I24" s="27">
        <v>10.35194206237793</v>
      </c>
      <c r="J24" s="27">
        <v>10.562090873718262</v>
      </c>
      <c r="K24" s="27">
        <v>11.044140815734863</v>
      </c>
      <c r="L24" s="27">
        <v>10.515563011169434</v>
      </c>
      <c r="M24" s="27">
        <v>10.499089241027832</v>
      </c>
    </row>
    <row r="25" spans="1:13" x14ac:dyDescent="0.2">
      <c r="B25" s="26">
        <v>17.467033386230469</v>
      </c>
      <c r="C25" s="26">
        <v>17.8386587142944</v>
      </c>
      <c r="D25" s="26">
        <v>16.713876609802199</v>
      </c>
      <c r="E25" s="26">
        <v>17.548992156982422</v>
      </c>
      <c r="H25">
        <v>10.303153038024902</v>
      </c>
      <c r="I25">
        <v>10.044767379760742</v>
      </c>
      <c r="J25">
        <v>10.563828468322754</v>
      </c>
      <c r="K25">
        <v>10.926394462585449</v>
      </c>
      <c r="L25">
        <v>10.500690460205078</v>
      </c>
      <c r="M25">
        <v>10.202169418334961</v>
      </c>
    </row>
    <row r="26" spans="1:13" x14ac:dyDescent="0.2">
      <c r="B26">
        <v>17.707559585571289</v>
      </c>
      <c r="C26">
        <v>17.948325538635199</v>
      </c>
      <c r="D26">
        <v>17.2721586227416</v>
      </c>
      <c r="E26">
        <v>17.745110511779785</v>
      </c>
      <c r="H26" s="26">
        <v>10.080880165100098</v>
      </c>
      <c r="I26" s="26">
        <v>9.8736839294433594</v>
      </c>
      <c r="J26" s="26">
        <v>10.297187805175781</v>
      </c>
      <c r="K26" s="26">
        <v>10.906523704528809</v>
      </c>
      <c r="L26" s="26">
        <v>10.692887306213379</v>
      </c>
      <c r="M26" s="26">
        <v>10.02641487121582</v>
      </c>
    </row>
    <row r="27" spans="1:13" x14ac:dyDescent="0.2">
      <c r="B27">
        <v>18.070747375488281</v>
      </c>
      <c r="C27">
        <v>17.894215965270899</v>
      </c>
      <c r="D27">
        <v>17.141851425170799</v>
      </c>
      <c r="E27">
        <v>17.596965789794922</v>
      </c>
      <c r="H27" s="27">
        <v>10.635075569152832</v>
      </c>
      <c r="I27" s="27">
        <v>10.204619407653809</v>
      </c>
      <c r="J27" s="27">
        <v>10.101316452026367</v>
      </c>
      <c r="K27" s="27">
        <v>11.819057464599609</v>
      </c>
      <c r="L27" s="27">
        <v>10.934091567993164</v>
      </c>
      <c r="M27" s="27">
        <v>10.721277236938477</v>
      </c>
    </row>
    <row r="28" spans="1:13" x14ac:dyDescent="0.2">
      <c r="B28">
        <v>17.972171783447266</v>
      </c>
      <c r="C28">
        <v>17.8308664321899</v>
      </c>
      <c r="D28">
        <v>16.9641197204589</v>
      </c>
      <c r="E28">
        <v>17.659211158752441</v>
      </c>
      <c r="H28">
        <v>10.171709060668945</v>
      </c>
      <c r="I28">
        <v>9.9794454574584961</v>
      </c>
      <c r="J28">
        <v>10.421879768371582</v>
      </c>
      <c r="K28">
        <v>11.674583435058594</v>
      </c>
      <c r="L28">
        <v>11.130393981933594</v>
      </c>
      <c r="M28">
        <v>10.922441482543945</v>
      </c>
    </row>
    <row r="29" spans="1:13" x14ac:dyDescent="0.2">
      <c r="A29" t="s">
        <v>48</v>
      </c>
      <c r="H29" s="26">
        <v>10.116044998168945</v>
      </c>
      <c r="I29" s="26">
        <v>9.5731658935546875</v>
      </c>
      <c r="J29" s="26">
        <v>10.224501609802246</v>
      </c>
      <c r="K29" s="26">
        <v>11.73249340057373</v>
      </c>
      <c r="L29" s="26">
        <v>10.974771499633789</v>
      </c>
      <c r="M29" s="26">
        <v>10.901590347290039</v>
      </c>
    </row>
    <row r="30" spans="1:13" x14ac:dyDescent="0.2">
      <c r="A30" t="s">
        <v>46</v>
      </c>
      <c r="B30">
        <f>AVERAGE(B11:B13)</f>
        <v>29.489845911661785</v>
      </c>
      <c r="C30">
        <f t="shared" ref="C30:E30" si="0">AVERAGE(C11:C13)</f>
        <v>29.43289248148599</v>
      </c>
      <c r="D30">
        <f t="shared" si="0"/>
        <v>30.550164540608666</v>
      </c>
      <c r="E30">
        <f t="shared" si="0"/>
        <v>31.570224380493102</v>
      </c>
      <c r="H30" s="27">
        <v>9.7148151397705078</v>
      </c>
      <c r="I30" s="27">
        <v>9.8467726707458496</v>
      </c>
      <c r="J30" s="27">
        <v>9.6425638198852539</v>
      </c>
      <c r="K30" s="27">
        <v>9.6421165466308594</v>
      </c>
      <c r="L30" s="27">
        <v>10.216573715209961</v>
      </c>
      <c r="M30" s="27">
        <v>10.606637954711914</v>
      </c>
    </row>
    <row r="31" spans="1:13" x14ac:dyDescent="0.2">
      <c r="B31">
        <f>AVERAGE(B14:B16)</f>
        <v>29.705325444539387</v>
      </c>
      <c r="C31">
        <f>AVERAGE(C14:C16)</f>
        <v>29.902179590860992</v>
      </c>
      <c r="D31">
        <f>AVERAGE(D14:D16)</f>
        <v>30.183602650960268</v>
      </c>
      <c r="E31">
        <f>AVERAGE(E14:E16)</f>
        <v>30.660660107930468</v>
      </c>
      <c r="H31">
        <v>9.5601959228515625</v>
      </c>
      <c r="I31">
        <v>10.662631988525391</v>
      </c>
      <c r="J31">
        <v>9.7441096305847168</v>
      </c>
      <c r="K31">
        <v>9.8290219306945801</v>
      </c>
      <c r="L31">
        <v>10.93428897857666</v>
      </c>
      <c r="M31">
        <v>9.3422536849975586</v>
      </c>
    </row>
    <row r="32" spans="1:13" x14ac:dyDescent="0.2">
      <c r="B32">
        <f>AVERAGE(B17:B19)</f>
        <v>29.874139785766602</v>
      </c>
      <c r="C32">
        <f>AVERAGE(C17:C19)</f>
        <v>29.820634206136067</v>
      </c>
      <c r="D32">
        <f>AVERAGE(D17:D19)</f>
        <v>30.333299636840763</v>
      </c>
      <c r="E32">
        <f>AVERAGE(E17:E19)</f>
        <v>30.919233830769798</v>
      </c>
      <c r="H32" s="26">
        <v>9.2992358207702637</v>
      </c>
      <c r="I32" s="26">
        <v>9.6456875801086426</v>
      </c>
      <c r="J32" s="26">
        <v>9.2587785720825195</v>
      </c>
      <c r="K32" s="26">
        <v>9.5273613929748535</v>
      </c>
      <c r="L32" s="26">
        <v>10.190837860107422</v>
      </c>
      <c r="M32" s="26">
        <v>9.6506152153015137</v>
      </c>
    </row>
    <row r="33" spans="1:13" x14ac:dyDescent="0.2">
      <c r="A33" t="s">
        <v>47</v>
      </c>
      <c r="B33">
        <f>AVERAGE(B20:B22)</f>
        <v>17.148994127909344</v>
      </c>
      <c r="C33">
        <f>AVERAGE(C20:C22)</f>
        <v>16.672435251871725</v>
      </c>
      <c r="D33">
        <f>AVERAGE(D20:D22)</f>
        <v>17.467966397603352</v>
      </c>
      <c r="E33">
        <f>AVERAGE(E20:E22)</f>
        <v>17.598186492919922</v>
      </c>
      <c r="H33">
        <v>9.6086349487304688</v>
      </c>
      <c r="I33">
        <v>9.8298487663269043</v>
      </c>
      <c r="J33">
        <v>9.9119396209716797</v>
      </c>
      <c r="K33">
        <v>10.630397796630859</v>
      </c>
      <c r="L33">
        <v>11.092433929443359</v>
      </c>
      <c r="M33">
        <v>10.009687423706055</v>
      </c>
    </row>
    <row r="34" spans="1:13" x14ac:dyDescent="0.2">
      <c r="B34">
        <f>AVERAGE(B23:B25)</f>
        <v>17.619063377380371</v>
      </c>
      <c r="C34">
        <f>AVERAGE(C23:C25)</f>
        <v>17.558982276916435</v>
      </c>
      <c r="D34">
        <f>AVERAGE(D23:D25)</f>
        <v>16.750613085428835</v>
      </c>
      <c r="E34">
        <f>AVERAGE(E23:E25)</f>
        <v>17.51640288035075</v>
      </c>
      <c r="H34">
        <v>9.7397541999816895</v>
      </c>
      <c r="I34">
        <v>9.7567758560180664</v>
      </c>
      <c r="J34">
        <v>9.8563413619995117</v>
      </c>
      <c r="K34">
        <v>9.8159308433532715</v>
      </c>
      <c r="L34">
        <v>10.325262069702148</v>
      </c>
      <c r="M34">
        <v>10.11141300201416</v>
      </c>
    </row>
    <row r="35" spans="1:13" x14ac:dyDescent="0.2">
      <c r="B35">
        <f>AVERAGE(B26:B28)</f>
        <v>17.916826248168945</v>
      </c>
      <c r="C35">
        <f>AVERAGE(C26:C28)</f>
        <v>17.891135978698667</v>
      </c>
      <c r="D35">
        <f>AVERAGE(D26:D28)</f>
        <v>17.126043256123765</v>
      </c>
      <c r="E35">
        <f>AVERAGE(E26:E28)</f>
        <v>17.667095820109051</v>
      </c>
      <c r="H35">
        <v>9.489013671875</v>
      </c>
      <c r="I35">
        <v>9.543602466583252</v>
      </c>
      <c r="J35">
        <v>9.6598515510559082</v>
      </c>
      <c r="K35">
        <v>9.6035270690917969</v>
      </c>
      <c r="L35">
        <v>10.984643936157227</v>
      </c>
      <c r="M35">
        <v>9.7686290740966797</v>
      </c>
    </row>
    <row r="36" spans="1:13" x14ac:dyDescent="0.2">
      <c r="G36" t="s">
        <v>48</v>
      </c>
    </row>
    <row r="37" spans="1:13" x14ac:dyDescent="0.2">
      <c r="A37" t="s">
        <v>49</v>
      </c>
      <c r="B37">
        <f>B30-B33</f>
        <v>12.340851783752441</v>
      </c>
      <c r="C37">
        <f t="shared" ref="C37:E37" si="1">C30-C33</f>
        <v>12.760457229614264</v>
      </c>
      <c r="D37">
        <f t="shared" si="1"/>
        <v>13.082198143005314</v>
      </c>
      <c r="E37">
        <f t="shared" si="1"/>
        <v>13.97203788757318</v>
      </c>
      <c r="G37" t="s">
        <v>51</v>
      </c>
      <c r="H37">
        <f>AVERAGE(H12:H14)</f>
        <v>27.28647270202633</v>
      </c>
      <c r="I37">
        <f t="shared" ref="I37:M37" si="2">AVERAGE(I12:I14)</f>
        <v>26.900609334309895</v>
      </c>
      <c r="J37">
        <f t="shared" si="2"/>
        <v>28.937590916951496</v>
      </c>
      <c r="K37">
        <f t="shared" si="2"/>
        <v>29.317843755086233</v>
      </c>
      <c r="L37">
        <f t="shared" si="2"/>
        <v>27.885209401448503</v>
      </c>
      <c r="M37">
        <f t="shared" si="2"/>
        <v>27.709093093872031</v>
      </c>
    </row>
    <row r="38" spans="1:13" x14ac:dyDescent="0.2">
      <c r="B38">
        <f t="shared" ref="B38:E38" si="3">B31-B34</f>
        <v>12.086262067159016</v>
      </c>
      <c r="C38">
        <f t="shared" si="3"/>
        <v>12.343197313944557</v>
      </c>
      <c r="D38">
        <f t="shared" si="3"/>
        <v>13.432989565531432</v>
      </c>
      <c r="E38">
        <f t="shared" si="3"/>
        <v>13.144257227579718</v>
      </c>
      <c r="H38">
        <f t="shared" ref="H38:M38" si="4">AVERAGE(H15:H17)</f>
        <v>27.389973322550457</v>
      </c>
      <c r="I38">
        <f t="shared" si="4"/>
        <v>26.878877003987629</v>
      </c>
      <c r="J38">
        <f t="shared" si="4"/>
        <v>28.268900553385368</v>
      </c>
      <c r="K38">
        <f t="shared" si="4"/>
        <v>29.577500661214174</v>
      </c>
      <c r="L38">
        <f t="shared" si="4"/>
        <v>28.878070831298828</v>
      </c>
      <c r="M38">
        <f t="shared" si="4"/>
        <v>27.946890894571897</v>
      </c>
    </row>
    <row r="39" spans="1:13" x14ac:dyDescent="0.2">
      <c r="B39">
        <f t="shared" ref="B39:E39" si="5">B32-B35</f>
        <v>11.957313537597656</v>
      </c>
      <c r="C39">
        <f t="shared" si="5"/>
        <v>11.929498227437399</v>
      </c>
      <c r="D39">
        <f t="shared" si="5"/>
        <v>13.207256380716998</v>
      </c>
      <c r="E39">
        <f t="shared" si="5"/>
        <v>13.252138010660747</v>
      </c>
      <c r="H39">
        <f t="shared" ref="H39:M39" si="6">AVERAGE(H18:H20)</f>
        <v>27.037429046630834</v>
      </c>
      <c r="I39">
        <f t="shared" si="6"/>
        <v>27.01794942220052</v>
      </c>
      <c r="J39">
        <f t="shared" si="6"/>
        <v>27.820500691731734</v>
      </c>
      <c r="K39">
        <f t="shared" si="6"/>
        <v>29.126007588704397</v>
      </c>
      <c r="L39">
        <f t="shared" si="6"/>
        <v>27.779084650675401</v>
      </c>
      <c r="M39">
        <f t="shared" si="6"/>
        <v>27.481037902831968</v>
      </c>
    </row>
    <row r="40" spans="1:13" x14ac:dyDescent="0.2">
      <c r="H40">
        <f t="shared" ref="H40:M40" si="7">AVERAGE(H21:H23)</f>
        <v>26.73162873586017</v>
      </c>
      <c r="I40">
        <f t="shared" si="7"/>
        <v>27.325869878133137</v>
      </c>
      <c r="J40">
        <f t="shared" si="7"/>
        <v>27.5236132939656</v>
      </c>
      <c r="K40">
        <f t="shared" si="7"/>
        <v>27.8901522954305</v>
      </c>
      <c r="L40">
        <f t="shared" si="7"/>
        <v>28.535503387451168</v>
      </c>
      <c r="M40">
        <f t="shared" si="7"/>
        <v>27.137599182128866</v>
      </c>
    </row>
    <row r="41" spans="1:13" x14ac:dyDescent="0.2">
      <c r="A41" t="s">
        <v>50</v>
      </c>
      <c r="B41">
        <f>AVERAGE(B37:B39)</f>
        <v>12.128142462836371</v>
      </c>
      <c r="G41" t="s">
        <v>52</v>
      </c>
      <c r="H41">
        <f t="shared" ref="H41:M41" si="8">AVERAGE(H24:H26)</f>
        <v>10.169120470682779</v>
      </c>
      <c r="I41">
        <f t="shared" si="8"/>
        <v>10.090131123860678</v>
      </c>
      <c r="J41">
        <f t="shared" si="8"/>
        <v>10.474369049072266</v>
      </c>
      <c r="K41">
        <f t="shared" si="8"/>
        <v>10.959019660949707</v>
      </c>
      <c r="L41">
        <f t="shared" si="8"/>
        <v>10.569713592529297</v>
      </c>
      <c r="M41">
        <f t="shared" si="8"/>
        <v>10.242557843526205</v>
      </c>
    </row>
    <row r="42" spans="1:13" x14ac:dyDescent="0.2">
      <c r="H42">
        <f t="shared" ref="H42:M42" si="9">AVERAGE(H27:H29)</f>
        <v>10.307609875996908</v>
      </c>
      <c r="I42">
        <f t="shared" si="9"/>
        <v>9.9190769195556641</v>
      </c>
      <c r="J42">
        <f t="shared" si="9"/>
        <v>10.249232610066732</v>
      </c>
      <c r="K42">
        <f t="shared" si="9"/>
        <v>11.742044766743978</v>
      </c>
      <c r="L42">
        <f t="shared" si="9"/>
        <v>11.01308568318685</v>
      </c>
      <c r="M42">
        <f t="shared" si="9"/>
        <v>10.84843635559082</v>
      </c>
    </row>
    <row r="43" spans="1:13" x14ac:dyDescent="0.2">
      <c r="A43" t="s">
        <v>34</v>
      </c>
      <c r="B43" s="28">
        <f t="shared" ref="B43:E45" si="10">2^($B$41-B37)</f>
        <v>0.86291519010417572</v>
      </c>
      <c r="C43" s="28">
        <f t="shared" si="10"/>
        <v>0.64514047331174795</v>
      </c>
      <c r="D43" s="28">
        <f t="shared" si="10"/>
        <v>0.51617934564652423</v>
      </c>
      <c r="E43" s="28">
        <f t="shared" si="10"/>
        <v>0.27856860431047592</v>
      </c>
      <c r="H43">
        <f t="shared" ref="H43:M43" si="11">AVERAGE(H30:H32)</f>
        <v>9.5247489611307774</v>
      </c>
      <c r="I43">
        <f t="shared" si="11"/>
        <v>10.051697413126627</v>
      </c>
      <c r="J43">
        <f t="shared" si="11"/>
        <v>9.5484840075174962</v>
      </c>
      <c r="K43">
        <f t="shared" si="11"/>
        <v>9.6661666234334316</v>
      </c>
      <c r="L43">
        <f t="shared" si="11"/>
        <v>10.447233517964682</v>
      </c>
      <c r="M43">
        <f t="shared" si="11"/>
        <v>9.8665022850036621</v>
      </c>
    </row>
    <row r="44" spans="1:13" x14ac:dyDescent="0.2">
      <c r="B44" s="28">
        <f t="shared" si="10"/>
        <v>1.0294547345995517</v>
      </c>
      <c r="C44" s="28">
        <f t="shared" si="10"/>
        <v>0.86151340444362168</v>
      </c>
      <c r="D44" s="28">
        <f t="shared" si="10"/>
        <v>0.40476400302563775</v>
      </c>
      <c r="E44" s="28">
        <f t="shared" si="10"/>
        <v>0.4944461240013468</v>
      </c>
      <c r="H44">
        <f t="shared" ref="H44:M44" si="12">AVERAGE(H33:H35)</f>
        <v>9.6124676068623867</v>
      </c>
      <c r="I44">
        <f t="shared" si="12"/>
        <v>9.7100756963094081</v>
      </c>
      <c r="J44">
        <f t="shared" si="12"/>
        <v>9.8093775113423671</v>
      </c>
      <c r="K44">
        <f t="shared" si="12"/>
        <v>10.016618569691977</v>
      </c>
      <c r="L44">
        <f t="shared" si="12"/>
        <v>10.800779978434244</v>
      </c>
      <c r="M44">
        <f t="shared" si="12"/>
        <v>9.9632431666056309</v>
      </c>
    </row>
    <row r="45" spans="1:13" x14ac:dyDescent="0.2">
      <c r="B45" s="28">
        <f t="shared" si="10"/>
        <v>1.1257050921252374</v>
      </c>
      <c r="C45" s="28">
        <f t="shared" si="10"/>
        <v>1.1476193791984828</v>
      </c>
      <c r="D45" s="28">
        <f t="shared" si="10"/>
        <v>0.4733194399604515</v>
      </c>
      <c r="E45" s="28">
        <f t="shared" si="10"/>
        <v>0.45882135708216149</v>
      </c>
    </row>
    <row r="46" spans="1:13" x14ac:dyDescent="0.2">
      <c r="G46" t="s">
        <v>49</v>
      </c>
      <c r="H46">
        <f>H37-H41</f>
        <v>17.117352231343553</v>
      </c>
      <c r="I46">
        <f t="shared" ref="I46:M46" si="13">I37-I41</f>
        <v>16.810478210449219</v>
      </c>
      <c r="J46">
        <f t="shared" si="13"/>
        <v>18.463221867879231</v>
      </c>
      <c r="K46">
        <f t="shared" si="13"/>
        <v>18.358824094136526</v>
      </c>
      <c r="L46">
        <f t="shared" si="13"/>
        <v>17.315495808919206</v>
      </c>
      <c r="M46">
        <f t="shared" si="13"/>
        <v>17.466535250345828</v>
      </c>
    </row>
    <row r="47" spans="1:13" x14ac:dyDescent="0.2">
      <c r="H47">
        <f t="shared" ref="H47:M49" si="14">H38-H42</f>
        <v>17.082363446553551</v>
      </c>
      <c r="I47">
        <f t="shared" si="14"/>
        <v>16.959800084431965</v>
      </c>
      <c r="J47">
        <f t="shared" si="14"/>
        <v>18.019667943318638</v>
      </c>
      <c r="K47">
        <f t="shared" si="14"/>
        <v>17.835455894470194</v>
      </c>
      <c r="L47">
        <f t="shared" si="14"/>
        <v>17.864985148111977</v>
      </c>
      <c r="M47">
        <f t="shared" si="14"/>
        <v>17.098454538981077</v>
      </c>
    </row>
    <row r="48" spans="1:13" x14ac:dyDescent="0.2">
      <c r="H48">
        <f t="shared" si="14"/>
        <v>17.512680085500058</v>
      </c>
      <c r="I48">
        <f t="shared" si="14"/>
        <v>16.966252009073891</v>
      </c>
      <c r="J48">
        <f t="shared" si="14"/>
        <v>18.272016684214236</v>
      </c>
      <c r="K48">
        <f t="shared" si="14"/>
        <v>19.459840965270963</v>
      </c>
      <c r="L48">
        <f t="shared" si="14"/>
        <v>17.331851132710717</v>
      </c>
      <c r="M48">
        <f t="shared" si="14"/>
        <v>17.614535617828306</v>
      </c>
    </row>
    <row r="49" spans="2:20" x14ac:dyDescent="0.2">
      <c r="H49">
        <f t="shared" si="14"/>
        <v>17.119161128997781</v>
      </c>
      <c r="I49">
        <f t="shared" si="14"/>
        <v>17.61579418182373</v>
      </c>
      <c r="J49">
        <f t="shared" si="14"/>
        <v>17.714235782623234</v>
      </c>
      <c r="K49">
        <f t="shared" si="14"/>
        <v>17.873533725738525</v>
      </c>
      <c r="L49">
        <f t="shared" si="14"/>
        <v>17.734723409016922</v>
      </c>
      <c r="M49">
        <f t="shared" si="14"/>
        <v>17.174356015523237</v>
      </c>
    </row>
    <row r="51" spans="2:20" x14ac:dyDescent="0.2">
      <c r="B51" s="28"/>
      <c r="C51" s="28"/>
      <c r="D51" s="28"/>
      <c r="E51" s="28"/>
      <c r="G51" t="s">
        <v>50</v>
      </c>
      <c r="H51">
        <f>AVERAGE(H46:H49)</f>
        <v>17.207889223098736</v>
      </c>
    </row>
    <row r="52" spans="2:20" x14ac:dyDescent="0.2">
      <c r="B52" s="28"/>
      <c r="C52" s="28"/>
      <c r="D52" s="28"/>
      <c r="E52" s="28"/>
    </row>
    <row r="53" spans="2:20" x14ac:dyDescent="0.2">
      <c r="B53" s="28"/>
      <c r="C53" s="28"/>
      <c r="D53" s="28"/>
      <c r="E53" s="28"/>
      <c r="G53" t="s">
        <v>34</v>
      </c>
      <c r="H53" s="28">
        <f>2^($H$51-H46)</f>
        <v>1.0647664300181436</v>
      </c>
      <c r="I53" s="28">
        <f t="shared" ref="I53:M53" si="15">2^($H$51-I46)</f>
        <v>1.3171421122043381</v>
      </c>
      <c r="J53" s="28">
        <f t="shared" si="15"/>
        <v>0.41889697037312673</v>
      </c>
      <c r="K53" s="28">
        <f t="shared" si="15"/>
        <v>0.45033331929287646</v>
      </c>
      <c r="L53" s="28">
        <f t="shared" si="15"/>
        <v>0.92812653643789622</v>
      </c>
      <c r="M53" s="28">
        <f t="shared" si="15"/>
        <v>0.83587201932408151</v>
      </c>
      <c r="O53" s="28"/>
      <c r="P53" s="28"/>
      <c r="Q53" s="28"/>
      <c r="R53" s="28"/>
      <c r="S53" s="28"/>
      <c r="T53" s="28"/>
    </row>
    <row r="54" spans="2:20" x14ac:dyDescent="0.2">
      <c r="B54" s="28"/>
      <c r="C54" s="28"/>
      <c r="D54" s="28"/>
      <c r="E54" s="28"/>
      <c r="H54" s="28">
        <f t="shared" ref="H54:M56" si="16">2^($H$51-H47)</f>
        <v>1.0909052303089362</v>
      </c>
      <c r="I54" s="28">
        <f t="shared" si="16"/>
        <v>1.1876330431577407</v>
      </c>
      <c r="J54" s="28">
        <f t="shared" si="16"/>
        <v>0.56967905897446036</v>
      </c>
      <c r="K54" s="28">
        <f t="shared" si="16"/>
        <v>0.64726721156166378</v>
      </c>
      <c r="L54" s="28">
        <f t="shared" si="16"/>
        <v>0.63415353329600477</v>
      </c>
      <c r="M54" s="28">
        <f t="shared" si="16"/>
        <v>1.0788054268827285</v>
      </c>
    </row>
    <row r="55" spans="2:20" x14ac:dyDescent="0.2">
      <c r="H55" s="28">
        <f t="shared" si="16"/>
        <v>0.8095595643355824</v>
      </c>
      <c r="I55" s="28">
        <f t="shared" si="16"/>
        <v>1.1823336484208413</v>
      </c>
      <c r="J55" s="28">
        <f t="shared" si="16"/>
        <v>0.47826182307589526</v>
      </c>
      <c r="K55" s="28">
        <f t="shared" si="16"/>
        <v>0.20993989556133144</v>
      </c>
      <c r="L55" s="28">
        <f t="shared" si="16"/>
        <v>0.91766411038425222</v>
      </c>
      <c r="M55" s="28">
        <f t="shared" si="16"/>
        <v>0.75437491335149143</v>
      </c>
    </row>
    <row r="56" spans="2:20" x14ac:dyDescent="0.2">
      <c r="H56" s="28">
        <f t="shared" si="16"/>
        <v>1.0634322280742443</v>
      </c>
      <c r="I56" s="28">
        <f t="shared" si="16"/>
        <v>0.75371710621157484</v>
      </c>
      <c r="J56" s="28">
        <f t="shared" si="16"/>
        <v>0.70400297982954219</v>
      </c>
      <c r="K56" s="28">
        <f t="shared" si="16"/>
        <v>0.63040701650355513</v>
      </c>
      <c r="L56" s="28">
        <f t="shared" si="16"/>
        <v>0.69407612756624137</v>
      </c>
      <c r="M56" s="28">
        <f>2^($H$51-M49)</f>
        <v>1.0235156823579461</v>
      </c>
    </row>
    <row r="57" spans="2:20" x14ac:dyDescent="0.2">
      <c r="B57" s="28"/>
      <c r="C57" s="28"/>
      <c r="D57" s="28"/>
      <c r="E57" s="28"/>
      <c r="H57" s="28"/>
      <c r="I57" s="28"/>
      <c r="J57" s="28"/>
      <c r="K57" s="28"/>
      <c r="L57" s="28"/>
      <c r="M57" s="28"/>
    </row>
    <row r="58" spans="2:20" x14ac:dyDescent="0.2">
      <c r="B58" s="28"/>
      <c r="C58" s="28"/>
      <c r="D58" s="28"/>
      <c r="E58" s="28"/>
      <c r="H58" s="1"/>
      <c r="I58" s="1"/>
      <c r="J58" s="1"/>
      <c r="K58" s="1"/>
      <c r="L58" s="1"/>
      <c r="M58" s="1"/>
      <c r="O58" s="28"/>
      <c r="P58" s="28"/>
      <c r="Q58" s="28"/>
      <c r="R58" s="28"/>
      <c r="S58" s="28"/>
      <c r="T58" s="28"/>
    </row>
    <row r="59" spans="2:20" x14ac:dyDescent="0.2">
      <c r="H59" s="1"/>
      <c r="I59" s="1"/>
      <c r="J59" s="1"/>
      <c r="K59" s="1"/>
      <c r="L59" s="1"/>
      <c r="M59" s="1"/>
    </row>
    <row r="60" spans="2:20" x14ac:dyDescent="0.2">
      <c r="H60" s="1"/>
      <c r="I60" s="1"/>
      <c r="J60" s="1"/>
      <c r="K60" s="1"/>
      <c r="L60" s="1"/>
      <c r="M60" s="1"/>
    </row>
    <row r="61" spans="2:20" x14ac:dyDescent="0.2">
      <c r="H61" s="1"/>
      <c r="I61" s="1"/>
      <c r="J61" s="1"/>
      <c r="K61" s="1"/>
      <c r="L61" s="1"/>
      <c r="M61" s="1"/>
    </row>
    <row r="62" spans="2:20" x14ac:dyDescent="0.2">
      <c r="H62" s="28"/>
      <c r="I62" s="28"/>
      <c r="J62" s="28"/>
      <c r="K62" s="28"/>
      <c r="L62" s="28"/>
      <c r="M62" s="28"/>
    </row>
    <row r="63" spans="2:20" x14ac:dyDescent="0.2">
      <c r="H63" s="28"/>
      <c r="I63" s="28"/>
      <c r="J63" s="28"/>
      <c r="K63" s="28"/>
      <c r="L63" s="28"/>
      <c r="M63" s="28"/>
    </row>
    <row r="64" spans="2:20" x14ac:dyDescent="0.2">
      <c r="H64" s="28"/>
      <c r="I64" s="28"/>
      <c r="J64" s="28"/>
      <c r="K64" s="28"/>
      <c r="L64" s="28"/>
      <c r="M64" s="28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60"/>
  <sheetViews>
    <sheetView topLeftCell="F1" workbookViewId="0">
      <selection activeCell="O11" sqref="O11"/>
    </sheetView>
  </sheetViews>
  <sheetFormatPr baseColWidth="10" defaultColWidth="8.83203125" defaultRowHeight="15" x14ac:dyDescent="0.2"/>
  <cols>
    <col min="1" max="1" width="22" bestFit="1" customWidth="1"/>
    <col min="7" max="7" width="22" bestFit="1" customWidth="1"/>
  </cols>
  <sheetData>
    <row r="1" spans="1:11" x14ac:dyDescent="0.2">
      <c r="A1" s="1" t="s">
        <v>10</v>
      </c>
      <c r="G1" s="1" t="s">
        <v>11</v>
      </c>
    </row>
    <row r="2" spans="1:11" ht="16" thickBot="1" x14ac:dyDescent="0.25">
      <c r="A2" t="s">
        <v>12</v>
      </c>
      <c r="B2">
        <v>0</v>
      </c>
      <c r="C2">
        <v>1</v>
      </c>
      <c r="D2">
        <v>10</v>
      </c>
      <c r="E2">
        <v>100</v>
      </c>
      <c r="G2" t="s">
        <v>12</v>
      </c>
      <c r="H2">
        <v>0</v>
      </c>
      <c r="I2">
        <v>1</v>
      </c>
      <c r="J2">
        <v>10</v>
      </c>
      <c r="K2">
        <v>100</v>
      </c>
    </row>
    <row r="3" spans="1:11" x14ac:dyDescent="0.2">
      <c r="B3" s="2">
        <v>1.0819557726232463</v>
      </c>
      <c r="C3" s="3">
        <v>1.0181140612425574</v>
      </c>
      <c r="D3" s="3">
        <v>1.1541088256728678</v>
      </c>
      <c r="E3" s="4">
        <v>1.1199742587379549</v>
      </c>
      <c r="H3" s="10">
        <v>1.2172412350738344</v>
      </c>
      <c r="I3" s="11">
        <v>1.0201771693235508</v>
      </c>
      <c r="J3" s="11">
        <v>0.70786784431567595</v>
      </c>
      <c r="K3" s="12">
        <v>0.77756372818233088</v>
      </c>
    </row>
    <row r="4" spans="1:11" x14ac:dyDescent="0.2">
      <c r="B4" s="5">
        <v>1.0040582371740852</v>
      </c>
      <c r="C4" s="1">
        <v>1.2256277559314244</v>
      </c>
      <c r="D4" s="1">
        <v>0.94764985976970051</v>
      </c>
      <c r="E4" s="6">
        <v>1.046566337946208</v>
      </c>
      <c r="H4" s="13">
        <v>1.0678731120950005</v>
      </c>
      <c r="I4" s="14">
        <v>1.0634030670309984</v>
      </c>
      <c r="J4" s="14">
        <v>0.6618194261839675</v>
      </c>
      <c r="K4" s="15">
        <v>1.1661405462549645</v>
      </c>
    </row>
    <row r="5" spans="1:11" ht="16" thickBot="1" x14ac:dyDescent="0.25">
      <c r="B5" s="7">
        <v>0.92051652271699824</v>
      </c>
      <c r="C5" s="8">
        <v>1.0678117787048451</v>
      </c>
      <c r="D5" s="8">
        <v>1.0777803580673155</v>
      </c>
      <c r="E5" s="9">
        <v>1.1828956974507328</v>
      </c>
      <c r="H5" s="13">
        <v>0.92743719992952056</v>
      </c>
      <c r="I5" s="14">
        <v>1.1260897915815602</v>
      </c>
      <c r="J5" s="14">
        <v>1.2010015722108844</v>
      </c>
      <c r="K5" s="15">
        <v>1.0497201623869181</v>
      </c>
    </row>
    <row r="6" spans="1:11" ht="16" thickBot="1" x14ac:dyDescent="0.25">
      <c r="H6" s="16">
        <v>0.82950532961879564</v>
      </c>
      <c r="I6" s="17">
        <v>0.88134294415044079</v>
      </c>
      <c r="J6" s="17">
        <v>0.88124254846914252</v>
      </c>
      <c r="K6" s="18">
        <v>1.0499457052555181</v>
      </c>
    </row>
    <row r="7" spans="1:11" x14ac:dyDescent="0.2">
      <c r="A7" t="s">
        <v>12</v>
      </c>
      <c r="B7">
        <v>0</v>
      </c>
      <c r="C7">
        <v>1</v>
      </c>
      <c r="D7">
        <v>10</v>
      </c>
      <c r="E7">
        <v>100</v>
      </c>
    </row>
    <row r="8" spans="1:11" x14ac:dyDescent="0.2">
      <c r="A8" t="s">
        <v>46</v>
      </c>
      <c r="B8">
        <v>28.469139099121094</v>
      </c>
      <c r="C8">
        <v>28.895221710205</v>
      </c>
      <c r="D8">
        <v>28.481533050537109</v>
      </c>
      <c r="E8">
        <v>28.9780578613281</v>
      </c>
      <c r="G8" t="s">
        <v>12</v>
      </c>
      <c r="H8">
        <v>0</v>
      </c>
      <c r="I8">
        <v>1</v>
      </c>
      <c r="J8">
        <v>10</v>
      </c>
      <c r="K8">
        <v>100</v>
      </c>
    </row>
    <row r="9" spans="1:11" x14ac:dyDescent="0.2">
      <c r="B9">
        <v>28.431858062744141</v>
      </c>
      <c r="C9">
        <v>28.453502655029297</v>
      </c>
      <c r="D9">
        <v>28.288047790527344</v>
      </c>
      <c r="E9">
        <v>27.907405471801699</v>
      </c>
      <c r="G9" t="s">
        <v>51</v>
      </c>
      <c r="H9">
        <v>27.764503479003906</v>
      </c>
      <c r="I9">
        <v>28.556514739990234</v>
      </c>
      <c r="J9">
        <v>27.645503997802699</v>
      </c>
      <c r="K9">
        <v>29.351436614990234</v>
      </c>
    </row>
    <row r="10" spans="1:11" x14ac:dyDescent="0.2">
      <c r="B10" s="26">
        <v>28.303831100463867</v>
      </c>
      <c r="C10" s="26">
        <v>27.584383010864258</v>
      </c>
      <c r="D10" s="26">
        <v>28.363306045532227</v>
      </c>
      <c r="E10" s="26">
        <v>28.704656600952099</v>
      </c>
      <c r="H10">
        <v>27.986255645751953</v>
      </c>
      <c r="I10">
        <v>28.415342330932617</v>
      </c>
      <c r="J10">
        <v>28.240474700927734</v>
      </c>
      <c r="K10">
        <v>28.88215446472168</v>
      </c>
    </row>
    <row r="11" spans="1:11" x14ac:dyDescent="0.2">
      <c r="B11" s="27">
        <v>28.718755722045898</v>
      </c>
      <c r="C11" s="27">
        <v>28.231225967407227</v>
      </c>
      <c r="D11" s="27">
        <v>28.741567611694336</v>
      </c>
      <c r="E11" s="27">
        <v>29.624485015869102</v>
      </c>
      <c r="H11" s="26">
        <v>27.993289947509766</v>
      </c>
      <c r="I11" s="26">
        <v>28.8740539550781</v>
      </c>
      <c r="J11" s="26">
        <v>28.242082595825195</v>
      </c>
      <c r="K11" s="26">
        <v>28.307613372802734</v>
      </c>
    </row>
    <row r="12" spans="1:11" x14ac:dyDescent="0.2">
      <c r="B12">
        <v>28.632423400878906</v>
      </c>
      <c r="C12">
        <v>29.16008186340332</v>
      </c>
      <c r="D12">
        <v>28.430517196655273</v>
      </c>
      <c r="E12">
        <v>29.6685886383056</v>
      </c>
      <c r="H12" s="27">
        <v>28.212350845336914</v>
      </c>
      <c r="I12" s="27">
        <v>27.936622619628906</v>
      </c>
      <c r="J12" s="27">
        <v>28.626083374023438</v>
      </c>
      <c r="K12" s="27">
        <v>28.144004821777344</v>
      </c>
    </row>
    <row r="13" spans="1:11" x14ac:dyDescent="0.2">
      <c r="B13" s="26">
        <v>28.643659591674805</v>
      </c>
      <c r="C13" s="26">
        <v>28.9736938476562</v>
      </c>
      <c r="D13" s="26">
        <v>28.805177688598633</v>
      </c>
      <c r="E13" s="26">
        <v>28.663383483886719</v>
      </c>
      <c r="H13">
        <v>28.256946563720703</v>
      </c>
      <c r="I13">
        <v>27.981145858764648</v>
      </c>
      <c r="J13">
        <v>29.115873336791992</v>
      </c>
      <c r="K13">
        <v>28.25275993347168</v>
      </c>
    </row>
    <row r="14" spans="1:11" x14ac:dyDescent="0.2">
      <c r="B14" s="27">
        <v>28.953563690185547</v>
      </c>
      <c r="C14" s="27">
        <v>28.699630737304688</v>
      </c>
      <c r="D14" s="27">
        <v>28.925716400146399</v>
      </c>
      <c r="E14" s="27">
        <v>29.3278408050537</v>
      </c>
      <c r="H14" s="26">
        <v>28.192296981811523</v>
      </c>
      <c r="I14" s="26">
        <v>28.5851440429687</v>
      </c>
      <c r="J14" s="26">
        <v>28.69084358215332</v>
      </c>
      <c r="K14" s="26">
        <v>27.928733825683594</v>
      </c>
    </row>
    <row r="15" spans="1:11" x14ac:dyDescent="0.2">
      <c r="B15">
        <v>28.529033660888672</v>
      </c>
      <c r="C15">
        <v>28.561315536499023</v>
      </c>
      <c r="D15">
        <v>28.896274566650298</v>
      </c>
      <c r="E15">
        <v>28.9766521453857</v>
      </c>
      <c r="H15" s="27">
        <v>28.344350814819336</v>
      </c>
      <c r="I15" s="27">
        <v>29.1664524078369</v>
      </c>
      <c r="J15" s="27">
        <v>27.961536407470703</v>
      </c>
      <c r="K15" s="27">
        <v>27.873096466064453</v>
      </c>
    </row>
    <row r="16" spans="1:11" x14ac:dyDescent="0.2">
      <c r="B16" s="26">
        <v>28.439592361450195</v>
      </c>
      <c r="C16" s="26">
        <v>29.3522129058837</v>
      </c>
      <c r="D16" s="26">
        <v>28.559345626831</v>
      </c>
      <c r="E16" s="26">
        <v>28.892166137695298</v>
      </c>
      <c r="H16">
        <v>28.295991897583008</v>
      </c>
      <c r="I16">
        <v>28.270793914794922</v>
      </c>
      <c r="J16">
        <v>27.91107177734375</v>
      </c>
      <c r="K16">
        <v>28.422418594360352</v>
      </c>
    </row>
    <row r="17" spans="1:11" x14ac:dyDescent="0.2">
      <c r="A17" t="s">
        <v>47</v>
      </c>
      <c r="B17" s="27">
        <v>17.780893802642822</v>
      </c>
      <c r="C17" s="27">
        <v>17.566081047058105</v>
      </c>
      <c r="D17" s="27">
        <v>17.855565071105957</v>
      </c>
      <c r="E17" s="27">
        <v>18.04543399810791</v>
      </c>
      <c r="H17" s="26">
        <v>28.680803298950195</v>
      </c>
      <c r="I17" s="26">
        <v>28.239337921142578</v>
      </c>
      <c r="J17" s="26">
        <v>27.879268646240234</v>
      </c>
      <c r="K17" s="26">
        <v>28.595054626464844</v>
      </c>
    </row>
    <row r="18" spans="1:11" x14ac:dyDescent="0.2">
      <c r="B18">
        <v>17.718772888183594</v>
      </c>
      <c r="C18">
        <v>17.587584018707275</v>
      </c>
      <c r="D18">
        <v>17.820961475372314</v>
      </c>
      <c r="E18">
        <v>17.88701343536377</v>
      </c>
      <c r="H18" s="27">
        <v>28.699670791625977</v>
      </c>
      <c r="I18" s="27">
        <v>28.742149353027344</v>
      </c>
      <c r="J18" s="27">
        <v>28.860622406005859</v>
      </c>
      <c r="K18" s="27">
        <v>28.359542846679688</v>
      </c>
    </row>
    <row r="19" spans="1:11" x14ac:dyDescent="0.2">
      <c r="B19" s="26">
        <v>17.639236927032471</v>
      </c>
      <c r="C19" s="26">
        <v>17.450290679931641</v>
      </c>
      <c r="D19" s="26">
        <v>17.669848918914795</v>
      </c>
      <c r="E19" s="26">
        <v>17.741219997406006</v>
      </c>
      <c r="H19">
        <v>28.697881698608398</v>
      </c>
      <c r="I19">
        <v>28.911026000976562</v>
      </c>
      <c r="J19">
        <v>28.256984710693359</v>
      </c>
      <c r="K19">
        <v>28.404577255249023</v>
      </c>
    </row>
    <row r="20" spans="1:11" x14ac:dyDescent="0.2">
      <c r="B20" s="27">
        <v>17.843704700469971</v>
      </c>
      <c r="C20" s="27">
        <v>18.123412132263184</v>
      </c>
      <c r="D20" s="27">
        <v>17.837053775787354</v>
      </c>
      <c r="E20" s="27">
        <v>19.103096008300781</v>
      </c>
      <c r="H20" s="26">
        <v>28.534406661987305</v>
      </c>
      <c r="I20" s="26">
        <v>28.44694709777832</v>
      </c>
      <c r="J20" s="26">
        <v>28.262859344482422</v>
      </c>
      <c r="K20" s="26">
        <v>29.446626663208001</v>
      </c>
    </row>
    <row r="21" spans="1:11" x14ac:dyDescent="0.2">
      <c r="B21">
        <v>17.887859344482422</v>
      </c>
      <c r="C21">
        <v>18.898405075073242</v>
      </c>
      <c r="D21">
        <v>17.728612899780273</v>
      </c>
      <c r="E21">
        <v>18.40260124206543</v>
      </c>
      <c r="G21" t="s">
        <v>52</v>
      </c>
      <c r="H21" s="27">
        <v>10.952108383178711</v>
      </c>
      <c r="I21" s="27">
        <v>10.695366859436035</v>
      </c>
      <c r="J21" s="27">
        <v>9.8816394805908203</v>
      </c>
      <c r="K21" s="27">
        <v>10.78874683380127</v>
      </c>
    </row>
    <row r="22" spans="1:11" x14ac:dyDescent="0.2">
      <c r="B22" s="26">
        <v>17.873954296112061</v>
      </c>
      <c r="C22" s="26">
        <v>17.816897869110107</v>
      </c>
      <c r="D22" s="26">
        <v>17.772024631500244</v>
      </c>
      <c r="E22" s="26">
        <v>18.240901947021484</v>
      </c>
      <c r="H22">
        <v>10.286290168762207</v>
      </c>
      <c r="I22">
        <v>11.10270881652832</v>
      </c>
      <c r="J22">
        <v>9.9057559967041016</v>
      </c>
      <c r="K22">
        <v>10.786381721496582</v>
      </c>
    </row>
    <row r="23" spans="1:11" x14ac:dyDescent="0.2">
      <c r="B23">
        <v>17.730191707611084</v>
      </c>
      <c r="C23">
        <v>18.763708114624023</v>
      </c>
      <c r="D23">
        <v>18.200265884399414</v>
      </c>
      <c r="E23">
        <v>17.957395076751709</v>
      </c>
      <c r="H23" s="26">
        <v>10.272793769836426</v>
      </c>
      <c r="I23" s="26">
        <v>11.050592422485352</v>
      </c>
      <c r="J23" s="26">
        <v>9.7616195678710938</v>
      </c>
      <c r="K23" s="26">
        <v>10.793472290039062</v>
      </c>
    </row>
    <row r="24" spans="1:11" x14ac:dyDescent="0.2">
      <c r="B24">
        <v>17.753812789916992</v>
      </c>
      <c r="C24">
        <v>17.876081466674805</v>
      </c>
      <c r="D24">
        <v>18.13700008392334</v>
      </c>
      <c r="E24">
        <v>19.290574073791504</v>
      </c>
      <c r="H24" s="27">
        <v>10.608927726745605</v>
      </c>
      <c r="I24" s="27">
        <v>10.451082229614258</v>
      </c>
      <c r="J24" s="27">
        <v>10.600143432617188</v>
      </c>
      <c r="K24" s="27">
        <v>10.669051170349121</v>
      </c>
    </row>
    <row r="25" spans="1:11" x14ac:dyDescent="0.2">
      <c r="B25">
        <v>17.672882556915283</v>
      </c>
      <c r="C25">
        <v>17.850492477416992</v>
      </c>
      <c r="D25">
        <v>17.961410999298096</v>
      </c>
      <c r="E25">
        <v>18.26880931854248</v>
      </c>
      <c r="H25">
        <v>10.582943916320801</v>
      </c>
      <c r="I25">
        <v>10.651082992553711</v>
      </c>
      <c r="J25">
        <v>10.52895450592041</v>
      </c>
      <c r="K25">
        <v>10.589994430541992</v>
      </c>
    </row>
    <row r="26" spans="1:11" x14ac:dyDescent="0.2">
      <c r="A26" t="s">
        <v>48</v>
      </c>
      <c r="H26" s="26">
        <v>10.670241355895996</v>
      </c>
      <c r="I26" s="26">
        <v>10.583110809326172</v>
      </c>
      <c r="J26" s="26">
        <v>10.433528900146484</v>
      </c>
      <c r="K26" s="26">
        <v>10.647975921630859</v>
      </c>
    </row>
    <row r="27" spans="1:11" x14ac:dyDescent="0.2">
      <c r="A27" t="s">
        <v>46</v>
      </c>
      <c r="B27">
        <f>AVERAGE(B8:B10)</f>
        <v>28.401609420776367</v>
      </c>
      <c r="C27">
        <f t="shared" ref="C27:E27" si="0">AVERAGE(C8:C10)</f>
        <v>28.31103579203285</v>
      </c>
      <c r="D27">
        <f t="shared" si="0"/>
        <v>28.377628962198894</v>
      </c>
      <c r="E27">
        <f t="shared" si="0"/>
        <v>28.5300399780273</v>
      </c>
      <c r="H27" s="27">
        <v>10.639642715454102</v>
      </c>
      <c r="I27" s="27">
        <v>11.164320945739746</v>
      </c>
      <c r="J27" s="27">
        <v>10.476273536682129</v>
      </c>
      <c r="K27" s="27">
        <v>10.867301940917969</v>
      </c>
    </row>
    <row r="28" spans="1:11" x14ac:dyDescent="0.2">
      <c r="B28">
        <f>AVERAGE(B11:B13)</f>
        <v>28.664946238199871</v>
      </c>
      <c r="C28">
        <f>AVERAGE(C11:C13)</f>
        <v>28.788333892822248</v>
      </c>
      <c r="D28">
        <f>AVERAGE(D11:D13)</f>
        <v>28.659087498982746</v>
      </c>
      <c r="E28">
        <f>AVERAGE(E11:E13)</f>
        <v>29.318819046020476</v>
      </c>
      <c r="H28">
        <v>10.583972930908203</v>
      </c>
      <c r="I28">
        <v>11.079926490783691</v>
      </c>
      <c r="J28">
        <v>10.491094589233398</v>
      </c>
      <c r="K28">
        <v>10.661506652832031</v>
      </c>
    </row>
    <row r="29" spans="1:11" x14ac:dyDescent="0.2">
      <c r="B29">
        <f>AVERAGE(B14:B16)</f>
        <v>28.640729904174805</v>
      </c>
      <c r="C29">
        <f>AVERAGE(C14:C16)</f>
        <v>28.871053059895804</v>
      </c>
      <c r="D29">
        <f>AVERAGE(D14:D16)</f>
        <v>28.793778864542563</v>
      </c>
      <c r="E29">
        <f>AVERAGE(E14:E16)</f>
        <v>29.065553029378233</v>
      </c>
      <c r="H29" s="26">
        <v>10.687792778015137</v>
      </c>
      <c r="I29" s="26">
        <v>10.862600326538086</v>
      </c>
      <c r="J29" s="26">
        <v>10.493520736694336</v>
      </c>
      <c r="K29" s="26">
        <v>10.488073348999023</v>
      </c>
    </row>
    <row r="30" spans="1:11" x14ac:dyDescent="0.2">
      <c r="A30" t="s">
        <v>47</v>
      </c>
      <c r="B30">
        <f>AVERAGE(B17:B19)</f>
        <v>17.712967872619629</v>
      </c>
      <c r="C30">
        <f>AVERAGE(C17:C19)</f>
        <v>17.534651915232342</v>
      </c>
      <c r="D30">
        <f>AVERAGE(D17:D19)</f>
        <v>17.782125155131023</v>
      </c>
      <c r="E30">
        <f>AVERAGE(E17:E19)</f>
        <v>17.891222476959229</v>
      </c>
      <c r="H30">
        <v>10.530526161193848</v>
      </c>
      <c r="I30">
        <v>10.76659107208252</v>
      </c>
      <c r="J30">
        <v>10.734169006347656</v>
      </c>
      <c r="K30">
        <v>11.141696929931641</v>
      </c>
    </row>
    <row r="31" spans="1:11" x14ac:dyDescent="0.2">
      <c r="B31">
        <f>AVERAGE(B20:B22)</f>
        <v>17.868506113688152</v>
      </c>
      <c r="C31">
        <f>AVERAGE(C20:C22)</f>
        <v>18.279571692148846</v>
      </c>
      <c r="D31">
        <f>AVERAGE(D20:D22)</f>
        <v>17.779230435689289</v>
      </c>
      <c r="E31">
        <f>AVERAGE(E20:E22)</f>
        <v>18.582199732462566</v>
      </c>
      <c r="H31">
        <v>10.677931785583496</v>
      </c>
      <c r="I31">
        <v>10.779116630554199</v>
      </c>
      <c r="J31">
        <v>10.289916038513184</v>
      </c>
      <c r="K31">
        <v>11.085081100463867</v>
      </c>
    </row>
    <row r="32" spans="1:11" x14ac:dyDescent="0.2">
      <c r="B32">
        <f>AVERAGE(B23:B25)</f>
        <v>17.718962351481121</v>
      </c>
      <c r="C32">
        <f>AVERAGE(C23:C25)</f>
        <v>18.163427352905273</v>
      </c>
      <c r="D32">
        <f>AVERAGE(D23:D25)</f>
        <v>18.099558989206951</v>
      </c>
      <c r="E32">
        <f>AVERAGE(E23:E25)</f>
        <v>18.505592823028564</v>
      </c>
      <c r="H32">
        <v>10.830768585205078</v>
      </c>
      <c r="I32">
        <v>10.924038887023926</v>
      </c>
      <c r="J32">
        <v>10.725512504577637</v>
      </c>
      <c r="K32">
        <v>11.111210823059082</v>
      </c>
    </row>
    <row r="33" spans="1:11" x14ac:dyDescent="0.2">
      <c r="G33" t="s">
        <v>48</v>
      </c>
    </row>
    <row r="34" spans="1:11" x14ac:dyDescent="0.2">
      <c r="A34" t="s">
        <v>49</v>
      </c>
      <c r="B34">
        <f>B27-B30</f>
        <v>10.688641548156738</v>
      </c>
      <c r="C34">
        <f t="shared" ref="C34:E36" si="1">C27-C30</f>
        <v>10.776383876800509</v>
      </c>
      <c r="D34">
        <f t="shared" si="1"/>
        <v>10.595503807067871</v>
      </c>
      <c r="E34">
        <f t="shared" si="1"/>
        <v>10.638817501068072</v>
      </c>
      <c r="G34" t="s">
        <v>51</v>
      </c>
      <c r="H34">
        <f>AVERAGE(H9:H11)</f>
        <v>27.914683024088543</v>
      </c>
      <c r="I34">
        <f>AVERAGE(I9:I11)</f>
        <v>28.615303675333649</v>
      </c>
      <c r="J34">
        <f>AVERAGE(J9:J11)</f>
        <v>28.042687098185212</v>
      </c>
      <c r="K34">
        <f>AVERAGE(K9:K11)</f>
        <v>28.847068150838215</v>
      </c>
    </row>
    <row r="35" spans="1:11" x14ac:dyDescent="0.2">
      <c r="B35">
        <f>B28-B31</f>
        <v>10.796440124511719</v>
      </c>
      <c r="C35">
        <f t="shared" si="1"/>
        <v>10.508762200673402</v>
      </c>
      <c r="D35">
        <f t="shared" si="1"/>
        <v>10.879857063293457</v>
      </c>
      <c r="E35">
        <f t="shared" si="1"/>
        <v>10.73661931355791</v>
      </c>
      <c r="H35">
        <f>AVERAGE(H12:H14)</f>
        <v>28.220531463623047</v>
      </c>
      <c r="I35">
        <f>AVERAGE(I12:I14)</f>
        <v>28.167637507120748</v>
      </c>
      <c r="J35">
        <f>AVERAGE(J12:J14)</f>
        <v>28.810933430989582</v>
      </c>
      <c r="K35">
        <f>AVERAGE(K12:K14)</f>
        <v>28.108499526977539</v>
      </c>
    </row>
    <row r="36" spans="1:11" x14ac:dyDescent="0.2">
      <c r="B36">
        <f>B29-B32</f>
        <v>10.921767552693684</v>
      </c>
      <c r="C36">
        <f t="shared" si="1"/>
        <v>10.70762570699053</v>
      </c>
      <c r="D36">
        <f t="shared" si="1"/>
        <v>10.694219875335612</v>
      </c>
      <c r="E36">
        <f t="shared" si="1"/>
        <v>10.559960206349668</v>
      </c>
      <c r="H36">
        <f>AVERAGE(H15:H17)</f>
        <v>28.44038200378418</v>
      </c>
      <c r="I36">
        <f>AVERAGE(I15:I17)</f>
        <v>28.558861414591465</v>
      </c>
      <c r="J36">
        <f>AVERAGE(J15:J17)</f>
        <v>27.91729227701823</v>
      </c>
      <c r="K36">
        <f>AVERAGE(K15:K17)</f>
        <v>28.296856562296551</v>
      </c>
    </row>
    <row r="37" spans="1:11" x14ac:dyDescent="0.2">
      <c r="H37">
        <f>AVERAGE(H18:H20)</f>
        <v>28.643986384073894</v>
      </c>
      <c r="I37">
        <f>AVERAGE(I18:I20)</f>
        <v>28.700040817260742</v>
      </c>
      <c r="J37">
        <f>AVERAGE(J18:J20)</f>
        <v>28.460155487060547</v>
      </c>
      <c r="K37">
        <f>AVERAGE(K18:K20)</f>
        <v>28.736915588378906</v>
      </c>
    </row>
    <row r="38" spans="1:11" x14ac:dyDescent="0.2">
      <c r="A38" t="s">
        <v>50</v>
      </c>
      <c r="B38">
        <f>AVERAGE(B34:B36)</f>
        <v>10.802283075120712</v>
      </c>
      <c r="G38" t="s">
        <v>52</v>
      </c>
      <c r="H38">
        <f>AVERAGE(H21:H23)</f>
        <v>10.503730773925781</v>
      </c>
      <c r="I38">
        <f>AVERAGE(I21:I23)</f>
        <v>10.949556032816568</v>
      </c>
      <c r="J38">
        <f>AVERAGE(J21:J23)</f>
        <v>9.8496716817220058</v>
      </c>
      <c r="K38">
        <f>AVERAGE(K21:K23)</f>
        <v>10.789533615112305</v>
      </c>
    </row>
    <row r="39" spans="1:11" x14ac:dyDescent="0.2">
      <c r="H39">
        <f>AVERAGE(H24:H26)</f>
        <v>10.620704332987467</v>
      </c>
      <c r="I39">
        <f>AVERAGE(I24:I26)</f>
        <v>10.561758677164713</v>
      </c>
      <c r="J39">
        <f>AVERAGE(J24:J26)</f>
        <v>10.520875612894693</v>
      </c>
      <c r="K39">
        <f>AVERAGE(K24:K26)</f>
        <v>10.635673840840658</v>
      </c>
    </row>
    <row r="40" spans="1:11" x14ac:dyDescent="0.2">
      <c r="A40" t="s">
        <v>34</v>
      </c>
      <c r="B40" s="28">
        <f>2^($B$38-B34)</f>
        <v>1.0819557726232463</v>
      </c>
      <c r="C40" s="28">
        <f t="shared" ref="C40:E40" si="2">2^($B$38-C34)</f>
        <v>1.0181140612425574</v>
      </c>
      <c r="D40" s="28">
        <f t="shared" si="2"/>
        <v>1.1541088256728678</v>
      </c>
      <c r="E40" s="28">
        <f t="shared" si="2"/>
        <v>1.1199742587379549</v>
      </c>
      <c r="H40">
        <f>AVERAGE(H27:H29)</f>
        <v>10.637136141459147</v>
      </c>
      <c r="I40">
        <f>AVERAGE(I27:I29)</f>
        <v>11.035615921020508</v>
      </c>
      <c r="J40">
        <f>AVERAGE(J27:J29)</f>
        <v>10.486962954203287</v>
      </c>
      <c r="K40">
        <f>AVERAGE(K27:K29)</f>
        <v>10.672293980916342</v>
      </c>
    </row>
    <row r="41" spans="1:11" x14ac:dyDescent="0.2">
      <c r="B41" s="28">
        <f t="shared" ref="B41:E42" si="3">2^($B$38-B35)</f>
        <v>1.0040582371740852</v>
      </c>
      <c r="C41" s="28">
        <f t="shared" si="3"/>
        <v>1.2256277559314244</v>
      </c>
      <c r="D41" s="28">
        <f t="shared" si="3"/>
        <v>0.94764985976970051</v>
      </c>
      <c r="E41" s="28">
        <f t="shared" si="3"/>
        <v>1.046566337946208</v>
      </c>
      <c r="H41">
        <f>AVERAGE(H30:H32)</f>
        <v>10.679742177327475</v>
      </c>
      <c r="I41">
        <f>AVERAGE(I30:I32)</f>
        <v>10.823248863220215</v>
      </c>
      <c r="J41">
        <f>AVERAGE(J30:J32)</f>
        <v>10.583199183146158</v>
      </c>
      <c r="K41">
        <f>AVERAGE(K30:K32)</f>
        <v>11.112662951151529</v>
      </c>
    </row>
    <row r="42" spans="1:11" x14ac:dyDescent="0.2">
      <c r="B42" s="28">
        <f t="shared" si="3"/>
        <v>0.92051652271699824</v>
      </c>
      <c r="C42" s="28">
        <f t="shared" si="3"/>
        <v>1.0678117787048451</v>
      </c>
      <c r="D42" s="28">
        <f t="shared" si="3"/>
        <v>1.0777803580673155</v>
      </c>
      <c r="E42" s="28">
        <f t="shared" si="3"/>
        <v>1.1828956974507328</v>
      </c>
    </row>
    <row r="43" spans="1:11" x14ac:dyDescent="0.2">
      <c r="B43" s="28"/>
      <c r="C43" s="28"/>
      <c r="D43" s="28"/>
      <c r="E43" s="28"/>
      <c r="G43" t="s">
        <v>49</v>
      </c>
      <c r="H43">
        <f>H34-H38</f>
        <v>17.410952250162762</v>
      </c>
      <c r="I43">
        <f t="shared" ref="I43:K46" si="4">I34-I38</f>
        <v>17.665747642517083</v>
      </c>
      <c r="J43">
        <f t="shared" si="4"/>
        <v>18.193015416463204</v>
      </c>
      <c r="K43">
        <f t="shared" si="4"/>
        <v>18.05753453572591</v>
      </c>
    </row>
    <row r="44" spans="1:11" x14ac:dyDescent="0.2">
      <c r="B44" s="29"/>
      <c r="C44" s="29"/>
      <c r="D44" s="29"/>
      <c r="E44" s="29"/>
      <c r="H44">
        <f>H35-H39</f>
        <v>17.599827130635582</v>
      </c>
      <c r="I44">
        <f t="shared" si="4"/>
        <v>17.605878829956033</v>
      </c>
      <c r="J44">
        <f t="shared" si="4"/>
        <v>18.290057818094887</v>
      </c>
      <c r="K44">
        <f t="shared" si="4"/>
        <v>17.472825686136879</v>
      </c>
    </row>
    <row r="45" spans="1:11" x14ac:dyDescent="0.2">
      <c r="B45" s="29"/>
      <c r="C45" s="29"/>
      <c r="D45" s="29"/>
      <c r="E45" s="29"/>
      <c r="H45">
        <f>H36-H40</f>
        <v>17.803245862325035</v>
      </c>
      <c r="I45">
        <f t="shared" si="4"/>
        <v>17.523245493570958</v>
      </c>
      <c r="J45">
        <f t="shared" si="4"/>
        <v>17.430329322814941</v>
      </c>
      <c r="K45">
        <f t="shared" si="4"/>
        <v>17.624562581380211</v>
      </c>
    </row>
    <row r="46" spans="1:11" x14ac:dyDescent="0.2">
      <c r="B46" s="29"/>
      <c r="C46" s="29"/>
      <c r="D46" s="29"/>
      <c r="E46" s="29"/>
      <c r="H46">
        <f>H37-H41</f>
        <v>17.964244206746422</v>
      </c>
      <c r="I46">
        <f t="shared" si="4"/>
        <v>17.876791954040527</v>
      </c>
      <c r="J46">
        <f t="shared" si="4"/>
        <v>17.87695630391439</v>
      </c>
      <c r="K46">
        <f t="shared" si="4"/>
        <v>17.624252637227379</v>
      </c>
    </row>
    <row r="47" spans="1:11" x14ac:dyDescent="0.2">
      <c r="B47" s="28"/>
      <c r="C47" s="28"/>
      <c r="D47" s="28"/>
      <c r="E47" s="28"/>
    </row>
    <row r="48" spans="1:11" x14ac:dyDescent="0.2">
      <c r="B48" s="28"/>
      <c r="C48" s="28"/>
      <c r="D48" s="28"/>
      <c r="E48" s="28"/>
      <c r="G48" t="s">
        <v>50</v>
      </c>
      <c r="H48">
        <f>AVERAGE(H43:H46)</f>
        <v>17.694567362467449</v>
      </c>
    </row>
    <row r="49" spans="2:11" x14ac:dyDescent="0.2">
      <c r="B49" s="28"/>
      <c r="C49" s="28"/>
      <c r="D49" s="28"/>
      <c r="E49" s="28"/>
    </row>
    <row r="50" spans="2:11" x14ac:dyDescent="0.2">
      <c r="B50" s="28"/>
      <c r="C50" s="28"/>
      <c r="D50" s="28"/>
      <c r="E50" s="28"/>
      <c r="H50" s="28">
        <f>2^($H$48-H43)</f>
        <v>1.2172412350738344</v>
      </c>
      <c r="I50" s="28">
        <f t="shared" ref="I50:K50" si="5">2^($H$48-I43)</f>
        <v>1.0201771693235508</v>
      </c>
      <c r="J50" s="28">
        <f t="shared" si="5"/>
        <v>0.70786784431567595</v>
      </c>
      <c r="K50" s="28">
        <f t="shared" si="5"/>
        <v>0.77756372818233088</v>
      </c>
    </row>
    <row r="51" spans="2:11" x14ac:dyDescent="0.2">
      <c r="H51" s="28">
        <f t="shared" ref="H51:K53" si="6">2^($H$48-H44)</f>
        <v>1.0678731120950005</v>
      </c>
      <c r="I51" s="28">
        <f t="shared" si="6"/>
        <v>1.0634030670309984</v>
      </c>
      <c r="J51" s="28">
        <f t="shared" si="6"/>
        <v>0.6618194261839675</v>
      </c>
      <c r="K51" s="28">
        <f t="shared" si="6"/>
        <v>1.1661405462549645</v>
      </c>
    </row>
    <row r="52" spans="2:11" x14ac:dyDescent="0.2">
      <c r="H52" s="28">
        <f t="shared" si="6"/>
        <v>0.92743719992952056</v>
      </c>
      <c r="I52" s="28">
        <f t="shared" si="6"/>
        <v>1.1260897915815602</v>
      </c>
      <c r="J52" s="28">
        <f t="shared" si="6"/>
        <v>1.2010015722108844</v>
      </c>
      <c r="K52" s="28">
        <f t="shared" si="6"/>
        <v>1.0497201623869181</v>
      </c>
    </row>
    <row r="53" spans="2:11" x14ac:dyDescent="0.2">
      <c r="H53" s="28">
        <f t="shared" si="6"/>
        <v>0.82950532961879564</v>
      </c>
      <c r="I53" s="28">
        <f t="shared" si="6"/>
        <v>0.88134294415044079</v>
      </c>
      <c r="J53" s="28">
        <f t="shared" si="6"/>
        <v>0.88124254846914252</v>
      </c>
      <c r="K53" s="28">
        <f t="shared" si="6"/>
        <v>1.0499457052555181</v>
      </c>
    </row>
    <row r="54" spans="2:11" x14ac:dyDescent="0.2">
      <c r="H54" s="28"/>
      <c r="I54" s="28"/>
      <c r="J54" s="28"/>
      <c r="K54" s="28"/>
    </row>
    <row r="55" spans="2:11" x14ac:dyDescent="0.2">
      <c r="H55" s="28"/>
      <c r="I55" s="28"/>
      <c r="J55" s="28"/>
      <c r="K55" s="28"/>
    </row>
    <row r="56" spans="2:11" x14ac:dyDescent="0.2">
      <c r="H56" s="28"/>
      <c r="I56" s="28"/>
      <c r="J56" s="28"/>
      <c r="K56" s="28"/>
    </row>
    <row r="57" spans="2:11" x14ac:dyDescent="0.2">
      <c r="H57" s="28"/>
      <c r="I57" s="28"/>
      <c r="J57" s="28"/>
      <c r="K57" s="28"/>
    </row>
    <row r="58" spans="2:11" x14ac:dyDescent="0.2">
      <c r="H58" s="28"/>
      <c r="I58" s="28"/>
      <c r="J58" s="28"/>
      <c r="K58" s="28"/>
    </row>
    <row r="59" spans="2:11" x14ac:dyDescent="0.2">
      <c r="H59" s="28"/>
      <c r="I59" s="28"/>
      <c r="J59" s="28"/>
      <c r="K59" s="28"/>
    </row>
    <row r="60" spans="2:11" x14ac:dyDescent="0.2">
      <c r="H60" s="28"/>
      <c r="I60" s="28"/>
      <c r="J60" s="28"/>
      <c r="K60" s="28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42"/>
  <sheetViews>
    <sheetView workbookViewId="0">
      <selection activeCell="N28" sqref="N28"/>
    </sheetView>
  </sheetViews>
  <sheetFormatPr baseColWidth="10" defaultColWidth="8.83203125" defaultRowHeight="15" x14ac:dyDescent="0.2"/>
  <cols>
    <col min="1" max="1" width="18.83203125" bestFit="1" customWidth="1"/>
    <col min="7" max="7" width="18.83203125" bestFit="1" customWidth="1"/>
  </cols>
  <sheetData>
    <row r="1" spans="1:11" x14ac:dyDescent="0.2">
      <c r="A1" s="1" t="s">
        <v>10</v>
      </c>
      <c r="G1" s="1" t="s">
        <v>11</v>
      </c>
    </row>
    <row r="2" spans="1:11" ht="16" thickBot="1" x14ac:dyDescent="0.25">
      <c r="A2" t="s">
        <v>13</v>
      </c>
      <c r="B2">
        <v>0</v>
      </c>
      <c r="C2">
        <v>1</v>
      </c>
      <c r="D2">
        <v>10</v>
      </c>
      <c r="E2">
        <v>100</v>
      </c>
      <c r="G2" t="s">
        <v>13</v>
      </c>
      <c r="H2">
        <v>0</v>
      </c>
      <c r="I2">
        <v>1</v>
      </c>
      <c r="J2">
        <v>10</v>
      </c>
      <c r="K2">
        <v>100</v>
      </c>
    </row>
    <row r="3" spans="1:11" x14ac:dyDescent="0.2">
      <c r="B3" s="10">
        <v>1.1153479128120236</v>
      </c>
      <c r="C3" s="11">
        <v>1.1568869460656579</v>
      </c>
      <c r="D3" s="11">
        <v>1.0056024232904424</v>
      </c>
      <c r="E3" s="12">
        <v>0.99486916749984833</v>
      </c>
      <c r="H3" s="10">
        <v>1.0576364618595053</v>
      </c>
      <c r="I3" s="11">
        <v>1.0797849789273672</v>
      </c>
      <c r="J3" s="11">
        <v>1.1268785385532933</v>
      </c>
      <c r="K3" s="12">
        <v>1.0254688757983497</v>
      </c>
    </row>
    <row r="4" spans="1:11" x14ac:dyDescent="0.2">
      <c r="B4" s="13">
        <v>1.1196442208693131</v>
      </c>
      <c r="C4" s="14">
        <v>1.0405845841570491</v>
      </c>
      <c r="D4" s="14">
        <v>1.0446748489169779</v>
      </c>
      <c r="E4" s="15">
        <v>0.9423026119134803</v>
      </c>
      <c r="H4" s="13">
        <v>1.1142626648206762</v>
      </c>
      <c r="I4" s="14">
        <v>1.1692841527408804</v>
      </c>
      <c r="J4" s="14">
        <v>0.89277357417980585</v>
      </c>
      <c r="K4" s="15">
        <v>1.097768970841281</v>
      </c>
    </row>
    <row r="5" spans="1:11" ht="16" thickBot="1" x14ac:dyDescent="0.25">
      <c r="B5" s="16">
        <v>0.8007733261229727</v>
      </c>
      <c r="C5" s="17">
        <v>0.87374623435367282</v>
      </c>
      <c r="D5" s="17">
        <v>0.81435864175433248</v>
      </c>
      <c r="E5" s="18">
        <v>0.80654158174158974</v>
      </c>
      <c r="H5" s="16">
        <v>0.84854720314587395</v>
      </c>
      <c r="I5" s="17">
        <v>0.91384943308041566</v>
      </c>
      <c r="J5" s="17">
        <v>0.89641160666564179</v>
      </c>
      <c r="K5" s="18">
        <v>1.0763250019121309</v>
      </c>
    </row>
    <row r="7" spans="1:11" x14ac:dyDescent="0.2">
      <c r="A7" t="s">
        <v>13</v>
      </c>
      <c r="B7">
        <v>0</v>
      </c>
      <c r="C7">
        <v>1</v>
      </c>
      <c r="D7">
        <v>10</v>
      </c>
      <c r="E7">
        <v>100</v>
      </c>
      <c r="G7" t="s">
        <v>13</v>
      </c>
      <c r="H7">
        <v>0</v>
      </c>
      <c r="I7">
        <v>1</v>
      </c>
      <c r="J7">
        <v>10</v>
      </c>
      <c r="K7">
        <v>100</v>
      </c>
    </row>
    <row r="8" spans="1:11" x14ac:dyDescent="0.2">
      <c r="A8" t="s">
        <v>46</v>
      </c>
      <c r="B8">
        <v>28.385278701782227</v>
      </c>
      <c r="C8">
        <v>28.823051452636719</v>
      </c>
      <c r="D8">
        <v>28.472490310668945</v>
      </c>
      <c r="E8">
        <v>28.335683822631836</v>
      </c>
      <c r="H8">
        <v>26.584875106811523</v>
      </c>
      <c r="I8">
        <v>26.247507095336914</v>
      </c>
      <c r="J8">
        <v>26.228767395019531</v>
      </c>
      <c r="K8">
        <v>26.396747589111328</v>
      </c>
    </row>
    <row r="9" spans="1:11" x14ac:dyDescent="0.2">
      <c r="B9">
        <v>28.535076141357422</v>
      </c>
      <c r="C9">
        <v>28.768527984619141</v>
      </c>
      <c r="D9">
        <v>28.67808723449707</v>
      </c>
      <c r="E9">
        <v>28.407291412353516</v>
      </c>
      <c r="H9">
        <v>26.497106552124023</v>
      </c>
      <c r="I9">
        <v>27.138561248779201</v>
      </c>
      <c r="J9">
        <v>26.318387031555101</v>
      </c>
      <c r="K9">
        <v>26.443975448608398</v>
      </c>
    </row>
    <row r="10" spans="1:11" x14ac:dyDescent="0.2">
      <c r="B10" s="26">
        <v>28.165199279785156</v>
      </c>
      <c r="C10" s="26">
        <v>28.428476333618164</v>
      </c>
      <c r="D10" s="26">
        <v>28.350866317749023</v>
      </c>
      <c r="E10" s="26">
        <v>29.3923015594482</v>
      </c>
      <c r="H10" s="26">
        <v>27.532049179077099</v>
      </c>
      <c r="I10" s="26">
        <v>26.217937469482422</v>
      </c>
      <c r="J10" s="26">
        <v>25.788299560546875</v>
      </c>
      <c r="K10" s="26">
        <v>26.11512565612793</v>
      </c>
    </row>
    <row r="11" spans="1:11" x14ac:dyDescent="0.2">
      <c r="B11" s="27">
        <v>28.446954727172852</v>
      </c>
      <c r="C11" s="27">
        <v>28.436134338378906</v>
      </c>
      <c r="D11" s="27">
        <v>28.491617202758789</v>
      </c>
      <c r="E11" s="27">
        <v>28.757564544677734</v>
      </c>
      <c r="H11" s="27">
        <v>26.490673065185547</v>
      </c>
      <c r="I11" s="27">
        <v>26.333549499511719</v>
      </c>
      <c r="J11" s="27">
        <v>26.219173431396484</v>
      </c>
      <c r="K11" s="27">
        <v>26.326410293579102</v>
      </c>
    </row>
    <row r="12" spans="1:11" x14ac:dyDescent="0.2">
      <c r="B12">
        <v>28.434543609619141</v>
      </c>
      <c r="C12">
        <v>28.571218490600586</v>
      </c>
      <c r="D12">
        <v>28.554925918579102</v>
      </c>
      <c r="E12">
        <v>28.682477951049805</v>
      </c>
      <c r="H12">
        <v>26.507436752319336</v>
      </c>
      <c r="I12">
        <v>26.516899108886719</v>
      </c>
      <c r="J12">
        <v>26.273361206054688</v>
      </c>
      <c r="K12">
        <v>26.145747375488199</v>
      </c>
    </row>
    <row r="13" spans="1:11" x14ac:dyDescent="0.2">
      <c r="B13" s="26">
        <v>28.242485046386719</v>
      </c>
      <c r="C13" s="26">
        <v>28.414909362792969</v>
      </c>
      <c r="D13" s="26">
        <v>28.402364730834961</v>
      </c>
      <c r="E13" s="26">
        <v>28.395797729492188</v>
      </c>
      <c r="H13" s="26">
        <v>27.070020675659102</v>
      </c>
      <c r="I13" s="26">
        <v>26.53016471862793</v>
      </c>
      <c r="J13" s="26">
        <v>26.22575569152832</v>
      </c>
      <c r="K13" s="26">
        <v>26.362400054931602</v>
      </c>
    </row>
    <row r="14" spans="1:11" x14ac:dyDescent="0.2">
      <c r="B14" s="27">
        <v>28.628618240356445</v>
      </c>
      <c r="C14" s="27">
        <v>28.606414794921875</v>
      </c>
      <c r="D14" s="27">
        <v>28.537412643432617</v>
      </c>
      <c r="E14" s="27">
        <v>28.590387344360352</v>
      </c>
      <c r="H14" s="27">
        <v>26.650875091552734</v>
      </c>
      <c r="I14" s="27">
        <v>26.425125122070312</v>
      </c>
      <c r="J14" s="27">
        <v>26.5535888671875</v>
      </c>
      <c r="K14" s="27">
        <v>26.754411697387695</v>
      </c>
    </row>
    <row r="15" spans="1:11" x14ac:dyDescent="0.2">
      <c r="B15">
        <v>28.715051651000977</v>
      </c>
      <c r="C15">
        <v>28.666082382202148</v>
      </c>
      <c r="D15">
        <v>28.577573776245117</v>
      </c>
      <c r="E15">
        <v>28.577037811279297</v>
      </c>
      <c r="H15">
        <v>26.594058990478516</v>
      </c>
      <c r="I15">
        <v>26.497533798217773</v>
      </c>
      <c r="J15">
        <v>26.551280975341797</v>
      </c>
      <c r="K15">
        <v>26.641902923583984</v>
      </c>
    </row>
    <row r="16" spans="1:11" x14ac:dyDescent="0.2">
      <c r="B16" s="26">
        <v>28.646913528442383</v>
      </c>
      <c r="C16" s="26">
        <v>28.001568984985301</v>
      </c>
      <c r="D16" s="26">
        <v>28.492015838623047</v>
      </c>
      <c r="E16" s="26">
        <v>28.538631439208984</v>
      </c>
      <c r="H16" s="26">
        <v>26.495399475097656</v>
      </c>
      <c r="I16" s="26">
        <v>26.394775390625</v>
      </c>
      <c r="J16" s="26">
        <v>26.602024078369141</v>
      </c>
      <c r="K16" s="26">
        <v>26.2290222167968</v>
      </c>
    </row>
    <row r="17" spans="1:11" x14ac:dyDescent="0.2">
      <c r="A17" t="s">
        <v>47</v>
      </c>
      <c r="B17" s="27">
        <v>17.570310592651367</v>
      </c>
      <c r="C17" s="27">
        <v>18.186977386474609</v>
      </c>
      <c r="D17" s="27">
        <v>17.745315551757812</v>
      </c>
      <c r="E17" s="27">
        <v>17.653553009033203</v>
      </c>
      <c r="G17" t="s">
        <v>52</v>
      </c>
      <c r="H17" s="27">
        <v>10.616720199584961</v>
      </c>
      <c r="I17" s="27">
        <v>10.576627731323242</v>
      </c>
      <c r="J17" s="27">
        <v>10.512308120727539</v>
      </c>
      <c r="K17" s="27">
        <v>10.245319366455078</v>
      </c>
    </row>
    <row r="18" spans="1:11" x14ac:dyDescent="0.2">
      <c r="B18">
        <v>17.639638900756836</v>
      </c>
      <c r="C18">
        <v>17.973360061645508</v>
      </c>
      <c r="D18">
        <v>17.711261749267578</v>
      </c>
      <c r="E18">
        <v>18.187404632568359</v>
      </c>
      <c r="H18">
        <v>10.716667175292969</v>
      </c>
      <c r="I18">
        <v>10.522956848144531</v>
      </c>
      <c r="J18">
        <v>9.9949607849121094</v>
      </c>
      <c r="K18">
        <v>10.262790679931641</v>
      </c>
    </row>
    <row r="19" spans="1:11" x14ac:dyDescent="0.2">
      <c r="B19" s="26">
        <v>17.720184326171875</v>
      </c>
      <c r="C19" s="26">
        <v>17.862560272216797</v>
      </c>
      <c r="D19" s="26">
        <v>17.441144943237305</v>
      </c>
      <c r="E19" s="26">
        <v>17.644153594970703</v>
      </c>
      <c r="H19" s="26">
        <v>11.18882942199707</v>
      </c>
      <c r="I19" s="26">
        <v>10.502307891845703</v>
      </c>
      <c r="J19" s="26">
        <v>10.010835647583008</v>
      </c>
      <c r="K19" s="26">
        <v>10.222244262695312</v>
      </c>
    </row>
    <row r="20" spans="1:11" x14ac:dyDescent="0.2">
      <c r="B20" s="27">
        <v>17.670995712280273</v>
      </c>
      <c r="C20" s="27">
        <v>17.782390594482422</v>
      </c>
      <c r="D20" s="27">
        <v>17.945405960083008</v>
      </c>
      <c r="E20" s="27">
        <v>17.597091674804688</v>
      </c>
      <c r="H20" s="27">
        <v>10.740991592407227</v>
      </c>
      <c r="I20" s="27">
        <v>10.478849411010742</v>
      </c>
      <c r="J20" s="27">
        <v>10.025104522705078</v>
      </c>
      <c r="K20" s="27">
        <v>10.068151473999023</v>
      </c>
    </row>
    <row r="21" spans="1:11" x14ac:dyDescent="0.2">
      <c r="B21">
        <v>17.628929138183594</v>
      </c>
      <c r="C21">
        <v>17.672586441040039</v>
      </c>
      <c r="D21">
        <v>17.568471908569336</v>
      </c>
      <c r="E21">
        <v>17.660211563110352</v>
      </c>
      <c r="H21">
        <v>10.761777877807617</v>
      </c>
      <c r="I21">
        <v>10.585794448852539</v>
      </c>
      <c r="J21">
        <v>9.9115238189697266</v>
      </c>
      <c r="K21">
        <v>10.719968032836899</v>
      </c>
    </row>
    <row r="22" spans="1:11" x14ac:dyDescent="0.2">
      <c r="B22" s="26">
        <v>17.685277938842773</v>
      </c>
      <c r="C22" s="26">
        <v>17.511566162109375</v>
      </c>
      <c r="D22" s="26">
        <v>17.49629020690918</v>
      </c>
      <c r="E22" s="26">
        <v>17.693422317504883</v>
      </c>
      <c r="H22" s="26">
        <v>10.699283599853516</v>
      </c>
      <c r="I22" s="26">
        <v>10.658500671386719</v>
      </c>
      <c r="J22" s="26">
        <v>9.9564151763916016</v>
      </c>
      <c r="K22" s="26">
        <v>10.115816116333008</v>
      </c>
    </row>
    <row r="23" spans="1:11" x14ac:dyDescent="0.2">
      <c r="B23">
        <v>17.492786407470703</v>
      </c>
      <c r="C23">
        <v>17.370090484619141</v>
      </c>
      <c r="D23">
        <v>17.470163345336914</v>
      </c>
      <c r="E23">
        <v>17.420526504516602</v>
      </c>
      <c r="H23">
        <v>10.240327835083008</v>
      </c>
      <c r="I23">
        <v>10.21967887878418</v>
      </c>
      <c r="J23">
        <v>10.327714920043945</v>
      </c>
      <c r="K23">
        <v>10.233848571777344</v>
      </c>
    </row>
    <row r="24" spans="1:11" x14ac:dyDescent="0.2">
      <c r="B24">
        <v>17.491609573364258</v>
      </c>
      <c r="C24">
        <v>17.310518264770508</v>
      </c>
      <c r="D24">
        <v>17.35130500793457</v>
      </c>
      <c r="E24">
        <v>17.379104614257812</v>
      </c>
      <c r="H24">
        <v>10.236230850219727</v>
      </c>
      <c r="I24">
        <v>10.094453811645508</v>
      </c>
      <c r="J24">
        <v>10.331272125244141</v>
      </c>
      <c r="K24">
        <v>10.829129409789999</v>
      </c>
    </row>
    <row r="25" spans="1:11" x14ac:dyDescent="0.2">
      <c r="B25">
        <v>17.416683197021484</v>
      </c>
      <c r="C25">
        <v>17.381414413452148</v>
      </c>
      <c r="D25">
        <v>17.268840789794922</v>
      </c>
      <c r="E25">
        <v>17.347986221313477</v>
      </c>
      <c r="H25">
        <v>10.218629837036133</v>
      </c>
      <c r="I25">
        <v>10.279041290283203</v>
      </c>
      <c r="J25">
        <v>10.240261077880859</v>
      </c>
      <c r="K25">
        <v>10.5463546752929</v>
      </c>
    </row>
    <row r="26" spans="1:11" x14ac:dyDescent="0.2">
      <c r="A26" t="s">
        <v>48</v>
      </c>
      <c r="G26" t="s">
        <v>48</v>
      </c>
    </row>
    <row r="27" spans="1:11" x14ac:dyDescent="0.2">
      <c r="A27" t="s">
        <v>46</v>
      </c>
      <c r="B27">
        <f>AVERAGE(B8:B10)</f>
        <v>28.361851374308269</v>
      </c>
      <c r="C27">
        <f t="shared" ref="C27:E27" si="0">AVERAGE(C8:C10)</f>
        <v>28.673351923624676</v>
      </c>
      <c r="D27">
        <f t="shared" si="0"/>
        <v>28.500481287638348</v>
      </c>
      <c r="E27">
        <f t="shared" si="0"/>
        <v>28.711758931477849</v>
      </c>
      <c r="H27">
        <f>AVERAGE(H8:H10)</f>
        <v>26.871343612670881</v>
      </c>
      <c r="I27">
        <f t="shared" ref="I27:K27" si="1">AVERAGE(I8:I10)</f>
        <v>26.534668604532843</v>
      </c>
      <c r="J27">
        <f t="shared" si="1"/>
        <v>26.11181799570717</v>
      </c>
      <c r="K27">
        <f t="shared" si="1"/>
        <v>26.318616231282551</v>
      </c>
    </row>
    <row r="28" spans="1:11" x14ac:dyDescent="0.2">
      <c r="B28">
        <f>AVERAGE(B11:B13)</f>
        <v>28.374661127726238</v>
      </c>
      <c r="C28">
        <f>AVERAGE(C11:C13)</f>
        <v>28.474087397257488</v>
      </c>
      <c r="D28">
        <f>AVERAGE(D11:D13)</f>
        <v>28.482969284057617</v>
      </c>
      <c r="E28">
        <f>AVERAGE(E11:E13)</f>
        <v>28.61194674173991</v>
      </c>
      <c r="H28">
        <f>AVERAGE(H11:H13)</f>
        <v>26.689376831054659</v>
      </c>
      <c r="I28">
        <f>AVERAGE(I11:I13)</f>
        <v>26.460204442342121</v>
      </c>
      <c r="J28">
        <f>AVERAGE(J11:J13)</f>
        <v>26.239430109659832</v>
      </c>
      <c r="K28">
        <f>AVERAGE(K11:K13)</f>
        <v>26.278185907999632</v>
      </c>
    </row>
    <row r="29" spans="1:11" x14ac:dyDescent="0.2">
      <c r="B29">
        <f>AVERAGE(B14:B16)</f>
        <v>28.663527806599934</v>
      </c>
      <c r="C29">
        <f>AVERAGE(C14:C16)</f>
        <v>28.424688720703106</v>
      </c>
      <c r="D29">
        <f>AVERAGE(D14:D16)</f>
        <v>28.535667419433594</v>
      </c>
      <c r="E29">
        <f>AVERAGE(E14:E16)</f>
        <v>28.568685531616211</v>
      </c>
      <c r="H29">
        <f>AVERAGE(H14:H16)</f>
        <v>26.580111185709637</v>
      </c>
      <c r="I29">
        <f>AVERAGE(I14:I16)</f>
        <v>26.439144770304363</v>
      </c>
      <c r="J29">
        <f>AVERAGE(J14:J16)</f>
        <v>26.56896464029948</v>
      </c>
      <c r="K29">
        <f>AVERAGE(K14:K16)</f>
        <v>26.541778945922829</v>
      </c>
    </row>
    <row r="30" spans="1:11" x14ac:dyDescent="0.2">
      <c r="A30" t="s">
        <v>47</v>
      </c>
      <c r="B30">
        <f>AVERAGE(B17:B19)</f>
        <v>17.643377939860027</v>
      </c>
      <c r="C30">
        <f>AVERAGE(C17:C19)</f>
        <v>18.007632573445637</v>
      </c>
      <c r="D30">
        <f>AVERAGE(D17:D19)</f>
        <v>17.632574081420898</v>
      </c>
      <c r="E30">
        <f>AVERAGE(E17:E19)</f>
        <v>17.828370412190754</v>
      </c>
      <c r="G30" t="s">
        <v>52</v>
      </c>
      <c r="H30">
        <f>AVERAGE(H17:H19)</f>
        <v>10.840738932291666</v>
      </c>
      <c r="I30">
        <f>AVERAGE(I17:I19)</f>
        <v>10.533964157104492</v>
      </c>
      <c r="J30">
        <f>AVERAGE(J17:J19)</f>
        <v>10.172701517740885</v>
      </c>
      <c r="K30">
        <f>AVERAGE(K17:K19)</f>
        <v>10.243451436360678</v>
      </c>
    </row>
    <row r="31" spans="1:11" x14ac:dyDescent="0.2">
      <c r="B31">
        <f>AVERAGE(B20:B22)</f>
        <v>17.661734263102215</v>
      </c>
      <c r="C31">
        <f>AVERAGE(C20:C22)</f>
        <v>17.655514399210613</v>
      </c>
      <c r="D31">
        <f>AVERAGE(D20:D22)</f>
        <v>17.670056025187176</v>
      </c>
      <c r="E31">
        <f>AVERAGE(E20:E22)</f>
        <v>17.650241851806641</v>
      </c>
      <c r="H31">
        <f>AVERAGE(H20:H22)</f>
        <v>10.734017690022787</v>
      </c>
      <c r="I31">
        <f>AVERAGE(I20:I22)</f>
        <v>10.574381510416666</v>
      </c>
      <c r="J31">
        <f>AVERAGE(J20:J22)</f>
        <v>9.9643478393554688</v>
      </c>
      <c r="K31">
        <f>AVERAGE(K20:K22)</f>
        <v>10.301311874389643</v>
      </c>
    </row>
    <row r="32" spans="1:11" x14ac:dyDescent="0.2">
      <c r="B32">
        <f>AVERAGE(B23:B25)</f>
        <v>17.467026392618816</v>
      </c>
      <c r="C32">
        <f>AVERAGE(C23:C25)</f>
        <v>17.354007720947266</v>
      </c>
      <c r="D32">
        <f>AVERAGE(D23:D25)</f>
        <v>17.363436381022137</v>
      </c>
      <c r="E32">
        <f>AVERAGE(E23:E25)</f>
        <v>17.382539113362629</v>
      </c>
      <c r="H32">
        <f>AVERAGE(H23:H25)</f>
        <v>10.231729507446289</v>
      </c>
      <c r="I32">
        <f>AVERAGE(I23:I25)</f>
        <v>10.197724660237631</v>
      </c>
      <c r="J32">
        <f>AVERAGE(J23:J25)</f>
        <v>10.299749374389648</v>
      </c>
      <c r="K32">
        <f>AVERAGE(K23:K25)</f>
        <v>10.536444218953415</v>
      </c>
    </row>
    <row r="34" spans="1:11" x14ac:dyDescent="0.2">
      <c r="A34" t="s">
        <v>49</v>
      </c>
      <c r="B34">
        <f>B27-B30</f>
        <v>10.718473434448242</v>
      </c>
      <c r="C34">
        <f t="shared" ref="C34:E36" si="2">C27-C30</f>
        <v>10.665719350179039</v>
      </c>
      <c r="D34">
        <f t="shared" si="2"/>
        <v>10.867907206217449</v>
      </c>
      <c r="E34">
        <f t="shared" si="2"/>
        <v>10.883388519287095</v>
      </c>
      <c r="G34" t="s">
        <v>49</v>
      </c>
      <c r="H34">
        <f>H27-H30</f>
        <v>16.030604680379213</v>
      </c>
      <c r="I34">
        <f t="shared" ref="I34:K34" si="3">I27-I30</f>
        <v>16.000704447428351</v>
      </c>
      <c r="J34">
        <f t="shared" si="3"/>
        <v>15.939116477966286</v>
      </c>
      <c r="K34">
        <f t="shared" si="3"/>
        <v>16.075164794921875</v>
      </c>
    </row>
    <row r="35" spans="1:11" x14ac:dyDescent="0.2">
      <c r="B35">
        <f>B28-B31</f>
        <v>10.712926864624023</v>
      </c>
      <c r="C35">
        <f t="shared" si="2"/>
        <v>10.818572998046875</v>
      </c>
      <c r="D35">
        <f t="shared" si="2"/>
        <v>10.812913258870442</v>
      </c>
      <c r="E35">
        <f t="shared" si="2"/>
        <v>10.961704889933269</v>
      </c>
      <c r="H35">
        <f>H28-H31</f>
        <v>15.955359141031872</v>
      </c>
      <c r="I35">
        <f t="shared" ref="I35:K35" si="4">I28-I31</f>
        <v>15.885822931925455</v>
      </c>
      <c r="J35">
        <f t="shared" si="4"/>
        <v>16.275082270304363</v>
      </c>
      <c r="K35">
        <f t="shared" si="4"/>
        <v>15.976874033609988</v>
      </c>
    </row>
    <row r="36" spans="1:11" x14ac:dyDescent="0.2">
      <c r="B36">
        <f>B29-B32</f>
        <v>11.196501413981117</v>
      </c>
      <c r="C36">
        <f t="shared" si="2"/>
        <v>11.07068099975584</v>
      </c>
      <c r="D36">
        <f t="shared" si="2"/>
        <v>11.172231038411457</v>
      </c>
      <c r="E36">
        <f t="shared" si="2"/>
        <v>11.186146418253582</v>
      </c>
      <c r="H36">
        <f>H29-H32</f>
        <v>16.348381678263348</v>
      </c>
      <c r="I36">
        <f t="shared" ref="I36:K36" si="5">I29-I32</f>
        <v>16.241420110066734</v>
      </c>
      <c r="J36">
        <f t="shared" si="5"/>
        <v>16.269215265909832</v>
      </c>
      <c r="K36">
        <f t="shared" si="5"/>
        <v>16.005334726969416</v>
      </c>
    </row>
    <row r="38" spans="1:11" x14ac:dyDescent="0.2">
      <c r="A38" t="s">
        <v>50</v>
      </c>
      <c r="B38">
        <f>AVERAGE(B34:B36)</f>
        <v>10.875967237684462</v>
      </c>
      <c r="G38" t="s">
        <v>50</v>
      </c>
      <c r="H38">
        <f>AVERAGE(H34:H36)</f>
        <v>16.111448499891477</v>
      </c>
    </row>
    <row r="40" spans="1:11" x14ac:dyDescent="0.2">
      <c r="A40" t="s">
        <v>34</v>
      </c>
      <c r="B40" s="28">
        <f>2^($B$38-B34)</f>
        <v>1.1153479128120236</v>
      </c>
      <c r="C40" s="28">
        <f t="shared" ref="C40:E40" si="6">2^($B$38-C34)</f>
        <v>1.1568869460656579</v>
      </c>
      <c r="D40" s="28">
        <f t="shared" si="6"/>
        <v>1.0056024232904424</v>
      </c>
      <c r="E40" s="28">
        <f t="shared" si="6"/>
        <v>0.99486916749984833</v>
      </c>
      <c r="G40" t="s">
        <v>34</v>
      </c>
      <c r="H40" s="28">
        <f>2^($H$38-H34)</f>
        <v>1.0576364618595053</v>
      </c>
      <c r="I40" s="28">
        <f t="shared" ref="I40:K40" si="7">2^($H$38-I34)</f>
        <v>1.0797849789273672</v>
      </c>
      <c r="J40" s="28">
        <f t="shared" si="7"/>
        <v>1.1268785385532933</v>
      </c>
      <c r="K40" s="28">
        <f t="shared" si="7"/>
        <v>1.0254688757983497</v>
      </c>
    </row>
    <row r="41" spans="1:11" x14ac:dyDescent="0.2">
      <c r="B41" s="28">
        <f t="shared" ref="B41:E42" si="8">2^($B$38-B35)</f>
        <v>1.1196442208693131</v>
      </c>
      <c r="C41" s="28">
        <f t="shared" si="8"/>
        <v>1.0405845841570491</v>
      </c>
      <c r="D41" s="28">
        <f t="shared" si="8"/>
        <v>1.0446748489169779</v>
      </c>
      <c r="E41" s="28">
        <f t="shared" si="8"/>
        <v>0.9423026119134803</v>
      </c>
      <c r="H41" s="28">
        <f t="shared" ref="H41:K42" si="9">2^($H$38-H35)</f>
        <v>1.1142626648206762</v>
      </c>
      <c r="I41" s="28">
        <f t="shared" si="9"/>
        <v>1.1692841527408804</v>
      </c>
      <c r="J41" s="28">
        <f t="shared" si="9"/>
        <v>0.89277357417980585</v>
      </c>
      <c r="K41" s="28">
        <f t="shared" si="9"/>
        <v>1.097768970841281</v>
      </c>
    </row>
    <row r="42" spans="1:11" x14ac:dyDescent="0.2">
      <c r="B42" s="28">
        <f t="shared" si="8"/>
        <v>0.8007733261229727</v>
      </c>
      <c r="C42" s="28">
        <f t="shared" si="8"/>
        <v>0.87374623435367282</v>
      </c>
      <c r="D42" s="28">
        <f t="shared" si="8"/>
        <v>0.81435864175433248</v>
      </c>
      <c r="E42" s="28">
        <f t="shared" si="8"/>
        <v>0.80654158174158974</v>
      </c>
      <c r="H42" s="28">
        <f t="shared" si="9"/>
        <v>0.84854720314587395</v>
      </c>
      <c r="I42" s="28">
        <f t="shared" si="9"/>
        <v>0.91384943308041566</v>
      </c>
      <c r="J42" s="28">
        <f t="shared" si="9"/>
        <v>0.89641160666564179</v>
      </c>
      <c r="K42" s="28">
        <f t="shared" si="9"/>
        <v>1.0763250019121309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O49"/>
  <sheetViews>
    <sheetView topLeftCell="A10" zoomScale="110" zoomScaleNormal="110" workbookViewId="0">
      <selection activeCell="C49" sqref="C49"/>
    </sheetView>
  </sheetViews>
  <sheetFormatPr baseColWidth="10" defaultColWidth="8.6640625" defaultRowHeight="15" x14ac:dyDescent="0.2"/>
  <cols>
    <col min="1" max="1" width="19.6640625" style="30" bestFit="1" customWidth="1"/>
    <col min="2" max="2" width="8.6640625" style="30"/>
    <col min="3" max="3" width="11.1640625" style="30" bestFit="1" customWidth="1"/>
    <col min="4" max="4" width="17.5" style="30" bestFit="1" customWidth="1"/>
    <col min="5" max="5" width="16.6640625" style="30" bestFit="1" customWidth="1"/>
    <col min="6" max="6" width="14.6640625" style="30" bestFit="1" customWidth="1"/>
    <col min="7" max="7" width="17.5" style="30" bestFit="1" customWidth="1"/>
    <col min="8" max="8" width="16.6640625" style="30" bestFit="1" customWidth="1"/>
    <col min="9" max="9" width="19.33203125" style="30" bestFit="1" customWidth="1"/>
    <col min="10" max="10" width="16.6640625" style="30" bestFit="1" customWidth="1"/>
    <col min="11" max="11" width="17.83203125" style="30" bestFit="1" customWidth="1"/>
    <col min="12" max="12" width="18.5" style="30" bestFit="1" customWidth="1"/>
    <col min="13" max="13" width="15.6640625" style="30" bestFit="1" customWidth="1"/>
    <col min="14" max="14" width="16.6640625" style="30" bestFit="1" customWidth="1"/>
    <col min="15" max="15" width="12.83203125" style="30" bestFit="1" customWidth="1"/>
    <col min="16" max="16384" width="8.6640625" style="30"/>
  </cols>
  <sheetData>
    <row r="2" spans="1:15" ht="16" thickBot="1" x14ac:dyDescent="0.25">
      <c r="C2" s="30" t="s">
        <v>14</v>
      </c>
      <c r="D2" s="30" t="s">
        <v>57</v>
      </c>
      <c r="E2" s="30" t="s">
        <v>56</v>
      </c>
      <c r="F2" s="30" t="s">
        <v>58</v>
      </c>
      <c r="G2" s="30" t="s">
        <v>15</v>
      </c>
      <c r="H2" s="30" t="s">
        <v>59</v>
      </c>
      <c r="I2" s="30" t="s">
        <v>60</v>
      </c>
      <c r="J2" s="30" t="s">
        <v>16</v>
      </c>
      <c r="K2" s="30" t="s">
        <v>61</v>
      </c>
      <c r="L2" s="30" t="s">
        <v>62</v>
      </c>
      <c r="M2" s="30" t="s">
        <v>17</v>
      </c>
      <c r="N2" s="30" t="s">
        <v>63</v>
      </c>
      <c r="O2" s="30" t="s">
        <v>64</v>
      </c>
    </row>
    <row r="3" spans="1:15" x14ac:dyDescent="0.2">
      <c r="C3" s="31">
        <v>0.5656583219414042</v>
      </c>
      <c r="D3" s="32">
        <v>1.1167989333036503</v>
      </c>
      <c r="E3" s="32">
        <v>1.2283011898565046</v>
      </c>
      <c r="F3" s="32">
        <v>1.3154200824544173</v>
      </c>
      <c r="G3" s="32">
        <v>1.1859474020564955</v>
      </c>
      <c r="H3" s="32">
        <v>0.97904820381320479</v>
      </c>
      <c r="I3" s="32">
        <v>0.85112755244460858</v>
      </c>
      <c r="J3" s="32">
        <v>1.3836768270132929</v>
      </c>
      <c r="K3" s="32">
        <v>1.0883466872651359</v>
      </c>
      <c r="L3" s="32">
        <v>1.1090520427719404</v>
      </c>
      <c r="M3" s="32">
        <v>1.2405473591076672</v>
      </c>
      <c r="N3" s="32">
        <v>1.0834270262835952</v>
      </c>
      <c r="O3" s="33">
        <v>1.0892293626212635</v>
      </c>
    </row>
    <row r="4" spans="1:15" x14ac:dyDescent="0.2">
      <c r="C4" s="34">
        <v>0.52621462953797715</v>
      </c>
      <c r="D4" s="35">
        <v>0.99878003039659746</v>
      </c>
      <c r="E4" s="35">
        <v>0.7127585856917632</v>
      </c>
      <c r="F4" s="35">
        <v>0.96369922471934</v>
      </c>
      <c r="G4" s="35">
        <v>0.89567502700849944</v>
      </c>
      <c r="H4" s="35">
        <v>0.65699725927551633</v>
      </c>
      <c r="I4" s="35">
        <v>0.88871755848487721</v>
      </c>
      <c r="J4" s="35">
        <v>1.0948334734910938</v>
      </c>
      <c r="K4" s="35">
        <v>0.7346261258047857</v>
      </c>
      <c r="L4" s="35">
        <v>1.278000128937623</v>
      </c>
      <c r="M4" s="35">
        <v>0.80001602170436104</v>
      </c>
      <c r="N4" s="35">
        <v>0.80913112186699987</v>
      </c>
      <c r="O4" s="36">
        <v>0.79712488440401263</v>
      </c>
    </row>
    <row r="5" spans="1:15" ht="16" thickBot="1" x14ac:dyDescent="0.25">
      <c r="C5" s="37">
        <v>0.40582710787697851</v>
      </c>
      <c r="D5" s="38">
        <v>0.81763564868890026</v>
      </c>
      <c r="E5" s="38">
        <v>0.99645520870282844</v>
      </c>
      <c r="F5" s="38">
        <v>0.93746271974508288</v>
      </c>
      <c r="G5" s="38">
        <v>1.1445004602099769</v>
      </c>
      <c r="H5" s="38">
        <v>1.1991372532229247</v>
      </c>
      <c r="I5" s="38">
        <v>1.0761772750452889</v>
      </c>
      <c r="J5" s="38">
        <v>1.0310298005118765</v>
      </c>
      <c r="K5" s="38">
        <v>0.86038833007082915</v>
      </c>
      <c r="L5" s="38">
        <v>1.1816373176886381</v>
      </c>
      <c r="M5" s="38">
        <v>0.94553933028899317</v>
      </c>
      <c r="N5" s="38">
        <v>1.2032012219601758</v>
      </c>
      <c r="O5" s="39">
        <v>0.89154965645301953</v>
      </c>
    </row>
    <row r="8" spans="1:15" x14ac:dyDescent="0.2">
      <c r="B8" s="30" t="s">
        <v>55</v>
      </c>
      <c r="C8" s="30" t="s">
        <v>14</v>
      </c>
      <c r="D8" s="30" t="s">
        <v>57</v>
      </c>
      <c r="E8" s="30" t="s">
        <v>56</v>
      </c>
      <c r="F8" s="30" t="s">
        <v>58</v>
      </c>
      <c r="G8" s="30" t="s">
        <v>15</v>
      </c>
      <c r="H8" s="30" t="s">
        <v>59</v>
      </c>
      <c r="I8" s="30" t="s">
        <v>60</v>
      </c>
      <c r="J8" s="30" t="s">
        <v>16</v>
      </c>
      <c r="K8" s="30" t="s">
        <v>61</v>
      </c>
      <c r="L8" s="30" t="s">
        <v>62</v>
      </c>
      <c r="M8" s="30" t="s">
        <v>17</v>
      </c>
      <c r="N8" s="30" t="s">
        <v>63</v>
      </c>
      <c r="O8" s="30" t="s">
        <v>64</v>
      </c>
    </row>
    <row r="9" spans="1:15" x14ac:dyDescent="0.2">
      <c r="A9" s="30" t="s">
        <v>53</v>
      </c>
      <c r="B9" s="30">
        <v>13.678099632263184</v>
      </c>
      <c r="C9" s="30">
        <v>22.018772125244141</v>
      </c>
      <c r="D9" s="30">
        <v>24.809465408325195</v>
      </c>
      <c r="E9" s="30">
        <v>28.379197692871095</v>
      </c>
      <c r="F9" s="30">
        <v>23.92674446105957</v>
      </c>
      <c r="G9" s="30">
        <v>23.928317260742187</v>
      </c>
      <c r="H9" s="30">
        <v>28.857189178466797</v>
      </c>
      <c r="I9" s="30">
        <v>27.114849090576172</v>
      </c>
      <c r="J9" s="30">
        <v>26.910055160522461</v>
      </c>
      <c r="K9" s="30">
        <v>29.945734024047798</v>
      </c>
      <c r="L9" s="30">
        <v>24.820268630981445</v>
      </c>
      <c r="M9" s="30">
        <v>23.560650825500488</v>
      </c>
      <c r="N9" s="30">
        <v>29.164427757263184</v>
      </c>
      <c r="O9" s="30">
        <v>22.851764678955078</v>
      </c>
    </row>
    <row r="10" spans="1:15" x14ac:dyDescent="0.2">
      <c r="B10" s="30">
        <v>13.783512115478516</v>
      </c>
      <c r="C10" s="30">
        <v>22.065193176269531</v>
      </c>
      <c r="D10" s="30">
        <v>24.673177719116211</v>
      </c>
      <c r="E10" s="30">
        <v>28.313165283203126</v>
      </c>
      <c r="F10" s="30">
        <v>23.971237182617188</v>
      </c>
      <c r="G10" s="30">
        <v>23.969412994384765</v>
      </c>
      <c r="H10" s="30">
        <v>28.863979339599609</v>
      </c>
      <c r="I10" s="30">
        <v>26.912683486938477</v>
      </c>
      <c r="J10" s="30">
        <v>27.021455764770508</v>
      </c>
      <c r="K10" s="30">
        <v>29.098903656005799</v>
      </c>
      <c r="L10" s="30">
        <v>24.901388168334961</v>
      </c>
      <c r="M10" s="30">
        <v>23.546547889709473</v>
      </c>
      <c r="N10" s="30">
        <v>29.591869354248047</v>
      </c>
      <c r="O10" s="30">
        <v>22.393678665161133</v>
      </c>
    </row>
    <row r="11" spans="1:15" x14ac:dyDescent="0.2">
      <c r="B11" s="30">
        <v>13.736806869506836</v>
      </c>
      <c r="C11" s="30">
        <v>21.999597549438477</v>
      </c>
      <c r="D11" s="30">
        <v>25.280364990234375</v>
      </c>
      <c r="E11" s="30">
        <v>28.348292922973634</v>
      </c>
      <c r="F11" s="30">
        <v>23.704776763916016</v>
      </c>
      <c r="G11" s="30">
        <v>23.757588577270507</v>
      </c>
      <c r="H11" s="30">
        <v>29.005359649658203</v>
      </c>
      <c r="I11" s="30">
        <v>26.906400680541992</v>
      </c>
      <c r="J11" s="30">
        <v>26.991813659667969</v>
      </c>
      <c r="K11" s="30">
        <v>29.235967636108299</v>
      </c>
      <c r="L11" s="30">
        <v>24.981321334838867</v>
      </c>
      <c r="M11" s="30">
        <v>23.637727737426758</v>
      </c>
      <c r="N11" s="30">
        <v>29.772699356079102</v>
      </c>
      <c r="O11" s="30">
        <v>22.498221397399902</v>
      </c>
    </row>
    <row r="12" spans="1:15" x14ac:dyDescent="0.2">
      <c r="B12" s="30">
        <v>13.865816116333008</v>
      </c>
      <c r="C12" s="30">
        <v>22.818408966064453</v>
      </c>
      <c r="D12" s="30">
        <v>25.650209426879883</v>
      </c>
      <c r="E12" s="30">
        <v>28.642612075805665</v>
      </c>
      <c r="F12" s="30">
        <v>23.559040069580078</v>
      </c>
      <c r="G12" s="30">
        <v>24.133645248413085</v>
      </c>
      <c r="H12" s="30">
        <v>28.681344985961914</v>
      </c>
      <c r="I12" s="30">
        <v>26.945522308349609</v>
      </c>
      <c r="J12" s="30">
        <v>26.98846435546875</v>
      </c>
      <c r="K12" s="30">
        <v>29.5684814453125</v>
      </c>
      <c r="L12" s="30">
        <v>24.966663360595703</v>
      </c>
      <c r="M12" s="30">
        <v>23.38514518737793</v>
      </c>
      <c r="N12" s="30">
        <v>29.057183265686035</v>
      </c>
      <c r="O12" s="30">
        <v>22.658816337585449</v>
      </c>
    </row>
    <row r="13" spans="1:15" x14ac:dyDescent="0.2">
      <c r="B13" s="30">
        <v>13.871942520141602</v>
      </c>
      <c r="C13" s="30">
        <v>22.673603057861328</v>
      </c>
      <c r="D13" s="30">
        <v>26.225847244262695</v>
      </c>
      <c r="E13" s="30">
        <v>28.631774520874025</v>
      </c>
      <c r="F13" s="30">
        <v>23.573488235473633</v>
      </c>
      <c r="G13" s="30">
        <v>24.097315979003906</v>
      </c>
      <c r="H13" s="30">
        <v>28.818571090698242</v>
      </c>
      <c r="I13" s="30">
        <v>27.012382507324219</v>
      </c>
      <c r="J13" s="30">
        <v>26.861454010009766</v>
      </c>
      <c r="K13" s="30">
        <v>28.779344558715799</v>
      </c>
      <c r="L13" s="30">
        <v>25.082042694091797</v>
      </c>
      <c r="M13" s="30">
        <v>23.249154090881348</v>
      </c>
      <c r="N13" s="30">
        <v>28.960102081298828</v>
      </c>
      <c r="O13" s="30">
        <v>22.745506286621094</v>
      </c>
    </row>
    <row r="14" spans="1:15" x14ac:dyDescent="0.2">
      <c r="B14" s="30">
        <v>13.842985153198242</v>
      </c>
      <c r="C14" s="30">
        <v>22.803655624389648</v>
      </c>
      <c r="D14" s="30">
        <v>25.693027496337891</v>
      </c>
      <c r="E14" s="30">
        <v>28.377328491210939</v>
      </c>
      <c r="F14" s="30">
        <v>23.56416130065918</v>
      </c>
      <c r="G14" s="30">
        <v>24.295991134643554</v>
      </c>
      <c r="H14" s="30">
        <v>28.802005767822266</v>
      </c>
      <c r="I14" s="30">
        <v>27.007730484008789</v>
      </c>
      <c r="J14" s="30">
        <v>26.901369094848633</v>
      </c>
      <c r="K14" s="30">
        <v>28.949638366699201</v>
      </c>
      <c r="L14" s="30">
        <v>24.894584655761719</v>
      </c>
      <c r="M14" s="30">
        <v>23.345234870910645</v>
      </c>
      <c r="N14" s="30">
        <v>29.188567161560059</v>
      </c>
      <c r="O14" s="30">
        <v>23.377823829650879</v>
      </c>
    </row>
    <row r="15" spans="1:15" x14ac:dyDescent="0.2">
      <c r="B15" s="30">
        <v>13.895155906677246</v>
      </c>
      <c r="C15" s="30">
        <v>22.256526947021484</v>
      </c>
      <c r="D15" s="30">
        <v>24.96282958984375</v>
      </c>
      <c r="E15" s="30">
        <v>28.637324905395509</v>
      </c>
      <c r="F15" s="30">
        <v>23.574087142944336</v>
      </c>
      <c r="G15" s="30">
        <v>24.357546997070312</v>
      </c>
      <c r="H15" s="30">
        <v>28.757242202758789</v>
      </c>
      <c r="I15" s="30">
        <v>26.511024475097656</v>
      </c>
      <c r="J15" s="30">
        <v>26.753887176513672</v>
      </c>
      <c r="K15" s="30">
        <v>29.2162265777587</v>
      </c>
      <c r="L15" s="30">
        <v>24.912141799926758</v>
      </c>
      <c r="M15" s="30">
        <v>23.446270942687988</v>
      </c>
      <c r="N15" s="30">
        <v>29.697442054748535</v>
      </c>
      <c r="O15" s="30">
        <v>23.211489677429199</v>
      </c>
    </row>
    <row r="16" spans="1:15" x14ac:dyDescent="0.2">
      <c r="B16" s="30">
        <v>13.942039489746094</v>
      </c>
      <c r="C16" s="30">
        <v>22.211626052856445</v>
      </c>
      <c r="D16" s="30">
        <v>24.979497909545898</v>
      </c>
      <c r="E16" s="30">
        <v>28.56091651916504</v>
      </c>
      <c r="F16" s="30">
        <v>23.622098922729492</v>
      </c>
      <c r="G16" s="30">
        <v>24.400138092041015</v>
      </c>
      <c r="H16" s="30">
        <v>28.582923889160156</v>
      </c>
      <c r="I16" s="30">
        <v>26.292121887207031</v>
      </c>
      <c r="J16" s="30">
        <v>26.788604736328125</v>
      </c>
      <c r="K16" s="30">
        <v>29.313640594482401</v>
      </c>
      <c r="L16" s="30">
        <v>24.930274963378906</v>
      </c>
      <c r="M16" s="30">
        <v>23.319226264953613</v>
      </c>
      <c r="N16" s="30">
        <v>29.606470108032227</v>
      </c>
      <c r="O16" s="30">
        <v>22.881000518798828</v>
      </c>
    </row>
    <row r="17" spans="1:15" x14ac:dyDescent="0.2">
      <c r="B17" s="30">
        <v>13.98332691192627</v>
      </c>
      <c r="C17" s="30">
        <v>22.016754150390625</v>
      </c>
      <c r="D17" s="30">
        <v>25.02142333984375</v>
      </c>
      <c r="E17" s="30">
        <v>28.335799789428712</v>
      </c>
      <c r="F17" s="30">
        <v>23.678144454956055</v>
      </c>
      <c r="G17" s="30">
        <v>24.170289230346679</v>
      </c>
      <c r="H17" s="30">
        <v>28.797101974487305</v>
      </c>
      <c r="I17" s="30">
        <v>26.202817916870117</v>
      </c>
      <c r="J17" s="30">
        <v>26.428407669067383</v>
      </c>
      <c r="K17" s="30">
        <v>28.9552402496337</v>
      </c>
      <c r="L17" s="30">
        <v>24.784696578979492</v>
      </c>
      <c r="M17" s="30">
        <v>23.388587951660156</v>
      </c>
      <c r="N17" s="30">
        <v>29.72914981842041</v>
      </c>
      <c r="O17" s="30">
        <v>23.307243347167969</v>
      </c>
    </row>
    <row r="18" spans="1:15" x14ac:dyDescent="0.2">
      <c r="A18" s="40" t="s">
        <v>54</v>
      </c>
      <c r="B18" s="40">
        <v>13.964597702026367</v>
      </c>
      <c r="C18" s="40">
        <v>22.841310501098601</v>
      </c>
      <c r="D18" s="40">
        <v>24.835773468017578</v>
      </c>
      <c r="E18" s="40">
        <v>27.921036338806154</v>
      </c>
      <c r="F18" s="40">
        <v>23.464969635009766</v>
      </c>
      <c r="G18" s="40">
        <v>23.861823272705077</v>
      </c>
      <c r="H18" s="40">
        <v>28.744064331054688</v>
      </c>
      <c r="I18" s="40">
        <v>26.626590728759702</v>
      </c>
      <c r="J18" s="40">
        <v>25.441379547119141</v>
      </c>
      <c r="K18" s="40">
        <v>29.5378406524658</v>
      </c>
      <c r="L18" s="40">
        <v>24.863645553588867</v>
      </c>
      <c r="M18" s="40">
        <v>23.928378105163574</v>
      </c>
      <c r="N18" s="40">
        <v>29.197027397155761</v>
      </c>
      <c r="O18" s="40">
        <v>22.782517623901366</v>
      </c>
    </row>
    <row r="19" spans="1:15" x14ac:dyDescent="0.2">
      <c r="B19" s="30">
        <v>13.828629493713379</v>
      </c>
      <c r="C19" s="30">
        <v>23.841310501098633</v>
      </c>
      <c r="D19" s="30">
        <v>25.728673934936499</v>
      </c>
      <c r="E19" s="30">
        <v>28.067610359191896</v>
      </c>
      <c r="F19" s="30">
        <v>23.199319839477539</v>
      </c>
      <c r="G19" s="30">
        <v>23.804438781738281</v>
      </c>
      <c r="H19" s="30">
        <v>28.873859405517578</v>
      </c>
      <c r="I19" s="30">
        <v>27.460880279541001</v>
      </c>
      <c r="J19" s="30">
        <v>27.441379547119102</v>
      </c>
      <c r="K19" s="30">
        <v>28.8941535949707</v>
      </c>
      <c r="L19" s="30">
        <v>24.635078430175781</v>
      </c>
      <c r="M19" s="30">
        <v>22.632794570922801</v>
      </c>
      <c r="N19" s="30">
        <v>29.435736846923827</v>
      </c>
      <c r="O19" s="30">
        <v>22.76663703918457</v>
      </c>
    </row>
    <row r="20" spans="1:15" x14ac:dyDescent="0.2">
      <c r="B20" s="30">
        <v>13.843228340148926</v>
      </c>
      <c r="C20" s="30">
        <v>22.841310501098633</v>
      </c>
      <c r="D20" s="30">
        <v>24.825952529907227</v>
      </c>
      <c r="E20" s="30">
        <v>28.6333915710449</v>
      </c>
      <c r="F20" s="30">
        <v>23.310293197631836</v>
      </c>
      <c r="G20" s="30">
        <v>24.068927001953124</v>
      </c>
      <c r="H20" s="30">
        <v>28.965520858764648</v>
      </c>
      <c r="I20" s="30">
        <v>27.0152587890625</v>
      </c>
      <c r="J20" s="30">
        <v>26.36345100402832</v>
      </c>
      <c r="K20" s="30">
        <v>28.9925441741943</v>
      </c>
      <c r="L20" s="30">
        <v>24.914316177368164</v>
      </c>
      <c r="M20" s="30">
        <v>22.9019727706909</v>
      </c>
      <c r="N20" s="30">
        <v>29.379627418518066</v>
      </c>
      <c r="O20" s="30">
        <v>22.82599754333496</v>
      </c>
    </row>
    <row r="21" spans="1:15" x14ac:dyDescent="0.2">
      <c r="B21" s="30">
        <v>13.573670387268001</v>
      </c>
      <c r="C21" s="30">
        <v>22.879940032958984</v>
      </c>
      <c r="D21" s="30">
        <v>24.696211814880371</v>
      </c>
      <c r="E21" s="30">
        <v>28.915385818481447</v>
      </c>
      <c r="F21" s="30">
        <v>23.293100357055664</v>
      </c>
      <c r="G21" s="30">
        <v>24.042527389526366</v>
      </c>
      <c r="H21" s="30">
        <v>29.218379974365234</v>
      </c>
      <c r="I21" s="30">
        <v>26.203645706176701</v>
      </c>
      <c r="J21" s="30">
        <v>26.360605239868164</v>
      </c>
      <c r="K21" s="30">
        <v>29.079784393310501</v>
      </c>
      <c r="L21" s="30">
        <v>24.077690124511719</v>
      </c>
      <c r="M21" s="30">
        <v>23.674590110778809</v>
      </c>
      <c r="N21" s="30">
        <v>29.57883186340332</v>
      </c>
      <c r="O21" s="30">
        <v>22.962948989868163</v>
      </c>
    </row>
    <row r="22" spans="1:15" x14ac:dyDescent="0.2">
      <c r="B22" s="30">
        <v>13.490143775939941</v>
      </c>
      <c r="C22" s="30">
        <v>22.887884140014648</v>
      </c>
      <c r="D22" s="30">
        <v>24.43189811706543</v>
      </c>
      <c r="E22" s="30">
        <v>28.437441444396974</v>
      </c>
      <c r="F22" s="30">
        <v>23.448846817016602</v>
      </c>
      <c r="G22" s="30">
        <v>23.904292297363281</v>
      </c>
      <c r="H22" s="30">
        <v>28.922435760498047</v>
      </c>
      <c r="I22" s="30">
        <v>26.753910064697202</v>
      </c>
      <c r="J22" s="30">
        <v>27.011257171630799</v>
      </c>
      <c r="K22" s="30">
        <v>29.915945053100501</v>
      </c>
      <c r="L22" s="30">
        <v>24.511417388916001</v>
      </c>
      <c r="M22" s="30">
        <v>23.30403995513916</v>
      </c>
      <c r="N22" s="30">
        <v>29.347648811340331</v>
      </c>
      <c r="O22" s="30">
        <v>22.638257789611799</v>
      </c>
    </row>
    <row r="23" spans="1:15" x14ac:dyDescent="0.2">
      <c r="B23" s="30">
        <v>13.457198143005371</v>
      </c>
      <c r="C23" s="30">
        <v>22.953502655029297</v>
      </c>
      <c r="D23" s="30">
        <v>25.63023853302002</v>
      </c>
      <c r="E23" s="30">
        <v>28.509304618835451</v>
      </c>
      <c r="F23" s="30">
        <v>23.463798522949219</v>
      </c>
      <c r="G23" s="30">
        <v>23.887904357910156</v>
      </c>
      <c r="H23" s="30">
        <v>29.05366325378418</v>
      </c>
      <c r="I23" s="30">
        <v>26.8426818847656</v>
      </c>
      <c r="J23" s="30">
        <v>25.77229118347168</v>
      </c>
      <c r="K23" s="30">
        <v>29.014533996581999</v>
      </c>
      <c r="L23" s="30">
        <v>24.094806671142578</v>
      </c>
      <c r="M23" s="30">
        <v>23.2677001953125</v>
      </c>
      <c r="N23" s="30">
        <v>29.233937454223632</v>
      </c>
      <c r="O23" s="30">
        <v>23.009792518615722</v>
      </c>
    </row>
    <row r="24" spans="1:15" x14ac:dyDescent="0.2">
      <c r="B24" s="30">
        <v>13.4683818817138</v>
      </c>
      <c r="C24" s="30">
        <v>22.968549728393555</v>
      </c>
      <c r="D24" s="30">
        <v>25.247356414794901</v>
      </c>
      <c r="E24" s="30">
        <v>28.101005172729494</v>
      </c>
      <c r="F24" s="30">
        <v>23.250566482543945</v>
      </c>
      <c r="G24" s="30">
        <v>23.708819580078124</v>
      </c>
      <c r="H24" s="30">
        <v>27.882761001586914</v>
      </c>
      <c r="I24" s="30">
        <v>25.986106109619101</v>
      </c>
      <c r="J24" s="30">
        <v>26.195850372314453</v>
      </c>
      <c r="K24" s="30">
        <v>29.3290100097656</v>
      </c>
      <c r="L24" s="30">
        <v>24.384263992309499</v>
      </c>
      <c r="M24" s="30">
        <v>23.567389488220215</v>
      </c>
      <c r="N24" s="30">
        <v>28.797454071044921</v>
      </c>
      <c r="O24" s="30">
        <v>22.635691833496093</v>
      </c>
    </row>
    <row r="25" spans="1:15" x14ac:dyDescent="0.2">
      <c r="B25" s="30">
        <v>13.397117614746</v>
      </c>
      <c r="C25" s="30">
        <v>23.7810260772705</v>
      </c>
      <c r="D25" s="30">
        <v>24.794602966308499</v>
      </c>
      <c r="E25" s="30">
        <v>28.097937202453615</v>
      </c>
      <c r="F25" s="30">
        <v>23.475347518920898</v>
      </c>
      <c r="G25" s="30">
        <v>23.711964797973632</v>
      </c>
      <c r="H25" s="30">
        <v>28.791389465331999</v>
      </c>
      <c r="I25" s="30">
        <v>26.4453315734863</v>
      </c>
      <c r="J25" s="30">
        <v>26.680755615234375</v>
      </c>
      <c r="K25" s="30">
        <v>29.570051193237301</v>
      </c>
      <c r="L25" s="30">
        <v>24.283086776733299</v>
      </c>
      <c r="M25" s="30">
        <v>23.471768379211426</v>
      </c>
      <c r="N25" s="30">
        <v>28.794020843505859</v>
      </c>
      <c r="O25" s="30">
        <v>22.658527565002441</v>
      </c>
    </row>
    <row r="26" spans="1:15" x14ac:dyDescent="0.2">
      <c r="B26" s="30">
        <v>13.682942390441895</v>
      </c>
      <c r="C26" s="30">
        <v>23.123538970947266</v>
      </c>
      <c r="D26" s="30">
        <v>25.6099452972412</v>
      </c>
      <c r="E26" s="30">
        <v>28.240444755554201</v>
      </c>
      <c r="F26" s="30">
        <v>23.626726150512695</v>
      </c>
      <c r="G26" s="30">
        <v>23.380356979370116</v>
      </c>
      <c r="H26" s="30">
        <v>27.943645477294922</v>
      </c>
      <c r="I26" s="30">
        <v>26.567873001098601</v>
      </c>
      <c r="J26" s="30">
        <v>26.554853439331055</v>
      </c>
      <c r="K26" s="30">
        <v>28.454698562621999</v>
      </c>
      <c r="L26" s="30">
        <v>24.383295059204102</v>
      </c>
      <c r="M26" s="30">
        <v>22.511276245117099</v>
      </c>
      <c r="N26" s="30">
        <v>28.879075241088866</v>
      </c>
      <c r="O26" s="30">
        <v>22.859681320190429</v>
      </c>
    </row>
    <row r="27" spans="1:15" x14ac:dyDescent="0.2">
      <c r="A27" s="1" t="s">
        <v>48</v>
      </c>
      <c r="J27" s="30">
        <v>26.843105316162109</v>
      </c>
    </row>
    <row r="28" spans="1:15" x14ac:dyDescent="0.2">
      <c r="A28" s="30" t="s">
        <v>76</v>
      </c>
      <c r="B28" s="30">
        <f>AVERAGE(B9:B11)</f>
        <v>13.732806205749512</v>
      </c>
      <c r="C28" s="30">
        <f t="shared" ref="C28:O28" si="0">AVERAGE(C9:C11)</f>
        <v>22.027854283650715</v>
      </c>
      <c r="D28" s="30">
        <f t="shared" si="0"/>
        <v>24.921002705891926</v>
      </c>
      <c r="E28" s="30">
        <f t="shared" si="0"/>
        <v>28.346885299682622</v>
      </c>
      <c r="F28" s="30">
        <f t="shared" si="0"/>
        <v>23.867586135864258</v>
      </c>
      <c r="G28" s="30">
        <f t="shared" si="0"/>
        <v>23.88510627746582</v>
      </c>
      <c r="H28" s="30">
        <f t="shared" si="0"/>
        <v>28.908842722574871</v>
      </c>
      <c r="I28" s="30">
        <f t="shared" si="0"/>
        <v>26.977977752685547</v>
      </c>
      <c r="J28" s="30">
        <f t="shared" si="0"/>
        <v>26.974441528320312</v>
      </c>
      <c r="K28" s="30">
        <f t="shared" si="0"/>
        <v>29.426868438720632</v>
      </c>
      <c r="L28" s="30">
        <f t="shared" si="0"/>
        <v>24.90099271138509</v>
      </c>
      <c r="M28" s="30">
        <f t="shared" si="0"/>
        <v>23.581642150878906</v>
      </c>
      <c r="N28" s="30">
        <f t="shared" si="0"/>
        <v>29.509665489196777</v>
      </c>
      <c r="O28" s="30">
        <f t="shared" si="0"/>
        <v>22.581221580505371</v>
      </c>
    </row>
    <row r="29" spans="1:15" x14ac:dyDescent="0.2">
      <c r="B29" s="30">
        <f t="shared" ref="B29:O29" si="1">AVERAGE(B12:B14)</f>
        <v>13.860247929890951</v>
      </c>
      <c r="C29" s="30">
        <f t="shared" si="1"/>
        <v>22.765222549438477</v>
      </c>
      <c r="D29" s="30">
        <f t="shared" si="1"/>
        <v>25.856361389160156</v>
      </c>
      <c r="E29" s="30">
        <f t="shared" si="1"/>
        <v>28.550571695963544</v>
      </c>
      <c r="F29" s="30">
        <f t="shared" si="1"/>
        <v>23.565563201904297</v>
      </c>
      <c r="G29" s="30">
        <f t="shared" si="1"/>
        <v>24.175650787353515</v>
      </c>
      <c r="H29" s="30">
        <f t="shared" si="1"/>
        <v>28.767307281494141</v>
      </c>
      <c r="I29" s="30">
        <f t="shared" si="1"/>
        <v>26.988545099894207</v>
      </c>
      <c r="J29" s="30">
        <f t="shared" si="1"/>
        <v>26.917095820109051</v>
      </c>
      <c r="K29" s="30">
        <f t="shared" si="1"/>
        <v>29.099154790242498</v>
      </c>
      <c r="L29" s="30">
        <f t="shared" si="1"/>
        <v>24.981096903483074</v>
      </c>
      <c r="M29" s="30">
        <f t="shared" si="1"/>
        <v>23.326511383056641</v>
      </c>
      <c r="N29" s="30">
        <f t="shared" si="1"/>
        <v>29.068617502848308</v>
      </c>
      <c r="O29" s="30">
        <f t="shared" si="1"/>
        <v>22.927382151285808</v>
      </c>
    </row>
    <row r="30" spans="1:15" x14ac:dyDescent="0.2">
      <c r="B30" s="30">
        <f t="shared" ref="B30:O30" si="2">AVERAGE(B15:B17)</f>
        <v>13.940174102783203</v>
      </c>
      <c r="C30" s="30">
        <f t="shared" si="2"/>
        <v>22.161635716756184</v>
      </c>
      <c r="D30" s="30">
        <f t="shared" si="2"/>
        <v>24.987916946411133</v>
      </c>
      <c r="E30" s="30">
        <f t="shared" si="2"/>
        <v>28.511347071329755</v>
      </c>
      <c r="F30" s="30">
        <f t="shared" si="2"/>
        <v>23.624776840209961</v>
      </c>
      <c r="G30" s="30">
        <f t="shared" si="2"/>
        <v>24.309324773152667</v>
      </c>
      <c r="H30" s="30">
        <f t="shared" si="2"/>
        <v>28.712422688802082</v>
      </c>
      <c r="I30" s="30">
        <f t="shared" si="2"/>
        <v>26.335321426391602</v>
      </c>
      <c r="J30" s="30">
        <f t="shared" si="2"/>
        <v>26.656966527303059</v>
      </c>
      <c r="K30" s="30">
        <f t="shared" si="2"/>
        <v>29.161702473958268</v>
      </c>
      <c r="L30" s="30">
        <f t="shared" si="2"/>
        <v>24.875704447428387</v>
      </c>
      <c r="M30" s="30">
        <f t="shared" si="2"/>
        <v>23.384695053100586</v>
      </c>
      <c r="N30" s="30">
        <f t="shared" si="2"/>
        <v>29.677687327067058</v>
      </c>
      <c r="O30" s="30">
        <f t="shared" si="2"/>
        <v>23.133244514465332</v>
      </c>
    </row>
    <row r="31" spans="1:15" x14ac:dyDescent="0.2">
      <c r="A31" s="30" t="s">
        <v>77</v>
      </c>
      <c r="B31" s="40">
        <f t="shared" ref="B31:O31" si="3">AVERAGE(B18:B20)</f>
        <v>13.878818511962891</v>
      </c>
      <c r="C31" s="40">
        <f t="shared" si="3"/>
        <v>23.174643834431958</v>
      </c>
      <c r="D31" s="40">
        <f t="shared" si="3"/>
        <v>25.130133310953767</v>
      </c>
      <c r="E31" s="40">
        <f t="shared" si="3"/>
        <v>28.207346089680982</v>
      </c>
      <c r="F31" s="40">
        <f t="shared" si="3"/>
        <v>23.324860890706379</v>
      </c>
      <c r="G31" s="40">
        <f t="shared" si="3"/>
        <v>23.911729685465492</v>
      </c>
      <c r="H31" s="40">
        <f t="shared" si="3"/>
        <v>28.861148198445637</v>
      </c>
      <c r="I31" s="40">
        <f t="shared" si="3"/>
        <v>27.034243265787733</v>
      </c>
      <c r="J31" s="40">
        <f t="shared" si="3"/>
        <v>26.415403366088853</v>
      </c>
      <c r="K31" s="40">
        <f t="shared" si="3"/>
        <v>29.141512807210265</v>
      </c>
      <c r="L31" s="40">
        <f t="shared" si="3"/>
        <v>24.804346720377605</v>
      </c>
      <c r="M31" s="40">
        <f t="shared" si="3"/>
        <v>23.154381815592426</v>
      </c>
      <c r="N31" s="40">
        <f t="shared" si="3"/>
        <v>29.33746388753255</v>
      </c>
      <c r="O31" s="40">
        <f t="shared" si="3"/>
        <v>22.791717402140296</v>
      </c>
    </row>
    <row r="32" spans="1:15" x14ac:dyDescent="0.2">
      <c r="B32" s="30">
        <f t="shared" ref="B32:O32" si="4">AVERAGE(B21:B23)</f>
        <v>13.507004102071106</v>
      </c>
      <c r="C32" s="30">
        <f t="shared" si="4"/>
        <v>22.907108942667644</v>
      </c>
      <c r="D32" s="30">
        <f t="shared" si="4"/>
        <v>24.919449488321941</v>
      </c>
      <c r="E32" s="30">
        <f t="shared" si="4"/>
        <v>28.620710627237958</v>
      </c>
      <c r="F32" s="30">
        <f t="shared" si="4"/>
        <v>23.401915232340496</v>
      </c>
      <c r="G32" s="30">
        <f t="shared" si="4"/>
        <v>23.944908014933265</v>
      </c>
      <c r="H32" s="30">
        <f t="shared" si="4"/>
        <v>29.064826329549152</v>
      </c>
      <c r="I32" s="30">
        <f t="shared" si="4"/>
        <v>26.600079218546501</v>
      </c>
      <c r="J32" s="30">
        <f t="shared" si="4"/>
        <v>26.381384531656881</v>
      </c>
      <c r="K32" s="30">
        <f t="shared" si="4"/>
        <v>29.336754480997669</v>
      </c>
      <c r="L32" s="30">
        <f t="shared" si="4"/>
        <v>24.227971394856766</v>
      </c>
      <c r="M32" s="30">
        <f t="shared" si="4"/>
        <v>23.415443420410156</v>
      </c>
      <c r="N32" s="30">
        <f t="shared" si="4"/>
        <v>29.386806042989093</v>
      </c>
      <c r="O32" s="30">
        <f t="shared" si="4"/>
        <v>22.870333099365229</v>
      </c>
    </row>
    <row r="33" spans="1:15" x14ac:dyDescent="0.2">
      <c r="B33" s="30">
        <f t="shared" ref="B33:O33" si="5">AVERAGE(B24:B26)</f>
        <v>13.516147295633898</v>
      </c>
      <c r="C33" s="30">
        <f t="shared" si="5"/>
        <v>23.29103825887044</v>
      </c>
      <c r="D33" s="30">
        <f t="shared" si="5"/>
        <v>25.217301559448199</v>
      </c>
      <c r="E33" s="30">
        <f t="shared" si="5"/>
        <v>28.146462376912439</v>
      </c>
      <c r="F33" s="30">
        <f t="shared" si="5"/>
        <v>23.45088005065918</v>
      </c>
      <c r="G33" s="30">
        <f t="shared" si="5"/>
        <v>23.600380452473956</v>
      </c>
      <c r="H33" s="30">
        <f t="shared" si="5"/>
        <v>28.205931981404614</v>
      </c>
      <c r="I33" s="30">
        <f t="shared" si="5"/>
        <v>26.333103561401334</v>
      </c>
      <c r="J33" s="30">
        <f t="shared" si="5"/>
        <v>26.477153142293293</v>
      </c>
      <c r="K33" s="30">
        <f t="shared" si="5"/>
        <v>29.117919921874968</v>
      </c>
      <c r="L33" s="30">
        <f t="shared" si="5"/>
        <v>24.350215276082299</v>
      </c>
      <c r="M33" s="30">
        <f t="shared" si="5"/>
        <v>23.183478037516249</v>
      </c>
      <c r="N33" s="30">
        <f t="shared" si="5"/>
        <v>28.823516718546546</v>
      </c>
      <c r="O33" s="30">
        <f t="shared" si="5"/>
        <v>22.717966906229652</v>
      </c>
    </row>
    <row r="34" spans="1:15" x14ac:dyDescent="0.2">
      <c r="A34" s="1" t="s">
        <v>49</v>
      </c>
    </row>
    <row r="35" spans="1:15" x14ac:dyDescent="0.2">
      <c r="A35" s="30" t="s">
        <v>76</v>
      </c>
      <c r="C35" s="30">
        <f>C28-B28</f>
        <v>8.2950480779012032</v>
      </c>
      <c r="D35" s="30">
        <f>D28-B28</f>
        <v>11.188196500142414</v>
      </c>
      <c r="E35" s="30">
        <f>E28-B28</f>
        <v>14.61407909393311</v>
      </c>
      <c r="F35" s="30">
        <f>F28-B28</f>
        <v>10.134779930114746</v>
      </c>
      <c r="G35" s="30">
        <f>G28-B28</f>
        <v>10.152300071716308</v>
      </c>
      <c r="H35" s="30">
        <f>H28-B28</f>
        <v>15.176036516825359</v>
      </c>
      <c r="I35" s="30">
        <f>I28-B28</f>
        <v>13.245171546936035</v>
      </c>
      <c r="J35" s="30">
        <f>J28-B28</f>
        <v>13.241635322570801</v>
      </c>
      <c r="K35" s="30">
        <f>K28-B28</f>
        <v>15.69406223297112</v>
      </c>
      <c r="L35" s="30">
        <f>L28-B28</f>
        <v>11.168186505635578</v>
      </c>
      <c r="M35" s="30">
        <f>M28-B28</f>
        <v>9.8488359451293945</v>
      </c>
      <c r="N35" s="30">
        <f>N28-B28</f>
        <v>15.776859283447266</v>
      </c>
      <c r="O35" s="30">
        <f>O28-B28</f>
        <v>8.8484153747558594</v>
      </c>
    </row>
    <row r="36" spans="1:15" x14ac:dyDescent="0.2">
      <c r="C36" s="30">
        <f t="shared" ref="C36:C40" si="6">C29-B29</f>
        <v>8.9049746195475254</v>
      </c>
      <c r="D36" s="30">
        <f t="shared" ref="D36:D40" si="7">D29-B29</f>
        <v>11.996113459269205</v>
      </c>
      <c r="E36" s="30">
        <f t="shared" ref="E36:E40" si="8">E29-B29</f>
        <v>14.690323766072593</v>
      </c>
      <c r="F36" s="30">
        <f t="shared" ref="F36:F40" si="9">F29-B29</f>
        <v>9.7053152720133458</v>
      </c>
      <c r="G36" s="30">
        <f t="shared" ref="G36:G40" si="10">G29-B29</f>
        <v>10.315402857462564</v>
      </c>
      <c r="H36" s="30">
        <f t="shared" ref="H36:H40" si="11">H29-B29</f>
        <v>14.90705935160319</v>
      </c>
      <c r="I36" s="30">
        <f t="shared" ref="I36:I40" si="12">I29-B29</f>
        <v>13.128297170003256</v>
      </c>
      <c r="J36" s="30">
        <f t="shared" ref="J36:J40" si="13">J29-B29</f>
        <v>13.0568478902181</v>
      </c>
      <c r="K36" s="30">
        <f t="shared" ref="K36:K40" si="14">K29-B29</f>
        <v>15.238906860351547</v>
      </c>
      <c r="L36" s="30">
        <f t="shared" ref="L36:L40" si="15">L29-B29</f>
        <v>11.120848973592123</v>
      </c>
      <c r="M36" s="30">
        <f t="shared" ref="M36:M40" si="16">M29-B29</f>
        <v>9.4662634531656895</v>
      </c>
      <c r="N36" s="30">
        <f t="shared" ref="N36:N40" si="17">N29-B29</f>
        <v>15.208369572957357</v>
      </c>
      <c r="O36" s="30">
        <f t="shared" ref="O36:O40" si="18">O29-B29</f>
        <v>9.0671342213948574</v>
      </c>
    </row>
    <row r="37" spans="1:15" x14ac:dyDescent="0.2">
      <c r="C37" s="30">
        <f t="shared" si="6"/>
        <v>8.2214616139729806</v>
      </c>
      <c r="D37" s="30">
        <f t="shared" si="7"/>
        <v>11.04774284362793</v>
      </c>
      <c r="E37" s="30">
        <f t="shared" si="8"/>
        <v>14.571172968546552</v>
      </c>
      <c r="F37" s="30">
        <f t="shared" si="9"/>
        <v>9.6846027374267578</v>
      </c>
      <c r="G37" s="30">
        <f t="shared" si="10"/>
        <v>10.369150670369464</v>
      </c>
      <c r="H37" s="30">
        <f t="shared" si="11"/>
        <v>14.772248586018879</v>
      </c>
      <c r="I37" s="30">
        <f t="shared" si="12"/>
        <v>12.395147323608398</v>
      </c>
      <c r="J37" s="30">
        <f t="shared" si="13"/>
        <v>12.716792424519856</v>
      </c>
      <c r="K37" s="30">
        <f t="shared" si="14"/>
        <v>15.221528371175065</v>
      </c>
      <c r="L37" s="30">
        <f t="shared" si="15"/>
        <v>10.935530344645183</v>
      </c>
      <c r="M37" s="30">
        <f t="shared" si="16"/>
        <v>9.4445209503173828</v>
      </c>
      <c r="N37" s="30">
        <f t="shared" si="17"/>
        <v>15.737513224283855</v>
      </c>
      <c r="O37" s="30">
        <f t="shared" si="18"/>
        <v>9.1930704116821289</v>
      </c>
    </row>
    <row r="38" spans="1:15" x14ac:dyDescent="0.2">
      <c r="A38" s="30" t="s">
        <v>77</v>
      </c>
      <c r="C38" s="40">
        <f t="shared" si="6"/>
        <v>9.2958253224690672</v>
      </c>
      <c r="D38" s="40">
        <f t="shared" si="7"/>
        <v>11.251314798990876</v>
      </c>
      <c r="E38" s="40">
        <f t="shared" si="8"/>
        <v>14.328527577718091</v>
      </c>
      <c r="F38" s="40">
        <f t="shared" si="9"/>
        <v>9.4460423787434884</v>
      </c>
      <c r="G38" s="40">
        <f t="shared" si="10"/>
        <v>10.032911173502601</v>
      </c>
      <c r="H38" s="40">
        <f t="shared" si="11"/>
        <v>14.982329686482746</v>
      </c>
      <c r="I38" s="40">
        <f t="shared" si="12"/>
        <v>13.155424753824843</v>
      </c>
      <c r="J38" s="40">
        <f>J31-B31</f>
        <v>12.536584854125962</v>
      </c>
      <c r="K38" s="40">
        <f t="shared" si="14"/>
        <v>15.262694295247375</v>
      </c>
      <c r="L38" s="40">
        <f t="shared" si="15"/>
        <v>10.925528208414715</v>
      </c>
      <c r="M38" s="40">
        <f t="shared" si="16"/>
        <v>9.2755633036295357</v>
      </c>
      <c r="N38" s="40">
        <f t="shared" si="17"/>
        <v>15.45864537556966</v>
      </c>
      <c r="O38" s="40">
        <f t="shared" si="18"/>
        <v>8.9128988901774058</v>
      </c>
    </row>
    <row r="39" spans="1:15" x14ac:dyDescent="0.2">
      <c r="C39" s="30">
        <f t="shared" si="6"/>
        <v>9.4001048405965388</v>
      </c>
      <c r="D39" s="30">
        <f t="shared" si="7"/>
        <v>11.412445386250836</v>
      </c>
      <c r="E39" s="30">
        <f t="shared" si="8"/>
        <v>15.113706525166853</v>
      </c>
      <c r="F39" s="30">
        <f t="shared" si="9"/>
        <v>9.8949111302693904</v>
      </c>
      <c r="G39" s="30">
        <f t="shared" si="10"/>
        <v>10.43790391286216</v>
      </c>
      <c r="H39" s="30">
        <f t="shared" si="11"/>
        <v>15.557822227478047</v>
      </c>
      <c r="I39" s="30">
        <f t="shared" si="12"/>
        <v>13.093075116475395</v>
      </c>
      <c r="J39" s="30">
        <f t="shared" si="13"/>
        <v>12.874380429585775</v>
      </c>
      <c r="K39" s="30">
        <f t="shared" si="14"/>
        <v>15.829750378926564</v>
      </c>
      <c r="L39" s="30">
        <f t="shared" si="15"/>
        <v>10.720967292785661</v>
      </c>
      <c r="M39" s="30">
        <f t="shared" si="16"/>
        <v>9.9084393183390507</v>
      </c>
      <c r="N39" s="30">
        <f t="shared" si="17"/>
        <v>15.879801940917988</v>
      </c>
      <c r="O39" s="30">
        <f t="shared" si="18"/>
        <v>9.3633289972941238</v>
      </c>
    </row>
    <row r="40" spans="1:15" x14ac:dyDescent="0.2">
      <c r="C40" s="30">
        <f t="shared" si="6"/>
        <v>9.7748909632365422</v>
      </c>
      <c r="D40" s="30">
        <f t="shared" si="7"/>
        <v>11.701154263814301</v>
      </c>
      <c r="E40" s="30">
        <f t="shared" si="8"/>
        <v>14.630315081278541</v>
      </c>
      <c r="F40" s="30">
        <f t="shared" si="9"/>
        <v>9.9347327550252817</v>
      </c>
      <c r="G40" s="30">
        <f t="shared" si="10"/>
        <v>10.084233156840058</v>
      </c>
      <c r="H40" s="30">
        <f t="shared" si="11"/>
        <v>14.689784685770716</v>
      </c>
      <c r="I40" s="30">
        <f t="shared" si="12"/>
        <v>12.816956265767436</v>
      </c>
      <c r="J40" s="30">
        <f t="shared" si="13"/>
        <v>12.961005846659395</v>
      </c>
      <c r="K40" s="30">
        <f t="shared" si="14"/>
        <v>15.60177262624107</v>
      </c>
      <c r="L40" s="30">
        <f t="shared" si="15"/>
        <v>10.834067980448401</v>
      </c>
      <c r="M40" s="30">
        <f t="shared" si="16"/>
        <v>9.6673307418823509</v>
      </c>
      <c r="N40" s="30">
        <f t="shared" si="17"/>
        <v>15.307369422912648</v>
      </c>
      <c r="O40" s="30">
        <f t="shared" si="18"/>
        <v>9.2018196105957539</v>
      </c>
    </row>
    <row r="42" spans="1:15" x14ac:dyDescent="0.2">
      <c r="A42" s="1" t="s">
        <v>50</v>
      </c>
      <c r="C42" s="30">
        <f>AVERAGE(C35:C37)</f>
        <v>8.4738281038072376</v>
      </c>
      <c r="D42" s="30">
        <f t="shared" ref="D42:O42" si="19">AVERAGE(D35:D37)</f>
        <v>11.41068426767985</v>
      </c>
      <c r="E42" s="30">
        <f t="shared" si="19"/>
        <v>14.625191942850753</v>
      </c>
      <c r="F42" s="30">
        <f t="shared" si="19"/>
        <v>9.841565979851616</v>
      </c>
      <c r="G42" s="30">
        <f t="shared" si="19"/>
        <v>10.278951199849445</v>
      </c>
      <c r="H42" s="30">
        <f t="shared" si="19"/>
        <v>14.951781484815811</v>
      </c>
      <c r="I42" s="30">
        <f t="shared" si="19"/>
        <v>12.922872013515898</v>
      </c>
      <c r="J42" s="30">
        <f t="shared" si="19"/>
        <v>13.00509187910292</v>
      </c>
      <c r="K42" s="30">
        <f t="shared" si="19"/>
        <v>15.384832488165912</v>
      </c>
      <c r="L42" s="30">
        <f t="shared" si="19"/>
        <v>11.074855274624293</v>
      </c>
      <c r="M42" s="30">
        <f t="shared" si="19"/>
        <v>9.586540116204155</v>
      </c>
      <c r="N42" s="30">
        <f t="shared" si="19"/>
        <v>15.574247360229492</v>
      </c>
      <c r="O42" s="30">
        <f t="shared" si="19"/>
        <v>9.0362066692776164</v>
      </c>
    </row>
    <row r="43" spans="1:15" x14ac:dyDescent="0.2">
      <c r="A43" t="s">
        <v>34</v>
      </c>
    </row>
    <row r="44" spans="1:15" x14ac:dyDescent="0.2">
      <c r="A44" s="30" t="s">
        <v>76</v>
      </c>
      <c r="C44" s="30">
        <f>2^($C$42-C35)</f>
        <v>1.1319262991428667</v>
      </c>
      <c r="D44" s="30">
        <f>2^($D$42-D35)</f>
        <v>1.1667437729900334</v>
      </c>
      <c r="E44" s="30">
        <f>2^($E$42-E35)</f>
        <v>1.0077325830864452</v>
      </c>
      <c r="F44" s="30">
        <f>2^($F$42-F35)</f>
        <v>0.81608201301244421</v>
      </c>
      <c r="G44" s="30">
        <f>2^($G$42-G35)</f>
        <v>1.0917565057540168</v>
      </c>
      <c r="H44" s="30">
        <f>2^($H$42-H35)</f>
        <v>0.85603694548043829</v>
      </c>
      <c r="I44" s="30">
        <f>2^($I$42-I35)</f>
        <v>0.79979405725491348</v>
      </c>
      <c r="J44" s="30">
        <f>2^($J$42-J35)</f>
        <v>0.84877646374966975</v>
      </c>
      <c r="K44" s="30">
        <f>2^($K$42-K35)</f>
        <v>0.80707254041893317</v>
      </c>
      <c r="L44" s="30">
        <f>2^($L$42-L35)</f>
        <v>0.93735586249138236</v>
      </c>
      <c r="M44" s="30">
        <f>2^($M$42-M35)</f>
        <v>0.83376006130559888</v>
      </c>
      <c r="N44" s="30">
        <f>2^($N$42-N35)</f>
        <v>0.86897590330345698</v>
      </c>
      <c r="O44" s="30">
        <f>2^($O$42-O35)</f>
        <v>1.1390185907575621</v>
      </c>
    </row>
    <row r="45" spans="1:15" x14ac:dyDescent="0.2">
      <c r="C45" s="30">
        <f t="shared" ref="C45:C49" si="20">2^($C$42-C36)</f>
        <v>0.74167214111861302</v>
      </c>
      <c r="D45" s="30">
        <f t="shared" ref="D45:D49" si="21">2^($D$42-D36)</f>
        <v>0.66645104457086302</v>
      </c>
      <c r="E45" s="30">
        <f t="shared" ref="E45:E49" si="22">2^($E$42-E36)</f>
        <v>0.95585797409351636</v>
      </c>
      <c r="F45" s="30">
        <f t="shared" ref="F45:F49" si="23">2^($F$42-F36)</f>
        <v>1.099045190233007</v>
      </c>
      <c r="G45" s="30">
        <f t="shared" ref="G45:G49" si="24">2^($G$42-G36)</f>
        <v>0.97505015946614226</v>
      </c>
      <c r="H45" s="30">
        <f t="shared" ref="H45:H49" si="25">2^($H$42-H36)</f>
        <v>1.0314844935933367</v>
      </c>
      <c r="I45" s="30">
        <f t="shared" ref="I45:I49" si="26">2^($I$42-I36)</f>
        <v>0.86728306462064786</v>
      </c>
      <c r="J45" s="30">
        <f t="shared" ref="J45:J49" si="27">2^($J$42-J36)</f>
        <v>0.96476133142469211</v>
      </c>
      <c r="K45" s="30">
        <f t="shared" ref="K45:K49" si="28">2^($K$42-K36)</f>
        <v>1.1064403136604286</v>
      </c>
      <c r="L45" s="30">
        <f t="shared" ref="L45:L49" si="29">2^($L$42-L36)</f>
        <v>0.96862241971715091</v>
      </c>
      <c r="M45" s="30">
        <f t="shared" ref="M45:M49" si="30">2^($M$42-M36)</f>
        <v>1.0869432837036788</v>
      </c>
      <c r="N45" s="30">
        <f t="shared" ref="N45:N49" si="31">2^($N$42-N36)</f>
        <v>1.2886654611958042</v>
      </c>
      <c r="O45" s="30">
        <f t="shared" ref="O45:O49" si="32">2^($O$42-O36)</f>
        <v>0.97879080114568717</v>
      </c>
    </row>
    <row r="46" spans="1:15" x14ac:dyDescent="0.2">
      <c r="C46" s="30">
        <f t="shared" si="20"/>
        <v>1.1911594028194488</v>
      </c>
      <c r="D46" s="30">
        <f t="shared" si="21"/>
        <v>1.2860452666779656</v>
      </c>
      <c r="E46" s="30">
        <f t="shared" si="22"/>
        <v>1.038152924225435</v>
      </c>
      <c r="F46" s="30">
        <f t="shared" si="23"/>
        <v>1.1149378115236024</v>
      </c>
      <c r="G46" s="30">
        <f t="shared" si="24"/>
        <v>0.93939285749680057</v>
      </c>
      <c r="H46" s="30">
        <f t="shared" si="25"/>
        <v>1.1325171509859673</v>
      </c>
      <c r="I46" s="30">
        <f t="shared" si="26"/>
        <v>1.4416537338293025</v>
      </c>
      <c r="J46" s="30">
        <f t="shared" si="27"/>
        <v>1.2211999660782831</v>
      </c>
      <c r="K46" s="30">
        <f t="shared" si="28"/>
        <v>1.1198489255040986</v>
      </c>
      <c r="L46" s="30">
        <f t="shared" si="29"/>
        <v>1.1013896298727264</v>
      </c>
      <c r="M46" s="30">
        <f t="shared" si="30"/>
        <v>1.103448399014229</v>
      </c>
      <c r="N46" s="30">
        <f t="shared" si="31"/>
        <v>0.89300127230682913</v>
      </c>
      <c r="O46" s="30">
        <f t="shared" si="32"/>
        <v>0.89697287167101847</v>
      </c>
    </row>
    <row r="47" spans="1:15" x14ac:dyDescent="0.2">
      <c r="A47" s="30" t="s">
        <v>77</v>
      </c>
      <c r="C47" s="41">
        <f t="shared" si="20"/>
        <v>0.5656583219414042</v>
      </c>
      <c r="D47" s="41">
        <f t="shared" si="21"/>
        <v>1.1167989333036503</v>
      </c>
      <c r="E47" s="41">
        <f t="shared" si="22"/>
        <v>1.2283011898565046</v>
      </c>
      <c r="F47" s="41">
        <f t="shared" si="23"/>
        <v>1.3154200824544173</v>
      </c>
      <c r="G47" s="41">
        <f t="shared" si="24"/>
        <v>1.1859474020564955</v>
      </c>
      <c r="H47" s="41">
        <f t="shared" si="25"/>
        <v>0.97904820381320479</v>
      </c>
      <c r="I47" s="41">
        <f t="shared" si="26"/>
        <v>0.85112755244460858</v>
      </c>
      <c r="J47" s="41">
        <f t="shared" si="27"/>
        <v>1.3836768270132929</v>
      </c>
      <c r="K47" s="41">
        <f t="shared" si="28"/>
        <v>1.0883466872651359</v>
      </c>
      <c r="L47" s="41">
        <f t="shared" si="29"/>
        <v>1.1090520427719404</v>
      </c>
      <c r="M47" s="41">
        <f t="shared" si="30"/>
        <v>1.2405473591076672</v>
      </c>
      <c r="N47" s="41">
        <f t="shared" si="31"/>
        <v>1.0834270262835952</v>
      </c>
      <c r="O47" s="41">
        <f t="shared" si="32"/>
        <v>1.0892293626212635</v>
      </c>
    </row>
    <row r="48" spans="1:15" x14ac:dyDescent="0.2">
      <c r="C48" s="35">
        <f t="shared" si="20"/>
        <v>0.52621462953797715</v>
      </c>
      <c r="D48" s="35">
        <f t="shared" si="21"/>
        <v>0.99878003039659746</v>
      </c>
      <c r="E48" s="35">
        <f t="shared" si="22"/>
        <v>0.7127585856917632</v>
      </c>
      <c r="F48" s="35">
        <f t="shared" si="23"/>
        <v>0.96369922471934</v>
      </c>
      <c r="G48" s="35">
        <f t="shared" si="24"/>
        <v>0.89567502700849944</v>
      </c>
      <c r="H48" s="35">
        <f t="shared" si="25"/>
        <v>0.65699725927551633</v>
      </c>
      <c r="I48" s="35">
        <f t="shared" si="26"/>
        <v>0.88871755848487721</v>
      </c>
      <c r="J48" s="35">
        <f t="shared" si="27"/>
        <v>1.0948334734910938</v>
      </c>
      <c r="K48" s="35">
        <f t="shared" si="28"/>
        <v>0.7346261258047857</v>
      </c>
      <c r="L48" s="35">
        <f t="shared" si="29"/>
        <v>1.278000128937623</v>
      </c>
      <c r="M48" s="35">
        <f t="shared" si="30"/>
        <v>0.80001602170436104</v>
      </c>
      <c r="N48" s="35">
        <f t="shared" si="31"/>
        <v>0.80913112186699987</v>
      </c>
      <c r="O48" s="35">
        <f t="shared" si="32"/>
        <v>0.79712488440401263</v>
      </c>
    </row>
    <row r="49" spans="3:15" x14ac:dyDescent="0.2">
      <c r="C49" s="35">
        <f t="shared" si="20"/>
        <v>0.40582710787697851</v>
      </c>
      <c r="D49" s="35">
        <f t="shared" si="21"/>
        <v>0.81763564868890026</v>
      </c>
      <c r="E49" s="35">
        <f t="shared" si="22"/>
        <v>0.99645520870282844</v>
      </c>
      <c r="F49" s="35">
        <f t="shared" si="23"/>
        <v>0.93746271974508288</v>
      </c>
      <c r="G49" s="35">
        <f t="shared" si="24"/>
        <v>1.1445004602099769</v>
      </c>
      <c r="H49" s="35">
        <f t="shared" si="25"/>
        <v>1.1991372532229247</v>
      </c>
      <c r="I49" s="35">
        <f t="shared" si="26"/>
        <v>1.0761772750452889</v>
      </c>
      <c r="J49" s="35">
        <f t="shared" si="27"/>
        <v>1.0310298005118765</v>
      </c>
      <c r="K49" s="35">
        <f t="shared" si="28"/>
        <v>0.86038833007082915</v>
      </c>
      <c r="L49" s="35">
        <f t="shared" si="29"/>
        <v>1.1816373176886381</v>
      </c>
      <c r="M49" s="35">
        <f t="shared" si="30"/>
        <v>0.94553933028899317</v>
      </c>
      <c r="N49" s="35">
        <f t="shared" si="31"/>
        <v>1.2032012219601758</v>
      </c>
      <c r="O49" s="35">
        <f t="shared" si="32"/>
        <v>0.89154965645301953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7"/>
  <sheetViews>
    <sheetView tabSelected="1" workbookViewId="0">
      <selection activeCell="P13" sqref="P13"/>
    </sheetView>
  </sheetViews>
  <sheetFormatPr baseColWidth="10" defaultColWidth="8.83203125" defaultRowHeight="15" x14ac:dyDescent="0.2"/>
  <cols>
    <col min="1" max="1" width="19.1640625" style="22" bestFit="1" customWidth="1"/>
    <col min="2" max="16384" width="8.83203125" style="22"/>
  </cols>
  <sheetData>
    <row r="1" spans="1:13" ht="16" thickBot="1" x14ac:dyDescent="0.25">
      <c r="A1" s="21"/>
      <c r="B1" s="21"/>
      <c r="C1" s="21" t="s">
        <v>18</v>
      </c>
      <c r="D1" s="21"/>
      <c r="E1" s="21"/>
      <c r="F1" s="21" t="s">
        <v>28</v>
      </c>
      <c r="G1" s="21"/>
      <c r="H1" s="21" t="s">
        <v>19</v>
      </c>
      <c r="I1" s="21"/>
      <c r="J1" s="21" t="s">
        <v>20</v>
      </c>
      <c r="K1" s="21"/>
      <c r="L1" s="21" t="s">
        <v>21</v>
      </c>
      <c r="M1" s="21"/>
    </row>
    <row r="2" spans="1:13" x14ac:dyDescent="0.2">
      <c r="A2" s="21" t="s">
        <v>22</v>
      </c>
      <c r="B2" s="21">
        <v>1</v>
      </c>
      <c r="C2" s="21">
        <v>10055.953</v>
      </c>
      <c r="D2" s="21"/>
      <c r="E2" s="21">
        <v>1</v>
      </c>
      <c r="F2" s="21">
        <v>15559.581</v>
      </c>
      <c r="G2" s="21"/>
      <c r="H2" s="21">
        <f t="shared" ref="H2:H7" si="0">C2/F2</f>
        <v>0.64628687623400649</v>
      </c>
      <c r="I2" s="21"/>
      <c r="J2" s="21">
        <f>AVERAGE(H2:H4)</f>
        <v>0.58138699188084164</v>
      </c>
      <c r="K2" s="21"/>
      <c r="L2" s="23">
        <f t="shared" ref="L2:L7" si="1">H2/$J$2</f>
        <v>1.1116294056446079</v>
      </c>
      <c r="M2" s="21"/>
    </row>
    <row r="3" spans="1:13" x14ac:dyDescent="0.2">
      <c r="A3" s="21" t="s">
        <v>23</v>
      </c>
      <c r="B3" s="21">
        <v>2</v>
      </c>
      <c r="C3" s="21">
        <v>12313.267</v>
      </c>
      <c r="D3" s="21"/>
      <c r="E3" s="21">
        <v>2</v>
      </c>
      <c r="F3" s="21">
        <v>18910.309000000001</v>
      </c>
      <c r="G3" s="21"/>
      <c r="H3" s="21">
        <f t="shared" si="0"/>
        <v>0.65114044408264293</v>
      </c>
      <c r="I3" s="21"/>
      <c r="J3" s="21"/>
      <c r="K3" s="21"/>
      <c r="L3" s="24">
        <f t="shared" si="1"/>
        <v>1.1199776623418118</v>
      </c>
      <c r="M3" s="21"/>
    </row>
    <row r="4" spans="1:13" x14ac:dyDescent="0.2">
      <c r="A4" s="21" t="s">
        <v>24</v>
      </c>
      <c r="B4" s="21">
        <v>3</v>
      </c>
      <c r="C4" s="21">
        <v>8416.7309999999998</v>
      </c>
      <c r="D4" s="21"/>
      <c r="E4" s="21">
        <v>3</v>
      </c>
      <c r="F4" s="21">
        <v>18840.601999999999</v>
      </c>
      <c r="G4" s="21"/>
      <c r="H4" s="21">
        <f t="shared" si="0"/>
        <v>0.4467336553258755</v>
      </c>
      <c r="I4" s="21"/>
      <c r="J4" s="21"/>
      <c r="K4" s="21"/>
      <c r="L4" s="24">
        <f t="shared" si="1"/>
        <v>0.76839293201358028</v>
      </c>
      <c r="M4" s="21"/>
    </row>
    <row r="5" spans="1:13" x14ac:dyDescent="0.2">
      <c r="A5" s="21" t="s">
        <v>25</v>
      </c>
      <c r="B5" s="21">
        <v>4</v>
      </c>
      <c r="C5" s="21">
        <v>18319.651999999998</v>
      </c>
      <c r="D5" s="21"/>
      <c r="E5" s="21">
        <v>4</v>
      </c>
      <c r="F5" s="21">
        <v>18088.187000000002</v>
      </c>
      <c r="G5" s="21"/>
      <c r="H5" s="21">
        <f t="shared" si="0"/>
        <v>1.012796473189933</v>
      </c>
      <c r="I5" s="21"/>
      <c r="J5" s="21"/>
      <c r="K5" s="21"/>
      <c r="L5" s="24">
        <f t="shared" si="1"/>
        <v>1.7420349738363445</v>
      </c>
      <c r="M5" s="21"/>
    </row>
    <row r="6" spans="1:13" x14ac:dyDescent="0.2">
      <c r="A6" s="21" t="s">
        <v>26</v>
      </c>
      <c r="B6" s="21">
        <v>5</v>
      </c>
      <c r="C6" s="21">
        <v>15320.409</v>
      </c>
      <c r="D6" s="21"/>
      <c r="E6" s="21">
        <v>5</v>
      </c>
      <c r="F6" s="21">
        <v>18391.43</v>
      </c>
      <c r="G6" s="21"/>
      <c r="H6" s="21">
        <f t="shared" si="0"/>
        <v>0.83301891152563989</v>
      </c>
      <c r="I6" s="21"/>
      <c r="J6" s="21"/>
      <c r="K6" s="21"/>
      <c r="L6" s="24">
        <f t="shared" si="1"/>
        <v>1.4328131230297143</v>
      </c>
      <c r="M6" s="21"/>
    </row>
    <row r="7" spans="1:13" ht="16" thickBot="1" x14ac:dyDescent="0.25">
      <c r="A7" s="21" t="s">
        <v>27</v>
      </c>
      <c r="B7" s="21">
        <v>6</v>
      </c>
      <c r="C7" s="21">
        <v>15895.652</v>
      </c>
      <c r="D7" s="21"/>
      <c r="E7" s="21">
        <v>6</v>
      </c>
      <c r="F7" s="21">
        <v>18243.894</v>
      </c>
      <c r="G7" s="21"/>
      <c r="H7" s="21">
        <f t="shared" si="0"/>
        <v>0.87128614099599566</v>
      </c>
      <c r="I7" s="21"/>
      <c r="J7" s="21"/>
      <c r="K7" s="21"/>
      <c r="L7" s="25">
        <f t="shared" si="1"/>
        <v>1.4986337038214477</v>
      </c>
      <c r="M7" s="2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5"/>
  <sheetViews>
    <sheetView workbookViewId="0">
      <selection activeCell="I26" sqref="I26"/>
    </sheetView>
  </sheetViews>
  <sheetFormatPr baseColWidth="10" defaultColWidth="8.83203125" defaultRowHeight="15" x14ac:dyDescent="0.2"/>
  <cols>
    <col min="1" max="1" width="23.5" bestFit="1" customWidth="1"/>
  </cols>
  <sheetData>
    <row r="1" spans="1:5" ht="16" thickBot="1" x14ac:dyDescent="0.25">
      <c r="A1" t="s">
        <v>1</v>
      </c>
      <c r="B1">
        <v>0</v>
      </c>
      <c r="C1">
        <v>100</v>
      </c>
    </row>
    <row r="2" spans="1:5" x14ac:dyDescent="0.2">
      <c r="B2" s="10">
        <v>143</v>
      </c>
      <c r="C2" s="12">
        <v>96</v>
      </c>
      <c r="D2" s="19"/>
    </row>
    <row r="3" spans="1:5" x14ac:dyDescent="0.2">
      <c r="B3" s="13">
        <v>135</v>
      </c>
      <c r="C3" s="15">
        <v>105</v>
      </c>
      <c r="D3" s="19"/>
    </row>
    <row r="4" spans="1:5" x14ac:dyDescent="0.2">
      <c r="A4" t="s">
        <v>65</v>
      </c>
      <c r="B4" s="13">
        <f>AVERAGE(B2:B3)</f>
        <v>139</v>
      </c>
      <c r="C4" s="15">
        <f>AVERAGE(C2:C3)</f>
        <v>100.5</v>
      </c>
      <c r="D4" s="19"/>
      <c r="E4" s="19"/>
    </row>
    <row r="5" spans="1:5" ht="16" thickBot="1" x14ac:dyDescent="0.25">
      <c r="A5" t="s">
        <v>66</v>
      </c>
      <c r="B5" s="16">
        <f>STDEV(B2:B3)</f>
        <v>5.6568542494923806</v>
      </c>
      <c r="C5" s="18">
        <f>STDEV(C2:C3)</f>
        <v>6.3639610306789276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Panel a</vt:lpstr>
      <vt:lpstr>Panel b</vt:lpstr>
      <vt:lpstr>Panel c</vt:lpstr>
      <vt:lpstr>Panel d</vt:lpstr>
      <vt:lpstr>Panel e</vt:lpstr>
      <vt:lpstr>Panel f</vt:lpstr>
      <vt:lpstr>Panel g</vt:lpstr>
      <vt:lpstr>Panel h</vt:lpstr>
      <vt:lpstr>Panel 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Yuquan Tong</dc:creator>
  <cp:lastModifiedBy>Microsoft Office User</cp:lastModifiedBy>
  <dcterms:created xsi:type="dcterms:W3CDTF">2015-06-05T18:17:20Z</dcterms:created>
  <dcterms:modified xsi:type="dcterms:W3CDTF">2023-02-04T20:21:37Z</dcterms:modified>
</cp:coreProperties>
</file>