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Raw data for submission/"/>
    </mc:Choice>
  </mc:AlternateContent>
  <xr:revisionPtr revIDLastSave="0" documentId="13_ncr:1_{EB4D9BA8-D135-FD41-ADE1-7DED8619111F}" xr6:coauthVersionLast="47" xr6:coauthVersionMax="47" xr10:uidLastSave="{00000000-0000-0000-0000-000000000000}"/>
  <bookViews>
    <workbookView xWindow="0" yWindow="500" windowWidth="36140" windowHeight="25260" activeTab="7" xr2:uid="{00000000-000D-0000-FFFF-FFFF00000000}"/>
  </bookViews>
  <sheets>
    <sheet name="Panel c" sheetId="1" r:id="rId1"/>
    <sheet name="Panel e" sheetId="2" r:id="rId2"/>
    <sheet name="Panel f-miR-1266" sheetId="5" r:id="rId3"/>
    <sheet name="Panel f-miR3168" sheetId="7" r:id="rId4"/>
    <sheet name="Panel f-miR-4435" sheetId="8" r:id="rId5"/>
    <sheet name="Panel f-miR-4640" sheetId="9" r:id="rId6"/>
    <sheet name="Panel f-miR-4700" sheetId="10" r:id="rId7"/>
    <sheet name="Panel f other plots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0" l="1"/>
  <c r="D48" i="10"/>
  <c r="D47" i="10"/>
  <c r="D46" i="10"/>
  <c r="F46" i="10" s="1"/>
  <c r="D45" i="10"/>
  <c r="F45" i="10" s="1"/>
  <c r="D44" i="10"/>
  <c r="F44" i="10" s="1"/>
  <c r="D43" i="10"/>
  <c r="F43" i="10" s="1"/>
  <c r="D42" i="10"/>
  <c r="F42" i="10" s="1"/>
  <c r="D41" i="10"/>
  <c r="F41" i="10" s="1"/>
  <c r="H41" i="10" s="1"/>
  <c r="D37" i="10"/>
  <c r="D36" i="10"/>
  <c r="D35" i="10"/>
  <c r="D34" i="10"/>
  <c r="D33" i="10"/>
  <c r="D32" i="10"/>
  <c r="D31" i="10"/>
  <c r="D30" i="10"/>
  <c r="D29" i="10"/>
  <c r="D24" i="10"/>
  <c r="F24" i="10" s="1"/>
  <c r="D23" i="10"/>
  <c r="D22" i="10"/>
  <c r="F22" i="10" s="1"/>
  <c r="D21" i="10"/>
  <c r="D20" i="10"/>
  <c r="F19" i="10"/>
  <c r="D19" i="10"/>
  <c r="D18" i="10"/>
  <c r="D17" i="10"/>
  <c r="D16" i="10"/>
  <c r="F16" i="10" s="1"/>
  <c r="D12" i="10"/>
  <c r="D11" i="10"/>
  <c r="D10" i="10"/>
  <c r="D9" i="10"/>
  <c r="D8" i="10"/>
  <c r="D7" i="10"/>
  <c r="D6" i="10"/>
  <c r="D5" i="10"/>
  <c r="D4" i="10"/>
  <c r="D49" i="9"/>
  <c r="D48" i="9"/>
  <c r="D47" i="9"/>
  <c r="D46" i="9"/>
  <c r="D45" i="9"/>
  <c r="D44" i="9"/>
  <c r="D43" i="9"/>
  <c r="F43" i="9" s="1"/>
  <c r="D42" i="9"/>
  <c r="F42" i="9" s="1"/>
  <c r="D41" i="9"/>
  <c r="F41" i="9" s="1"/>
  <c r="H41" i="9" s="1"/>
  <c r="D37" i="9"/>
  <c r="D36" i="9"/>
  <c r="D35" i="9"/>
  <c r="D34" i="9"/>
  <c r="D33" i="9"/>
  <c r="D32" i="9"/>
  <c r="D31" i="9"/>
  <c r="D30" i="9"/>
  <c r="D29" i="9"/>
  <c r="D24" i="9"/>
  <c r="F24" i="9" s="1"/>
  <c r="D23" i="9"/>
  <c r="F23" i="9" s="1"/>
  <c r="D22" i="9"/>
  <c r="F22" i="9" s="1"/>
  <c r="H22" i="9" s="1"/>
  <c r="D21" i="9"/>
  <c r="F21" i="9" s="1"/>
  <c r="D20" i="9"/>
  <c r="F20" i="9" s="1"/>
  <c r="D19" i="9"/>
  <c r="D18" i="9"/>
  <c r="D17" i="9"/>
  <c r="D16" i="9"/>
  <c r="F16" i="9" s="1"/>
  <c r="D12" i="9"/>
  <c r="D11" i="9"/>
  <c r="D10" i="9"/>
  <c r="D9" i="9"/>
  <c r="D8" i="9"/>
  <c r="D7" i="9"/>
  <c r="D6" i="9"/>
  <c r="D5" i="9"/>
  <c r="D4" i="9"/>
  <c r="D49" i="8"/>
  <c r="F49" i="8" s="1"/>
  <c r="D48" i="8"/>
  <c r="F48" i="8" s="1"/>
  <c r="D47" i="8"/>
  <c r="D46" i="8"/>
  <c r="D45" i="8"/>
  <c r="D44" i="8"/>
  <c r="D43" i="8"/>
  <c r="D42" i="8"/>
  <c r="F42" i="8" s="1"/>
  <c r="D41" i="8"/>
  <c r="F41" i="8" s="1"/>
  <c r="D37" i="8"/>
  <c r="D36" i="8"/>
  <c r="D35" i="8"/>
  <c r="D34" i="8"/>
  <c r="D33" i="8"/>
  <c r="D32" i="8"/>
  <c r="D31" i="8"/>
  <c r="D30" i="8"/>
  <c r="D29" i="8"/>
  <c r="D24" i="8"/>
  <c r="D23" i="8"/>
  <c r="D22" i="8"/>
  <c r="F22" i="8" s="1"/>
  <c r="D21" i="8"/>
  <c r="F21" i="8" s="1"/>
  <c r="D20" i="8"/>
  <c r="F20" i="8" s="1"/>
  <c r="D19" i="8"/>
  <c r="F19" i="8" s="1"/>
  <c r="D18" i="8"/>
  <c r="D17" i="8"/>
  <c r="D16" i="8"/>
  <c r="F16" i="8" s="1"/>
  <c r="D12" i="8"/>
  <c r="D11" i="8"/>
  <c r="D10" i="8"/>
  <c r="D9" i="8"/>
  <c r="D8" i="8"/>
  <c r="D7" i="8"/>
  <c r="D6" i="8"/>
  <c r="D5" i="8"/>
  <c r="D4" i="8"/>
  <c r="D49" i="7"/>
  <c r="F49" i="7" s="1"/>
  <c r="D48" i="7"/>
  <c r="F48" i="7" s="1"/>
  <c r="D47" i="7"/>
  <c r="D46" i="7"/>
  <c r="D45" i="7"/>
  <c r="D44" i="7"/>
  <c r="F44" i="7" s="1"/>
  <c r="D43" i="7"/>
  <c r="F43" i="7" s="1"/>
  <c r="D42" i="7"/>
  <c r="F42" i="7" s="1"/>
  <c r="D41" i="7"/>
  <c r="F41" i="7" s="1"/>
  <c r="H41" i="7" s="1"/>
  <c r="D37" i="7"/>
  <c r="D36" i="7"/>
  <c r="D35" i="7"/>
  <c r="D34" i="7"/>
  <c r="D33" i="7"/>
  <c r="D32" i="7"/>
  <c r="D31" i="7"/>
  <c r="D30" i="7"/>
  <c r="D29" i="7"/>
  <c r="D24" i="7"/>
  <c r="F24" i="7" s="1"/>
  <c r="D23" i="7"/>
  <c r="F23" i="7" s="1"/>
  <c r="D22" i="7"/>
  <c r="D21" i="7"/>
  <c r="F21" i="7" s="1"/>
  <c r="D20" i="7"/>
  <c r="F20" i="7" s="1"/>
  <c r="D19" i="7"/>
  <c r="F19" i="7" s="1"/>
  <c r="H19" i="7" s="1"/>
  <c r="D18" i="7"/>
  <c r="D17" i="7"/>
  <c r="F17" i="7" s="1"/>
  <c r="D16" i="7"/>
  <c r="F16" i="7" s="1"/>
  <c r="D12" i="7"/>
  <c r="D11" i="7"/>
  <c r="D10" i="7"/>
  <c r="D9" i="7"/>
  <c r="D8" i="7"/>
  <c r="D7" i="7"/>
  <c r="D6" i="7"/>
  <c r="D5" i="7"/>
  <c r="D4" i="7"/>
  <c r="L41" i="5"/>
  <c r="D49" i="5"/>
  <c r="F49" i="5" s="1"/>
  <c r="D48" i="5"/>
  <c r="F48" i="5" s="1"/>
  <c r="D47" i="5"/>
  <c r="F47" i="5" s="1"/>
  <c r="D46" i="5"/>
  <c r="F46" i="5" s="1"/>
  <c r="D45" i="5"/>
  <c r="F45" i="5" s="1"/>
  <c r="D44" i="5"/>
  <c r="F44" i="5" s="1"/>
  <c r="H44" i="5" s="1"/>
  <c r="L44" i="5" s="1"/>
  <c r="D43" i="5"/>
  <c r="F43" i="5" s="1"/>
  <c r="D42" i="5"/>
  <c r="F42" i="5" s="1"/>
  <c r="D41" i="5"/>
  <c r="F41" i="5" s="1"/>
  <c r="H41" i="5" s="1"/>
  <c r="D37" i="5"/>
  <c r="D36" i="5"/>
  <c r="D35" i="5"/>
  <c r="D34" i="5"/>
  <c r="D33" i="5"/>
  <c r="D32" i="5"/>
  <c r="D31" i="5"/>
  <c r="D30" i="5"/>
  <c r="D29" i="5"/>
  <c r="D24" i="5"/>
  <c r="D23" i="5"/>
  <c r="D22" i="5"/>
  <c r="D21" i="5"/>
  <c r="F21" i="5" s="1"/>
  <c r="D20" i="5"/>
  <c r="F20" i="5" s="1"/>
  <c r="D19" i="5"/>
  <c r="F19" i="5" s="1"/>
  <c r="D18" i="5"/>
  <c r="F18" i="5" s="1"/>
  <c r="D17" i="5"/>
  <c r="F17" i="5" s="1"/>
  <c r="D16" i="5"/>
  <c r="F16" i="5" s="1"/>
  <c r="D5" i="5"/>
  <c r="D6" i="5"/>
  <c r="D7" i="5"/>
  <c r="D8" i="5"/>
  <c r="D9" i="5"/>
  <c r="D10" i="5"/>
  <c r="D11" i="5"/>
  <c r="F23" i="5" s="1"/>
  <c r="D12" i="5"/>
  <c r="F24" i="5" s="1"/>
  <c r="D4" i="5"/>
  <c r="F47" i="10" l="1"/>
  <c r="F48" i="10"/>
  <c r="F49" i="10"/>
  <c r="H22" i="10"/>
  <c r="F18" i="10"/>
  <c r="F23" i="10"/>
  <c r="F20" i="10"/>
  <c r="H19" i="10" s="1"/>
  <c r="F21" i="10"/>
  <c r="F17" i="10"/>
  <c r="H44" i="10"/>
  <c r="H16" i="10"/>
  <c r="F44" i="9"/>
  <c r="H44" i="9" s="1"/>
  <c r="F45" i="9"/>
  <c r="F46" i="9"/>
  <c r="F47" i="9"/>
  <c r="F48" i="9"/>
  <c r="F49" i="9"/>
  <c r="F17" i="9"/>
  <c r="H16" i="9" s="1"/>
  <c r="J16" i="9" s="1"/>
  <c r="F18" i="9"/>
  <c r="F19" i="9"/>
  <c r="H19" i="9" s="1"/>
  <c r="F43" i="8"/>
  <c r="H41" i="8" s="1"/>
  <c r="F44" i="8"/>
  <c r="F45" i="8"/>
  <c r="F46" i="8"/>
  <c r="F47" i="8"/>
  <c r="H47" i="8" s="1"/>
  <c r="F23" i="8"/>
  <c r="F24" i="8"/>
  <c r="H22" i="8" s="1"/>
  <c r="F17" i="8"/>
  <c r="F18" i="8"/>
  <c r="H16" i="8" s="1"/>
  <c r="H19" i="8"/>
  <c r="F46" i="7"/>
  <c r="F45" i="7"/>
  <c r="H44" i="7" s="1"/>
  <c r="F47" i="7"/>
  <c r="H47" i="7" s="1"/>
  <c r="F18" i="7"/>
  <c r="H16" i="7" s="1"/>
  <c r="F22" i="7"/>
  <c r="H22" i="7" s="1"/>
  <c r="H47" i="5"/>
  <c r="L47" i="5" s="1"/>
  <c r="H16" i="5"/>
  <c r="H19" i="5"/>
  <c r="F22" i="5"/>
  <c r="H22" i="5"/>
  <c r="J16" i="5" s="1"/>
  <c r="H47" i="10" l="1"/>
  <c r="J16" i="10"/>
  <c r="L44" i="10" s="1"/>
  <c r="H47" i="9"/>
  <c r="L47" i="9" s="1"/>
  <c r="L16" i="9"/>
  <c r="L41" i="9"/>
  <c r="L19" i="9"/>
  <c r="L44" i="9"/>
  <c r="L22" i="9"/>
  <c r="H44" i="8"/>
  <c r="L44" i="8" s="1"/>
  <c r="J16" i="8"/>
  <c r="L22" i="8"/>
  <c r="L47" i="8"/>
  <c r="L16" i="8"/>
  <c r="L41" i="8"/>
  <c r="L19" i="8"/>
  <c r="J16" i="7"/>
  <c r="L47" i="7" s="1"/>
  <c r="L22" i="5"/>
  <c r="L19" i="5"/>
  <c r="L16" i="5"/>
  <c r="L41" i="10" l="1"/>
  <c r="L16" i="10"/>
  <c r="L22" i="10"/>
  <c r="L19" i="10"/>
  <c r="L47" i="10"/>
  <c r="L44" i="7"/>
  <c r="L22" i="7"/>
  <c r="L19" i="7"/>
  <c r="L41" i="7"/>
  <c r="L16" i="7"/>
  <c r="F53" i="4" l="1"/>
  <c r="E53" i="4"/>
  <c r="D53" i="4"/>
  <c r="C53" i="4"/>
  <c r="B53" i="4"/>
  <c r="F52" i="4"/>
  <c r="E52" i="4"/>
  <c r="D52" i="4"/>
  <c r="C52" i="4"/>
  <c r="B52" i="4"/>
  <c r="F51" i="4"/>
  <c r="E51" i="4"/>
  <c r="D51" i="4"/>
  <c r="C51" i="4"/>
  <c r="B51" i="4"/>
  <c r="M53" i="4"/>
  <c r="L53" i="4"/>
  <c r="K53" i="4"/>
  <c r="J53" i="4"/>
  <c r="I53" i="4"/>
  <c r="M52" i="4"/>
  <c r="L52" i="4"/>
  <c r="K52" i="4"/>
  <c r="J52" i="4"/>
  <c r="I52" i="4"/>
  <c r="M51" i="4"/>
  <c r="L51" i="4"/>
  <c r="K51" i="4"/>
  <c r="J51" i="4"/>
  <c r="I51" i="4"/>
  <c r="T53" i="4"/>
  <c r="S53" i="4"/>
  <c r="R53" i="4"/>
  <c r="Q53" i="4"/>
  <c r="P53" i="4"/>
  <c r="T52" i="4"/>
  <c r="S52" i="4"/>
  <c r="R52" i="4"/>
  <c r="Q52" i="4"/>
  <c r="P52" i="4"/>
  <c r="T51" i="4"/>
  <c r="S51" i="4"/>
  <c r="R51" i="4"/>
  <c r="Q51" i="4"/>
  <c r="P51" i="4"/>
  <c r="AA53" i="4"/>
  <c r="Z53" i="4"/>
  <c r="Y53" i="4"/>
  <c r="X53" i="4"/>
  <c r="W53" i="4"/>
  <c r="AA52" i="4"/>
  <c r="Z52" i="4"/>
  <c r="Y52" i="4"/>
  <c r="X52" i="4"/>
  <c r="W52" i="4"/>
  <c r="AA51" i="4"/>
  <c r="Z51" i="4"/>
  <c r="Y51" i="4"/>
  <c r="X51" i="4"/>
  <c r="W51" i="4"/>
  <c r="F33" i="4"/>
  <c r="E33" i="4"/>
  <c r="D33" i="4"/>
  <c r="C33" i="4"/>
  <c r="B33" i="4"/>
  <c r="F32" i="4"/>
  <c r="E32" i="4"/>
  <c r="D32" i="4"/>
  <c r="C32" i="4"/>
  <c r="B32" i="4"/>
  <c r="F31" i="4"/>
  <c r="E31" i="4"/>
  <c r="D31" i="4"/>
  <c r="C31" i="4"/>
  <c r="B31" i="4"/>
  <c r="M33" i="4"/>
  <c r="L33" i="4"/>
  <c r="K33" i="4"/>
  <c r="J33" i="4"/>
  <c r="I33" i="4"/>
  <c r="M32" i="4"/>
  <c r="L32" i="4"/>
  <c r="K32" i="4"/>
  <c r="J32" i="4"/>
  <c r="I32" i="4"/>
  <c r="M31" i="4"/>
  <c r="L31" i="4"/>
  <c r="K31" i="4"/>
  <c r="J31" i="4"/>
  <c r="I31" i="4"/>
  <c r="I35" i="4" s="1"/>
  <c r="T33" i="4"/>
  <c r="S33" i="4"/>
  <c r="R33" i="4"/>
  <c r="Q33" i="4"/>
  <c r="P33" i="4"/>
  <c r="T32" i="4"/>
  <c r="S32" i="4"/>
  <c r="R32" i="4"/>
  <c r="Q32" i="4"/>
  <c r="P32" i="4"/>
  <c r="T31" i="4"/>
  <c r="S31" i="4"/>
  <c r="R31" i="4"/>
  <c r="Q31" i="4"/>
  <c r="P31" i="4"/>
  <c r="AA33" i="4"/>
  <c r="Z33" i="4"/>
  <c r="Y33" i="4"/>
  <c r="X33" i="4"/>
  <c r="W33" i="4"/>
  <c r="AA32" i="4"/>
  <c r="Z32" i="4"/>
  <c r="Y32" i="4"/>
  <c r="X32" i="4"/>
  <c r="W32" i="4"/>
  <c r="AA31" i="4"/>
  <c r="Z31" i="4"/>
  <c r="Y31" i="4"/>
  <c r="X31" i="4"/>
  <c r="W31" i="4"/>
  <c r="AA13" i="4"/>
  <c r="Z13" i="4"/>
  <c r="Y13" i="4"/>
  <c r="X13" i="4"/>
  <c r="W13" i="4"/>
  <c r="AA12" i="4"/>
  <c r="Z12" i="4"/>
  <c r="Y12" i="4"/>
  <c r="X12" i="4"/>
  <c r="W12" i="4"/>
  <c r="AA11" i="4"/>
  <c r="Z11" i="4"/>
  <c r="Y11" i="4"/>
  <c r="X11" i="4"/>
  <c r="W11" i="4"/>
  <c r="T13" i="4"/>
  <c r="S13" i="4"/>
  <c r="R13" i="4"/>
  <c r="Q13" i="4"/>
  <c r="P13" i="4"/>
  <c r="T12" i="4"/>
  <c r="S12" i="4"/>
  <c r="R12" i="4"/>
  <c r="Q12" i="4"/>
  <c r="P12" i="4"/>
  <c r="T11" i="4"/>
  <c r="S11" i="4"/>
  <c r="R11" i="4"/>
  <c r="Q11" i="4"/>
  <c r="P11" i="4"/>
  <c r="M13" i="4"/>
  <c r="L13" i="4"/>
  <c r="K13" i="4"/>
  <c r="J13" i="4"/>
  <c r="I13" i="4"/>
  <c r="M12" i="4"/>
  <c r="L12" i="4"/>
  <c r="K12" i="4"/>
  <c r="J12" i="4"/>
  <c r="I12" i="4"/>
  <c r="M11" i="4"/>
  <c r="L11" i="4"/>
  <c r="K11" i="4"/>
  <c r="J11" i="4"/>
  <c r="I11" i="4"/>
  <c r="F13" i="4"/>
  <c r="F12" i="4"/>
  <c r="F11" i="4"/>
  <c r="E13" i="4"/>
  <c r="E19" i="4" s="1"/>
  <c r="E12" i="4"/>
  <c r="E11" i="4"/>
  <c r="D13" i="4"/>
  <c r="D12" i="4"/>
  <c r="D11" i="4"/>
  <c r="C13" i="4"/>
  <c r="C12" i="4"/>
  <c r="C11" i="4"/>
  <c r="B13" i="4"/>
  <c r="B12" i="4"/>
  <c r="B11" i="4"/>
  <c r="B15" i="4" s="1"/>
  <c r="BD16" i="2"/>
  <c r="BC16" i="2"/>
  <c r="BB16" i="2"/>
  <c r="BA16" i="2"/>
  <c r="BD15" i="2"/>
  <c r="BC15" i="2"/>
  <c r="BB15" i="2"/>
  <c r="BA15" i="2"/>
  <c r="BD14" i="2"/>
  <c r="BC14" i="2"/>
  <c r="BB14" i="2"/>
  <c r="BA14" i="2"/>
  <c r="BD13" i="2"/>
  <c r="BC13" i="2"/>
  <c r="BB13" i="2"/>
  <c r="BA13" i="2"/>
  <c r="AV14" i="2"/>
  <c r="AW14" i="2"/>
  <c r="AX14" i="2"/>
  <c r="AY14" i="2"/>
  <c r="AV15" i="2"/>
  <c r="AW15" i="2"/>
  <c r="AX15" i="2"/>
  <c r="AY15" i="2"/>
  <c r="AV16" i="2"/>
  <c r="AW16" i="2"/>
  <c r="AX16" i="2"/>
  <c r="AY16" i="2"/>
  <c r="AW13" i="2"/>
  <c r="AX13" i="2"/>
  <c r="AY13" i="2"/>
  <c r="AV13" i="2"/>
  <c r="AT20" i="2"/>
  <c r="AT19" i="2"/>
  <c r="AT18" i="2"/>
  <c r="AT17" i="2"/>
  <c r="AT16" i="2"/>
  <c r="AT15" i="2"/>
  <c r="AT14" i="2"/>
  <c r="AT13" i="2"/>
  <c r="AS13" i="2"/>
  <c r="AO89" i="2"/>
  <c r="AO88" i="2"/>
  <c r="AO87" i="2"/>
  <c r="AO80" i="2"/>
  <c r="AO79" i="2"/>
  <c r="AO78" i="2"/>
  <c r="AO71" i="2"/>
  <c r="AO70" i="2"/>
  <c r="AO69" i="2"/>
  <c r="AO62" i="2"/>
  <c r="AO61" i="2"/>
  <c r="AO60" i="2"/>
  <c r="AO53" i="2"/>
  <c r="AO52" i="2"/>
  <c r="AO51" i="2"/>
  <c r="AO41" i="2"/>
  <c r="AO40" i="2"/>
  <c r="AO39" i="2"/>
  <c r="AO32" i="2"/>
  <c r="AO31" i="2"/>
  <c r="AO30" i="2"/>
  <c r="AO23" i="2"/>
  <c r="AO22" i="2"/>
  <c r="AO21" i="2"/>
  <c r="AO14" i="2"/>
  <c r="AO13" i="2"/>
  <c r="AO12" i="2"/>
  <c r="AO5" i="2"/>
  <c r="AO4" i="2"/>
  <c r="AO3" i="2"/>
  <c r="AN93" i="2"/>
  <c r="AN90" i="2"/>
  <c r="AN87" i="2"/>
  <c r="AN84" i="2"/>
  <c r="AN81" i="2"/>
  <c r="AN78" i="2"/>
  <c r="AN75" i="2"/>
  <c r="AN72" i="2"/>
  <c r="AN69" i="2"/>
  <c r="AN66" i="2"/>
  <c r="AN63" i="2"/>
  <c r="AN60" i="2"/>
  <c r="AN57" i="2"/>
  <c r="AN54" i="2"/>
  <c r="AN51" i="2"/>
  <c r="AN45" i="2"/>
  <c r="AN42" i="2"/>
  <c r="AN39" i="2"/>
  <c r="AN36" i="2"/>
  <c r="AN33" i="2"/>
  <c r="AN30" i="2"/>
  <c r="AN27" i="2"/>
  <c r="AN24" i="2"/>
  <c r="AN21" i="2"/>
  <c r="AN18" i="2"/>
  <c r="AN15" i="2"/>
  <c r="AN12" i="2"/>
  <c r="AN9" i="2"/>
  <c r="AN6" i="2"/>
  <c r="AN3" i="2"/>
  <c r="AM51" i="2"/>
  <c r="AM3" i="2"/>
  <c r="AL93" i="2"/>
  <c r="AL90" i="2"/>
  <c r="AL87" i="2"/>
  <c r="AL84" i="2"/>
  <c r="AL81" i="2"/>
  <c r="AL78" i="2"/>
  <c r="AL75" i="2"/>
  <c r="AL72" i="2"/>
  <c r="AL69" i="2"/>
  <c r="AL66" i="2"/>
  <c r="AL63" i="2"/>
  <c r="AL60" i="2"/>
  <c r="AL57" i="2"/>
  <c r="AL54" i="2"/>
  <c r="AL51" i="2"/>
  <c r="AL45" i="2"/>
  <c r="AL42" i="2"/>
  <c r="AL39" i="2"/>
  <c r="AL36" i="2"/>
  <c r="AL33" i="2"/>
  <c r="AL30" i="2"/>
  <c r="AL27" i="2"/>
  <c r="AL24" i="2"/>
  <c r="AL21" i="2"/>
  <c r="AL18" i="2"/>
  <c r="AL15" i="2"/>
  <c r="AL12" i="2"/>
  <c r="AL9" i="2"/>
  <c r="AL6" i="2"/>
  <c r="AL3" i="2"/>
  <c r="AD41" i="2"/>
  <c r="AD40" i="2"/>
  <c r="AD39" i="2"/>
  <c r="AD32" i="2"/>
  <c r="AD31" i="2"/>
  <c r="AD30" i="2"/>
  <c r="AD23" i="2"/>
  <c r="AD22" i="2"/>
  <c r="AD21" i="2"/>
  <c r="AD14" i="2"/>
  <c r="AD13" i="2"/>
  <c r="AD12" i="2"/>
  <c r="AD5" i="2"/>
  <c r="AD4" i="2"/>
  <c r="AD3" i="2"/>
  <c r="AC45" i="2"/>
  <c r="AC42" i="2"/>
  <c r="AC39" i="2"/>
  <c r="AC36" i="2"/>
  <c r="AC33" i="2"/>
  <c r="AC30" i="2"/>
  <c r="AC27" i="2"/>
  <c r="AC24" i="2"/>
  <c r="AC21" i="2"/>
  <c r="AC18" i="2"/>
  <c r="AC15" i="2"/>
  <c r="AC12" i="2"/>
  <c r="AC9" i="2"/>
  <c r="AC6" i="2"/>
  <c r="AC3" i="2"/>
  <c r="AB3" i="2"/>
  <c r="AA45" i="2"/>
  <c r="AA42" i="2"/>
  <c r="AA39" i="2"/>
  <c r="AA36" i="2"/>
  <c r="AA33" i="2"/>
  <c r="AA30" i="2"/>
  <c r="AA27" i="2"/>
  <c r="AA24" i="2"/>
  <c r="AA21" i="2"/>
  <c r="AA18" i="2"/>
  <c r="AA15" i="2"/>
  <c r="AA12" i="2"/>
  <c r="AA9" i="2"/>
  <c r="AA6" i="2"/>
  <c r="AA3" i="2"/>
  <c r="T88" i="2"/>
  <c r="T87" i="2"/>
  <c r="T86" i="2"/>
  <c r="T79" i="2"/>
  <c r="T78" i="2"/>
  <c r="T77" i="2"/>
  <c r="T70" i="2"/>
  <c r="T69" i="2"/>
  <c r="T68" i="2"/>
  <c r="T61" i="2"/>
  <c r="T60" i="2"/>
  <c r="T59" i="2"/>
  <c r="T52" i="2"/>
  <c r="T51" i="2"/>
  <c r="T50" i="2"/>
  <c r="T41" i="2"/>
  <c r="T40" i="2"/>
  <c r="T39" i="2"/>
  <c r="T32" i="2"/>
  <c r="T31" i="2"/>
  <c r="T30" i="2"/>
  <c r="T23" i="2"/>
  <c r="T22" i="2"/>
  <c r="T21" i="2"/>
  <c r="T14" i="2"/>
  <c r="T13" i="2"/>
  <c r="T12" i="2"/>
  <c r="T5" i="2"/>
  <c r="T4" i="2"/>
  <c r="T3" i="2"/>
  <c r="S92" i="2"/>
  <c r="S89" i="2"/>
  <c r="S86" i="2"/>
  <c r="S83" i="2"/>
  <c r="S80" i="2"/>
  <c r="S77" i="2"/>
  <c r="S74" i="2"/>
  <c r="S71" i="2"/>
  <c r="S68" i="2"/>
  <c r="S65" i="2"/>
  <c r="S62" i="2"/>
  <c r="S59" i="2"/>
  <c r="S56" i="2"/>
  <c r="S53" i="2"/>
  <c r="S50" i="2"/>
  <c r="S45" i="2"/>
  <c r="S42" i="2"/>
  <c r="S39" i="2"/>
  <c r="S36" i="2"/>
  <c r="S33" i="2"/>
  <c r="S30" i="2"/>
  <c r="S27" i="2"/>
  <c r="S24" i="2"/>
  <c r="S21" i="2"/>
  <c r="S18" i="2"/>
  <c r="S15" i="2"/>
  <c r="S12" i="2"/>
  <c r="S9" i="2"/>
  <c r="S6" i="2"/>
  <c r="S3" i="2"/>
  <c r="R3" i="2"/>
  <c r="Q92" i="2"/>
  <c r="Q89" i="2"/>
  <c r="Q86" i="2"/>
  <c r="Q83" i="2"/>
  <c r="Q80" i="2"/>
  <c r="Q77" i="2"/>
  <c r="Q74" i="2"/>
  <c r="Q71" i="2"/>
  <c r="Q68" i="2"/>
  <c r="Q65" i="2"/>
  <c r="Q62" i="2"/>
  <c r="Q59" i="2"/>
  <c r="Q56" i="2"/>
  <c r="Q53" i="2"/>
  <c r="Q50" i="2"/>
  <c r="Q45" i="2"/>
  <c r="Q42" i="2"/>
  <c r="Q39" i="2"/>
  <c r="Q36" i="2"/>
  <c r="Q33" i="2"/>
  <c r="Q30" i="2"/>
  <c r="Q27" i="2"/>
  <c r="Q24" i="2"/>
  <c r="Q21" i="2"/>
  <c r="Q18" i="2"/>
  <c r="Q15" i="2"/>
  <c r="Q12" i="2"/>
  <c r="Q9" i="2"/>
  <c r="Q6" i="2"/>
  <c r="Q3" i="2"/>
  <c r="I41" i="2"/>
  <c r="I40" i="2"/>
  <c r="I39" i="2"/>
  <c r="I32" i="2"/>
  <c r="I31" i="2"/>
  <c r="I30" i="2"/>
  <c r="I23" i="2"/>
  <c r="I22" i="2"/>
  <c r="I21" i="2"/>
  <c r="I14" i="2"/>
  <c r="I13" i="2"/>
  <c r="I12" i="2"/>
  <c r="H45" i="2"/>
  <c r="H42" i="2"/>
  <c r="H39" i="2"/>
  <c r="H36" i="2"/>
  <c r="H33" i="2"/>
  <c r="H30" i="2"/>
  <c r="H27" i="2"/>
  <c r="H24" i="2"/>
  <c r="H21" i="2"/>
  <c r="H18" i="2"/>
  <c r="H15" i="2"/>
  <c r="H12" i="2"/>
  <c r="H3" i="2"/>
  <c r="I5" i="2"/>
  <c r="I4" i="2"/>
  <c r="I3" i="2"/>
  <c r="H9" i="2"/>
  <c r="H6" i="2"/>
  <c r="G3" i="2"/>
  <c r="F45" i="2"/>
  <c r="F42" i="2"/>
  <c r="F39" i="2"/>
  <c r="F36" i="2"/>
  <c r="F33" i="2"/>
  <c r="F30" i="2"/>
  <c r="F27" i="2"/>
  <c r="F24" i="2"/>
  <c r="F21" i="2"/>
  <c r="F18" i="2"/>
  <c r="F15" i="2"/>
  <c r="F12" i="2"/>
  <c r="F9" i="2"/>
  <c r="F6" i="2"/>
  <c r="F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3" i="2"/>
  <c r="E128" i="1"/>
  <c r="E127" i="1"/>
  <c r="E126" i="1"/>
  <c r="E125" i="1"/>
  <c r="E124" i="1"/>
  <c r="E123" i="1"/>
  <c r="E122" i="1"/>
  <c r="E121" i="1"/>
  <c r="E120" i="1"/>
  <c r="G110" i="1" s="1"/>
  <c r="G118" i="1"/>
  <c r="E118" i="1"/>
  <c r="E117" i="1"/>
  <c r="E116" i="1"/>
  <c r="E115" i="1"/>
  <c r="E114" i="1"/>
  <c r="G114" i="1" s="1"/>
  <c r="E113" i="1"/>
  <c r="E112" i="1"/>
  <c r="E111" i="1"/>
  <c r="E110" i="1"/>
  <c r="E107" i="1"/>
  <c r="E106" i="1"/>
  <c r="E105" i="1"/>
  <c r="E104" i="1"/>
  <c r="E103" i="1"/>
  <c r="E102" i="1"/>
  <c r="E101" i="1"/>
  <c r="E100" i="1"/>
  <c r="E99" i="1"/>
  <c r="G89" i="1" s="1"/>
  <c r="E97" i="1"/>
  <c r="E96" i="1"/>
  <c r="E95" i="1"/>
  <c r="E94" i="1"/>
  <c r="E93" i="1"/>
  <c r="E92" i="1"/>
  <c r="E91" i="1"/>
  <c r="E90" i="1"/>
  <c r="E89" i="1"/>
  <c r="E85" i="1"/>
  <c r="G75" i="1" s="1"/>
  <c r="E84" i="1"/>
  <c r="E83" i="1"/>
  <c r="E82" i="1"/>
  <c r="E81" i="1"/>
  <c r="E80" i="1"/>
  <c r="E79" i="1"/>
  <c r="E78" i="1"/>
  <c r="E77" i="1"/>
  <c r="E75" i="1"/>
  <c r="E74" i="1"/>
  <c r="E73" i="1"/>
  <c r="E72" i="1"/>
  <c r="E71" i="1"/>
  <c r="E70" i="1"/>
  <c r="E69" i="1"/>
  <c r="E68" i="1"/>
  <c r="E67" i="1"/>
  <c r="E63" i="1"/>
  <c r="E62" i="1"/>
  <c r="E61" i="1"/>
  <c r="G51" i="1" s="1"/>
  <c r="E60" i="1"/>
  <c r="G50" i="1" s="1"/>
  <c r="E59" i="1"/>
  <c r="E58" i="1"/>
  <c r="E57" i="1"/>
  <c r="E54" i="1"/>
  <c r="E53" i="1"/>
  <c r="E52" i="1"/>
  <c r="E51" i="1"/>
  <c r="E50" i="1"/>
  <c r="E49" i="1"/>
  <c r="E48" i="1"/>
  <c r="E47" i="1"/>
  <c r="E46" i="1"/>
  <c r="E43" i="1"/>
  <c r="G34" i="1" s="1"/>
  <c r="E42" i="1"/>
  <c r="E41" i="1"/>
  <c r="G32" i="1" s="1"/>
  <c r="E40" i="1"/>
  <c r="E39" i="1"/>
  <c r="E38" i="1"/>
  <c r="E37" i="1"/>
  <c r="E36" i="1"/>
  <c r="E35" i="1"/>
  <c r="G26" i="1" s="1"/>
  <c r="E34" i="1"/>
  <c r="E33" i="1"/>
  <c r="E32" i="1"/>
  <c r="E31" i="1"/>
  <c r="E30" i="1"/>
  <c r="E29" i="1"/>
  <c r="E28" i="1"/>
  <c r="E27" i="1"/>
  <c r="E26" i="1"/>
  <c r="E21" i="1"/>
  <c r="E20" i="1"/>
  <c r="E19" i="1"/>
  <c r="E18" i="1"/>
  <c r="E17" i="1"/>
  <c r="E16" i="1"/>
  <c r="E15" i="1"/>
  <c r="E14" i="1"/>
  <c r="G4" i="1" s="1"/>
  <c r="E13" i="1"/>
  <c r="E11" i="1"/>
  <c r="E10" i="1"/>
  <c r="E9" i="1"/>
  <c r="E8" i="1"/>
  <c r="E7" i="1"/>
  <c r="E6" i="1"/>
  <c r="E5" i="1"/>
  <c r="E4" i="1"/>
  <c r="E3" i="1"/>
  <c r="J39" i="4" l="1"/>
  <c r="D18" i="4"/>
  <c r="D19" i="4"/>
  <c r="K39" i="4"/>
  <c r="L39" i="4"/>
  <c r="K37" i="4"/>
  <c r="M39" i="4"/>
  <c r="E17" i="4"/>
  <c r="W15" i="4"/>
  <c r="Z19" i="4" s="1"/>
  <c r="AA38" i="4"/>
  <c r="L37" i="4"/>
  <c r="E18" i="4"/>
  <c r="M37" i="4"/>
  <c r="J37" i="4"/>
  <c r="I38" i="4"/>
  <c r="W35" i="4"/>
  <c r="W39" i="4" s="1"/>
  <c r="W37" i="4"/>
  <c r="I15" i="4"/>
  <c r="J18" i="4" s="1"/>
  <c r="R57" i="4"/>
  <c r="S57" i="4"/>
  <c r="K59" i="4"/>
  <c r="L59" i="4"/>
  <c r="F19" i="4"/>
  <c r="C17" i="4"/>
  <c r="B18" i="4"/>
  <c r="B19" i="4"/>
  <c r="J38" i="4"/>
  <c r="F18" i="4"/>
  <c r="B35" i="4"/>
  <c r="F38" i="4" s="1"/>
  <c r="M57" i="4"/>
  <c r="W55" i="4"/>
  <c r="W59" i="4" s="1"/>
  <c r="I58" i="4"/>
  <c r="P35" i="4"/>
  <c r="R39" i="4" s="1"/>
  <c r="B17" i="4"/>
  <c r="I39" i="4"/>
  <c r="C19" i="4"/>
  <c r="M19" i="4"/>
  <c r="E38" i="4"/>
  <c r="C18" i="4"/>
  <c r="K38" i="4"/>
  <c r="L38" i="4"/>
  <c r="M38" i="4"/>
  <c r="D17" i="4"/>
  <c r="L17" i="4"/>
  <c r="P15" i="4"/>
  <c r="P17" i="4" s="1"/>
  <c r="I37" i="4"/>
  <c r="F17" i="4"/>
  <c r="AA57" i="4"/>
  <c r="Q57" i="4"/>
  <c r="I59" i="4"/>
  <c r="B55" i="4"/>
  <c r="C59" i="4" s="1"/>
  <c r="B58" i="4"/>
  <c r="I55" i="4"/>
  <c r="P55" i="4"/>
  <c r="R58" i="4" s="1"/>
  <c r="P58" i="4"/>
  <c r="G97" i="1"/>
  <c r="G111" i="1"/>
  <c r="G68" i="1"/>
  <c r="G31" i="1"/>
  <c r="G115" i="1"/>
  <c r="G94" i="1"/>
  <c r="G117" i="1"/>
  <c r="G90" i="1"/>
  <c r="G27" i="1"/>
  <c r="G28" i="1"/>
  <c r="G29" i="1"/>
  <c r="G6" i="1"/>
  <c r="G67" i="1"/>
  <c r="G5" i="1"/>
  <c r="G8" i="1"/>
  <c r="G9" i="1"/>
  <c r="G33" i="1"/>
  <c r="H32" i="1" s="1"/>
  <c r="G93" i="1"/>
  <c r="G47" i="1"/>
  <c r="G71" i="1"/>
  <c r="G11" i="1"/>
  <c r="G72" i="1"/>
  <c r="G70" i="1"/>
  <c r="G92" i="1"/>
  <c r="G113" i="1"/>
  <c r="G48" i="1"/>
  <c r="G49" i="1"/>
  <c r="H48" i="1" s="1"/>
  <c r="G73" i="1"/>
  <c r="G95" i="1"/>
  <c r="G116" i="1"/>
  <c r="H116" i="1" s="1"/>
  <c r="G30" i="1"/>
  <c r="G52" i="1"/>
  <c r="G74" i="1"/>
  <c r="G69" i="1"/>
  <c r="H67" i="1" s="1"/>
  <c r="G91" i="1"/>
  <c r="G112" i="1"/>
  <c r="H110" i="1" s="1"/>
  <c r="G7" i="1"/>
  <c r="G96" i="1"/>
  <c r="G3" i="1"/>
  <c r="H3" i="1" s="1"/>
  <c r="G10" i="1"/>
  <c r="G53" i="1"/>
  <c r="X17" i="4" l="1"/>
  <c r="X59" i="4"/>
  <c r="AA17" i="4"/>
  <c r="X18" i="4"/>
  <c r="S58" i="4"/>
  <c r="Y58" i="4"/>
  <c r="K19" i="4"/>
  <c r="Z18" i="4"/>
  <c r="W17" i="4"/>
  <c r="AA19" i="4"/>
  <c r="AA37" i="4"/>
  <c r="S19" i="4"/>
  <c r="F59" i="4"/>
  <c r="D59" i="4"/>
  <c r="B57" i="4"/>
  <c r="D57" i="4"/>
  <c r="S39" i="4"/>
  <c r="Y39" i="4"/>
  <c r="F58" i="4"/>
  <c r="M17" i="4"/>
  <c r="Y18" i="4"/>
  <c r="Y37" i="4"/>
  <c r="X39" i="4"/>
  <c r="Y17" i="4"/>
  <c r="L19" i="4"/>
  <c r="X37" i="4"/>
  <c r="Z38" i="4"/>
  <c r="W18" i="4"/>
  <c r="Z37" i="4"/>
  <c r="X38" i="4"/>
  <c r="AA39" i="4"/>
  <c r="X58" i="4"/>
  <c r="Y38" i="4"/>
  <c r="X19" i="4"/>
  <c r="Z39" i="4"/>
  <c r="Y19" i="4"/>
  <c r="W19" i="4"/>
  <c r="AA18" i="4"/>
  <c r="E57" i="4"/>
  <c r="W38" i="4"/>
  <c r="E58" i="4"/>
  <c r="Z17" i="4"/>
  <c r="Q37" i="4"/>
  <c r="P39" i="4"/>
  <c r="P37" i="4"/>
  <c r="R38" i="4"/>
  <c r="S38" i="4"/>
  <c r="T38" i="4"/>
  <c r="Q39" i="4"/>
  <c r="R18" i="4"/>
  <c r="S18" i="4"/>
  <c r="T18" i="4"/>
  <c r="Q19" i="4"/>
  <c r="R19" i="4"/>
  <c r="T39" i="4"/>
  <c r="T37" i="4"/>
  <c r="R37" i="4"/>
  <c r="C39" i="4"/>
  <c r="Q17" i="4"/>
  <c r="P38" i="4"/>
  <c r="Q18" i="4"/>
  <c r="R17" i="4"/>
  <c r="J17" i="4"/>
  <c r="I19" i="4"/>
  <c r="I17" i="4"/>
  <c r="K18" i="4"/>
  <c r="L18" i="4"/>
  <c r="M18" i="4"/>
  <c r="J19" i="4"/>
  <c r="T57" i="4"/>
  <c r="Q59" i="4"/>
  <c r="R59" i="4"/>
  <c r="S59" i="4"/>
  <c r="T59" i="4"/>
  <c r="J57" i="4"/>
  <c r="K57" i="4"/>
  <c r="I57" i="4"/>
  <c r="K58" i="4"/>
  <c r="J59" i="4"/>
  <c r="L58" i="4"/>
  <c r="M58" i="4"/>
  <c r="J58" i="4"/>
  <c r="W57" i="4"/>
  <c r="T58" i="4"/>
  <c r="Q58" i="4"/>
  <c r="T19" i="4"/>
  <c r="M59" i="4"/>
  <c r="P59" i="4"/>
  <c r="Y59" i="4"/>
  <c r="E59" i="4"/>
  <c r="AA58" i="4"/>
  <c r="E39" i="4"/>
  <c r="F39" i="4"/>
  <c r="C37" i="4"/>
  <c r="D37" i="4"/>
  <c r="E37" i="4"/>
  <c r="B38" i="4"/>
  <c r="B37" i="4"/>
  <c r="P19" i="4"/>
  <c r="F37" i="4"/>
  <c r="T17" i="4"/>
  <c r="K17" i="4"/>
  <c r="I18" i="4"/>
  <c r="P57" i="4"/>
  <c r="Z58" i="4"/>
  <c r="Z59" i="4"/>
  <c r="AA59" i="4"/>
  <c r="W58" i="4"/>
  <c r="X57" i="4"/>
  <c r="Y57" i="4"/>
  <c r="Z57" i="4"/>
  <c r="L57" i="4"/>
  <c r="D39" i="4"/>
  <c r="Q38" i="4"/>
  <c r="B59" i="4"/>
  <c r="C58" i="4"/>
  <c r="F57" i="4"/>
  <c r="D58" i="4"/>
  <c r="S37" i="4"/>
  <c r="D38" i="4"/>
  <c r="C38" i="4"/>
  <c r="C57" i="4"/>
  <c r="P18" i="4"/>
  <c r="S17" i="4"/>
  <c r="B39" i="4"/>
  <c r="H92" i="1"/>
  <c r="H26" i="1"/>
  <c r="H113" i="1"/>
  <c r="H29" i="1"/>
  <c r="H46" i="1"/>
  <c r="H6" i="1"/>
  <c r="I3" i="1" s="1"/>
  <c r="H89" i="1"/>
  <c r="H70" i="1"/>
  <c r="H51" i="1"/>
  <c r="H9" i="1"/>
  <c r="H73" i="1"/>
  <c r="H95" i="1"/>
  <c r="K91" i="1" l="1"/>
  <c r="M91" i="1" s="1"/>
  <c r="K26" i="1"/>
  <c r="M26" i="1" s="1"/>
  <c r="K69" i="1"/>
  <c r="M69" i="1" s="1"/>
  <c r="K110" i="1"/>
  <c r="M110" i="1" s="1"/>
  <c r="K46" i="1"/>
  <c r="M46" i="1" s="1"/>
  <c r="K89" i="1"/>
  <c r="M89" i="1" s="1"/>
  <c r="K29" i="1"/>
  <c r="M29" i="1" s="1"/>
  <c r="K112" i="1"/>
  <c r="M112" i="1" s="1"/>
  <c r="K111" i="1"/>
  <c r="M111" i="1" s="1"/>
  <c r="K68" i="1"/>
  <c r="M68" i="1" s="1"/>
  <c r="K9" i="1"/>
  <c r="M9" i="1" s="1"/>
  <c r="K67" i="1"/>
  <c r="M67" i="1" s="1"/>
  <c r="K90" i="1"/>
  <c r="M90" i="1" s="1"/>
  <c r="K3" i="1"/>
  <c r="M3" i="1" s="1"/>
  <c r="K47" i="1"/>
  <c r="M47" i="1" s="1"/>
  <c r="K48" i="1"/>
  <c r="M48" i="1" s="1"/>
  <c r="K32" i="1"/>
  <c r="M32" i="1" s="1"/>
  <c r="K6" i="1"/>
  <c r="M6" i="1" s="1"/>
  <c r="O3" i="1" l="1"/>
  <c r="Q111" i="1" s="1"/>
  <c r="Q47" i="1" l="1"/>
  <c r="Q28" i="1"/>
  <c r="Q4" i="1"/>
  <c r="Q90" i="1"/>
  <c r="Q110" i="1"/>
  <c r="Q69" i="1"/>
  <c r="Q46" i="1"/>
  <c r="Q27" i="1"/>
  <c r="Q91" i="1"/>
  <c r="Q89" i="1"/>
  <c r="Q5" i="1"/>
  <c r="Q48" i="1"/>
  <c r="Q68" i="1"/>
  <c r="Q112" i="1"/>
  <c r="Q26" i="1"/>
  <c r="Q3" i="1"/>
  <c r="Q67" i="1"/>
</calcChain>
</file>

<file path=xl/sharedStrings.xml><?xml version="1.0" encoding="utf-8"?>
<sst xmlns="http://schemas.openxmlformats.org/spreadsheetml/2006/main" count="463" uniqueCount="85">
  <si>
    <t>Raw Ct</t>
    <phoneticPr fontId="0" type="noConversion"/>
  </si>
  <si>
    <t>18s</t>
    <phoneticPr fontId="0" type="noConversion"/>
  </si>
  <si>
    <t>miR-155</t>
    <phoneticPr fontId="0" type="noConversion"/>
  </si>
  <si>
    <r>
      <rPr>
        <sz val="11"/>
        <color theme="1"/>
        <rFont val="Arial"/>
        <family val="2"/>
      </rPr>
      <t>Δ</t>
    </r>
    <r>
      <rPr>
        <sz val="11"/>
        <color theme="1"/>
        <rFont val="等线"/>
        <family val="3"/>
        <charset val="134"/>
      </rPr>
      <t>Ct</t>
    </r>
  </si>
  <si>
    <t>pulldown fraction ΔCt - before pulldown ΔCt</t>
    <phoneticPr fontId="0" type="noConversion"/>
  </si>
  <si>
    <t>average ΔCt of 3 technical replicate</t>
    <phoneticPr fontId="0" type="noConversion"/>
  </si>
  <si>
    <t>average ΔCt of vehicle</t>
    <phoneticPr fontId="0" type="noConversion"/>
  </si>
  <si>
    <t>ΔΔCt</t>
    <phoneticPr fontId="0" type="noConversion"/>
  </si>
  <si>
    <t>Relative fold change</t>
    <phoneticPr fontId="0" type="noConversion"/>
  </si>
  <si>
    <t>average of vehicle enrichment</t>
    <phoneticPr fontId="0" type="noConversion"/>
  </si>
  <si>
    <t>Normalized enrichment</t>
    <phoneticPr fontId="0" type="noConversion"/>
  </si>
  <si>
    <t>Vehicle</t>
    <phoneticPr fontId="0" type="noConversion"/>
  </si>
  <si>
    <t>Ac-CA-Biotin</t>
    <phoneticPr fontId="0" type="noConversion"/>
  </si>
  <si>
    <t>pre-miR-155 Chem-CLIP 100 nM</t>
    <phoneticPr fontId="0" type="noConversion"/>
  </si>
  <si>
    <t>pre-miR-155 Chem-CLIP 100 nM + pre-miR-155 binder 100 nM</t>
    <phoneticPr fontId="0" type="noConversion"/>
  </si>
  <si>
    <t>pre-miR-155 Chem-CLIP 100 nM + pre-miR-155 binder 1,000 nM</t>
    <phoneticPr fontId="0" type="noConversion"/>
  </si>
  <si>
    <t>pre-miR-155 Chem-CLIP 100 nM + pre-miR-155 binder 10,000 nM</t>
    <phoneticPr fontId="0" type="noConversion"/>
  </si>
  <si>
    <t>RNU6</t>
  </si>
  <si>
    <t>miR-155</t>
  </si>
  <si>
    <t>ΔCt</t>
  </si>
  <si>
    <t>average ΔCt of 3 technical replicate</t>
  </si>
  <si>
    <t>average ΔCt of vehicle</t>
  </si>
  <si>
    <t>ΔΔCt</t>
  </si>
  <si>
    <t>Relative fold change</t>
  </si>
  <si>
    <t>Vehicle</t>
  </si>
  <si>
    <t>pre-miR-155 binder 10 nM</t>
  </si>
  <si>
    <t>pre-miR-155 binder 100 nM</t>
  </si>
  <si>
    <t>pre-miR-155 binder 1000 nM</t>
  </si>
  <si>
    <t>pre-miR-155 binder 5000 nM</t>
  </si>
  <si>
    <t>18s</t>
  </si>
  <si>
    <t>FRIST PANEL (LEFT TO RIGHT)</t>
  </si>
  <si>
    <t>SECOND PANEL (LEFT TO RIGHT)</t>
  </si>
  <si>
    <t>THRID PANEL (LEFT TO RIGHT)</t>
  </si>
  <si>
    <t>vehicle</t>
  </si>
  <si>
    <t>pre-miR-155 amide binder 10 nM</t>
  </si>
  <si>
    <t>pre-miR-155 amide binder 100 nM</t>
  </si>
  <si>
    <t>pre-miR-155 amide binder 1000 nM</t>
  </si>
  <si>
    <t>pre-miR-155 amide binder 5000 nM</t>
  </si>
  <si>
    <t>pr-miR-155</t>
  </si>
  <si>
    <t>pre-miR-155</t>
  </si>
  <si>
    <t>FORTH PANEL (LEFT TO RIGHT)</t>
  </si>
  <si>
    <t>FIFTH PANEL (LEFT TO RIGHT)</t>
  </si>
  <si>
    <t>pre-miR-155-binder (uM)</t>
  </si>
  <si>
    <t>pre-miR-155-binder amide (uM)</t>
  </si>
  <si>
    <t>Normalized</t>
  </si>
  <si>
    <t>pre-miR-1226</t>
  </si>
  <si>
    <t>pre-miR-3168</t>
  </si>
  <si>
    <t>pre-miR-4435</t>
  </si>
  <si>
    <t>pre-miR-4700</t>
  </si>
  <si>
    <t>Concentration</t>
  </si>
  <si>
    <t>DeltaCt</t>
  </si>
  <si>
    <t>Average</t>
  </si>
  <si>
    <t>Fold Change</t>
  </si>
  <si>
    <t>miR-101-1</t>
  </si>
  <si>
    <t>miR-18a</t>
  </si>
  <si>
    <t>miR-196a</t>
  </si>
  <si>
    <t>miR-1226</t>
  </si>
  <si>
    <t>miR-3168</t>
  </si>
  <si>
    <t>miR-363</t>
  </si>
  <si>
    <t>miR-3945</t>
  </si>
  <si>
    <t>miR-4435</t>
  </si>
  <si>
    <t>miR-4640</t>
  </si>
  <si>
    <t>miR-4700</t>
  </si>
  <si>
    <t>let-7g</t>
  </si>
  <si>
    <t>Before pull-down</t>
  </si>
  <si>
    <t>Ac-CA-Biotin</t>
  </si>
  <si>
    <t>Pull-down fraction</t>
  </si>
  <si>
    <t>average vehicle</t>
  </si>
  <si>
    <t>Undertermined</t>
  </si>
  <si>
    <t>18S</t>
  </si>
  <si>
    <t>vehicle before pulldown</t>
  </si>
  <si>
    <t>vehicle after pulldown</t>
  </si>
  <si>
    <t>pulldown fraction ΔCt - before pulldown ΔCt</t>
    <phoneticPr fontId="2" type="noConversion"/>
  </si>
  <si>
    <t>average ΔCt of 3 technical replicate</t>
    <phoneticPr fontId="2" type="noConversion"/>
  </si>
  <si>
    <t>average ΔCt of vehicle</t>
    <phoneticPr fontId="2" type="noConversion"/>
  </si>
  <si>
    <t>Relative fold enrichment</t>
    <phoneticPr fontId="2" type="noConversion"/>
  </si>
  <si>
    <t>biological replicate #1</t>
  </si>
  <si>
    <t>biological replicate #2</t>
  </si>
  <si>
    <t>biological replicate #3</t>
  </si>
  <si>
    <t>technical replicate #1</t>
  </si>
  <si>
    <t>technical replicate #2</t>
  </si>
  <si>
    <t>technical replicate #3</t>
  </si>
  <si>
    <t>pre-miR-155-ChemCLIP before pulldown</t>
  </si>
  <si>
    <t>pre-miR-155-ChemCLIP after pulldown</t>
  </si>
  <si>
    <t>pre-miR-4640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</si>
</sst>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0_ "/>
    <numFmt numFmtId="166" formatCode="#,##0.0000000000000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等线"/>
      <family val="2"/>
    </font>
    <font>
      <sz val="11"/>
      <color theme="1"/>
      <name val="Arial"/>
      <family val="2"/>
    </font>
    <font>
      <sz val="11"/>
      <color theme="1"/>
      <name val="等线"/>
      <family val="3"/>
      <charset val="134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0" xfId="0" applyNumberFormat="1"/>
    <xf numFmtId="166" fontId="0" fillId="0" borderId="0" xfId="0" applyNumberFormat="1" applyAlignment="1">
      <alignment vertical="center"/>
    </xf>
    <xf numFmtId="165" fontId="5" fillId="0" borderId="0" xfId="0" applyNumberFormat="1" applyFont="1"/>
    <xf numFmtId="0" fontId="5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6" fillId="0" borderId="0" xfId="0" applyFont="1"/>
    <xf numFmtId="0" fontId="7" fillId="0" borderId="0" xfId="0" applyFont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8"/>
  <sheetViews>
    <sheetView zoomScale="85" zoomScaleNormal="85" workbookViewId="0">
      <selection activeCell="G47" sqref="G47"/>
    </sheetView>
  </sheetViews>
  <sheetFormatPr baseColWidth="10" defaultColWidth="8.83203125" defaultRowHeight="15"/>
  <cols>
    <col min="1" max="1" width="25.6640625" bestFit="1" customWidth="1"/>
    <col min="5" max="6" width="10.5" bestFit="1" customWidth="1"/>
    <col min="7" max="7" width="34.83203125" bestFit="1" customWidth="1"/>
    <col min="8" max="8" width="28" bestFit="1" customWidth="1"/>
    <col min="9" max="9" width="17.83203125" bestFit="1" customWidth="1"/>
    <col min="11" max="11" width="10.6640625" bestFit="1" customWidth="1"/>
    <col min="13" max="13" width="16.33203125" bestFit="1" customWidth="1"/>
    <col min="15" max="15" width="23.83203125" bestFit="1" customWidth="1"/>
  </cols>
  <sheetData>
    <row r="1" spans="1:19">
      <c r="B1" t="s">
        <v>0</v>
      </c>
    </row>
    <row r="2" spans="1:19" ht="16" thickBot="1">
      <c r="A2" t="s">
        <v>24</v>
      </c>
      <c r="B2" t="s">
        <v>1</v>
      </c>
      <c r="C2" t="s">
        <v>2</v>
      </c>
      <c r="E2" s="1" t="s">
        <v>3</v>
      </c>
      <c r="G2" t="s">
        <v>4</v>
      </c>
      <c r="H2" t="s">
        <v>5</v>
      </c>
      <c r="I2" t="s">
        <v>6</v>
      </c>
      <c r="K2" t="s">
        <v>7</v>
      </c>
      <c r="M2" t="s">
        <v>8</v>
      </c>
      <c r="O2" t="s">
        <v>9</v>
      </c>
      <c r="Q2" t="s">
        <v>10</v>
      </c>
    </row>
    <row r="3" spans="1:19">
      <c r="A3" t="s">
        <v>64</v>
      </c>
      <c r="B3" s="2">
        <v>10.787234</v>
      </c>
      <c r="C3" s="2">
        <v>23.860925999999999</v>
      </c>
      <c r="D3" s="3"/>
      <c r="E3" s="4">
        <f>C3-B3</f>
        <v>13.073691999999999</v>
      </c>
      <c r="G3" s="5">
        <f t="shared" ref="G3:G11" si="0">E13-E3</f>
        <v>1.6258169999999996</v>
      </c>
      <c r="H3" s="5">
        <f>AVERAGE(G3:G5)</f>
        <v>-3.6325666666666478E-2</v>
      </c>
      <c r="I3" s="4">
        <f>AVERAGE(H3:H9)</f>
        <v>1.5431833333333327</v>
      </c>
      <c r="J3" s="3"/>
      <c r="K3" s="4">
        <f>H3-$I$3</f>
        <v>-1.5795089999999992</v>
      </c>
      <c r="L3" s="3"/>
      <c r="M3" s="3">
        <f>POWER(2,-K3)</f>
        <v>2.988681170563475</v>
      </c>
      <c r="N3" s="3"/>
      <c r="O3" s="3">
        <f>AVERAGE(M3:M9)</f>
        <v>1.4232917305353736</v>
      </c>
      <c r="Q3" s="9">
        <f>M3/$O$3</f>
        <v>2.0998373744778784</v>
      </c>
      <c r="S3" t="s">
        <v>11</v>
      </c>
    </row>
    <row r="4" spans="1:19">
      <c r="B4" s="2">
        <v>10.776999</v>
      </c>
      <c r="C4" s="2">
        <v>24.71191</v>
      </c>
      <c r="D4" s="3"/>
      <c r="E4" s="4">
        <f t="shared" ref="E4:E11" si="1">C4-B4</f>
        <v>13.934911</v>
      </c>
      <c r="G4" s="5">
        <f t="shared" si="0"/>
        <v>-1.2864019999999989</v>
      </c>
      <c r="I4" s="3"/>
      <c r="J4" s="3"/>
      <c r="L4" s="3"/>
      <c r="N4" s="3"/>
      <c r="O4" s="3"/>
      <c r="Q4" s="10">
        <f>M6/$O$3</f>
        <v>0.64347898292415273</v>
      </c>
    </row>
    <row r="5" spans="1:19" ht="16" thickBot="1">
      <c r="B5" s="2">
        <v>10.821116</v>
      </c>
      <c r="C5" s="2">
        <v>24.135777999999998</v>
      </c>
      <c r="D5" s="3"/>
      <c r="E5" s="4">
        <f t="shared" si="1"/>
        <v>13.314661999999998</v>
      </c>
      <c r="G5" s="5">
        <f t="shared" si="0"/>
        <v>-0.44839200000000012</v>
      </c>
      <c r="I5" s="3"/>
      <c r="J5" s="3"/>
      <c r="L5" s="3"/>
      <c r="N5" s="3"/>
      <c r="O5" s="3"/>
      <c r="Q5" s="11">
        <f>M9/$O$3</f>
        <v>0.25668364259796894</v>
      </c>
    </row>
    <row r="6" spans="1:19">
      <c r="B6" s="2">
        <v>10.782387</v>
      </c>
      <c r="C6" s="2">
        <v>24.529108000000001</v>
      </c>
      <c r="D6" s="3"/>
      <c r="E6" s="4">
        <f t="shared" si="1"/>
        <v>13.746721000000001</v>
      </c>
      <c r="F6" s="3"/>
      <c r="G6" s="5">
        <f t="shared" si="0"/>
        <v>2.8510290000000005</v>
      </c>
      <c r="H6" s="5">
        <f>AVERAGE(G6:G8)</f>
        <v>1.669986999999999</v>
      </c>
      <c r="I6" s="3"/>
      <c r="J6" s="3"/>
      <c r="K6" s="4">
        <f>H6-$I$3</f>
        <v>0.12680366666666631</v>
      </c>
      <c r="L6" s="3"/>
      <c r="M6" s="3">
        <f>POWER(2,-K6)</f>
        <v>0.91585831516925942</v>
      </c>
      <c r="N6" s="3"/>
      <c r="O6" s="3"/>
    </row>
    <row r="7" spans="1:19">
      <c r="B7" s="2">
        <v>11.266887000000001</v>
      </c>
      <c r="C7" s="2">
        <v>24.622637000000001</v>
      </c>
      <c r="D7" s="3"/>
      <c r="E7" s="4">
        <f t="shared" si="1"/>
        <v>13.35575</v>
      </c>
      <c r="F7" s="3"/>
      <c r="G7" s="5">
        <f t="shared" si="0"/>
        <v>0.2170369999999977</v>
      </c>
      <c r="I7" s="3"/>
      <c r="J7" s="3"/>
      <c r="K7" s="3"/>
      <c r="L7" s="3"/>
      <c r="M7" s="3"/>
      <c r="N7" s="3"/>
      <c r="O7" s="3"/>
    </row>
    <row r="8" spans="1:19">
      <c r="B8" s="2">
        <v>11.348571</v>
      </c>
      <c r="C8" s="2">
        <v>23.996784000000002</v>
      </c>
      <c r="D8" s="3"/>
      <c r="E8" s="4">
        <f t="shared" si="1"/>
        <v>12.648213000000002</v>
      </c>
      <c r="F8" s="3"/>
      <c r="G8" s="5">
        <f t="shared" si="0"/>
        <v>1.9418949999999988</v>
      </c>
      <c r="I8" s="3"/>
      <c r="J8" s="3"/>
      <c r="K8" s="3"/>
      <c r="L8" s="3"/>
      <c r="M8" s="3"/>
      <c r="N8" s="3"/>
      <c r="O8" s="3"/>
    </row>
    <row r="9" spans="1:19">
      <c r="B9" s="2">
        <v>10.642554000000001</v>
      </c>
      <c r="C9" s="2">
        <v>24.06616</v>
      </c>
      <c r="D9" s="3"/>
      <c r="E9" s="4">
        <f t="shared" si="1"/>
        <v>13.423605999999999</v>
      </c>
      <c r="F9" s="3"/>
      <c r="G9" s="5">
        <f t="shared" si="0"/>
        <v>3.2247920000000008</v>
      </c>
      <c r="H9" s="5">
        <f>AVERAGE(G9:G11)</f>
        <v>2.9958886666666658</v>
      </c>
      <c r="I9" s="3"/>
      <c r="J9" s="3"/>
      <c r="K9" s="4">
        <f>H9-$I$3</f>
        <v>1.4527053333333331</v>
      </c>
      <c r="L9" s="3"/>
      <c r="M9" s="3">
        <f>POWER(2,-K9)</f>
        <v>0.36533570587338654</v>
      </c>
      <c r="N9" s="3"/>
      <c r="O9" s="3"/>
    </row>
    <row r="10" spans="1:19">
      <c r="B10" s="2">
        <v>11.391590000000001</v>
      </c>
      <c r="C10" s="2">
        <v>24.5745</v>
      </c>
      <c r="D10" s="3"/>
      <c r="E10" s="4">
        <f t="shared" si="1"/>
        <v>13.18291</v>
      </c>
      <c r="F10" s="3"/>
      <c r="G10" s="5">
        <f t="shared" si="0"/>
        <v>3.2812059999999974</v>
      </c>
      <c r="I10" s="3"/>
      <c r="J10" s="3"/>
      <c r="K10" s="3"/>
      <c r="L10" s="3"/>
      <c r="M10" s="2"/>
      <c r="N10" s="3"/>
      <c r="O10" s="6"/>
    </row>
    <row r="11" spans="1:19">
      <c r="B11" s="2">
        <v>10.854936</v>
      </c>
      <c r="C11" s="2">
        <v>24.301773000000001</v>
      </c>
      <c r="D11" s="3"/>
      <c r="E11" s="4">
        <f t="shared" si="1"/>
        <v>13.446837</v>
      </c>
      <c r="F11" s="3"/>
      <c r="G11" s="5">
        <f t="shared" si="0"/>
        <v>2.4816679999999991</v>
      </c>
      <c r="I11" s="3"/>
      <c r="J11" s="3"/>
      <c r="K11" s="3"/>
      <c r="L11" s="3"/>
      <c r="M11" s="2"/>
      <c r="N11" s="3"/>
      <c r="O11" s="6"/>
    </row>
    <row r="12" spans="1:19">
      <c r="I12" s="3"/>
      <c r="J12" s="3"/>
      <c r="K12" s="3"/>
      <c r="L12" s="3"/>
      <c r="M12" s="2"/>
      <c r="N12" s="3"/>
      <c r="O12" s="6"/>
    </row>
    <row r="13" spans="1:19">
      <c r="A13" t="s">
        <v>66</v>
      </c>
      <c r="B13" s="2">
        <v>12.618933999999999</v>
      </c>
      <c r="C13" s="2">
        <v>27.318442999999998</v>
      </c>
      <c r="D13" s="3"/>
      <c r="E13" s="4">
        <f t="shared" ref="E13:E21" si="2">C13-B13</f>
        <v>14.699508999999999</v>
      </c>
      <c r="I13" s="3"/>
      <c r="M13" s="2"/>
      <c r="N13" s="3"/>
      <c r="O13" s="6"/>
    </row>
    <row r="14" spans="1:19">
      <c r="B14" s="2">
        <v>15.059837999999999</v>
      </c>
      <c r="C14" s="2">
        <v>27.708347</v>
      </c>
      <c r="D14" s="3"/>
      <c r="E14" s="4">
        <f t="shared" si="2"/>
        <v>12.648509000000001</v>
      </c>
      <c r="M14" s="2"/>
      <c r="N14" s="3"/>
      <c r="O14" s="6"/>
    </row>
    <row r="15" spans="1:19">
      <c r="B15" s="2">
        <v>15.307283</v>
      </c>
      <c r="C15" s="2">
        <v>28.173552999999998</v>
      </c>
      <c r="D15" s="3"/>
      <c r="E15" s="4">
        <f t="shared" si="2"/>
        <v>12.866269999999998</v>
      </c>
      <c r="M15" s="2"/>
      <c r="N15" s="3"/>
      <c r="O15" s="6"/>
    </row>
    <row r="16" spans="1:19">
      <c r="B16" s="2">
        <v>15.967079999999999</v>
      </c>
      <c r="C16" s="2">
        <v>32.564830000000001</v>
      </c>
      <c r="D16" s="3"/>
      <c r="E16" s="4">
        <f t="shared" si="2"/>
        <v>16.597750000000001</v>
      </c>
      <c r="L16" s="3"/>
      <c r="M16" s="2"/>
      <c r="N16" s="3"/>
      <c r="O16" s="6"/>
    </row>
    <row r="17" spans="1:19">
      <c r="B17" s="2">
        <v>16.2361</v>
      </c>
      <c r="C17" s="2">
        <v>29.808886999999999</v>
      </c>
      <c r="D17" s="3"/>
      <c r="E17" s="4">
        <f t="shared" si="2"/>
        <v>13.572786999999998</v>
      </c>
      <c r="L17" s="3"/>
      <c r="M17" s="2"/>
      <c r="N17" s="3"/>
      <c r="O17" s="6"/>
    </row>
    <row r="18" spans="1:19">
      <c r="B18" s="2">
        <v>16.761389999999999</v>
      </c>
      <c r="C18" s="2">
        <v>31.351497999999999</v>
      </c>
      <c r="D18" s="3"/>
      <c r="E18" s="4">
        <f t="shared" si="2"/>
        <v>14.590108000000001</v>
      </c>
      <c r="H18" s="3"/>
      <c r="I18" s="3"/>
      <c r="J18" s="2"/>
      <c r="L18" s="3"/>
      <c r="M18" s="2"/>
      <c r="N18" s="3"/>
      <c r="O18" s="6"/>
    </row>
    <row r="19" spans="1:19">
      <c r="B19" s="2">
        <v>14.103315</v>
      </c>
      <c r="C19" s="2">
        <v>30.751712999999999</v>
      </c>
      <c r="D19" s="3"/>
      <c r="E19" s="4">
        <f t="shared" si="2"/>
        <v>16.648398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9">
      <c r="B20" s="2">
        <v>14.139718</v>
      </c>
      <c r="C20" s="2">
        <v>30.603833999999999</v>
      </c>
      <c r="D20" s="3"/>
      <c r="E20" s="4">
        <f t="shared" si="2"/>
        <v>16.464115999999997</v>
      </c>
      <c r="F20" s="3"/>
      <c r="G20" s="7"/>
      <c r="H20" s="3"/>
      <c r="I20" s="3"/>
      <c r="J20" s="3"/>
      <c r="K20" s="3"/>
      <c r="L20" s="3"/>
      <c r="M20" s="3"/>
      <c r="N20" s="3"/>
      <c r="O20" s="3"/>
    </row>
    <row r="21" spans="1:19">
      <c r="B21" s="2">
        <v>13.819424</v>
      </c>
      <c r="C21" s="2">
        <v>29.747928999999999</v>
      </c>
      <c r="D21" s="3"/>
      <c r="E21" s="4">
        <f t="shared" si="2"/>
        <v>15.928504999999999</v>
      </c>
      <c r="F21" s="3"/>
      <c r="G21" s="7"/>
      <c r="H21" s="3"/>
      <c r="I21" s="3"/>
      <c r="J21" s="3"/>
      <c r="K21" s="3"/>
      <c r="L21" s="8"/>
      <c r="M21" s="3"/>
      <c r="N21" s="3"/>
      <c r="O21" s="3"/>
    </row>
    <row r="22" spans="1:19">
      <c r="F22" s="3"/>
      <c r="G22" s="7"/>
      <c r="H22" s="3"/>
      <c r="I22" s="3"/>
      <c r="J22" s="3"/>
      <c r="K22" s="3"/>
      <c r="L22" s="8"/>
      <c r="M22" s="3"/>
      <c r="N22" s="3"/>
      <c r="O22" s="3"/>
    </row>
    <row r="23" spans="1:19">
      <c r="B23" s="4"/>
      <c r="C23" s="4"/>
      <c r="D23" s="3"/>
      <c r="E23" s="3"/>
      <c r="F23" s="3"/>
      <c r="G23" s="8"/>
      <c r="H23" s="3"/>
      <c r="I23" s="3"/>
      <c r="J23" s="3"/>
      <c r="K23" s="3"/>
      <c r="L23" s="8"/>
      <c r="M23" s="3"/>
      <c r="N23" s="3"/>
      <c r="O23" s="3"/>
    </row>
    <row r="24" spans="1:19">
      <c r="B24" s="2"/>
      <c r="C24" s="2"/>
      <c r="D24" s="3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9" ht="16" thickBot="1">
      <c r="A25" t="s">
        <v>65</v>
      </c>
      <c r="B25" s="2"/>
      <c r="C25" s="2"/>
      <c r="D25" s="3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9">
      <c r="A26" t="s">
        <v>64</v>
      </c>
      <c r="B26" s="2">
        <v>13.866277999999999</v>
      </c>
      <c r="C26" s="2">
        <v>30.179186000000001</v>
      </c>
      <c r="D26" s="3"/>
      <c r="E26" s="4">
        <f>C26-B26</f>
        <v>16.312908</v>
      </c>
      <c r="G26" s="5">
        <f>E35-E26</f>
        <v>1.8440943344895473</v>
      </c>
      <c r="H26" s="5">
        <f>AVERAGE(G26:G28)</f>
        <v>1.3647636678228807</v>
      </c>
      <c r="J26" s="3"/>
      <c r="K26" s="4">
        <f>H26-$I$3</f>
        <v>-0.17841966551045196</v>
      </c>
      <c r="L26" s="3"/>
      <c r="M26" s="3">
        <f>POWER(2,-K26)</f>
        <v>1.1316435987396387</v>
      </c>
      <c r="N26" s="3"/>
      <c r="O26" s="3"/>
      <c r="Q26" s="9">
        <f>M26/$O$3</f>
        <v>0.79508899999999938</v>
      </c>
      <c r="S26" t="s">
        <v>12</v>
      </c>
    </row>
    <row r="27" spans="1:19">
      <c r="B27" s="2">
        <v>13.976922</v>
      </c>
      <c r="C27" s="2">
        <v>29.753606999999999</v>
      </c>
      <c r="D27" s="3"/>
      <c r="E27" s="4">
        <f t="shared" ref="E27:E43" si="3">C27-B27</f>
        <v>15.776684999999999</v>
      </c>
      <c r="G27" s="5">
        <f t="shared" ref="G27:G34" si="4">E36-E27</f>
        <v>1.7620153344895488</v>
      </c>
      <c r="J27" s="4"/>
      <c r="L27" s="3"/>
      <c r="N27" s="3"/>
      <c r="O27" s="3"/>
      <c r="Q27" s="10">
        <f>M29/$O$3</f>
        <v>1.1712400000000005</v>
      </c>
    </row>
    <row r="28" spans="1:19" ht="16" thickBot="1">
      <c r="B28" s="2">
        <v>14.089872</v>
      </c>
      <c r="C28" s="2">
        <v>31.500143000000001</v>
      </c>
      <c r="D28" s="3"/>
      <c r="E28" s="4">
        <f t="shared" si="3"/>
        <v>17.410271000000002</v>
      </c>
      <c r="G28" s="5">
        <f t="shared" si="4"/>
        <v>0.48818133448954626</v>
      </c>
      <c r="J28" s="4"/>
      <c r="L28" s="3"/>
      <c r="N28" s="4"/>
      <c r="O28" s="2"/>
      <c r="Q28" s="11">
        <f>M32/$O$3</f>
        <v>0.87449000000000032</v>
      </c>
    </row>
    <row r="29" spans="1:19">
      <c r="B29" s="2">
        <v>14.094313</v>
      </c>
      <c r="C29" s="2">
        <v>30.452593</v>
      </c>
      <c r="D29" s="3"/>
      <c r="E29" s="4">
        <f t="shared" si="3"/>
        <v>16.358280000000001</v>
      </c>
      <c r="G29" s="5">
        <f t="shared" si="4"/>
        <v>0.47319953661738268</v>
      </c>
      <c r="H29" s="5">
        <f>AVERAGE(G29:G31)</f>
        <v>0.80591520328405153</v>
      </c>
      <c r="J29" s="4"/>
      <c r="K29" s="4">
        <f>H29-$I$3</f>
        <v>-0.73726813004928116</v>
      </c>
      <c r="M29" s="3">
        <f>POWER(2,-K29)</f>
        <v>1.6670162064722516</v>
      </c>
      <c r="N29" s="4"/>
      <c r="O29" s="2"/>
    </row>
    <row r="30" spans="1:19">
      <c r="B30" s="2">
        <v>13.957003</v>
      </c>
      <c r="C30" s="2">
        <v>30.741499000000001</v>
      </c>
      <c r="D30" s="3"/>
      <c r="E30" s="4">
        <f t="shared" si="3"/>
        <v>16.784496000000001</v>
      </c>
      <c r="G30" s="5">
        <f t="shared" si="4"/>
        <v>0.84307553661738766</v>
      </c>
    </row>
    <row r="31" spans="1:19">
      <c r="B31" s="2">
        <v>13.899322</v>
      </c>
      <c r="C31" s="2">
        <v>30.540151999999999</v>
      </c>
      <c r="D31" s="3"/>
      <c r="E31" s="4">
        <f t="shared" si="3"/>
        <v>16.640830000000001</v>
      </c>
      <c r="G31" s="5">
        <f t="shared" si="4"/>
        <v>1.1014705366173843</v>
      </c>
    </row>
    <row r="32" spans="1:19">
      <c r="B32" s="2">
        <v>13.790581</v>
      </c>
      <c r="C32" s="2">
        <v>30.975286000000001</v>
      </c>
      <c r="D32" s="2"/>
      <c r="E32" s="4">
        <f t="shared" si="3"/>
        <v>17.184705000000001</v>
      </c>
      <c r="G32" s="5">
        <f t="shared" si="4"/>
        <v>1.2549674750873692</v>
      </c>
      <c r="H32" s="5">
        <f>AVERAGE(G32:G34)</f>
        <v>1.2274381417540319</v>
      </c>
      <c r="K32" s="4">
        <f>H32-$I$3</f>
        <v>-0.31574519157930081</v>
      </c>
      <c r="M32" s="3">
        <f>POWER(2,-K32)</f>
        <v>1.2446543854358794</v>
      </c>
    </row>
    <row r="33" spans="1:19">
      <c r="B33" s="2">
        <v>13.806903</v>
      </c>
      <c r="C33" s="2">
        <v>30.545214000000001</v>
      </c>
      <c r="D33" s="2"/>
      <c r="E33" s="4">
        <f t="shared" si="3"/>
        <v>16.738311000000003</v>
      </c>
      <c r="G33" s="5">
        <f t="shared" si="4"/>
        <v>1.3120684750873579</v>
      </c>
    </row>
    <row r="34" spans="1:19">
      <c r="B34" s="2">
        <v>13.929296000000001</v>
      </c>
      <c r="C34" s="2">
        <v>29.937052000000001</v>
      </c>
      <c r="D34" s="2"/>
      <c r="E34" s="4">
        <f t="shared" si="3"/>
        <v>16.007756000000001</v>
      </c>
      <c r="G34" s="5">
        <f t="shared" si="4"/>
        <v>1.1152784750873685</v>
      </c>
    </row>
    <row r="35" spans="1:19">
      <c r="A35" t="s">
        <v>66</v>
      </c>
      <c r="B35" s="2">
        <v>13.798178</v>
      </c>
      <c r="C35" s="2">
        <v>31.955180334489548</v>
      </c>
      <c r="D35" s="2"/>
      <c r="E35" s="4">
        <f t="shared" si="3"/>
        <v>18.157002334489547</v>
      </c>
      <c r="G35" s="5"/>
    </row>
    <row r="36" spans="1:19">
      <c r="B36" s="2">
        <v>13.944354000000001</v>
      </c>
      <c r="C36" s="2">
        <v>31.483054334489548</v>
      </c>
      <c r="D36" s="2"/>
      <c r="E36" s="4">
        <f t="shared" si="3"/>
        <v>17.538700334489548</v>
      </c>
    </row>
    <row r="37" spans="1:19">
      <c r="B37" s="2">
        <v>13.808503999999999</v>
      </c>
      <c r="C37" s="2">
        <v>31.706956334489547</v>
      </c>
      <c r="D37" s="2"/>
      <c r="E37" s="4">
        <f t="shared" si="3"/>
        <v>17.898452334489548</v>
      </c>
    </row>
    <row r="38" spans="1:19">
      <c r="B38" s="2">
        <v>12.852332000000001</v>
      </c>
      <c r="C38" s="2">
        <v>29.683811536617384</v>
      </c>
      <c r="D38" s="3"/>
      <c r="E38" s="4">
        <f t="shared" si="3"/>
        <v>16.831479536617383</v>
      </c>
      <c r="H38" s="3"/>
      <c r="I38" s="3"/>
    </row>
    <row r="39" spans="1:19">
      <c r="B39" s="2">
        <v>12.739642999999999</v>
      </c>
      <c r="C39" s="2">
        <v>30.367214536617386</v>
      </c>
      <c r="D39" s="3"/>
      <c r="E39" s="4">
        <f t="shared" si="3"/>
        <v>17.627571536617388</v>
      </c>
      <c r="F39" s="3"/>
      <c r="G39" s="3"/>
      <c r="H39" s="3"/>
      <c r="I39" s="3"/>
    </row>
    <row r="40" spans="1:19">
      <c r="B40" s="2">
        <v>12.634482999999999</v>
      </c>
      <c r="C40" s="2">
        <v>30.376783536617385</v>
      </c>
      <c r="D40" s="3"/>
      <c r="E40" s="4">
        <f t="shared" si="3"/>
        <v>17.742300536617385</v>
      </c>
      <c r="F40" s="3"/>
      <c r="G40" s="3"/>
      <c r="H40" s="3"/>
      <c r="I40" s="3"/>
    </row>
    <row r="41" spans="1:19">
      <c r="B41" s="2">
        <v>14.286184</v>
      </c>
      <c r="C41" s="2">
        <v>32.725856475087369</v>
      </c>
      <c r="D41" s="3"/>
      <c r="E41" s="4">
        <f t="shared" si="3"/>
        <v>18.43967247508737</v>
      </c>
      <c r="F41" s="3"/>
      <c r="G41" s="3"/>
      <c r="H41" s="3"/>
      <c r="I41" s="3"/>
    </row>
    <row r="42" spans="1:19">
      <c r="B42" s="2">
        <v>14.358015</v>
      </c>
      <c r="C42" s="2">
        <v>32.408394475087363</v>
      </c>
      <c r="D42" s="3"/>
      <c r="E42" s="4">
        <f t="shared" si="3"/>
        <v>18.050379475087361</v>
      </c>
      <c r="F42" s="3"/>
      <c r="G42" s="3"/>
      <c r="H42" s="3"/>
      <c r="I42" s="3"/>
    </row>
    <row r="43" spans="1:19">
      <c r="B43" s="2">
        <v>14.258488</v>
      </c>
      <c r="C43" s="2">
        <v>31.381522475087369</v>
      </c>
      <c r="D43" s="3"/>
      <c r="E43" s="4">
        <f t="shared" si="3"/>
        <v>17.123034475087369</v>
      </c>
      <c r="F43" s="3"/>
      <c r="G43" s="3"/>
      <c r="H43" s="3"/>
      <c r="I43" s="3"/>
    </row>
    <row r="45" spans="1:19" ht="16" thickBot="1">
      <c r="A45" t="s">
        <v>13</v>
      </c>
    </row>
    <row r="46" spans="1:19">
      <c r="A46" t="s">
        <v>64</v>
      </c>
      <c r="B46" s="2">
        <v>11.496608999999999</v>
      </c>
      <c r="C46" s="2">
        <v>24.952814</v>
      </c>
      <c r="D46" s="3"/>
      <c r="E46" s="4">
        <f t="shared" ref="E46:E63" si="5">C46-B46</f>
        <v>13.456205000000001</v>
      </c>
      <c r="F46" s="3"/>
      <c r="G46" s="4" t="s">
        <v>68</v>
      </c>
      <c r="H46" s="4">
        <f>AVERAGE(G46:G48)</f>
        <v>-2.0306940000000013</v>
      </c>
      <c r="K46" s="4">
        <f>H46-$I$3</f>
        <v>-3.5738773333333338</v>
      </c>
      <c r="L46" s="3"/>
      <c r="M46" s="3">
        <f>POWER(2,-K46)</f>
        <v>11.908149495322736</v>
      </c>
      <c r="Q46" s="9">
        <f>M46/$O$3</f>
        <v>8.3666259276609889</v>
      </c>
      <c r="S46" t="s">
        <v>13</v>
      </c>
    </row>
    <row r="47" spans="1:19">
      <c r="B47" s="2">
        <v>11.431483</v>
      </c>
      <c r="C47" s="2">
        <v>25.409592</v>
      </c>
      <c r="D47" s="3"/>
      <c r="E47" s="4">
        <f>C47-B47</f>
        <v>13.978109</v>
      </c>
      <c r="F47" s="3"/>
      <c r="G47" s="4">
        <f t="shared" ref="G47:G52" si="6">E57-E47</f>
        <v>-5.2953259999999993</v>
      </c>
      <c r="K47" s="4">
        <f>H48-$I$3</f>
        <v>-3.1747436666666649</v>
      </c>
      <c r="L47" s="3"/>
      <c r="M47" s="3">
        <f>POWER(2,-K47)</f>
        <v>9.0301106553964683</v>
      </c>
      <c r="Q47" s="10">
        <f t="shared" ref="Q47:Q48" si="7">M47/$O$3</f>
        <v>6.3445254838934364</v>
      </c>
    </row>
    <row r="48" spans="1:19" ht="16" thickBot="1">
      <c r="B48" s="2">
        <v>11.767994</v>
      </c>
      <c r="C48" s="2">
        <v>25.324950000000001</v>
      </c>
      <c r="D48" s="3"/>
      <c r="E48" s="4">
        <f t="shared" si="5"/>
        <v>13.556956000000001</v>
      </c>
      <c r="F48" s="3"/>
      <c r="G48" s="4">
        <f t="shared" si="6"/>
        <v>1.2339379999999966</v>
      </c>
      <c r="H48" s="4">
        <f>AVERAGE(G49:G51)</f>
        <v>-1.6315603333333322</v>
      </c>
      <c r="K48" s="4">
        <f>H51-$I$3</f>
        <v>-3.2375338333333348</v>
      </c>
      <c r="L48" s="3"/>
      <c r="M48" s="3">
        <f t="shared" ref="M48" si="8">POWER(2,-K48)</f>
        <v>9.431804621042664</v>
      </c>
      <c r="Q48" s="11">
        <f t="shared" si="7"/>
        <v>6.6267543179604331</v>
      </c>
    </row>
    <row r="49" spans="1:9">
      <c r="B49" s="2">
        <v>10.499547</v>
      </c>
      <c r="C49" s="2">
        <v>24.736222999999999</v>
      </c>
      <c r="D49" s="3"/>
      <c r="E49" s="4">
        <f>C49-B49</f>
        <v>14.236675999999999</v>
      </c>
      <c r="F49" s="3"/>
      <c r="G49" s="4">
        <f t="shared" si="6"/>
        <v>-2.5396079999999976</v>
      </c>
      <c r="H49" s="3"/>
      <c r="I49" s="3"/>
    </row>
    <row r="50" spans="1:9">
      <c r="B50" s="2">
        <v>11.442297999999999</v>
      </c>
      <c r="C50" s="2">
        <v>24.638123</v>
      </c>
      <c r="D50" s="3"/>
      <c r="E50" s="4">
        <f>C50-B50</f>
        <v>13.195825000000001</v>
      </c>
      <c r="F50" s="3"/>
      <c r="G50" s="4">
        <f t="shared" si="6"/>
        <v>-0.89711900000000178</v>
      </c>
      <c r="H50" s="3"/>
      <c r="I50" s="4"/>
    </row>
    <row r="51" spans="1:9">
      <c r="B51" s="2">
        <v>10.749993</v>
      </c>
      <c r="C51" s="2">
        <v>24.717563999999999</v>
      </c>
      <c r="D51" s="3"/>
      <c r="E51" s="4">
        <f>C51-B51</f>
        <v>13.967571</v>
      </c>
      <c r="F51" s="3"/>
      <c r="G51" s="4">
        <f t="shared" si="6"/>
        <v>-1.4579539999999973</v>
      </c>
      <c r="H51" s="4">
        <f>AVERAGE(G52:G53)</f>
        <v>-1.6943505000000023</v>
      </c>
      <c r="I51" s="4"/>
    </row>
    <row r="52" spans="1:9">
      <c r="B52" s="2">
        <v>10.458481000000001</v>
      </c>
      <c r="C52" s="2">
        <v>23.977008999999999</v>
      </c>
      <c r="D52" s="3"/>
      <c r="E52" s="4">
        <f>C52-B52</f>
        <v>13.518527999999998</v>
      </c>
      <c r="F52" s="3"/>
      <c r="G52" s="4">
        <f t="shared" si="6"/>
        <v>-1.3270150000000012</v>
      </c>
      <c r="H52" s="3"/>
      <c r="I52" s="4"/>
    </row>
    <row r="53" spans="1:9">
      <c r="B53" s="2">
        <v>11.649430000000001</v>
      </c>
      <c r="C53" s="2">
        <v>24.004372</v>
      </c>
      <c r="D53" s="3"/>
      <c r="E53" s="4">
        <f t="shared" si="5"/>
        <v>12.354941999999999</v>
      </c>
      <c r="F53" s="3"/>
      <c r="G53" s="4">
        <f>E63-E54</f>
        <v>-2.0616860000000035</v>
      </c>
      <c r="H53" s="3"/>
      <c r="I53" s="4"/>
    </row>
    <row r="54" spans="1:9">
      <c r="B54" s="2">
        <v>10.914018</v>
      </c>
      <c r="C54" s="2">
        <v>24.243048000000002</v>
      </c>
      <c r="D54" s="3"/>
      <c r="E54" s="4">
        <f t="shared" si="5"/>
        <v>13.329030000000001</v>
      </c>
      <c r="F54" s="3"/>
      <c r="G54" s="4" t="s">
        <v>68</v>
      </c>
      <c r="H54" s="3"/>
      <c r="I54" s="4"/>
    </row>
    <row r="55" spans="1:9">
      <c r="B55" s="2"/>
      <c r="C55" s="3"/>
      <c r="D55" s="3"/>
      <c r="E55" s="4"/>
      <c r="F55" s="3"/>
      <c r="G55" s="4"/>
      <c r="H55" s="3"/>
      <c r="I55" s="3"/>
    </row>
    <row r="56" spans="1:9">
      <c r="A56" t="s">
        <v>66</v>
      </c>
      <c r="B56" s="4" t="s">
        <v>68</v>
      </c>
      <c r="F56" s="3"/>
      <c r="G56" s="4"/>
      <c r="H56" s="3"/>
      <c r="I56" s="4"/>
    </row>
    <row r="57" spans="1:9">
      <c r="B57" s="2">
        <v>23.004878999999999</v>
      </c>
      <c r="C57" s="2">
        <v>31.687662</v>
      </c>
      <c r="D57" s="3"/>
      <c r="E57" s="4">
        <f t="shared" ref="E57:E62" si="9">C57-B57</f>
        <v>8.6827830000000006</v>
      </c>
      <c r="F57" s="3"/>
      <c r="G57" s="4"/>
      <c r="H57" s="3"/>
      <c r="I57" s="4"/>
    </row>
    <row r="58" spans="1:9">
      <c r="B58" s="2">
        <v>22.876873</v>
      </c>
      <c r="C58" s="2">
        <v>37.667766999999998</v>
      </c>
      <c r="D58" s="3"/>
      <c r="E58" s="4">
        <f t="shared" si="9"/>
        <v>14.790893999999998</v>
      </c>
      <c r="F58" s="3"/>
      <c r="G58" s="4"/>
      <c r="H58" s="3"/>
      <c r="I58" s="3"/>
    </row>
    <row r="59" spans="1:9">
      <c r="B59" s="2">
        <v>18.667750999999999</v>
      </c>
      <c r="C59" s="2">
        <v>30.364819000000001</v>
      </c>
      <c r="D59" s="3"/>
      <c r="E59" s="4">
        <f t="shared" si="9"/>
        <v>11.697068000000002</v>
      </c>
      <c r="F59" s="3"/>
      <c r="G59" s="4"/>
      <c r="H59" s="3"/>
      <c r="I59" s="3"/>
    </row>
    <row r="60" spans="1:9">
      <c r="B60" s="2">
        <v>19.127493000000001</v>
      </c>
      <c r="C60" s="2">
        <v>31.426199</v>
      </c>
      <c r="D60" s="3"/>
      <c r="E60" s="4">
        <f t="shared" si="9"/>
        <v>12.298705999999999</v>
      </c>
      <c r="F60" s="3"/>
      <c r="G60" s="4"/>
      <c r="H60" s="3"/>
      <c r="I60" s="3"/>
    </row>
    <row r="61" spans="1:9">
      <c r="B61" s="2">
        <v>19.039912999999999</v>
      </c>
      <c r="C61" s="2">
        <v>31.549530000000001</v>
      </c>
      <c r="D61" s="3"/>
      <c r="E61" s="4">
        <f t="shared" si="9"/>
        <v>12.509617000000002</v>
      </c>
      <c r="F61" s="3"/>
      <c r="G61" s="4"/>
      <c r="H61" s="3"/>
      <c r="I61" s="3"/>
    </row>
    <row r="62" spans="1:9">
      <c r="B62" s="2">
        <v>21.122803000000001</v>
      </c>
      <c r="C62" s="2">
        <v>33.314315999999998</v>
      </c>
      <c r="D62" s="3"/>
      <c r="E62" s="4">
        <f t="shared" si="9"/>
        <v>12.191512999999997</v>
      </c>
      <c r="F62" s="3"/>
      <c r="G62" s="4"/>
      <c r="H62" s="3"/>
      <c r="I62" s="3"/>
    </row>
    <row r="63" spans="1:9">
      <c r="B63" s="2">
        <v>20.500996000000001</v>
      </c>
      <c r="C63" s="2">
        <v>31.768339999999998</v>
      </c>
      <c r="D63" s="3"/>
      <c r="E63" s="4">
        <f t="shared" si="5"/>
        <v>11.267343999999998</v>
      </c>
      <c r="F63" s="3"/>
      <c r="G63" s="4"/>
      <c r="H63" s="3"/>
      <c r="I63" s="3"/>
    </row>
    <row r="64" spans="1:9">
      <c r="B64" s="4" t="s">
        <v>68</v>
      </c>
    </row>
    <row r="66" spans="1:19" ht="16" thickBot="1">
      <c r="A66" t="s">
        <v>14</v>
      </c>
    </row>
    <row r="67" spans="1:19">
      <c r="A67" t="s">
        <v>64</v>
      </c>
      <c r="B67">
        <v>10.577866</v>
      </c>
      <c r="C67">
        <v>24.457718</v>
      </c>
      <c r="E67" s="4">
        <f>C67-B67</f>
        <v>13.879852</v>
      </c>
      <c r="F67" s="3"/>
      <c r="G67" s="4">
        <f>E77-E67</f>
        <v>-1.7074171547570849</v>
      </c>
      <c r="H67" s="4">
        <f>AVERAGE(G67:G69)</f>
        <v>-1.826316654757085</v>
      </c>
      <c r="K67" s="4">
        <f>H67-$I$3</f>
        <v>-3.3694999880904177</v>
      </c>
      <c r="L67" s="3"/>
      <c r="M67" s="3">
        <f>POWER(2,-K67)</f>
        <v>10.335240017741276</v>
      </c>
      <c r="Q67" s="9">
        <f>M67/$O$3</f>
        <v>7.261505000000005</v>
      </c>
      <c r="S67" t="s">
        <v>14</v>
      </c>
    </row>
    <row r="68" spans="1:19">
      <c r="B68">
        <v>11.058232</v>
      </c>
      <c r="C68">
        <v>24.385470000000002</v>
      </c>
      <c r="D68" s="2"/>
      <c r="E68" s="4">
        <f t="shared" ref="E68:E84" si="10">C68-B68</f>
        <v>13.327238000000001</v>
      </c>
      <c r="F68" s="3"/>
      <c r="G68" s="4">
        <f t="shared" ref="G68:G75" si="11">E78-E68</f>
        <v>-2.4916701547570881</v>
      </c>
      <c r="K68" s="4">
        <f>H70-$I$3</f>
        <v>-3.3110055020687086</v>
      </c>
      <c r="L68" s="3"/>
      <c r="M68" s="3">
        <f>POWER(2,-K68)</f>
        <v>9.9245762314381629</v>
      </c>
      <c r="Q68" s="10">
        <f t="shared" ref="Q68:Q69" si="12">M68/$O$3</f>
        <v>6.972973999999998</v>
      </c>
    </row>
    <row r="69" spans="1:19" ht="16" thickBot="1">
      <c r="B69">
        <v>10.8610735</v>
      </c>
      <c r="C69">
        <v>23.838545</v>
      </c>
      <c r="D69" s="2"/>
      <c r="E69" s="4">
        <f t="shared" si="10"/>
        <v>12.9774715</v>
      </c>
      <c r="F69" s="3"/>
      <c r="G69" s="4">
        <f t="shared" si="11"/>
        <v>-1.2798626547570819</v>
      </c>
      <c r="K69" s="4">
        <f>H73-$I$3</f>
        <v>-3.0657218816959841</v>
      </c>
      <c r="L69" s="3"/>
      <c r="M69" s="3">
        <f t="shared" ref="M69" si="13">POWER(2,-K69)</f>
        <v>8.3728680045152473</v>
      </c>
      <c r="Q69" s="11">
        <f t="shared" si="12"/>
        <v>5.8827490000000058</v>
      </c>
    </row>
    <row r="70" spans="1:19">
      <c r="B70">
        <v>10.413949000000001</v>
      </c>
      <c r="C70">
        <v>23.884627999999999</v>
      </c>
      <c r="D70" s="2"/>
      <c r="E70" s="4">
        <f t="shared" si="10"/>
        <v>13.470678999999999</v>
      </c>
      <c r="F70" s="3"/>
      <c r="G70" s="4">
        <f t="shared" si="11"/>
        <v>-1.6326115020687091</v>
      </c>
      <c r="H70" s="4">
        <f>AVERAGE(G70:G72)</f>
        <v>-1.7678221687353759</v>
      </c>
    </row>
    <row r="71" spans="1:19">
      <c r="B71">
        <v>11.249053</v>
      </c>
      <c r="C71">
        <v>24.460028000000001</v>
      </c>
      <c r="D71" s="2"/>
      <c r="E71" s="4">
        <f t="shared" si="10"/>
        <v>13.210975000000001</v>
      </c>
      <c r="F71" s="3"/>
      <c r="G71" s="4">
        <f t="shared" si="11"/>
        <v>-1.6686415020687111</v>
      </c>
      <c r="H71" s="3"/>
    </row>
    <row r="72" spans="1:19">
      <c r="B72">
        <v>11.217134</v>
      </c>
      <c r="C72">
        <v>24.732354999999998</v>
      </c>
      <c r="D72" s="2"/>
      <c r="E72" s="4">
        <f t="shared" si="10"/>
        <v>13.515220999999999</v>
      </c>
      <c r="F72" s="3"/>
      <c r="G72" s="4">
        <f t="shared" si="11"/>
        <v>-2.0022135020687077</v>
      </c>
      <c r="H72" s="3"/>
    </row>
    <row r="73" spans="1:19">
      <c r="B73">
        <v>11.577857</v>
      </c>
      <c r="C73">
        <v>24.810286999999999</v>
      </c>
      <c r="D73" s="2"/>
      <c r="E73" s="4">
        <f t="shared" si="10"/>
        <v>13.232429999999999</v>
      </c>
      <c r="F73" s="3"/>
      <c r="G73" s="4">
        <f t="shared" si="11"/>
        <v>-1.4857375483626498</v>
      </c>
      <c r="H73" s="4">
        <f>AVERAGE(G73:G75)</f>
        <v>-1.5225385483626515</v>
      </c>
    </row>
    <row r="74" spans="1:19">
      <c r="B74">
        <v>11.335879</v>
      </c>
      <c r="C74">
        <v>24.434856</v>
      </c>
      <c r="D74" s="2"/>
      <c r="E74" s="4">
        <f t="shared" si="10"/>
        <v>13.098977</v>
      </c>
      <c r="F74" s="3"/>
      <c r="G74" s="4">
        <f t="shared" si="11"/>
        <v>-1.2548705483626534</v>
      </c>
      <c r="H74" s="3"/>
    </row>
    <row r="75" spans="1:19">
      <c r="B75">
        <v>11.037554</v>
      </c>
      <c r="C75">
        <v>24.701436999999999</v>
      </c>
      <c r="D75" s="2"/>
      <c r="E75" s="4">
        <f t="shared" si="10"/>
        <v>13.663882999999998</v>
      </c>
      <c r="F75" s="3"/>
      <c r="G75" s="4">
        <f t="shared" si="11"/>
        <v>-1.8270075483626513</v>
      </c>
      <c r="H75" s="3"/>
    </row>
    <row r="76" spans="1:19">
      <c r="D76" s="2"/>
      <c r="E76" s="4"/>
      <c r="F76" s="3"/>
      <c r="G76" s="3"/>
      <c r="H76" s="3"/>
    </row>
    <row r="77" spans="1:19">
      <c r="A77" t="s">
        <v>66</v>
      </c>
      <c r="B77">
        <v>10.644076999999999</v>
      </c>
      <c r="C77">
        <v>22.816511845242914</v>
      </c>
      <c r="E77" s="4">
        <f>C77-B77</f>
        <v>12.172434845242915</v>
      </c>
      <c r="F77" s="3"/>
      <c r="G77" s="3"/>
      <c r="H77" s="3"/>
    </row>
    <row r="78" spans="1:19">
      <c r="B78">
        <v>11.396566</v>
      </c>
      <c r="C78">
        <v>22.232133845242913</v>
      </c>
      <c r="E78" s="4">
        <f t="shared" si="10"/>
        <v>10.835567845242913</v>
      </c>
      <c r="F78" s="3"/>
      <c r="G78" s="3"/>
      <c r="H78" s="3"/>
    </row>
    <row r="79" spans="1:19">
      <c r="B79">
        <v>10.794674000000001</v>
      </c>
      <c r="C79">
        <v>22.492282845242919</v>
      </c>
      <c r="E79" s="4">
        <f t="shared" si="10"/>
        <v>11.697608845242918</v>
      </c>
      <c r="F79" s="3"/>
      <c r="G79" s="3"/>
      <c r="H79" s="3"/>
    </row>
    <row r="80" spans="1:19">
      <c r="B80">
        <v>10.791986</v>
      </c>
      <c r="C80">
        <v>22.630053497931289</v>
      </c>
      <c r="E80" s="4">
        <f t="shared" si="10"/>
        <v>11.83806749793129</v>
      </c>
      <c r="F80" s="3"/>
      <c r="G80" s="3"/>
      <c r="H80" s="3"/>
    </row>
    <row r="81" spans="1:19">
      <c r="B81">
        <v>10.660102</v>
      </c>
      <c r="C81">
        <v>22.20243549793129</v>
      </c>
      <c r="E81" s="4">
        <f t="shared" si="10"/>
        <v>11.54233349793129</v>
      </c>
      <c r="F81" s="3"/>
      <c r="G81" s="3"/>
      <c r="H81" s="3"/>
    </row>
    <row r="82" spans="1:19">
      <c r="B82">
        <v>10.042507000000001</v>
      </c>
      <c r="C82">
        <v>21.555514497931291</v>
      </c>
      <c r="E82" s="4">
        <f t="shared" si="10"/>
        <v>11.513007497931291</v>
      </c>
      <c r="F82" s="3"/>
      <c r="G82" s="3"/>
      <c r="H82" s="3"/>
    </row>
    <row r="83" spans="1:19">
      <c r="B83">
        <v>10.720988</v>
      </c>
      <c r="C83">
        <v>22.467680451637349</v>
      </c>
      <c r="E83" s="4">
        <f t="shared" si="10"/>
        <v>11.746692451637349</v>
      </c>
      <c r="F83" s="3"/>
      <c r="G83" s="3"/>
      <c r="H83" s="3"/>
    </row>
    <row r="84" spans="1:19">
      <c r="B84">
        <v>11.172275000000001</v>
      </c>
      <c r="C84">
        <v>23.016381451637347</v>
      </c>
      <c r="E84" s="4">
        <f t="shared" si="10"/>
        <v>11.844106451637346</v>
      </c>
      <c r="F84" s="3"/>
      <c r="G84" s="3"/>
      <c r="H84" s="3"/>
    </row>
    <row r="85" spans="1:19">
      <c r="B85">
        <v>10.526139000000001</v>
      </c>
      <c r="C85">
        <v>22.363014451637348</v>
      </c>
      <c r="E85" s="4">
        <f>C85-B85</f>
        <v>11.836875451637347</v>
      </c>
      <c r="F85" s="3"/>
      <c r="G85" s="3"/>
      <c r="H85" s="3"/>
    </row>
    <row r="88" spans="1:19" ht="16" thickBot="1">
      <c r="A88" t="s">
        <v>15</v>
      </c>
    </row>
    <row r="89" spans="1:19">
      <c r="A89" t="s">
        <v>64</v>
      </c>
      <c r="B89">
        <v>13.510297</v>
      </c>
      <c r="C89">
        <v>29.937435000000001</v>
      </c>
      <c r="E89" s="4">
        <f>C89-B89</f>
        <v>16.427137999999999</v>
      </c>
      <c r="F89" s="3"/>
      <c r="G89" s="4">
        <f>E99-E89</f>
        <v>-1.0678444152763937</v>
      </c>
      <c r="H89" s="4">
        <f>AVERAGE(G89:G91)</f>
        <v>-0.55749674860972576</v>
      </c>
      <c r="K89" s="4">
        <f>H89-$I$3</f>
        <v>-2.1006800819430582</v>
      </c>
      <c r="L89" s="3"/>
      <c r="M89" s="3">
        <f>POWER(2,-K89)</f>
        <v>4.2891152492194946</v>
      </c>
      <c r="Q89" s="9">
        <f>M89/$O$3</f>
        <v>3.0135179999999977</v>
      </c>
      <c r="S89" t="s">
        <v>15</v>
      </c>
    </row>
    <row r="90" spans="1:19">
      <c r="B90">
        <v>13.506339000000001</v>
      </c>
      <c r="C90">
        <v>29.738627999999999</v>
      </c>
      <c r="E90" s="4">
        <f t="shared" ref="E90:E97" si="14">C90-B90</f>
        <v>16.232288999999998</v>
      </c>
      <c r="F90" s="3"/>
      <c r="G90" s="4">
        <f t="shared" ref="G90:G97" si="15">E100-E90</f>
        <v>-0.17580841527638924</v>
      </c>
      <c r="K90" s="4">
        <f>H92-$I$3</f>
        <v>-2.4788891827330382</v>
      </c>
      <c r="L90" s="3"/>
      <c r="M90" s="3">
        <f>POWER(2,-K90)</f>
        <v>5.5746807321578959</v>
      </c>
      <c r="Q90" s="10">
        <f t="shared" ref="Q90:Q91" si="16">M90/$O$3</f>
        <v>3.9167520000000073</v>
      </c>
    </row>
    <row r="91" spans="1:19" ht="16" thickBot="1">
      <c r="B91">
        <v>13.638294</v>
      </c>
      <c r="C91">
        <v>29.619377</v>
      </c>
      <c r="E91" s="4">
        <f t="shared" si="14"/>
        <v>15.981083</v>
      </c>
      <c r="F91" s="3"/>
      <c r="G91" s="4">
        <f t="shared" si="15"/>
        <v>-0.4288374152763943</v>
      </c>
      <c r="K91" s="4">
        <f>H95-$I$3</f>
        <v>-2.4648224476413603</v>
      </c>
      <c r="L91" s="3"/>
      <c r="M91" s="3">
        <f t="shared" ref="M91" si="17">POWER(2,-K91)</f>
        <v>5.5205899532306173</v>
      </c>
      <c r="Q91" s="11">
        <f t="shared" si="16"/>
        <v>3.8787479999999985</v>
      </c>
    </row>
    <row r="92" spans="1:19">
      <c r="B92">
        <v>13.122235999999999</v>
      </c>
      <c r="C92">
        <v>30.357136000000001</v>
      </c>
      <c r="E92" s="4">
        <f t="shared" si="14"/>
        <v>17.234900000000003</v>
      </c>
      <c r="F92" s="3"/>
      <c r="G92" s="4">
        <f t="shared" si="15"/>
        <v>-0.84396884939970818</v>
      </c>
      <c r="H92" s="4">
        <f>AVERAGE(G92:G94)</f>
        <v>-0.93570584939970536</v>
      </c>
    </row>
    <row r="93" spans="1:19">
      <c r="B93">
        <v>13.163484</v>
      </c>
      <c r="C93">
        <v>30.26783</v>
      </c>
      <c r="E93" s="4">
        <f t="shared" si="14"/>
        <v>17.104346</v>
      </c>
      <c r="F93" s="3"/>
      <c r="G93" s="4">
        <f t="shared" si="15"/>
        <v>-0.82541884939970345</v>
      </c>
      <c r="H93" s="3"/>
    </row>
    <row r="94" spans="1:19">
      <c r="B94">
        <v>12.80494</v>
      </c>
      <c r="C94">
        <v>30.527190000000001</v>
      </c>
      <c r="E94" s="4">
        <f t="shared" si="14"/>
        <v>17.722250000000003</v>
      </c>
      <c r="F94" s="3"/>
      <c r="G94" s="4">
        <f t="shared" si="15"/>
        <v>-1.1377298493997046</v>
      </c>
      <c r="H94" s="3"/>
    </row>
    <row r="95" spans="1:19">
      <c r="B95">
        <v>12.987812</v>
      </c>
      <c r="C95">
        <v>30.923069999999999</v>
      </c>
      <c r="E95" s="4">
        <f t="shared" si="14"/>
        <v>17.935257999999997</v>
      </c>
      <c r="F95" s="3"/>
      <c r="G95" s="4">
        <f t="shared" si="15"/>
        <v>-0.58626278097469253</v>
      </c>
      <c r="H95" s="4">
        <f>AVERAGE(G95:G97)</f>
        <v>-0.92163911430802747</v>
      </c>
    </row>
    <row r="96" spans="1:19">
      <c r="B96">
        <v>12.949400000000001</v>
      </c>
      <c r="C96">
        <v>31.193843999999999</v>
      </c>
      <c r="E96" s="4">
        <f t="shared" si="14"/>
        <v>18.244443999999998</v>
      </c>
      <c r="F96" s="3"/>
      <c r="G96" s="4">
        <f t="shared" si="15"/>
        <v>-0.98006078097469285</v>
      </c>
      <c r="H96" s="3"/>
    </row>
    <row r="97" spans="1:19">
      <c r="B97">
        <v>13.272219</v>
      </c>
      <c r="C97">
        <v>31.310839000000001</v>
      </c>
      <c r="E97" s="4">
        <f t="shared" si="14"/>
        <v>18.038620000000002</v>
      </c>
      <c r="F97" s="3"/>
      <c r="G97" s="4">
        <f t="shared" si="15"/>
        <v>-1.1985937809746972</v>
      </c>
      <c r="H97" s="3"/>
    </row>
    <row r="98" spans="1:19">
      <c r="E98" s="4"/>
      <c r="F98" s="3"/>
      <c r="G98" s="3"/>
      <c r="H98" s="3"/>
    </row>
    <row r="99" spans="1:19">
      <c r="A99" t="s">
        <v>66</v>
      </c>
      <c r="B99">
        <v>13.386680999999999</v>
      </c>
      <c r="C99">
        <v>28.745974584723605</v>
      </c>
      <c r="E99" s="4">
        <f>C99-B99</f>
        <v>15.359293584723606</v>
      </c>
      <c r="F99" s="3"/>
      <c r="G99" s="3"/>
      <c r="H99" s="3"/>
    </row>
    <row r="100" spans="1:19">
      <c r="B100">
        <v>13.361979</v>
      </c>
      <c r="C100">
        <v>29.418459584723607</v>
      </c>
      <c r="E100" s="4">
        <f t="shared" ref="E100:E106" si="18">C100-B100</f>
        <v>16.056480584723609</v>
      </c>
      <c r="F100" s="3"/>
      <c r="G100" s="3"/>
      <c r="H100" s="3"/>
    </row>
    <row r="101" spans="1:19">
      <c r="B101">
        <v>13.504647</v>
      </c>
      <c r="C101">
        <v>29.056892584723606</v>
      </c>
      <c r="E101" s="4">
        <f t="shared" si="18"/>
        <v>15.552245584723606</v>
      </c>
      <c r="F101" s="3"/>
      <c r="G101" s="3"/>
      <c r="H101" s="3"/>
    </row>
    <row r="102" spans="1:19">
      <c r="B102">
        <v>13.355237000000001</v>
      </c>
      <c r="C102">
        <v>29.746168150600298</v>
      </c>
      <c r="E102" s="4">
        <f t="shared" si="18"/>
        <v>16.390931150600295</v>
      </c>
      <c r="F102" s="3"/>
      <c r="G102" s="3"/>
      <c r="H102" s="3"/>
    </row>
    <row r="103" spans="1:19">
      <c r="B103">
        <v>13.305391999999999</v>
      </c>
      <c r="C103">
        <v>29.584319150600297</v>
      </c>
      <c r="E103" s="4">
        <f t="shared" si="18"/>
        <v>16.278927150600296</v>
      </c>
      <c r="F103" s="3"/>
      <c r="G103" s="3"/>
      <c r="H103" s="3"/>
    </row>
    <row r="104" spans="1:19">
      <c r="B104">
        <v>13.447475000000001</v>
      </c>
      <c r="C104">
        <v>30.031995150600299</v>
      </c>
      <c r="E104" s="4">
        <f t="shared" si="18"/>
        <v>16.584520150600298</v>
      </c>
      <c r="F104" s="3"/>
      <c r="G104" s="3"/>
      <c r="H104" s="3"/>
    </row>
    <row r="105" spans="1:19">
      <c r="B105">
        <v>13.877876000000001</v>
      </c>
      <c r="C105">
        <v>31.226871219025305</v>
      </c>
      <c r="E105" s="4">
        <f t="shared" si="18"/>
        <v>17.348995219025305</v>
      </c>
      <c r="F105" s="3"/>
      <c r="G105" s="3"/>
      <c r="H105" s="3"/>
    </row>
    <row r="106" spans="1:19">
      <c r="B106">
        <v>13.828711999999999</v>
      </c>
      <c r="C106">
        <v>31.093095219025304</v>
      </c>
      <c r="E106" s="4">
        <f t="shared" si="18"/>
        <v>17.264383219025305</v>
      </c>
      <c r="F106" s="3"/>
      <c r="G106" s="3"/>
      <c r="H106" s="3"/>
    </row>
    <row r="107" spans="1:19">
      <c r="B107">
        <v>14.007384999999999</v>
      </c>
      <c r="C107">
        <v>30.847411219025304</v>
      </c>
      <c r="E107" s="4">
        <f>C107-B107</f>
        <v>16.840026219025304</v>
      </c>
      <c r="F107" s="3"/>
      <c r="G107" s="3"/>
      <c r="H107" s="3"/>
    </row>
    <row r="109" spans="1:19" ht="16" thickBot="1">
      <c r="A109" t="s">
        <v>16</v>
      </c>
    </row>
    <row r="110" spans="1:19">
      <c r="A110" t="s">
        <v>64</v>
      </c>
      <c r="B110">
        <v>14.097015000000001</v>
      </c>
      <c r="C110">
        <v>24.339115</v>
      </c>
      <c r="E110" s="4">
        <f>C110-B110</f>
        <v>10.242099999999999</v>
      </c>
      <c r="F110" s="3"/>
      <c r="G110" s="4">
        <f>E120-E110</f>
        <v>-1.1384981955073474</v>
      </c>
      <c r="H110" s="4">
        <f>AVERAGE(G110:G112)</f>
        <v>-0.73741519550734758</v>
      </c>
      <c r="K110" s="4">
        <f>H110-$I$3</f>
        <v>-2.28059852884068</v>
      </c>
      <c r="L110" s="3"/>
      <c r="M110" s="3">
        <f>POWER(2,-K110)</f>
        <v>4.8587948808249388</v>
      </c>
      <c r="Q110" s="9">
        <f>M110/$O$3</f>
        <v>3.4137730000000035</v>
      </c>
      <c r="S110" t="s">
        <v>16</v>
      </c>
    </row>
    <row r="111" spans="1:19">
      <c r="B111">
        <v>14.983798999999999</v>
      </c>
      <c r="C111">
        <v>24.388400000000001</v>
      </c>
      <c r="E111" s="4">
        <f t="shared" ref="E111:E118" si="19">C111-B111</f>
        <v>9.4046010000000013</v>
      </c>
      <c r="F111" s="3"/>
      <c r="G111" s="4">
        <f t="shared" ref="G111:G118" si="20">E121-E111</f>
        <v>-0.90148619550735098</v>
      </c>
      <c r="K111" s="4">
        <f>H113-$I$3</f>
        <v>-1.5926490289768456</v>
      </c>
      <c r="L111" s="3"/>
      <c r="M111" s="3">
        <f>POWER(2,-K111)</f>
        <v>3.0160263415909867</v>
      </c>
      <c r="Q111" s="10">
        <f t="shared" ref="Q111:Q112" si="21">M111/$O$3</f>
        <v>2.1190500000000023</v>
      </c>
    </row>
    <row r="112" spans="1:19" ht="16" thickBot="1">
      <c r="B112">
        <v>14.909743000000001</v>
      </c>
      <c r="C112">
        <v>24.761009999999999</v>
      </c>
      <c r="E112" s="4">
        <f t="shared" si="19"/>
        <v>9.8512669999999982</v>
      </c>
      <c r="F112" s="3"/>
      <c r="G112" s="4">
        <f t="shared" si="20"/>
        <v>-0.17226119550734431</v>
      </c>
      <c r="K112" s="4">
        <f>H116-$I$3</f>
        <v>-1.7994912350176329</v>
      </c>
      <c r="L112" s="3"/>
      <c r="M112" s="3">
        <f t="shared" ref="M112" si="22">POWER(2,-K112)</f>
        <v>3.4809744744967075</v>
      </c>
      <c r="Q112" s="11">
        <f t="shared" si="21"/>
        <v>2.445721000000002</v>
      </c>
    </row>
    <row r="113" spans="1:8">
      <c r="B113">
        <v>10.853683999999999</v>
      </c>
      <c r="C113">
        <v>18.689049000000001</v>
      </c>
      <c r="E113" s="4">
        <f t="shared" si="19"/>
        <v>7.8353650000000012</v>
      </c>
      <c r="F113" s="3"/>
      <c r="G113" s="4">
        <f t="shared" si="20"/>
        <v>-7.8720028976848155E-2</v>
      </c>
      <c r="H113" s="4">
        <f>AVERAGE(G113:G115)</f>
        <v>-4.946569564351281E-2</v>
      </c>
    </row>
    <row r="114" spans="1:8">
      <c r="B114">
        <v>11.235360999999999</v>
      </c>
      <c r="C114">
        <v>18.299330000000001</v>
      </c>
      <c r="E114" s="4">
        <f t="shared" si="19"/>
        <v>7.0639690000000019</v>
      </c>
      <c r="F114" s="3"/>
      <c r="G114" s="4">
        <f t="shared" si="20"/>
        <v>1.044795971023154</v>
      </c>
      <c r="H114" s="3"/>
    </row>
    <row r="115" spans="1:8">
      <c r="B115">
        <v>11.077294</v>
      </c>
      <c r="C115">
        <v>18.519728000000001</v>
      </c>
      <c r="E115" s="4">
        <f t="shared" si="19"/>
        <v>7.4424340000000004</v>
      </c>
      <c r="F115" s="3"/>
      <c r="G115" s="4">
        <f t="shared" si="20"/>
        <v>-1.1144730289768443</v>
      </c>
      <c r="H115" s="3"/>
    </row>
    <row r="116" spans="1:8">
      <c r="B116">
        <v>10.737871</v>
      </c>
      <c r="C116">
        <v>22.49614</v>
      </c>
      <c r="E116" s="4">
        <f t="shared" si="19"/>
        <v>11.758269</v>
      </c>
      <c r="F116" s="3"/>
      <c r="G116" s="4">
        <f t="shared" si="20"/>
        <v>-1.3395775683509665</v>
      </c>
      <c r="H116" s="4">
        <f>AVERAGE(G116:G118)</f>
        <v>-0.25630790168430018</v>
      </c>
    </row>
    <row r="117" spans="1:8">
      <c r="B117">
        <v>11.464067999999999</v>
      </c>
      <c r="C117">
        <v>22.865684999999999</v>
      </c>
      <c r="E117" s="4">
        <f t="shared" si="19"/>
        <v>11.401617</v>
      </c>
      <c r="F117" s="3"/>
      <c r="G117" s="4">
        <f t="shared" si="20"/>
        <v>-0.5619535683509671</v>
      </c>
      <c r="H117" s="3"/>
    </row>
    <row r="118" spans="1:8">
      <c r="B118">
        <v>11.507429</v>
      </c>
      <c r="C118">
        <v>22.732303999999999</v>
      </c>
      <c r="E118" s="4">
        <f t="shared" si="19"/>
        <v>11.224874999999999</v>
      </c>
      <c r="F118" s="3"/>
      <c r="G118" s="4">
        <f t="shared" si="20"/>
        <v>1.1326074316490331</v>
      </c>
      <c r="H118" s="3"/>
    </row>
    <row r="119" spans="1:8">
      <c r="E119" s="4"/>
      <c r="F119" s="3"/>
      <c r="G119" s="3"/>
      <c r="H119" s="3"/>
    </row>
    <row r="120" spans="1:8">
      <c r="A120" t="s">
        <v>66</v>
      </c>
      <c r="B120">
        <v>14.968222000000001</v>
      </c>
      <c r="C120">
        <v>24.071823804492652</v>
      </c>
      <c r="E120" s="4">
        <f>C120-B120</f>
        <v>9.1036018044926514</v>
      </c>
      <c r="F120" s="3"/>
      <c r="G120" s="3"/>
      <c r="H120" s="3"/>
    </row>
    <row r="121" spans="1:8">
      <c r="B121">
        <v>15.428394000000001</v>
      </c>
      <c r="C121">
        <v>23.931508804492651</v>
      </c>
      <c r="E121" s="4">
        <f t="shared" ref="E121:E127" si="23">C121-B121</f>
        <v>8.5031148044926503</v>
      </c>
      <c r="F121" s="3"/>
      <c r="G121" s="3"/>
      <c r="H121" s="3"/>
    </row>
    <row r="122" spans="1:8">
      <c r="B122">
        <v>13.137352</v>
      </c>
      <c r="C122">
        <v>22.816357804492654</v>
      </c>
      <c r="E122" s="4">
        <f t="shared" si="23"/>
        <v>9.6790058044926539</v>
      </c>
      <c r="F122" s="3"/>
      <c r="G122" s="3"/>
      <c r="H122" s="3"/>
    </row>
    <row r="123" spans="1:8">
      <c r="B123">
        <v>13.349892000000001</v>
      </c>
      <c r="C123">
        <v>21.106536971023154</v>
      </c>
      <c r="E123" s="4">
        <f t="shared" si="23"/>
        <v>7.7566449710231531</v>
      </c>
      <c r="F123" s="3"/>
      <c r="G123" s="3"/>
      <c r="H123" s="3"/>
    </row>
    <row r="124" spans="1:8">
      <c r="B124">
        <v>13.443505999999999</v>
      </c>
      <c r="C124">
        <v>21.552270971023155</v>
      </c>
      <c r="E124" s="4">
        <f t="shared" si="23"/>
        <v>8.108764971023156</v>
      </c>
      <c r="F124" s="3"/>
      <c r="G124" s="3"/>
      <c r="H124" s="3"/>
    </row>
    <row r="125" spans="1:8">
      <c r="B125">
        <v>17.565408999999999</v>
      </c>
      <c r="C125">
        <v>23.893369971023155</v>
      </c>
      <c r="E125" s="4">
        <f t="shared" si="23"/>
        <v>6.3279609710231561</v>
      </c>
      <c r="F125" s="3"/>
      <c r="G125" s="3"/>
      <c r="H125" s="3"/>
    </row>
    <row r="126" spans="1:8">
      <c r="B126">
        <v>18.084544999999999</v>
      </c>
      <c r="C126">
        <v>28.503236431649032</v>
      </c>
      <c r="E126" s="4">
        <f t="shared" si="23"/>
        <v>10.418691431649034</v>
      </c>
      <c r="F126" s="3"/>
      <c r="G126" s="3"/>
      <c r="H126" s="3"/>
    </row>
    <row r="127" spans="1:8">
      <c r="B127">
        <v>17.956817999999998</v>
      </c>
      <c r="C127">
        <v>28.796481431649031</v>
      </c>
      <c r="E127" s="4">
        <f t="shared" si="23"/>
        <v>10.839663431649033</v>
      </c>
      <c r="F127" s="3"/>
      <c r="G127" s="3"/>
      <c r="H127" s="3"/>
    </row>
    <row r="128" spans="1:8">
      <c r="B128">
        <v>16.628596999999999</v>
      </c>
      <c r="C128">
        <v>28.986079431649031</v>
      </c>
      <c r="E128" s="4">
        <f>C128-B128</f>
        <v>12.357482431649032</v>
      </c>
      <c r="F128" s="3"/>
      <c r="G128" s="3"/>
      <c r="H128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E348-E6B2-4C55-8E59-E4E129F434B5}">
  <dimension ref="B1:BD95"/>
  <sheetViews>
    <sheetView workbookViewId="0">
      <selection activeCell="BA16" sqref="BA16"/>
    </sheetView>
  </sheetViews>
  <sheetFormatPr baseColWidth="10" defaultColWidth="8.83203125" defaultRowHeight="15"/>
  <cols>
    <col min="2" max="2" width="23.5" bestFit="1" customWidth="1"/>
    <col min="6" max="6" width="28" bestFit="1" customWidth="1"/>
    <col min="7" max="7" width="17.83203125" bestFit="1" customWidth="1"/>
    <col min="13" max="13" width="23.5" bestFit="1" customWidth="1"/>
    <col min="17" max="17" width="28" bestFit="1" customWidth="1"/>
    <col min="18" max="18" width="17.83203125" bestFit="1" customWidth="1"/>
    <col min="23" max="23" width="28.6640625" bestFit="1" customWidth="1"/>
    <col min="27" max="27" width="28" bestFit="1" customWidth="1"/>
    <col min="28" max="28" width="17.83203125" bestFit="1" customWidth="1"/>
    <col min="33" max="33" width="23.83203125" bestFit="1" customWidth="1"/>
    <col min="34" max="34" width="28.6640625" bestFit="1" customWidth="1"/>
    <col min="38" max="38" width="28" bestFit="1" customWidth="1"/>
    <col min="39" max="39" width="17.83203125" bestFit="1" customWidth="1"/>
    <col min="44" max="44" width="23" bestFit="1" customWidth="1"/>
    <col min="45" max="45" width="9.1640625" bestFit="1" customWidth="1"/>
  </cols>
  <sheetData>
    <row r="1" spans="2:56">
      <c r="B1" s="12" t="s">
        <v>30</v>
      </c>
      <c r="L1" s="12" t="s">
        <v>31</v>
      </c>
      <c r="W1" s="12" t="s">
        <v>32</v>
      </c>
      <c r="AG1" s="12" t="s">
        <v>40</v>
      </c>
      <c r="AR1" s="12" t="s">
        <v>41</v>
      </c>
    </row>
    <row r="2" spans="2:56" ht="16" thickBot="1"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N2" t="s">
        <v>69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X2" t="s">
        <v>17</v>
      </c>
      <c r="Y2" t="s">
        <v>18</v>
      </c>
      <c r="Z2" t="s">
        <v>19</v>
      </c>
      <c r="AA2" t="s">
        <v>20</v>
      </c>
      <c r="AB2" t="s">
        <v>21</v>
      </c>
      <c r="AC2" t="s">
        <v>22</v>
      </c>
      <c r="AD2" t="s">
        <v>23</v>
      </c>
      <c r="AI2" t="s">
        <v>29</v>
      </c>
      <c r="AJ2" t="s">
        <v>18</v>
      </c>
      <c r="AK2" t="s">
        <v>19</v>
      </c>
      <c r="AL2" t="s">
        <v>20</v>
      </c>
      <c r="AM2" t="s">
        <v>21</v>
      </c>
      <c r="AN2" t="s">
        <v>22</v>
      </c>
      <c r="AO2" t="s">
        <v>23</v>
      </c>
      <c r="AS2" s="21"/>
      <c r="AT2" t="s">
        <v>33</v>
      </c>
      <c r="AV2" t="s">
        <v>42</v>
      </c>
      <c r="BA2" t="s">
        <v>43</v>
      </c>
    </row>
    <row r="3" spans="2:56">
      <c r="B3" t="s">
        <v>24</v>
      </c>
      <c r="C3">
        <v>19.547201000000001</v>
      </c>
      <c r="D3">
        <v>29.248585586356342</v>
      </c>
      <c r="E3">
        <f>D3-C3</f>
        <v>9.7013845863563404</v>
      </c>
      <c r="F3">
        <f>AVERAGE(E3:E5)</f>
        <v>9.6166925863563417</v>
      </c>
      <c r="G3">
        <f>AVERAGE(F3:F9)</f>
        <v>9.5925279387224744</v>
      </c>
      <c r="H3">
        <f>F3-$G$3</f>
        <v>2.4164647633867276E-2</v>
      </c>
      <c r="I3" s="9">
        <f>2^-H3</f>
        <v>0.98338983821414216</v>
      </c>
      <c r="M3" t="s">
        <v>24</v>
      </c>
      <c r="N3">
        <v>15.016548999999999</v>
      </c>
      <c r="O3">
        <v>28.052325874443071</v>
      </c>
      <c r="P3">
        <v>13.035776874443071</v>
      </c>
      <c r="Q3">
        <f>AVERAGE(P3:P5)</f>
        <v>12.95480987444307</v>
      </c>
      <c r="R3">
        <f>AVERAGE(Q3:Q9)</f>
        <v>13.163766918376586</v>
      </c>
      <c r="S3">
        <f>Q3-$R$3</f>
        <v>-0.20895704393351622</v>
      </c>
      <c r="T3" s="9">
        <f>2^-S3</f>
        <v>1.1558522906833786</v>
      </c>
      <c r="W3" t="s">
        <v>33</v>
      </c>
      <c r="X3">
        <v>19.002253</v>
      </c>
      <c r="Y3">
        <v>28.630203041115529</v>
      </c>
      <c r="Z3">
        <v>9.627950041115529</v>
      </c>
      <c r="AA3">
        <f>AVERAGE(Z3:Z5)</f>
        <v>9.7182467077821943</v>
      </c>
      <c r="AB3">
        <f>AVERAGE(AA3:AA9)</f>
        <v>9.7936638139083634</v>
      </c>
      <c r="AC3">
        <f>AA3-$AB$3</f>
        <v>-7.5417106126169031E-2</v>
      </c>
      <c r="AD3" s="9">
        <f>2^-AC3</f>
        <v>1.0536656234444322</v>
      </c>
      <c r="AG3" t="s">
        <v>38</v>
      </c>
      <c r="AH3" t="s">
        <v>33</v>
      </c>
      <c r="AI3">
        <v>15.212951</v>
      </c>
      <c r="AJ3">
        <v>27.826464736200009</v>
      </c>
      <c r="AK3">
        <v>12.613513736200009</v>
      </c>
      <c r="AL3">
        <f>AVERAGE(AK3:AK5)</f>
        <v>12.679745402866674</v>
      </c>
      <c r="AM3">
        <f>AVERAGE(AL3:AL9)</f>
        <v>12.701450727230105</v>
      </c>
      <c r="AN3">
        <f>AL3-$AM$3</f>
        <v>-2.1705324363431089E-2</v>
      </c>
      <c r="AO3" s="9">
        <f>2^-AN3</f>
        <v>1.0151587298804017</v>
      </c>
      <c r="AS3" s="21"/>
      <c r="AV3">
        <v>0.01</v>
      </c>
      <c r="AW3">
        <v>0.1</v>
      </c>
      <c r="AX3">
        <v>1</v>
      </c>
      <c r="AY3">
        <v>5</v>
      </c>
      <c r="BA3">
        <v>0.01</v>
      </c>
      <c r="BB3">
        <v>0.1</v>
      </c>
      <c r="BC3">
        <v>1</v>
      </c>
      <c r="BD3">
        <v>5</v>
      </c>
    </row>
    <row r="4" spans="2:56">
      <c r="C4">
        <v>19.616351999999999</v>
      </c>
      <c r="D4">
        <v>29.148579586356341</v>
      </c>
      <c r="E4">
        <f t="shared" ref="E4:E47" si="0">D4-C4</f>
        <v>9.5322275863563419</v>
      </c>
      <c r="I4" s="10">
        <f>2^-H6</f>
        <v>1.0875338210805263</v>
      </c>
      <c r="N4">
        <v>15.090147</v>
      </c>
      <c r="O4">
        <v>28.05255687444307</v>
      </c>
      <c r="P4">
        <v>12.96240987444307</v>
      </c>
      <c r="T4" s="10">
        <f>2^-S6</f>
        <v>1.0688272687975995</v>
      </c>
      <c r="X4">
        <v>19.002638000000001</v>
      </c>
      <c r="Y4">
        <v>28.79084004111553</v>
      </c>
      <c r="Z4">
        <v>9.7882020411155288</v>
      </c>
      <c r="AD4" s="10">
        <f>2^-AC6</f>
        <v>0.95802913953174018</v>
      </c>
      <c r="AI4">
        <v>15.26559</v>
      </c>
      <c r="AJ4">
        <v>28.113934736200008</v>
      </c>
      <c r="AK4">
        <v>12.848344736200008</v>
      </c>
      <c r="AO4" s="10">
        <f>2^-AN6</f>
        <v>1.035028724593271</v>
      </c>
      <c r="AS4" s="21"/>
      <c r="AT4">
        <v>12466.37</v>
      </c>
      <c r="AV4">
        <v>15698.1</v>
      </c>
      <c r="AW4">
        <v>12736.96</v>
      </c>
      <c r="AX4">
        <v>13561.53</v>
      </c>
      <c r="AY4">
        <v>12894.54</v>
      </c>
      <c r="BA4">
        <v>16657.05</v>
      </c>
      <c r="BB4">
        <v>13789.36</v>
      </c>
      <c r="BC4">
        <v>14908.34</v>
      </c>
      <c r="BD4">
        <v>14653.03</v>
      </c>
    </row>
    <row r="5" spans="2:56" ht="16" thickBot="1">
      <c r="C5">
        <v>19.606097999999999</v>
      </c>
      <c r="D5">
        <v>29.22256358635634</v>
      </c>
      <c r="E5">
        <f t="shared" si="0"/>
        <v>9.6164655863563411</v>
      </c>
      <c r="I5" s="11">
        <f>2^-H9</f>
        <v>0.9350428461681195</v>
      </c>
      <c r="N5">
        <v>14.906257999999999</v>
      </c>
      <c r="O5">
        <v>27.772500874443068</v>
      </c>
      <c r="P5">
        <v>12.866242874443069</v>
      </c>
      <c r="T5" s="11">
        <f>2^-S9</f>
        <v>0.80945020356729236</v>
      </c>
      <c r="X5">
        <v>18.981473999999999</v>
      </c>
      <c r="Y5">
        <v>28.720062041115526</v>
      </c>
      <c r="Z5">
        <v>9.738588041115527</v>
      </c>
      <c r="AD5" s="11">
        <f>2^-AC9</f>
        <v>0.99064595378813569</v>
      </c>
      <c r="AI5">
        <v>15.205405000000001</v>
      </c>
      <c r="AJ5">
        <v>27.782782736200009</v>
      </c>
      <c r="AK5">
        <v>12.577377736200008</v>
      </c>
      <c r="AO5" s="11">
        <f>2^-AN9</f>
        <v>0.95172974675796973</v>
      </c>
      <c r="AR5" s="21"/>
      <c r="AS5" s="21"/>
      <c r="AT5">
        <v>14163.78</v>
      </c>
      <c r="AV5">
        <v>14318.31</v>
      </c>
      <c r="AW5">
        <v>12841.4</v>
      </c>
      <c r="AX5">
        <v>14133.24</v>
      </c>
      <c r="AY5">
        <v>12289.24</v>
      </c>
      <c r="BA5">
        <v>15302.92</v>
      </c>
      <c r="BB5">
        <v>14116.14</v>
      </c>
      <c r="BC5">
        <v>14584.01</v>
      </c>
      <c r="BD5">
        <v>15506.92</v>
      </c>
    </row>
    <row r="6" spans="2:56">
      <c r="C6">
        <v>19.908241</v>
      </c>
      <c r="D6">
        <v>29.465383337534501</v>
      </c>
      <c r="E6">
        <f t="shared" si="0"/>
        <v>9.5571423375345006</v>
      </c>
      <c r="F6">
        <f>AVERAGE(E6:E8)</f>
        <v>9.4714676708678365</v>
      </c>
      <c r="H6">
        <f>F6-G3</f>
        <v>-0.12106026785463797</v>
      </c>
      <c r="J6" s="12"/>
      <c r="N6">
        <v>15.487147999999999</v>
      </c>
      <c r="O6">
        <v>28.458309864430383</v>
      </c>
      <c r="P6">
        <v>12.971161864430384</v>
      </c>
      <c r="Q6">
        <f>AVERAGE(P6:P8)</f>
        <v>13.067738197763717</v>
      </c>
      <c r="S6">
        <f>Q6-$R$3</f>
        <v>-9.6028720612869378E-2</v>
      </c>
      <c r="U6" s="12"/>
      <c r="X6">
        <v>19.156815999999999</v>
      </c>
      <c r="Y6">
        <v>29.005084037644373</v>
      </c>
      <c r="Z6">
        <v>9.8482680376443739</v>
      </c>
      <c r="AA6">
        <f>AVERAGE(Z6:Z8)</f>
        <v>9.8555223709777042</v>
      </c>
      <c r="AC6">
        <f>AA6-$AB$3</f>
        <v>6.1858557069340847E-2</v>
      </c>
      <c r="AI6">
        <v>15.191716</v>
      </c>
      <c r="AJ6">
        <v>28.070677587280173</v>
      </c>
      <c r="AK6">
        <v>12.878961587280173</v>
      </c>
      <c r="AL6">
        <f>AVERAGE(AK6:AK8)</f>
        <v>12.651779920613508</v>
      </c>
      <c r="AN6">
        <f>AL6-$AM$3</f>
        <v>-4.9670806616596508E-2</v>
      </c>
      <c r="AS6" s="21"/>
      <c r="AT6">
        <v>13071.67</v>
      </c>
      <c r="AV6">
        <v>15784.83</v>
      </c>
      <c r="AW6">
        <v>13122.37</v>
      </c>
      <c r="AX6">
        <v>13589.02</v>
      </c>
      <c r="AY6">
        <v>12682.6</v>
      </c>
      <c r="BA6">
        <v>17042.47</v>
      </c>
      <c r="BB6">
        <v>14063.61</v>
      </c>
      <c r="BC6">
        <v>15743.3</v>
      </c>
      <c r="BD6">
        <v>15464.78</v>
      </c>
    </row>
    <row r="7" spans="2:56">
      <c r="C7">
        <v>19.965647000000001</v>
      </c>
      <c r="D7">
        <v>29.532249337534505</v>
      </c>
      <c r="E7">
        <f t="shared" si="0"/>
        <v>9.5666023375345048</v>
      </c>
      <c r="J7" s="12"/>
      <c r="N7">
        <v>15.685202</v>
      </c>
      <c r="O7">
        <v>28.583618864430385</v>
      </c>
      <c r="P7">
        <v>12.898416864430384</v>
      </c>
      <c r="U7" s="12"/>
      <c r="X7">
        <v>19.175844000000001</v>
      </c>
      <c r="Y7">
        <v>29.294112037644371</v>
      </c>
      <c r="Z7">
        <v>10.11826803764437</v>
      </c>
      <c r="AI7">
        <v>15.347873</v>
      </c>
      <c r="AJ7">
        <v>27.845019587280177</v>
      </c>
      <c r="AK7">
        <v>12.497146587280177</v>
      </c>
      <c r="AS7" s="21"/>
      <c r="AT7">
        <v>14197.37</v>
      </c>
      <c r="AV7">
        <v>15184.42</v>
      </c>
      <c r="AW7">
        <v>12929.36</v>
      </c>
      <c r="AX7">
        <v>13549.32</v>
      </c>
      <c r="AY7">
        <v>12894.54</v>
      </c>
      <c r="BA7">
        <v>16340.66</v>
      </c>
      <c r="BB7">
        <v>14119.8</v>
      </c>
      <c r="BC7">
        <v>15168.54</v>
      </c>
      <c r="BD7">
        <v>15906.38</v>
      </c>
    </row>
    <row r="8" spans="2:56">
      <c r="C8">
        <v>20.095295</v>
      </c>
      <c r="D8">
        <v>29.385953337534506</v>
      </c>
      <c r="E8">
        <f t="shared" si="0"/>
        <v>9.2906583375345058</v>
      </c>
      <c r="J8" s="12"/>
      <c r="N8">
        <v>15.34281</v>
      </c>
      <c r="O8">
        <v>28.676445864430384</v>
      </c>
      <c r="P8">
        <v>13.333635864430384</v>
      </c>
      <c r="U8" s="12"/>
      <c r="X8">
        <v>19.162945000000001</v>
      </c>
      <c r="Y8">
        <v>28.762976037644371</v>
      </c>
      <c r="Z8">
        <v>9.6000310376443707</v>
      </c>
      <c r="AI8">
        <v>15.486689</v>
      </c>
      <c r="AJ8">
        <v>28.065920587280175</v>
      </c>
      <c r="AK8">
        <v>12.579231587280175</v>
      </c>
      <c r="AS8" s="21"/>
      <c r="AT8">
        <v>14197.98</v>
      </c>
    </row>
    <row r="9" spans="2:56">
      <c r="C9">
        <v>19.390470000000001</v>
      </c>
      <c r="D9">
        <v>29.101955892276578</v>
      </c>
      <c r="E9">
        <f t="shared" si="0"/>
        <v>9.7114858922765777</v>
      </c>
      <c r="F9">
        <f>AVERAGE(E9:E11)</f>
        <v>9.6894235589432469</v>
      </c>
      <c r="H9">
        <f>F9-G3</f>
        <v>9.6895620220772471E-2</v>
      </c>
      <c r="N9">
        <v>15.332848</v>
      </c>
      <c r="O9">
        <v>28.956080349589641</v>
      </c>
      <c r="P9">
        <v>13.623232349589641</v>
      </c>
      <c r="Q9">
        <f>AVERAGE(P9:P11)</f>
        <v>13.46875268292297</v>
      </c>
      <c r="S9">
        <f>Q9-$R$3</f>
        <v>0.30498576454638382</v>
      </c>
      <c r="X9">
        <v>22.951460000000001</v>
      </c>
      <c r="Y9">
        <v>32.677263696298525</v>
      </c>
      <c r="Z9">
        <v>9.7258036962985237</v>
      </c>
      <c r="AA9">
        <f>AVERAGE(Z9:Z11)</f>
        <v>9.8072223629651916</v>
      </c>
      <c r="AC9">
        <f>AA9-$AB$3</f>
        <v>1.3558549056828184E-2</v>
      </c>
      <c r="AI9">
        <v>14.648928</v>
      </c>
      <c r="AJ9">
        <v>27.344614524876803</v>
      </c>
      <c r="AK9">
        <v>12.695686524876804</v>
      </c>
      <c r="AL9">
        <f>AVERAGE(AK9:AK11)</f>
        <v>12.772826858210136</v>
      </c>
      <c r="AN9">
        <f>AL9-$AM$3</f>
        <v>7.1376130980031149E-2</v>
      </c>
      <c r="AS9" s="21"/>
      <c r="AT9">
        <v>14648.75</v>
      </c>
    </row>
    <row r="10" spans="2:56">
      <c r="C10">
        <v>19.423185</v>
      </c>
      <c r="D10">
        <v>29.208573892276583</v>
      </c>
      <c r="E10">
        <f t="shared" si="0"/>
        <v>9.7853888922765826</v>
      </c>
      <c r="N10">
        <v>15.296052</v>
      </c>
      <c r="O10">
        <v>28.698452349589637</v>
      </c>
      <c r="P10">
        <v>13.402400349589637</v>
      </c>
      <c r="X10">
        <v>23.065138000000001</v>
      </c>
      <c r="Y10">
        <v>33.014769696298529</v>
      </c>
      <c r="Z10">
        <v>9.9496316962985283</v>
      </c>
      <c r="AI10">
        <v>14.787871000000001</v>
      </c>
      <c r="AJ10">
        <v>27.545433524876803</v>
      </c>
      <c r="AK10">
        <v>12.757562524876802</v>
      </c>
      <c r="AS10" s="21"/>
      <c r="AT10">
        <v>14860.7</v>
      </c>
    </row>
    <row r="11" spans="2:56" ht="16" thickBot="1">
      <c r="C11">
        <v>19.672374999999999</v>
      </c>
      <c r="D11">
        <v>29.243770892276579</v>
      </c>
      <c r="E11">
        <f t="shared" si="0"/>
        <v>9.5713958922765805</v>
      </c>
      <c r="N11">
        <v>15.339150999999999</v>
      </c>
      <c r="O11">
        <v>28.719776349589637</v>
      </c>
      <c r="P11">
        <v>13.380625349589637</v>
      </c>
      <c r="X11">
        <v>22.974274000000001</v>
      </c>
      <c r="Y11">
        <v>32.720505696298524</v>
      </c>
      <c r="Z11">
        <v>9.7462316962985227</v>
      </c>
      <c r="AI11">
        <v>14.560893</v>
      </c>
      <c r="AJ11">
        <v>27.426124524876801</v>
      </c>
      <c r="AK11">
        <v>12.865231524876801</v>
      </c>
      <c r="AS11" s="21"/>
      <c r="AT11">
        <v>15392.09</v>
      </c>
    </row>
    <row r="12" spans="2:56" ht="16" thickBot="1">
      <c r="B12" t="s">
        <v>25</v>
      </c>
      <c r="C12">
        <v>19.687586</v>
      </c>
      <c r="D12">
        <v>29.257472755756737</v>
      </c>
      <c r="E12">
        <f t="shared" si="0"/>
        <v>9.5698867557567375</v>
      </c>
      <c r="F12">
        <f>AVERAGE(E12:E14)</f>
        <v>9.688374755756735</v>
      </c>
      <c r="H12">
        <f>F12-$G$3</f>
        <v>9.5846817034260567E-2</v>
      </c>
      <c r="I12" s="9">
        <f>2^-H12</f>
        <v>0.93572284605624612</v>
      </c>
      <c r="M12" t="s">
        <v>25</v>
      </c>
      <c r="N12">
        <v>15.601865</v>
      </c>
      <c r="O12">
        <v>28.662446483827328</v>
      </c>
      <c r="P12">
        <v>13.060581483827328</v>
      </c>
      <c r="Q12">
        <f>AVERAGE(P12:P14)</f>
        <v>13.240542817160664</v>
      </c>
      <c r="S12">
        <f>Q12-$R$3</f>
        <v>7.6775898784077867E-2</v>
      </c>
      <c r="T12" s="9">
        <f>2^-S12</f>
        <v>0.94817423845476678</v>
      </c>
      <c r="W12" t="s">
        <v>34</v>
      </c>
      <c r="X12">
        <v>20.376926000000001</v>
      </c>
      <c r="Y12">
        <v>30.459835952699731</v>
      </c>
      <c r="Z12">
        <v>10.08290995269973</v>
      </c>
      <c r="AA12">
        <f>AVERAGE(Z12:Z14)</f>
        <v>10.002251286033063</v>
      </c>
      <c r="AC12">
        <f>AA12-$AB$3</f>
        <v>0.20858747212469986</v>
      </c>
      <c r="AD12" s="9">
        <f>2^-AC12</f>
        <v>0.86538410533377641</v>
      </c>
      <c r="AH12" t="s">
        <v>34</v>
      </c>
      <c r="AI12">
        <v>15.143338</v>
      </c>
      <c r="AJ12">
        <v>27.692350103207829</v>
      </c>
      <c r="AK12">
        <v>12.549012103207829</v>
      </c>
      <c r="AL12">
        <f>AVERAGE(AK12:AK14)</f>
        <v>12.565991103207828</v>
      </c>
      <c r="AN12">
        <f>AL12-$AM$3</f>
        <v>-0.13545962402227651</v>
      </c>
      <c r="AO12" s="9">
        <f>2^-AN12</f>
        <v>1.098442707719695</v>
      </c>
      <c r="AV12" t="s">
        <v>44</v>
      </c>
    </row>
    <row r="13" spans="2:56">
      <c r="C13">
        <v>19.443707</v>
      </c>
      <c r="D13">
        <v>29.055499755756735</v>
      </c>
      <c r="E13">
        <f t="shared" si="0"/>
        <v>9.6117927557567349</v>
      </c>
      <c r="I13" s="10">
        <f>2^-H15</f>
        <v>0.7675238737280945</v>
      </c>
      <c r="N13">
        <v>15.609688999999999</v>
      </c>
      <c r="O13">
        <v>28.704300483827328</v>
      </c>
      <c r="P13">
        <v>13.094611483827329</v>
      </c>
      <c r="T13" s="10">
        <f>2^-S15</f>
        <v>1.1987723014772602</v>
      </c>
      <c r="X13">
        <v>20.346529</v>
      </c>
      <c r="Y13">
        <v>30.35090995269973</v>
      </c>
      <c r="Z13">
        <v>10.00438095269973</v>
      </c>
      <c r="AD13" s="10">
        <f>2^-AC15</f>
        <v>1.0029672938016714</v>
      </c>
      <c r="AI13">
        <v>15.117146999999999</v>
      </c>
      <c r="AJ13">
        <v>27.859207103207829</v>
      </c>
      <c r="AK13">
        <v>12.74206010320783</v>
      </c>
      <c r="AO13" s="10">
        <f>2^-AN15</f>
        <v>1.2319406721977451</v>
      </c>
      <c r="AR13" s="12" t="s">
        <v>67</v>
      </c>
      <c r="AS13">
        <f>AVERAGE(AT4:AT11)</f>
        <v>14124.838749999999</v>
      </c>
      <c r="AT13" s="9">
        <f t="shared" ref="AT13:AT20" si="1">AT4/$AS$13*100</f>
        <v>88.258494278386024</v>
      </c>
      <c r="AV13" s="13">
        <f t="shared" ref="AV13:AY16" si="2">AV4/$AS$13*100</f>
        <v>111.13825989694928</v>
      </c>
      <c r="AW13" s="14">
        <f t="shared" si="2"/>
        <v>90.174197563848296</v>
      </c>
      <c r="AX13" s="14">
        <f t="shared" si="2"/>
        <v>96.011927923778956</v>
      </c>
      <c r="AY13" s="15">
        <f t="shared" si="2"/>
        <v>91.289820919194568</v>
      </c>
      <c r="BA13" s="13">
        <f t="shared" ref="BA13:BD16" si="3">BA4/$AS$13*100</f>
        <v>117.92736394955305</v>
      </c>
      <c r="BB13" s="14">
        <f t="shared" si="3"/>
        <v>97.624902089590236</v>
      </c>
      <c r="BC13" s="14">
        <f t="shared" si="3"/>
        <v>105.54697482829671</v>
      </c>
      <c r="BD13" s="15">
        <f t="shared" si="3"/>
        <v>103.73944976893985</v>
      </c>
    </row>
    <row r="14" spans="2:56" ht="16" thickBot="1">
      <c r="C14">
        <v>19.299185000000001</v>
      </c>
      <c r="D14">
        <v>29.182629755756736</v>
      </c>
      <c r="E14">
        <f t="shared" si="0"/>
        <v>9.8834447557567344</v>
      </c>
      <c r="I14" s="11">
        <f>2^-H18</f>
        <v>1.0691688241019093</v>
      </c>
      <c r="N14">
        <v>15.486411</v>
      </c>
      <c r="O14">
        <v>29.052846483827331</v>
      </c>
      <c r="P14">
        <v>13.56643548382733</v>
      </c>
      <c r="T14" s="11">
        <f>2^-S18</f>
        <v>0.97336424478975958</v>
      </c>
      <c r="X14">
        <v>20.361944000000001</v>
      </c>
      <c r="Y14">
        <v>30.281406952699729</v>
      </c>
      <c r="Z14">
        <v>9.9194629526997282</v>
      </c>
      <c r="AD14" s="11">
        <f>2^-AC18</f>
        <v>0.75345505017764658</v>
      </c>
      <c r="AI14">
        <v>15.296109</v>
      </c>
      <c r="AJ14">
        <v>27.703010103207827</v>
      </c>
      <c r="AK14">
        <v>12.406901103207828</v>
      </c>
      <c r="AO14" s="11">
        <f>2^-AN18</f>
        <v>0.99861273428305986</v>
      </c>
      <c r="AT14" s="10">
        <f t="shared" si="1"/>
        <v>100.27569341278321</v>
      </c>
      <c r="AV14" s="16">
        <f t="shared" si="2"/>
        <v>101.36972360126944</v>
      </c>
      <c r="AW14" s="12">
        <f t="shared" si="2"/>
        <v>90.913604234951009</v>
      </c>
      <c r="AX14" s="12">
        <f t="shared" si="2"/>
        <v>100.05947855510917</v>
      </c>
      <c r="AY14" s="17">
        <f t="shared" si="2"/>
        <v>87.004462263330268</v>
      </c>
      <c r="BA14" s="16">
        <f t="shared" si="3"/>
        <v>108.34049344457119</v>
      </c>
      <c r="BB14" s="12">
        <f t="shared" si="3"/>
        <v>99.938415226156124</v>
      </c>
      <c r="BC14" s="12">
        <f t="shared" si="3"/>
        <v>103.25080702248725</v>
      </c>
      <c r="BD14" s="17">
        <f t="shared" si="3"/>
        <v>109.78475771980052</v>
      </c>
    </row>
    <row r="15" spans="2:56">
      <c r="C15">
        <v>19.428191999999999</v>
      </c>
      <c r="D15">
        <v>29.406482407591568</v>
      </c>
      <c r="E15">
        <f t="shared" si="0"/>
        <v>9.9782904075915688</v>
      </c>
      <c r="F15">
        <f>AVERAGE(E15:E17)</f>
        <v>9.9742444075915682</v>
      </c>
      <c r="H15">
        <f>F15-$G$3</f>
        <v>0.38171646886909372</v>
      </c>
      <c r="N15">
        <v>15.661103000000001</v>
      </c>
      <c r="O15">
        <v>28.519353263565826</v>
      </c>
      <c r="P15">
        <v>12.858250263565825</v>
      </c>
      <c r="Q15">
        <f>AVERAGE(P15:P17)</f>
        <v>12.902209263565824</v>
      </c>
      <c r="S15">
        <f>Q15-$R$3</f>
        <v>-0.26155765481076187</v>
      </c>
      <c r="X15">
        <v>20.226939999999999</v>
      </c>
      <c r="Y15">
        <v>30.086804585996951</v>
      </c>
      <c r="Z15">
        <v>9.8598645859969523</v>
      </c>
      <c r="AA15">
        <f>AVERAGE(Z15:Z17)</f>
        <v>9.7893892526636197</v>
      </c>
      <c r="AC15">
        <f>AA15-$AB$3</f>
        <v>-4.2745612447436798E-3</v>
      </c>
      <c r="AI15">
        <v>14.885667</v>
      </c>
      <c r="AJ15">
        <v>27.377579946836118</v>
      </c>
      <c r="AK15">
        <v>12.491912946836118</v>
      </c>
      <c r="AL15">
        <f>AVERAGE(AK15:AK17)</f>
        <v>12.400517946836118</v>
      </c>
      <c r="AN15">
        <f>AL15-$AM$3</f>
        <v>-0.30093278039398719</v>
      </c>
      <c r="AT15" s="10">
        <f t="shared" si="1"/>
        <v>92.54385293425031</v>
      </c>
      <c r="AV15" s="16">
        <f t="shared" si="2"/>
        <v>111.75228460572693</v>
      </c>
      <c r="AW15" s="12">
        <f t="shared" si="2"/>
        <v>92.902795085005849</v>
      </c>
      <c r="AX15" s="12">
        <f t="shared" si="2"/>
        <v>96.206549614592944</v>
      </c>
      <c r="AY15" s="17">
        <f t="shared" si="2"/>
        <v>89.789343612860719</v>
      </c>
      <c r="BA15" s="16">
        <f t="shared" si="3"/>
        <v>120.65603226797901</v>
      </c>
      <c r="BB15" s="12">
        <f t="shared" si="3"/>
        <v>99.566517175284574</v>
      </c>
      <c r="BC15" s="12">
        <f t="shared" si="3"/>
        <v>111.45826355008832</v>
      </c>
      <c r="BD15" s="17">
        <f t="shared" si="3"/>
        <v>109.48641803078991</v>
      </c>
    </row>
    <row r="16" spans="2:56" ht="16" thickBot="1">
      <c r="C16">
        <v>19.380897999999998</v>
      </c>
      <c r="D16">
        <v>29.235668407591568</v>
      </c>
      <c r="E16">
        <f t="shared" si="0"/>
        <v>9.8547704075915696</v>
      </c>
      <c r="N16">
        <v>15.783516000000001</v>
      </c>
      <c r="O16">
        <v>28.791836263565827</v>
      </c>
      <c r="P16">
        <v>13.008320263565826</v>
      </c>
      <c r="X16">
        <v>20.227944999999998</v>
      </c>
      <c r="Y16">
        <v>29.851840585996953</v>
      </c>
      <c r="Z16">
        <v>9.623895585996955</v>
      </c>
      <c r="AI16">
        <v>15.250658</v>
      </c>
      <c r="AJ16">
        <v>27.385873946836117</v>
      </c>
      <c r="AK16">
        <v>12.135215946836118</v>
      </c>
      <c r="AT16" s="10">
        <f t="shared" si="1"/>
        <v>100.5135014373173</v>
      </c>
      <c r="AV16" s="18">
        <f t="shared" si="2"/>
        <v>107.50154581410709</v>
      </c>
      <c r="AW16" s="19">
        <f t="shared" si="2"/>
        <v>91.536337007741082</v>
      </c>
      <c r="AX16" s="19">
        <f t="shared" si="2"/>
        <v>95.925484459070375</v>
      </c>
      <c r="AY16" s="20">
        <f t="shared" si="2"/>
        <v>91.289820919194568</v>
      </c>
      <c r="BA16" s="18">
        <f t="shared" si="3"/>
        <v>115.6874091748481</v>
      </c>
      <c r="BB16" s="19">
        <f t="shared" si="3"/>
        <v>99.964327026388176</v>
      </c>
      <c r="BC16" s="19">
        <f t="shared" si="3"/>
        <v>107.38911975189806</v>
      </c>
      <c r="BD16" s="20">
        <f t="shared" si="3"/>
        <v>112.61282540305106</v>
      </c>
    </row>
    <row r="17" spans="2:56">
      <c r="C17">
        <v>19.318521</v>
      </c>
      <c r="D17">
        <v>29.408193407591568</v>
      </c>
      <c r="E17">
        <f t="shared" si="0"/>
        <v>10.089672407591568</v>
      </c>
      <c r="N17">
        <v>15.713785</v>
      </c>
      <c r="O17">
        <v>28.553842263565826</v>
      </c>
      <c r="P17">
        <v>12.840057263565827</v>
      </c>
      <c r="X17">
        <v>20.176407000000001</v>
      </c>
      <c r="Y17">
        <v>30.060814585996951</v>
      </c>
      <c r="Z17">
        <v>9.88440758599695</v>
      </c>
      <c r="AI17">
        <v>15.237482</v>
      </c>
      <c r="AJ17">
        <v>27.811906946836118</v>
      </c>
      <c r="AK17">
        <v>12.574424946836118</v>
      </c>
      <c r="AT17" s="10">
        <f t="shared" si="1"/>
        <v>100.5178200706893</v>
      </c>
    </row>
    <row r="18" spans="2:56">
      <c r="C18">
        <v>19.492964000000001</v>
      </c>
      <c r="D18">
        <v>28.853049929632764</v>
      </c>
      <c r="E18">
        <f t="shared" si="0"/>
        <v>9.3600859296327634</v>
      </c>
      <c r="F18">
        <f>AVERAGE(E18:E20)</f>
        <v>9.4960382629660991</v>
      </c>
      <c r="H18">
        <f>F18-$G$3</f>
        <v>-9.6489675756375348E-2</v>
      </c>
      <c r="N18">
        <v>15.0990305</v>
      </c>
      <c r="O18">
        <v>28.364675733112215</v>
      </c>
      <c r="P18">
        <v>13.265645233112215</v>
      </c>
      <c r="Q18">
        <f>AVERAGE(P18:P20)</f>
        <v>13.202715233112214</v>
      </c>
      <c r="S18">
        <f>Q18-$R$3</f>
        <v>3.8948314735627321E-2</v>
      </c>
      <c r="X18">
        <v>21.000319000000001</v>
      </c>
      <c r="Y18">
        <v>31.051456796424269</v>
      </c>
      <c r="Z18">
        <v>10.051137796424268</v>
      </c>
      <c r="AA18">
        <f>AVERAGE(Z18:Z20)</f>
        <v>10.202070463090935</v>
      </c>
      <c r="AC18">
        <f>AA18-$AB$3</f>
        <v>0.40840664918257197</v>
      </c>
      <c r="AI18">
        <v>15.104687999999999</v>
      </c>
      <c r="AJ18">
        <v>27.518236851456656</v>
      </c>
      <c r="AK18">
        <v>12.413548851456657</v>
      </c>
      <c r="AL18">
        <f>AVERAGE(AK18:AK20)</f>
        <v>12.703453518123323</v>
      </c>
      <c r="AN18">
        <f>AL18-$AM$3</f>
        <v>2.0027908932185312E-3</v>
      </c>
      <c r="AT18" s="10">
        <f t="shared" si="1"/>
        <v>103.70914853806738</v>
      </c>
    </row>
    <row r="19" spans="2:56">
      <c r="C19">
        <v>19.534631999999998</v>
      </c>
      <c r="D19">
        <v>28.910037929632768</v>
      </c>
      <c r="E19">
        <f t="shared" si="0"/>
        <v>9.3754059296327696</v>
      </c>
      <c r="N19">
        <v>15.051686999999999</v>
      </c>
      <c r="O19">
        <v>28.351739733112211</v>
      </c>
      <c r="P19">
        <v>13.300052733112212</v>
      </c>
      <c r="X19">
        <v>20.781641</v>
      </c>
      <c r="Y19">
        <v>31.013581796424269</v>
      </c>
      <c r="Z19">
        <v>10.231940796424269</v>
      </c>
      <c r="AI19">
        <v>15.255808999999999</v>
      </c>
      <c r="AJ19">
        <v>28.092569851456656</v>
      </c>
      <c r="AK19">
        <v>12.836760851456656</v>
      </c>
      <c r="AT19" s="10">
        <f t="shared" si="1"/>
        <v>105.20969664166964</v>
      </c>
      <c r="BA19" s="12"/>
      <c r="BB19" s="12"/>
      <c r="BC19" s="12"/>
      <c r="BD19" s="12"/>
    </row>
    <row r="20" spans="2:56" ht="16" thickBot="1">
      <c r="C20">
        <v>19.429784999999999</v>
      </c>
      <c r="D20">
        <v>29.182407929632763</v>
      </c>
      <c r="E20">
        <f t="shared" si="0"/>
        <v>9.7526229296327642</v>
      </c>
      <c r="N20">
        <v>15.252321</v>
      </c>
      <c r="O20">
        <v>28.294768733112214</v>
      </c>
      <c r="P20">
        <v>13.042447733112214</v>
      </c>
      <c r="X20">
        <v>20.822168000000001</v>
      </c>
      <c r="Y20">
        <v>31.145300796424273</v>
      </c>
      <c r="Z20">
        <v>10.323132796424272</v>
      </c>
      <c r="AI20">
        <v>15.20722</v>
      </c>
      <c r="AJ20">
        <v>28.067270851456655</v>
      </c>
      <c r="AK20">
        <v>12.860050851456656</v>
      </c>
      <c r="AT20" s="11">
        <f t="shared" si="1"/>
        <v>108.97179268683688</v>
      </c>
      <c r="BA20" s="12"/>
      <c r="BB20" s="12"/>
      <c r="BC20" s="12"/>
      <c r="BD20" s="12"/>
    </row>
    <row r="21" spans="2:56">
      <c r="B21" t="s">
        <v>26</v>
      </c>
      <c r="C21">
        <v>19.463750000000001</v>
      </c>
      <c r="D21">
        <v>28.97774856844422</v>
      </c>
      <c r="E21">
        <f t="shared" si="0"/>
        <v>9.5139985684442188</v>
      </c>
      <c r="F21">
        <f>AVERAGE(E21:E23)</f>
        <v>9.4525152351108854</v>
      </c>
      <c r="H21">
        <f>F21-$G$3</f>
        <v>-0.14001270361158902</v>
      </c>
      <c r="I21" s="9">
        <f>2^-H21</f>
        <v>1.1019148187145866</v>
      </c>
      <c r="M21" t="s">
        <v>26</v>
      </c>
      <c r="N21">
        <v>15.696584</v>
      </c>
      <c r="O21">
        <v>28.848792493871059</v>
      </c>
      <c r="P21">
        <v>13.15220849387106</v>
      </c>
      <c r="Q21">
        <f>AVERAGE(P21:P23)</f>
        <v>13.421617160537728</v>
      </c>
      <c r="S21">
        <f>Q21-$R$3</f>
        <v>0.25785024216114216</v>
      </c>
      <c r="T21" s="9">
        <f>2^-S21</f>
        <v>0.83633321032805308</v>
      </c>
      <c r="W21" t="s">
        <v>35</v>
      </c>
      <c r="X21">
        <v>20.623860000000001</v>
      </c>
      <c r="Y21">
        <v>29.884619280258484</v>
      </c>
      <c r="Z21">
        <v>9.2607592802584833</v>
      </c>
      <c r="AA21">
        <f>AVERAGE(Z21:Z23)</f>
        <v>9.5129106135918153</v>
      </c>
      <c r="AC21">
        <f>AA21-$AB$3</f>
        <v>-0.28075320031654805</v>
      </c>
      <c r="AD21" s="9">
        <f>2^-AC21</f>
        <v>1.214828955155479</v>
      </c>
      <c r="AH21" t="s">
        <v>35</v>
      </c>
      <c r="AI21">
        <v>14.791543000000001</v>
      </c>
      <c r="AJ21">
        <v>27.775101588415257</v>
      </c>
      <c r="AK21">
        <v>12.983558588415256</v>
      </c>
      <c r="AL21">
        <f>AVERAGE(AK21:AK23)</f>
        <v>12.956921421748589</v>
      </c>
      <c r="AN21">
        <f>AL21-$AM$3</f>
        <v>0.25547069451848436</v>
      </c>
      <c r="AO21" s="9">
        <f>2^-AN21</f>
        <v>0.83771377709603101</v>
      </c>
      <c r="BA21" s="12"/>
      <c r="BB21" s="12"/>
      <c r="BC21" s="12"/>
      <c r="BD21" s="12"/>
    </row>
    <row r="22" spans="2:56">
      <c r="C22">
        <v>19.487455000000001</v>
      </c>
      <c r="D22">
        <v>28.703270568444218</v>
      </c>
      <c r="E22">
        <f t="shared" si="0"/>
        <v>9.2158155684442171</v>
      </c>
      <c r="I22" s="10">
        <f>2^-H24</f>
        <v>0.83198386312323291</v>
      </c>
      <c r="N22">
        <v>15.790705000000001</v>
      </c>
      <c r="O22">
        <v>29.462415493871063</v>
      </c>
      <c r="P22">
        <v>13.671710493871062</v>
      </c>
      <c r="T22" s="10">
        <f>2^-S24</f>
        <v>0.85253921440367364</v>
      </c>
      <c r="X22">
        <v>20.570644000000001</v>
      </c>
      <c r="Y22">
        <v>30.018951280258481</v>
      </c>
      <c r="Z22">
        <v>9.4483072802584793</v>
      </c>
      <c r="AD22" s="10">
        <f>2^-AC24</f>
        <v>0.96011028129024489</v>
      </c>
      <c r="AI22">
        <v>14.661652</v>
      </c>
      <c r="AJ22">
        <v>27.763877588415255</v>
      </c>
      <c r="AK22">
        <v>13.102225588415255</v>
      </c>
      <c r="AO22" s="10">
        <f>2^-AN24</f>
        <v>0.84020577643294592</v>
      </c>
      <c r="BA22" s="12"/>
      <c r="BB22" s="12"/>
      <c r="BC22" s="12"/>
      <c r="BD22" s="12"/>
    </row>
    <row r="23" spans="2:56" ht="16" thickBot="1">
      <c r="C23">
        <v>19.466716999999999</v>
      </c>
      <c r="D23">
        <v>29.094448568444218</v>
      </c>
      <c r="E23">
        <f t="shared" si="0"/>
        <v>9.6277315684442186</v>
      </c>
      <c r="I23" s="11">
        <f>2^-H27</f>
        <v>0.8854438543280726</v>
      </c>
      <c r="N23">
        <v>15.833966999999999</v>
      </c>
      <c r="O23">
        <v>29.274899493871061</v>
      </c>
      <c r="P23">
        <v>13.440932493871061</v>
      </c>
      <c r="T23" s="11">
        <f>2^-S27</f>
        <v>0.89394722481730726</v>
      </c>
      <c r="X23">
        <v>20.566155999999999</v>
      </c>
      <c r="Y23">
        <v>30.395821280258481</v>
      </c>
      <c r="Z23">
        <v>9.8296652802584816</v>
      </c>
      <c r="AD23" s="11">
        <f>2^-AC27</f>
        <v>1.1199158135918399</v>
      </c>
      <c r="AI23">
        <v>14.8702345</v>
      </c>
      <c r="AJ23">
        <v>27.655214588415255</v>
      </c>
      <c r="AK23">
        <v>12.784980088415255</v>
      </c>
      <c r="AO23" s="11">
        <f>2^-AN27</f>
        <v>1.0239067275526812</v>
      </c>
    </row>
    <row r="24" spans="2:56">
      <c r="C24">
        <v>19.67248</v>
      </c>
      <c r="D24">
        <v>29.839620486995699</v>
      </c>
      <c r="E24">
        <f t="shared" si="0"/>
        <v>10.167140486995699</v>
      </c>
      <c r="F24">
        <f>AVERAGE(E24:E26)</f>
        <v>9.8579004869957014</v>
      </c>
      <c r="H24">
        <f>F24-$G$3</f>
        <v>0.26537254827322698</v>
      </c>
      <c r="N24">
        <v>15.606236000000001</v>
      </c>
      <c r="O24">
        <v>28.774793817690707</v>
      </c>
      <c r="P24">
        <v>13.168557817690706</v>
      </c>
      <c r="Q24">
        <f>AVERAGE(P24:P26)</f>
        <v>13.393928817690705</v>
      </c>
      <c r="S24">
        <f>Q24-$R$3</f>
        <v>0.23016189931411901</v>
      </c>
      <c r="X24">
        <v>20.677862000000001</v>
      </c>
      <c r="Y24">
        <v>30.461240114282042</v>
      </c>
      <c r="Z24">
        <v>9.7833781142820406</v>
      </c>
      <c r="AA24">
        <f>AVERAGE(Z24:Z26)</f>
        <v>9.8523917809487074</v>
      </c>
      <c r="AC24">
        <f>AA24-$AB$3</f>
        <v>5.8727967040343998E-2</v>
      </c>
      <c r="AI24">
        <v>14.761571999999999</v>
      </c>
      <c r="AJ24">
        <v>27.786090784365896</v>
      </c>
      <c r="AK24">
        <v>13.024518784365897</v>
      </c>
      <c r="AL24">
        <f>AVERAGE(AK24:AK26)</f>
        <v>12.952636117699228</v>
      </c>
      <c r="AN24">
        <f>AL24-$AM$3</f>
        <v>0.25118539046912325</v>
      </c>
    </row>
    <row r="25" spans="2:56">
      <c r="C25">
        <v>19.666512999999998</v>
      </c>
      <c r="D25">
        <v>29.815100486995703</v>
      </c>
      <c r="E25">
        <f t="shared" si="0"/>
        <v>10.148587486995705</v>
      </c>
      <c r="N25">
        <v>15.370137</v>
      </c>
      <c r="O25">
        <v>28.875579817690706</v>
      </c>
      <c r="P25">
        <v>13.505442817690707</v>
      </c>
      <c r="X25">
        <v>20.680230000000002</v>
      </c>
      <c r="Y25">
        <v>30.49775211428204</v>
      </c>
      <c r="Z25">
        <v>9.8175221142820384</v>
      </c>
      <c r="AI25">
        <v>15.188886</v>
      </c>
      <c r="AJ25">
        <v>28.087612784365895</v>
      </c>
      <c r="AK25">
        <v>12.898726784365895</v>
      </c>
    </row>
    <row r="26" spans="2:56">
      <c r="C26">
        <v>19.675747000000001</v>
      </c>
      <c r="D26">
        <v>28.933720486995703</v>
      </c>
      <c r="E26">
        <f t="shared" si="0"/>
        <v>9.2579734869957022</v>
      </c>
      <c r="N26">
        <v>15.505102000000001</v>
      </c>
      <c r="O26">
        <v>29.012887817690704</v>
      </c>
      <c r="P26">
        <v>13.507785817690703</v>
      </c>
      <c r="X26">
        <v>20.698972999999999</v>
      </c>
      <c r="Y26">
        <v>30.655248114282042</v>
      </c>
      <c r="Z26">
        <v>9.9562751142820431</v>
      </c>
      <c r="AI26">
        <v>14.956147</v>
      </c>
      <c r="AJ26">
        <v>27.890809784365892</v>
      </c>
      <c r="AK26">
        <v>12.934662784365893</v>
      </c>
    </row>
    <row r="27" spans="2:56">
      <c r="C27">
        <v>19.357817000000001</v>
      </c>
      <c r="D27">
        <v>29.223167871165522</v>
      </c>
      <c r="E27">
        <f t="shared" si="0"/>
        <v>9.8653508711655213</v>
      </c>
      <c r="F27">
        <f>AVERAGE(E27:E29)</f>
        <v>9.7680552044988556</v>
      </c>
      <c r="H27">
        <f>F27-$G$3</f>
        <v>0.17552726577638111</v>
      </c>
      <c r="N27">
        <v>14.634266999999999</v>
      </c>
      <c r="O27">
        <v>27.960339350470313</v>
      </c>
      <c r="P27">
        <v>13.326072350470314</v>
      </c>
      <c r="Q27">
        <f>AVERAGE(P27:P29)</f>
        <v>13.32550535047031</v>
      </c>
      <c r="S27">
        <f>Q27-$R$3</f>
        <v>0.16173843209372407</v>
      </c>
      <c r="X27">
        <v>19.686283</v>
      </c>
      <c r="Y27">
        <v>29.325670194612215</v>
      </c>
      <c r="Z27">
        <v>9.6393871946122154</v>
      </c>
      <c r="AA27">
        <f>AVERAGE(Z27:Z29)</f>
        <v>9.6302735279455494</v>
      </c>
      <c r="AC27">
        <f>AA27-$AB$3</f>
        <v>-0.16339028596281402</v>
      </c>
      <c r="AI27">
        <v>14.943777000000001</v>
      </c>
      <c r="AJ27">
        <v>27.71425859440459</v>
      </c>
      <c r="AK27">
        <v>12.77048159440459</v>
      </c>
      <c r="AL27">
        <f>AVERAGE(AK27:AK29)</f>
        <v>12.667366427737925</v>
      </c>
      <c r="AN27">
        <f>AL27-$AM$3</f>
        <v>-3.4084299492180392E-2</v>
      </c>
    </row>
    <row r="28" spans="2:56">
      <c r="C28">
        <v>19.381878</v>
      </c>
      <c r="D28">
        <v>29.132995871165523</v>
      </c>
      <c r="E28">
        <f t="shared" si="0"/>
        <v>9.7511178711655226</v>
      </c>
      <c r="N28">
        <v>14.747225</v>
      </c>
      <c r="O28">
        <v>27.877406350470309</v>
      </c>
      <c r="P28">
        <v>13.130181350470309</v>
      </c>
      <c r="X28">
        <v>19.720434000000001</v>
      </c>
      <c r="Y28">
        <v>29.429220194612217</v>
      </c>
      <c r="Z28">
        <v>9.708786194612216</v>
      </c>
      <c r="AI28">
        <v>15.009335500000001</v>
      </c>
      <c r="AJ28">
        <v>27.588224594404593</v>
      </c>
      <c r="AK28">
        <v>12.578889094404593</v>
      </c>
    </row>
    <row r="29" spans="2:56" ht="16" thickBot="1">
      <c r="C29">
        <v>19.383935999999999</v>
      </c>
      <c r="D29">
        <v>29.071632871165523</v>
      </c>
      <c r="E29">
        <f t="shared" si="0"/>
        <v>9.6876968711655245</v>
      </c>
      <c r="N29">
        <v>14.562039</v>
      </c>
      <c r="O29">
        <v>28.08230135047031</v>
      </c>
      <c r="P29">
        <v>13.520262350470309</v>
      </c>
      <c r="X29">
        <v>19.793980000000001</v>
      </c>
      <c r="Y29">
        <v>29.336627194612216</v>
      </c>
      <c r="Z29">
        <v>9.5426471946122149</v>
      </c>
      <c r="AI29">
        <v>14.98635</v>
      </c>
      <c r="AJ29">
        <v>27.639078594404594</v>
      </c>
      <c r="AK29">
        <v>12.652728594404595</v>
      </c>
    </row>
    <row r="30" spans="2:56">
      <c r="B30" t="s">
        <v>27</v>
      </c>
      <c r="C30">
        <v>20.150971999999999</v>
      </c>
      <c r="D30">
        <v>29.924952142588079</v>
      </c>
      <c r="E30">
        <f t="shared" si="0"/>
        <v>9.7739801425880799</v>
      </c>
      <c r="F30">
        <f>AVERAGE(E30:E32)</f>
        <v>9.7719611425880775</v>
      </c>
      <c r="H30">
        <f>F30-$G$3</f>
        <v>0.17943320386560302</v>
      </c>
      <c r="I30" s="9">
        <f>2^-H30</f>
        <v>0.88304985472192976</v>
      </c>
      <c r="M30" t="s">
        <v>27</v>
      </c>
      <c r="N30">
        <v>15.28003</v>
      </c>
      <c r="O30">
        <v>28.485167728139714</v>
      </c>
      <c r="P30">
        <v>13.205137728139714</v>
      </c>
      <c r="Q30">
        <f>AVERAGE(P30:P32)</f>
        <v>13.132749728139714</v>
      </c>
      <c r="S30">
        <f>Q30-$R$3</f>
        <v>-3.1017190236871883E-2</v>
      </c>
      <c r="T30" s="9">
        <f>2^-S30</f>
        <v>1.0217322569537488</v>
      </c>
      <c r="W30" t="s">
        <v>36</v>
      </c>
      <c r="X30">
        <v>19.242878000000001</v>
      </c>
      <c r="Y30">
        <v>29.301064522071101</v>
      </c>
      <c r="Z30">
        <v>10.0581865220711</v>
      </c>
      <c r="AA30">
        <f>AVERAGE(Z30:Z32)</f>
        <v>9.9421675220711005</v>
      </c>
      <c r="AC30">
        <f>AA30-$AB$3</f>
        <v>0.14850370816273717</v>
      </c>
      <c r="AD30" s="9">
        <f>2^-AC30</f>
        <v>0.90218567984684106</v>
      </c>
      <c r="AH30" t="s">
        <v>36</v>
      </c>
      <c r="AI30">
        <v>15.206884000000001</v>
      </c>
      <c r="AJ30">
        <v>27.965595025011954</v>
      </c>
      <c r="AK30">
        <v>12.758711025011953</v>
      </c>
      <c r="AL30">
        <f>AVERAGE(AK30:AK32)</f>
        <v>12.604974691678621</v>
      </c>
      <c r="AN30">
        <f>AL30-$AM$3</f>
        <v>-9.6476035551484429E-2</v>
      </c>
      <c r="AO30" s="9">
        <f>2^-AN30</f>
        <v>1.0691587155117577</v>
      </c>
    </row>
    <row r="31" spans="2:56">
      <c r="C31">
        <v>20.169592000000002</v>
      </c>
      <c r="D31">
        <v>29.982256142588078</v>
      </c>
      <c r="E31">
        <f t="shared" si="0"/>
        <v>9.8126641425880763</v>
      </c>
      <c r="I31" s="10">
        <f>2^-H33</f>
        <v>1.0254008313025549</v>
      </c>
      <c r="N31">
        <v>15.291807</v>
      </c>
      <c r="O31">
        <v>28.390750728139714</v>
      </c>
      <c r="P31">
        <v>13.098943728139714</v>
      </c>
      <c r="T31" s="10">
        <f>2^-S33</f>
        <v>0.93451623501993852</v>
      </c>
      <c r="X31">
        <v>19.262163000000001</v>
      </c>
      <c r="Y31">
        <v>29.114464522071103</v>
      </c>
      <c r="Z31">
        <v>9.8523015220711017</v>
      </c>
      <c r="AD31" s="10">
        <f>2^-AC33</f>
        <v>1.0476214238159012</v>
      </c>
      <c r="AI31">
        <v>15.426895</v>
      </c>
      <c r="AJ31">
        <v>27.819307025011955</v>
      </c>
      <c r="AK31">
        <v>12.392412025011955</v>
      </c>
      <c r="AO31" s="10">
        <f>2^-AN33</f>
        <v>0.95111874692054887</v>
      </c>
    </row>
    <row r="32" spans="2:56" ht="16" thickBot="1">
      <c r="C32">
        <v>20.183609000000001</v>
      </c>
      <c r="D32">
        <v>29.912848142588079</v>
      </c>
      <c r="E32">
        <f t="shared" si="0"/>
        <v>9.729239142588078</v>
      </c>
      <c r="I32" s="11">
        <f>2^-H36</f>
        <v>1.0316618302725049</v>
      </c>
      <c r="N32">
        <v>15.331619</v>
      </c>
      <c r="O32">
        <v>28.425786728139713</v>
      </c>
      <c r="P32">
        <v>13.094167728139713</v>
      </c>
      <c r="T32" s="11">
        <f>2^-S36</f>
        <v>0.97584524541370155</v>
      </c>
      <c r="X32">
        <v>19.303736000000001</v>
      </c>
      <c r="Y32">
        <v>29.219750522071102</v>
      </c>
      <c r="Z32">
        <v>9.9160145220711016</v>
      </c>
      <c r="AD32" s="11">
        <f>2^-AC36</f>
        <v>1.054018099589098</v>
      </c>
      <c r="AI32">
        <v>15.198606</v>
      </c>
      <c r="AJ32">
        <v>27.862407025011954</v>
      </c>
      <c r="AK32">
        <v>12.663801025011955</v>
      </c>
      <c r="AO32" s="11">
        <f>2^-AN36</f>
        <v>1.0293197261123568</v>
      </c>
    </row>
    <row r="33" spans="2:41">
      <c r="C33">
        <v>19.362539999999999</v>
      </c>
      <c r="D33">
        <v>28.973006966267072</v>
      </c>
      <c r="E33">
        <f t="shared" si="0"/>
        <v>9.6104669662670723</v>
      </c>
      <c r="F33">
        <f>AVERAGE(E33:E35)</f>
        <v>9.5563399662670729</v>
      </c>
      <c r="H33">
        <f>F33-$G$3</f>
        <v>-3.6187972455401507E-2</v>
      </c>
      <c r="N33">
        <v>15.561068000000001</v>
      </c>
      <c r="O33">
        <v>28.740151952311919</v>
      </c>
      <c r="P33">
        <v>13.179083952311919</v>
      </c>
      <c r="Q33">
        <f>AVERAGE(P33:P35)</f>
        <v>13.261475285645254</v>
      </c>
      <c r="S33">
        <f>Q33-$R$3</f>
        <v>9.7708367268667828E-2</v>
      </c>
      <c r="X33">
        <v>19.672385999999999</v>
      </c>
      <c r="Y33">
        <v>29.478003345750093</v>
      </c>
      <c r="Z33">
        <v>9.8056173457500932</v>
      </c>
      <c r="AA33">
        <f>AVERAGE(Z33:Z35)</f>
        <v>9.7265463457500942</v>
      </c>
      <c r="AC33">
        <f>AA33-$AB$3</f>
        <v>-6.7117468158269133E-2</v>
      </c>
      <c r="AI33">
        <v>15.105877999999999</v>
      </c>
      <c r="AJ33">
        <v>27.857332683030997</v>
      </c>
      <c r="AK33">
        <v>12.751454683030998</v>
      </c>
      <c r="AL33">
        <f>AVERAGE(AK33:AK35)</f>
        <v>12.773753349697666</v>
      </c>
      <c r="AN33">
        <f>AL33-$AM$3</f>
        <v>7.2302622467560695E-2</v>
      </c>
    </row>
    <row r="34" spans="2:41">
      <c r="C34">
        <v>19.405441</v>
      </c>
      <c r="D34">
        <v>28.801720966267073</v>
      </c>
      <c r="E34">
        <f t="shared" si="0"/>
        <v>9.3962799662670733</v>
      </c>
      <c r="N34">
        <v>15.235249</v>
      </c>
      <c r="O34">
        <v>28.636831952311923</v>
      </c>
      <c r="P34">
        <v>13.401582952311923</v>
      </c>
      <c r="X34">
        <v>19.686423999999999</v>
      </c>
      <c r="Y34">
        <v>29.481471345750094</v>
      </c>
      <c r="Z34">
        <v>9.7950473457500955</v>
      </c>
      <c r="AI34">
        <v>15.106963</v>
      </c>
      <c r="AJ34">
        <v>27.907550683030998</v>
      </c>
      <c r="AK34">
        <v>12.800587683030997</v>
      </c>
    </row>
    <row r="35" spans="2:41">
      <c r="C35">
        <v>19.392106999999999</v>
      </c>
      <c r="D35">
        <v>29.054379966267074</v>
      </c>
      <c r="E35">
        <f t="shared" si="0"/>
        <v>9.662272966267075</v>
      </c>
      <c r="N35">
        <v>15.469612</v>
      </c>
      <c r="O35">
        <v>28.67337095231192</v>
      </c>
      <c r="P35">
        <v>13.203758952311921</v>
      </c>
      <c r="X35">
        <v>19.679682</v>
      </c>
      <c r="Y35">
        <v>29.258656345750094</v>
      </c>
      <c r="Z35">
        <v>9.578974345750094</v>
      </c>
      <c r="AI35">
        <v>15.099834999999999</v>
      </c>
      <c r="AJ35">
        <v>27.869052683030997</v>
      </c>
      <c r="AK35">
        <v>12.769217683030998</v>
      </c>
    </row>
    <row r="36" spans="2:41">
      <c r="C36">
        <v>19.807817</v>
      </c>
      <c r="D36">
        <v>29.314725793291551</v>
      </c>
      <c r="E36">
        <f t="shared" si="0"/>
        <v>9.5069087932915508</v>
      </c>
      <c r="F36">
        <f>AVERAGE(E36:E38)</f>
        <v>9.5475577932915492</v>
      </c>
      <c r="H36">
        <f>F36-$G$3</f>
        <v>-4.4970145430925257E-2</v>
      </c>
      <c r="N36">
        <v>15.255065</v>
      </c>
      <c r="O36">
        <v>28.670259304044528</v>
      </c>
      <c r="P36">
        <v>13.415194304044528</v>
      </c>
      <c r="Q36">
        <f>AVERAGE(P36:P38)</f>
        <v>13.199042637377863</v>
      </c>
      <c r="S36">
        <f>Q36-$R$3</f>
        <v>3.5275719001276684E-2</v>
      </c>
      <c r="X36">
        <v>19.76961</v>
      </c>
      <c r="Y36">
        <v>29.410490172774573</v>
      </c>
      <c r="Z36">
        <v>9.6408801727745725</v>
      </c>
      <c r="AA36">
        <f>AVERAGE(Z36:Z38)</f>
        <v>9.7177641727745705</v>
      </c>
      <c r="AC36">
        <f>AA36-$AB$3</f>
        <v>-7.5899641133792883E-2</v>
      </c>
      <c r="AI36">
        <v>15.187529999999999</v>
      </c>
      <c r="AJ36">
        <v>27.860319213773572</v>
      </c>
      <c r="AK36">
        <v>12.672789213773573</v>
      </c>
      <c r="AL36">
        <f>AVERAGE(AK36:AK38)</f>
        <v>12.659759547106907</v>
      </c>
      <c r="AN36">
        <f>AL36-$AM$3</f>
        <v>-4.1691180123198279E-2</v>
      </c>
    </row>
    <row r="37" spans="2:41">
      <c r="C37">
        <v>19.766499</v>
      </c>
      <c r="D37">
        <v>29.265567793291549</v>
      </c>
      <c r="E37">
        <f t="shared" si="0"/>
        <v>9.4990687932915492</v>
      </c>
      <c r="N37">
        <v>15.374027999999999</v>
      </c>
      <c r="O37">
        <v>28.48871930404453</v>
      </c>
      <c r="P37">
        <v>13.114691304044531</v>
      </c>
      <c r="X37">
        <v>19.729752999999999</v>
      </c>
      <c r="Y37">
        <v>29.47930517277457</v>
      </c>
      <c r="Z37">
        <v>9.7495521727745711</v>
      </c>
      <c r="AI37">
        <v>15.141804</v>
      </c>
      <c r="AJ37">
        <v>27.791529213773572</v>
      </c>
      <c r="AK37">
        <v>12.649725213773571</v>
      </c>
    </row>
    <row r="38" spans="2:41" ht="16" thickBot="1">
      <c r="C38">
        <v>19.736370000000001</v>
      </c>
      <c r="D38">
        <v>29.373065793291548</v>
      </c>
      <c r="E38">
        <f t="shared" si="0"/>
        <v>9.6366957932915476</v>
      </c>
      <c r="N38">
        <v>15.317157</v>
      </c>
      <c r="O38">
        <v>28.384399304044528</v>
      </c>
      <c r="P38">
        <v>13.067242304044528</v>
      </c>
      <c r="X38">
        <v>19.706146</v>
      </c>
      <c r="Y38">
        <v>29.46900617277457</v>
      </c>
      <c r="Z38">
        <v>9.7628601727745696</v>
      </c>
      <c r="AI38">
        <v>15.173121999999999</v>
      </c>
      <c r="AJ38">
        <v>27.829886213773573</v>
      </c>
      <c r="AK38">
        <v>12.656764213773574</v>
      </c>
    </row>
    <row r="39" spans="2:41">
      <c r="B39" t="s">
        <v>28</v>
      </c>
      <c r="C39">
        <v>19.494009999999999</v>
      </c>
      <c r="D39">
        <v>28.944987545527731</v>
      </c>
      <c r="E39">
        <f t="shared" si="0"/>
        <v>9.4509775455277314</v>
      </c>
      <c r="F39">
        <f>AVERAGE(E39:E41)</f>
        <v>9.6149038788610657</v>
      </c>
      <c r="H39">
        <f>F39-$G$3</f>
        <v>2.2375940138591233E-2</v>
      </c>
      <c r="I39" s="9">
        <f>2^-H39</f>
        <v>0.98460983801342983</v>
      </c>
      <c r="M39" t="s">
        <v>28</v>
      </c>
      <c r="N39">
        <v>15.367400999999999</v>
      </c>
      <c r="O39">
        <v>28.20414708836838</v>
      </c>
      <c r="P39">
        <v>12.836746088368381</v>
      </c>
      <c r="Q39">
        <f>AVERAGE(P39:P41)</f>
        <v>12.958964755035046</v>
      </c>
      <c r="S39">
        <f>Q39-$R$3</f>
        <v>-0.20480216334154022</v>
      </c>
      <c r="T39" s="9">
        <f>2^-S39</f>
        <v>1.1525282898474274</v>
      </c>
      <c r="W39" t="s">
        <v>37</v>
      </c>
      <c r="X39">
        <v>19.870439999999999</v>
      </c>
      <c r="Y39">
        <v>29.503179591677419</v>
      </c>
      <c r="Z39">
        <v>9.6327395916774208</v>
      </c>
      <c r="AA39">
        <f>AVERAGE(Z39:Z41)</f>
        <v>9.785110258344087</v>
      </c>
      <c r="AC39">
        <f>AA39-$AB$3</f>
        <v>-8.5535555642763939E-3</v>
      </c>
      <c r="AD39" s="9">
        <f>2^-AC39</f>
        <v>1.0059464834765859</v>
      </c>
      <c r="AH39" t="s">
        <v>37</v>
      </c>
      <c r="AI39">
        <v>15.201813</v>
      </c>
      <c r="AJ39">
        <v>28.302909462262782</v>
      </c>
      <c r="AK39">
        <v>13.101096462262783</v>
      </c>
      <c r="AL39">
        <f>AVERAGE(AK39:AK41)</f>
        <v>13.029654128929451</v>
      </c>
      <c r="AN39">
        <f>AL39-$AM$3</f>
        <v>0.32820340169934603</v>
      </c>
      <c r="AO39" s="9">
        <f>2^-AN39</f>
        <v>0.79652778805504987</v>
      </c>
    </row>
    <row r="40" spans="2:41">
      <c r="C40">
        <v>19.497174999999999</v>
      </c>
      <c r="D40">
        <v>29.164256545527731</v>
      </c>
      <c r="E40">
        <f t="shared" si="0"/>
        <v>9.6670815455277328</v>
      </c>
      <c r="I40" s="10">
        <f>2^-H42</f>
        <v>1.0139978331785606</v>
      </c>
      <c r="N40">
        <v>15.563496000000001</v>
      </c>
      <c r="O40">
        <v>28.417753088368379</v>
      </c>
      <c r="P40">
        <v>12.854257088368378</v>
      </c>
      <c r="T40" s="10">
        <f>2^-S42</f>
        <v>0.94661723806320053</v>
      </c>
      <c r="X40">
        <v>19.851576000000001</v>
      </c>
      <c r="Y40">
        <v>29.71002759167742</v>
      </c>
      <c r="Z40">
        <v>9.8584515916774187</v>
      </c>
      <c r="AD40" s="10">
        <f>2^-AC42</f>
        <v>1.035971320982207</v>
      </c>
      <c r="AI40">
        <v>15.224779</v>
      </c>
      <c r="AJ40">
        <v>28.202885462262785</v>
      </c>
      <c r="AK40">
        <v>12.978106462262785</v>
      </c>
      <c r="AO40" s="10">
        <f>2^-AN42</f>
        <v>1.1439756956040006</v>
      </c>
    </row>
    <row r="41" spans="2:41" ht="16" thickBot="1">
      <c r="C41">
        <v>19.44341</v>
      </c>
      <c r="D41">
        <v>29.170062545527731</v>
      </c>
      <c r="E41">
        <f t="shared" si="0"/>
        <v>9.7266525455277311</v>
      </c>
      <c r="I41" s="11">
        <f>2^-H45</f>
        <v>0.99231283674614346</v>
      </c>
      <c r="N41">
        <v>15.317310000000001</v>
      </c>
      <c r="O41">
        <v>28.503201088368378</v>
      </c>
      <c r="P41">
        <v>13.185891088368377</v>
      </c>
      <c r="T41" s="11">
        <f>2^-S45</f>
        <v>1.003213252296439</v>
      </c>
      <c r="X41">
        <v>19.849057999999999</v>
      </c>
      <c r="Y41">
        <v>29.713197591677421</v>
      </c>
      <c r="Z41">
        <v>9.8641395916774215</v>
      </c>
      <c r="AD41" s="11">
        <f>2^-AC45</f>
        <v>1.0138164073674856</v>
      </c>
      <c r="AI41">
        <v>15.212415999999999</v>
      </c>
      <c r="AJ41">
        <v>28.222175462262783</v>
      </c>
      <c r="AK41">
        <v>13.009759462262783</v>
      </c>
      <c r="AO41" s="11">
        <f>2^-AN45</f>
        <v>1.1919396828414512</v>
      </c>
    </row>
    <row r="42" spans="2:41">
      <c r="C42">
        <v>18.990235999999999</v>
      </c>
      <c r="D42">
        <v>28.467464369286432</v>
      </c>
      <c r="E42">
        <f t="shared" si="0"/>
        <v>9.4772283692864328</v>
      </c>
      <c r="F42">
        <f>AVERAGE(E42:E44)</f>
        <v>9.572473369286433</v>
      </c>
      <c r="H42">
        <f>F42-$G$3</f>
        <v>-2.0054569436041447E-2</v>
      </c>
      <c r="N42">
        <v>15.318353</v>
      </c>
      <c r="O42">
        <v>28.513794819222895</v>
      </c>
      <c r="P42">
        <v>13.195441819222895</v>
      </c>
      <c r="Q42">
        <f>AVERAGE(P42:P44)</f>
        <v>13.242913819222897</v>
      </c>
      <c r="S42">
        <f>Q42-$R$3</f>
        <v>7.9146900846311041E-2</v>
      </c>
      <c r="X42">
        <v>19.280716000000002</v>
      </c>
      <c r="Y42">
        <v>29.173939082102791</v>
      </c>
      <c r="Z42">
        <v>9.8932230821027893</v>
      </c>
      <c r="AA42">
        <f>AVERAGE(Z42:Z44)</f>
        <v>9.7426797487694561</v>
      </c>
      <c r="AC42">
        <f>AA42-$AB$3</f>
        <v>-5.0984065138907297E-2</v>
      </c>
      <c r="AI42">
        <v>15.211119</v>
      </c>
      <c r="AJ42">
        <v>27.955605992308488</v>
      </c>
      <c r="AK42">
        <v>12.744486992308488</v>
      </c>
      <c r="AL42">
        <f>AVERAGE(AK42:AK44)</f>
        <v>12.507394325641821</v>
      </c>
      <c r="AN42">
        <f>AL42-$AM$3</f>
        <v>-0.19405640158828419</v>
      </c>
    </row>
    <row r="43" spans="2:41">
      <c r="C43">
        <v>18.965841000000001</v>
      </c>
      <c r="D43">
        <v>28.575792369286432</v>
      </c>
      <c r="E43">
        <f t="shared" si="0"/>
        <v>9.6099513692864313</v>
      </c>
      <c r="N43">
        <v>15.384677999999999</v>
      </c>
      <c r="O43">
        <v>28.600248819222898</v>
      </c>
      <c r="P43">
        <v>13.215570819222899</v>
      </c>
      <c r="X43">
        <v>19.243483999999999</v>
      </c>
      <c r="Y43">
        <v>28.930092082102789</v>
      </c>
      <c r="Z43">
        <v>9.68660808210279</v>
      </c>
      <c r="AI43">
        <v>15.189254999999999</v>
      </c>
      <c r="AJ43">
        <v>27.527960992308486</v>
      </c>
      <c r="AK43">
        <v>12.338705992308487</v>
      </c>
    </row>
    <row r="44" spans="2:41">
      <c r="C44">
        <v>18.965029999999999</v>
      </c>
      <c r="D44">
        <v>28.595270369286432</v>
      </c>
      <c r="E44">
        <f t="shared" si="0"/>
        <v>9.6302403692864331</v>
      </c>
      <c r="N44">
        <v>15.296972</v>
      </c>
      <c r="O44">
        <v>28.614700819222897</v>
      </c>
      <c r="P44">
        <v>13.317728819222896</v>
      </c>
      <c r="X44">
        <v>19.289753000000001</v>
      </c>
      <c r="Y44">
        <v>28.937961082102792</v>
      </c>
      <c r="Z44">
        <v>9.6482080821027907</v>
      </c>
      <c r="AI44">
        <v>15.189515</v>
      </c>
      <c r="AJ44">
        <v>27.628504992308486</v>
      </c>
      <c r="AK44">
        <v>12.438989992308485</v>
      </c>
    </row>
    <row r="45" spans="2:41">
      <c r="C45">
        <v>19.673033</v>
      </c>
      <c r="D45">
        <v>29.235654350290787</v>
      </c>
      <c r="E45">
        <f t="shared" si="0"/>
        <v>9.5626213502907866</v>
      </c>
      <c r="F45">
        <f>AVERAGE(E45:E47)</f>
        <v>9.6036610169574548</v>
      </c>
      <c r="H45">
        <f>F45-$G$3</f>
        <v>1.1133078234980331E-2</v>
      </c>
      <c r="N45">
        <v>14.985564999999999</v>
      </c>
      <c r="O45">
        <v>28.525292607213238</v>
      </c>
      <c r="P45">
        <v>13.539727607213239</v>
      </c>
      <c r="Q45">
        <f>AVERAGE(P45:P47)</f>
        <v>13.159138607213238</v>
      </c>
      <c r="S45">
        <f>Q45-$R$3</f>
        <v>-4.6283111633478313E-3</v>
      </c>
      <c r="X45">
        <v>19.490587000000001</v>
      </c>
      <c r="Y45">
        <v>29.307106396440474</v>
      </c>
      <c r="Z45">
        <v>9.8165193964404729</v>
      </c>
      <c r="AA45">
        <f>AVERAGE(Z45:Z47)</f>
        <v>9.7738673964404779</v>
      </c>
      <c r="AC45">
        <f>AA45-$AB$3</f>
        <v>-1.9796417467885519E-2</v>
      </c>
      <c r="AI45">
        <v>15.232101</v>
      </c>
      <c r="AJ45">
        <v>28.873541829349985</v>
      </c>
      <c r="AK45">
        <v>13.641440829349985</v>
      </c>
      <c r="AL45">
        <f>AVERAGE(AK45:AK47)</f>
        <v>12.448139496016651</v>
      </c>
      <c r="AN45">
        <f>AL45-$AM$3</f>
        <v>-0.25331123121345378</v>
      </c>
    </row>
    <row r="46" spans="2:41">
      <c r="C46">
        <v>19.589205</v>
      </c>
      <c r="D46">
        <v>29.076980350290789</v>
      </c>
      <c r="E46">
        <f t="shared" si="0"/>
        <v>9.4877753502907893</v>
      </c>
      <c r="N46">
        <v>15.098262</v>
      </c>
      <c r="O46">
        <v>27.887377607213239</v>
      </c>
      <c r="P46">
        <v>12.789115607213239</v>
      </c>
      <c r="X46">
        <v>19.473452000000002</v>
      </c>
      <c r="Y46">
        <v>29.21034839644048</v>
      </c>
      <c r="Z46">
        <v>9.7368963964404784</v>
      </c>
      <c r="AI46">
        <v>15.206448</v>
      </c>
      <c r="AJ46">
        <v>27.009859829349985</v>
      </c>
      <c r="AK46">
        <v>11.803411829349985</v>
      </c>
    </row>
    <row r="47" spans="2:41">
      <c r="C47">
        <v>19.563524000000001</v>
      </c>
      <c r="D47">
        <v>29.324110350290788</v>
      </c>
      <c r="E47">
        <f t="shared" si="0"/>
        <v>9.7605863502907866</v>
      </c>
      <c r="N47">
        <v>15.152732</v>
      </c>
      <c r="O47">
        <v>28.30130460721324</v>
      </c>
      <c r="P47">
        <v>13.148572607213239</v>
      </c>
      <c r="X47">
        <v>19.489135999999998</v>
      </c>
      <c r="Y47">
        <v>29.257322396440479</v>
      </c>
      <c r="Z47">
        <v>9.7681863964404805</v>
      </c>
      <c r="AI47">
        <v>15.214523</v>
      </c>
      <c r="AJ47">
        <v>27.114088829349985</v>
      </c>
      <c r="AK47">
        <v>11.899565829349985</v>
      </c>
    </row>
    <row r="49" spans="13:41" ht="16" thickBot="1"/>
    <row r="50" spans="13:41" ht="16" thickBot="1">
      <c r="M50" t="s">
        <v>24</v>
      </c>
      <c r="O50">
        <v>27.740156278929305</v>
      </c>
      <c r="P50">
        <v>12.723607278929306</v>
      </c>
      <c r="Q50">
        <f>AVERAGE(P50:P52)</f>
        <v>12.590627945595974</v>
      </c>
      <c r="R50">
        <v>12.521758620516978</v>
      </c>
      <c r="S50">
        <f>Q50-$R$50</f>
        <v>6.8869325078996013E-2</v>
      </c>
      <c r="T50" s="9">
        <f>2^-S50</f>
        <v>0.95338489607638788</v>
      </c>
    </row>
    <row r="51" spans="13:41">
      <c r="O51">
        <v>27.175066278929307</v>
      </c>
      <c r="P51">
        <v>12.084919278929307</v>
      </c>
      <c r="T51" s="10">
        <f>2^-S53</f>
        <v>1.086844881528598</v>
      </c>
      <c r="AG51" t="s">
        <v>39</v>
      </c>
      <c r="AH51" t="s">
        <v>33</v>
      </c>
      <c r="AJ51">
        <v>26.840673430297155</v>
      </c>
      <c r="AK51">
        <v>11.627722430297155</v>
      </c>
      <c r="AL51">
        <f>AVERAGE(AK51:AK53)</f>
        <v>11.994148096963821</v>
      </c>
      <c r="AM51">
        <f>AVERAGE(AL51:AL57)</f>
        <v>12.040272905408051</v>
      </c>
      <c r="AN51">
        <f>AL51-$AM$51</f>
        <v>-4.6124808444229615E-2</v>
      </c>
      <c r="AO51" s="9">
        <f>2^-AN51</f>
        <v>1.0324878527852932</v>
      </c>
    </row>
    <row r="52" spans="13:41" ht="16" thickBot="1">
      <c r="O52">
        <v>27.869615278929306</v>
      </c>
      <c r="P52">
        <v>12.963357278929307</v>
      </c>
      <c r="T52" s="11">
        <f>2^-S56</f>
        <v>0.96508189480135964</v>
      </c>
      <c r="AJ52">
        <v>27.311799430297153</v>
      </c>
      <c r="AK52">
        <v>12.046209430297154</v>
      </c>
      <c r="AO52" s="10">
        <f>2^-AN54</f>
        <v>0.94653886504011564</v>
      </c>
    </row>
    <row r="53" spans="13:41" ht="16" thickBot="1">
      <c r="O53">
        <v>27.883829572165233</v>
      </c>
      <c r="P53">
        <v>12.396681572165233</v>
      </c>
      <c r="Q53">
        <f>AVERAGE(P53:P55)</f>
        <v>12.401612572165233</v>
      </c>
      <c r="S53">
        <f>Q53-$R$50</f>
        <v>-0.1201460483517458</v>
      </c>
      <c r="AJ53">
        <v>27.513917430297155</v>
      </c>
      <c r="AK53">
        <v>12.308512430297155</v>
      </c>
      <c r="AO53" s="11">
        <f>2^-AN57</f>
        <v>1.023237854104182</v>
      </c>
    </row>
    <row r="54" spans="13:41">
      <c r="O54">
        <v>27.747845572165232</v>
      </c>
      <c r="P54">
        <v>12.062643572165232</v>
      </c>
      <c r="AJ54">
        <v>27.434177255856667</v>
      </c>
      <c r="AK54">
        <v>12.242461255856668</v>
      </c>
      <c r="AL54">
        <f>AVERAGE(AK54:AK56)</f>
        <v>12.119539255856667</v>
      </c>
      <c r="AN54">
        <f>AL54-$AM$51</f>
        <v>7.9266350448616407E-2</v>
      </c>
    </row>
    <row r="55" spans="13:41">
      <c r="O55">
        <v>28.088322572165232</v>
      </c>
      <c r="P55">
        <v>12.745512572165232</v>
      </c>
      <c r="AJ55">
        <v>27.520875255856666</v>
      </c>
      <c r="AK55">
        <v>12.173002255856666</v>
      </c>
    </row>
    <row r="56" spans="13:41">
      <c r="O56">
        <v>27.913675677123059</v>
      </c>
      <c r="P56">
        <v>12.580827677123059</v>
      </c>
      <c r="Q56">
        <f>AVERAGE(P56:P58)</f>
        <v>12.573035343789728</v>
      </c>
      <c r="S56">
        <f>Q56-$R$50</f>
        <v>5.1276723272749791E-2</v>
      </c>
      <c r="AJ56">
        <v>27.429843255856667</v>
      </c>
      <c r="AK56">
        <v>11.943154255856667</v>
      </c>
    </row>
    <row r="57" spans="13:41">
      <c r="O57">
        <v>27.995400677123065</v>
      </c>
      <c r="P57">
        <v>12.699348677123066</v>
      </c>
      <c r="AJ57">
        <v>25.100729696736995</v>
      </c>
      <c r="AK57">
        <v>10.451801696736995</v>
      </c>
      <c r="AL57">
        <f>AVERAGE(AK57:AK59)</f>
        <v>12.007131363403658</v>
      </c>
      <c r="AN57">
        <f>AL57-$AM$51</f>
        <v>-3.3141542004392122E-2</v>
      </c>
    </row>
    <row r="58" spans="13:41" ht="16" thickBot="1">
      <c r="O58">
        <v>27.778080677123064</v>
      </c>
      <c r="P58">
        <v>12.438929677123065</v>
      </c>
      <c r="AJ58">
        <v>27.530288696736992</v>
      </c>
      <c r="AK58">
        <v>12.742417696736991</v>
      </c>
    </row>
    <row r="59" spans="13:41" ht="16" thickBot="1">
      <c r="M59" t="s">
        <v>25</v>
      </c>
      <c r="O59">
        <v>27.911187106751434</v>
      </c>
      <c r="P59">
        <v>12.309322106751434</v>
      </c>
      <c r="Q59">
        <f>AVERAGE(P59:P61)</f>
        <v>12.455961773418101</v>
      </c>
      <c r="S59">
        <f>Q59-$R$50</f>
        <v>-6.5796847098877009E-2</v>
      </c>
      <c r="T59" s="9">
        <f>2^-S59</f>
        <v>1.0466628859086291</v>
      </c>
      <c r="AJ59">
        <v>27.388067696736993</v>
      </c>
      <c r="AK59">
        <v>12.827174696736993</v>
      </c>
    </row>
    <row r="60" spans="13:41">
      <c r="O60">
        <v>28.088875106751431</v>
      </c>
      <c r="P60">
        <v>12.479186106751431</v>
      </c>
      <c r="T60" s="10">
        <f>2^-S62</f>
        <v>1.2371138651485456</v>
      </c>
      <c r="AH60" t="s">
        <v>34</v>
      </c>
      <c r="AJ60">
        <v>27.174875729808956</v>
      </c>
      <c r="AK60">
        <v>12.031537729808957</v>
      </c>
      <c r="AL60">
        <f>AVERAGE(AK60:AK62)</f>
        <v>11.87615106314229</v>
      </c>
      <c r="AN60">
        <f>AL60-$AM$51</f>
        <v>-0.16412184226576088</v>
      </c>
      <c r="AO60" s="9">
        <f>2^-AN60</f>
        <v>1.1204838402386046</v>
      </c>
    </row>
    <row r="61" spans="13:41" ht="16" thickBot="1">
      <c r="O61">
        <v>28.065788106751434</v>
      </c>
      <c r="P61">
        <v>12.579377106751434</v>
      </c>
      <c r="T61" s="11">
        <f>2^-S65</f>
        <v>0.81433191123384208</v>
      </c>
      <c r="AJ61">
        <v>26.972887729808956</v>
      </c>
      <c r="AK61">
        <v>11.855740729808957</v>
      </c>
      <c r="AO61" s="10">
        <f>2^-AN63</f>
        <v>1.3147038125462323</v>
      </c>
    </row>
    <row r="62" spans="13:41" ht="16" thickBot="1">
      <c r="O62">
        <v>27.925116660387285</v>
      </c>
      <c r="P62">
        <v>12.264013660387285</v>
      </c>
      <c r="Q62">
        <f>AVERAGE(P62:P64)</f>
        <v>12.214780327053951</v>
      </c>
      <c r="S62">
        <f>Q62-$R$50</f>
        <v>-0.30697829346302719</v>
      </c>
      <c r="AJ62">
        <v>27.037283729808955</v>
      </c>
      <c r="AK62">
        <v>11.741174729808955</v>
      </c>
      <c r="AO62" s="11">
        <f>2^-AN66</f>
        <v>1.0941608439918042</v>
      </c>
    </row>
    <row r="63" spans="13:41">
      <c r="O63">
        <v>28.021437660387285</v>
      </c>
      <c r="P63">
        <v>12.237921660387284</v>
      </c>
      <c r="AJ63">
        <v>26.707655758337282</v>
      </c>
      <c r="AK63">
        <v>11.821988758337282</v>
      </c>
      <c r="AL63">
        <f>AVERAGE(AK63:AK65)</f>
        <v>11.645535091670615</v>
      </c>
      <c r="AN63">
        <f>AL63-$AM$51</f>
        <v>-0.39473781373743577</v>
      </c>
    </row>
    <row r="64" spans="13:41">
      <c r="O64">
        <v>27.856190660387284</v>
      </c>
      <c r="P64">
        <v>12.142405660387285</v>
      </c>
      <c r="AJ64">
        <v>26.700331758337278</v>
      </c>
      <c r="AK64">
        <v>11.449673758337278</v>
      </c>
    </row>
    <row r="65" spans="13:41">
      <c r="O65">
        <v>27.888572277065229</v>
      </c>
      <c r="P65">
        <v>12.78954177706523</v>
      </c>
      <c r="Q65">
        <f>AVERAGE(P65:P67)</f>
        <v>12.818069777065231</v>
      </c>
      <c r="S65">
        <f>Q65-$R$50</f>
        <v>0.2963111565482528</v>
      </c>
      <c r="AJ65">
        <v>26.902424758337283</v>
      </c>
      <c r="AK65">
        <v>11.664942758337283</v>
      </c>
    </row>
    <row r="66" spans="13:41">
      <c r="O66">
        <v>28.05046327706523</v>
      </c>
      <c r="P66">
        <v>12.998776277065231</v>
      </c>
      <c r="AJ66">
        <v>26.888620405754736</v>
      </c>
      <c r="AK66">
        <v>11.783932405754737</v>
      </c>
      <c r="AL66">
        <f>AVERAGE(AK66:AK68)</f>
        <v>11.910448072421403</v>
      </c>
      <c r="AN66">
        <f>AL66-$AM$51</f>
        <v>-0.12982483298664782</v>
      </c>
    </row>
    <row r="67" spans="13:41" ht="16" thickBot="1">
      <c r="O67">
        <v>27.91821227706523</v>
      </c>
      <c r="P67">
        <v>12.66589127706523</v>
      </c>
      <c r="AJ67">
        <v>27.288706405754738</v>
      </c>
      <c r="AK67">
        <v>12.032897405754738</v>
      </c>
    </row>
    <row r="68" spans="13:41" ht="16" thickBot="1">
      <c r="M68" t="s">
        <v>26</v>
      </c>
      <c r="O68">
        <v>28.430611104102695</v>
      </c>
      <c r="P68">
        <v>12.734027104102696</v>
      </c>
      <c r="Q68">
        <f>AVERAGE(P68:P70)</f>
        <v>12.722744437436027</v>
      </c>
      <c r="S68">
        <f>Q68-$R$50</f>
        <v>0.20098581691904904</v>
      </c>
      <c r="T68" s="9">
        <f>2^-S68</f>
        <v>0.86995590517055488</v>
      </c>
      <c r="AJ68">
        <v>27.121734405754736</v>
      </c>
      <c r="AK68">
        <v>11.914514405754737</v>
      </c>
    </row>
    <row r="69" spans="13:41">
      <c r="O69">
        <v>28.572647104102693</v>
      </c>
      <c r="P69">
        <v>12.781942104102692</v>
      </c>
      <c r="T69" s="10">
        <f>2^-S71</f>
        <v>1.0438088862197321</v>
      </c>
      <c r="AH69" t="s">
        <v>35</v>
      </c>
      <c r="AJ69">
        <v>26.768397366132689</v>
      </c>
      <c r="AK69">
        <v>11.976854366132688</v>
      </c>
      <c r="AL69">
        <f>AVERAGE(AK69:AK71)</f>
        <v>12.07430786613269</v>
      </c>
      <c r="AN69">
        <f>AL69-$AM$51</f>
        <v>3.4034960724639518E-2</v>
      </c>
      <c r="AO69" s="9">
        <f>2^-AN69</f>
        <v>0.97668486074182337</v>
      </c>
    </row>
    <row r="70" spans="13:41" ht="16" thickBot="1">
      <c r="O70">
        <v>28.486231104102693</v>
      </c>
      <c r="P70">
        <v>12.652264104102693</v>
      </c>
      <c r="T70" s="11">
        <f>2^-S74</f>
        <v>0.94297189721145458</v>
      </c>
      <c r="AJ70">
        <v>26.914313366132689</v>
      </c>
      <c r="AK70">
        <v>12.252661366132688</v>
      </c>
      <c r="AO70" s="10">
        <f>2^-AN72</f>
        <v>1.1189348404594646</v>
      </c>
    </row>
    <row r="71" spans="13:41" ht="16" thickBot="1">
      <c r="O71">
        <v>27.787621031351094</v>
      </c>
      <c r="P71">
        <v>12.181385031351093</v>
      </c>
      <c r="Q71">
        <f>AVERAGE(P71:P73)</f>
        <v>12.459901031351093</v>
      </c>
      <c r="S71">
        <f>Q71-$R$50</f>
        <v>-6.1857589165885685E-2</v>
      </c>
      <c r="AJ71">
        <v>26.863642366132694</v>
      </c>
      <c r="AK71">
        <v>11.993407866132694</v>
      </c>
      <c r="AO71" s="11">
        <f>2^-AN75</f>
        <v>1.0449138510135634</v>
      </c>
    </row>
    <row r="72" spans="13:41">
      <c r="O72">
        <v>28.262543031351093</v>
      </c>
      <c r="P72">
        <v>12.892406031351094</v>
      </c>
      <c r="AJ72">
        <v>26.927306879891848</v>
      </c>
      <c r="AK72">
        <v>12.165734879891849</v>
      </c>
      <c r="AL72">
        <f>AVERAGE(AK72:AK74)</f>
        <v>11.878146879891846</v>
      </c>
      <c r="AN72">
        <f>AL72-$AM$51</f>
        <v>-0.16212602551620492</v>
      </c>
    </row>
    <row r="73" spans="13:41">
      <c r="O73">
        <v>27.811014031351093</v>
      </c>
      <c r="P73">
        <v>12.305912031351092</v>
      </c>
      <c r="AJ73">
        <v>26.762950879891847</v>
      </c>
      <c r="AK73">
        <v>11.574064879891846</v>
      </c>
    </row>
    <row r="74" spans="13:41">
      <c r="O74">
        <v>27.395258939581183</v>
      </c>
      <c r="P74">
        <v>12.760991939581183</v>
      </c>
      <c r="Q74">
        <f>AVERAGE(P74:P76)</f>
        <v>12.606471939581184</v>
      </c>
      <c r="S74">
        <f>Q74-$R$50</f>
        <v>8.4713319064205095E-2</v>
      </c>
      <c r="AJ74">
        <v>26.850787879891847</v>
      </c>
      <c r="AK74">
        <v>11.894640879891847</v>
      </c>
    </row>
    <row r="75" spans="13:41">
      <c r="O75">
        <v>27.291409939581182</v>
      </c>
      <c r="P75">
        <v>12.544184939581182</v>
      </c>
      <c r="AJ75">
        <v>26.987403735993926</v>
      </c>
      <c r="AK75">
        <v>12.043626735993925</v>
      </c>
      <c r="AL75">
        <f>AVERAGE(AK75:AK77)</f>
        <v>11.976888902660592</v>
      </c>
      <c r="AN75">
        <f>AL75-$AM$51</f>
        <v>-6.3384002747458368E-2</v>
      </c>
    </row>
    <row r="76" spans="13:41" ht="16" thickBot="1">
      <c r="O76">
        <v>27.076277939581182</v>
      </c>
      <c r="P76">
        <v>12.514238939581181</v>
      </c>
      <c r="AJ76">
        <v>26.939464735993926</v>
      </c>
      <c r="AK76">
        <v>11.930129235993926</v>
      </c>
    </row>
    <row r="77" spans="13:41" ht="16" thickBot="1">
      <c r="M77" t="s">
        <v>27</v>
      </c>
      <c r="O77">
        <v>28.195544719432931</v>
      </c>
      <c r="P77">
        <v>12.915514719432931</v>
      </c>
      <c r="Q77">
        <f>AVERAGE(P77:P79)</f>
        <v>12.923309719432931</v>
      </c>
      <c r="S77">
        <f>Q77-$R$50</f>
        <v>0.40155109891595231</v>
      </c>
      <c r="T77" s="9">
        <f>2^-S77</f>
        <v>0.75704391747851418</v>
      </c>
      <c r="AJ77">
        <v>26.943260735993928</v>
      </c>
      <c r="AK77">
        <v>11.956910735993928</v>
      </c>
    </row>
    <row r="78" spans="13:41">
      <c r="O78">
        <v>28.223491719432928</v>
      </c>
      <c r="P78">
        <v>12.931684719432928</v>
      </c>
      <c r="T78" s="10">
        <f>2^-S80</f>
        <v>1.1260368772564802</v>
      </c>
      <c r="AH78" t="s">
        <v>36</v>
      </c>
      <c r="AJ78">
        <v>27.153617010346437</v>
      </c>
      <c r="AK78">
        <v>11.946733010346437</v>
      </c>
      <c r="AL78">
        <f>AVERAGE(AK78:AK80)</f>
        <v>12.059401093176175</v>
      </c>
      <c r="AN78">
        <f>AL78-$AM$51</f>
        <v>1.912818776812486E-2</v>
      </c>
      <c r="AO78" s="9">
        <f>2^-AN78</f>
        <v>0.98682885929546771</v>
      </c>
    </row>
    <row r="79" spans="13:41" ht="16" thickBot="1">
      <c r="O79">
        <v>28.254348719432933</v>
      </c>
      <c r="P79">
        <v>12.922729719432933</v>
      </c>
      <c r="T79" s="11">
        <f>2^-S83</f>
        <v>0.99488589155257623</v>
      </c>
      <c r="AJ79">
        <v>27.191974010346442</v>
      </c>
      <c r="AK79">
        <v>11.765079010346442</v>
      </c>
      <c r="AO79" s="10">
        <f>2^-AN81</f>
        <v>1.0088418561567996</v>
      </c>
    </row>
    <row r="80" spans="13:41" ht="16" thickBot="1">
      <c r="O80">
        <v>27.712407877974041</v>
      </c>
      <c r="P80">
        <v>12.15133987797404</v>
      </c>
      <c r="Q80">
        <f>AVERAGE(P80:P82)</f>
        <v>12.350504544640707</v>
      </c>
      <c r="S80">
        <f>Q80-$R$50</f>
        <v>-0.17125407587627173</v>
      </c>
      <c r="AJ80">
        <v>27.664997258835648</v>
      </c>
      <c r="AK80">
        <v>12.466391258835648</v>
      </c>
      <c r="AO80" s="11">
        <f>2^-AN84</f>
        <v>0.6894809016920852</v>
      </c>
    </row>
    <row r="81" spans="13:41">
      <c r="O81">
        <v>27.803556877974039</v>
      </c>
      <c r="P81">
        <v>12.568307877974039</v>
      </c>
      <c r="AJ81">
        <v>27.207794690277723</v>
      </c>
      <c r="AK81">
        <v>12.101916690277724</v>
      </c>
      <c r="AL81">
        <f>AVERAGE(AK81:AK83)</f>
        <v>12.027572866959625</v>
      </c>
      <c r="AN81">
        <f>AL81-$AM$51</f>
        <v>-1.2700038448425488E-2</v>
      </c>
    </row>
    <row r="82" spans="13:41">
      <c r="O82">
        <v>27.80147787797404</v>
      </c>
      <c r="P82">
        <v>12.331865877974041</v>
      </c>
      <c r="AJ82">
        <v>27.227084690277721</v>
      </c>
      <c r="AK82">
        <v>12.12012169027772</v>
      </c>
    </row>
    <row r="83" spans="13:41">
      <c r="O83">
        <v>27.863293650181841</v>
      </c>
      <c r="P83">
        <v>12.608228650181841</v>
      </c>
      <c r="Q83">
        <f>AVERAGE(P83:P85)</f>
        <v>12.529155650181842</v>
      </c>
      <c r="S83">
        <f>Q83-$R$50</f>
        <v>7.3970296648635525E-3</v>
      </c>
      <c r="AJ83">
        <v>26.96051522032343</v>
      </c>
      <c r="AK83">
        <v>11.860680220323431</v>
      </c>
    </row>
    <row r="84" spans="13:41">
      <c r="O84">
        <v>27.877826650181841</v>
      </c>
      <c r="P84">
        <v>12.503798650181842</v>
      </c>
      <c r="AJ84">
        <v>27.262134130986439</v>
      </c>
      <c r="AK84">
        <v>12.07460413098644</v>
      </c>
      <c r="AL84">
        <f>AVERAGE(AK84:AK86)</f>
        <v>12.576690410000273</v>
      </c>
      <c r="AN84">
        <f>AL84-$AM$51</f>
        <v>0.53641750459222237</v>
      </c>
    </row>
    <row r="85" spans="13:41" ht="16" thickBot="1">
      <c r="O85">
        <v>27.792596650181839</v>
      </c>
      <c r="P85">
        <v>12.475439650181839</v>
      </c>
      <c r="AJ85">
        <v>27.362678130986438</v>
      </c>
      <c r="AK85">
        <v>12.220874130986438</v>
      </c>
    </row>
    <row r="86" spans="13:41" ht="16" thickBot="1">
      <c r="M86" t="s">
        <v>28</v>
      </c>
      <c r="O86">
        <v>28.385259565733694</v>
      </c>
      <c r="P86">
        <v>13.017858565733695</v>
      </c>
      <c r="Q86">
        <f>AVERAGE(P86:P88)</f>
        <v>12.810614565733692</v>
      </c>
      <c r="S86">
        <f>Q86-$R$50</f>
        <v>0.28885594521671365</v>
      </c>
      <c r="T86" s="9">
        <f>2^-S86</f>
        <v>0.81855091077395137</v>
      </c>
      <c r="AJ86">
        <v>28.607714968027942</v>
      </c>
      <c r="AK86">
        <v>13.434592968027943</v>
      </c>
    </row>
    <row r="87" spans="13:41">
      <c r="O87">
        <v>28.217204565733692</v>
      </c>
      <c r="P87">
        <v>12.653708565733691</v>
      </c>
      <c r="T87" s="10">
        <f>2^-S89</f>
        <v>0.96130489521306972</v>
      </c>
      <c r="AH87" t="s">
        <v>37</v>
      </c>
      <c r="AJ87">
        <v>27.398050744309764</v>
      </c>
      <c r="AK87">
        <v>12.196237744309764</v>
      </c>
      <c r="AL87">
        <f>AVERAGE(AK87:AK89)</f>
        <v>12.650807621947363</v>
      </c>
      <c r="AN87">
        <f>AL87-$AM$51</f>
        <v>0.61053471653931268</v>
      </c>
      <c r="AO87" s="9">
        <f>2^-AN87</f>
        <v>0.65495390661502861</v>
      </c>
    </row>
    <row r="88" spans="13:41" ht="16" thickBot="1">
      <c r="O88">
        <v>28.077586565733693</v>
      </c>
      <c r="P88">
        <v>12.760276565733692</v>
      </c>
      <c r="T88" s="11">
        <f>2^-S92</f>
        <v>1.3137708567925579</v>
      </c>
      <c r="AJ88">
        <v>27.50227974430976</v>
      </c>
      <c r="AK88">
        <v>12.27750074430976</v>
      </c>
      <c r="AO88" s="10">
        <f>2^-AN90</f>
        <v>1.2368158236517</v>
      </c>
    </row>
    <row r="89" spans="13:41" ht="16" thickBot="1">
      <c r="O89">
        <v>27.934610301698385</v>
      </c>
      <c r="P89">
        <v>12.616257301698385</v>
      </c>
      <c r="Q89">
        <f>AVERAGE(P89:P91)</f>
        <v>12.578692635031722</v>
      </c>
      <c r="S89">
        <f>Q89-$R$50</f>
        <v>5.6934014514743225E-2</v>
      </c>
      <c r="AJ89">
        <v>28.691100377222561</v>
      </c>
      <c r="AK89">
        <v>13.478684377222562</v>
      </c>
      <c r="AO89" s="11">
        <f>2^-AN93</f>
        <v>1.1239138397495452</v>
      </c>
    </row>
    <row r="90" spans="13:41">
      <c r="O90">
        <v>27.93422830169839</v>
      </c>
      <c r="P90">
        <v>12.549550301698391</v>
      </c>
      <c r="AJ90">
        <v>27.006268379923895</v>
      </c>
      <c r="AK90">
        <v>11.795149379923895</v>
      </c>
      <c r="AL90">
        <f>AVERAGE(AK90:AK92)</f>
        <v>11.733642223272463</v>
      </c>
      <c r="AN90">
        <f>AL90-$AM$51</f>
        <v>-0.30663068213558731</v>
      </c>
    </row>
    <row r="91" spans="13:41">
      <c r="O91">
        <v>27.86724230169839</v>
      </c>
      <c r="P91">
        <v>12.57027030169839</v>
      </c>
      <c r="AJ91">
        <v>27.025558379923893</v>
      </c>
      <c r="AK91">
        <v>11.836303379923894</v>
      </c>
    </row>
    <row r="92" spans="13:41">
      <c r="O92">
        <v>27.344114619283655</v>
      </c>
      <c r="P92">
        <v>12.358549619283655</v>
      </c>
      <c r="Q92">
        <f>AVERAGE(P92:P94)</f>
        <v>12.128044952616989</v>
      </c>
      <c r="S92">
        <f>Q92-$R$50</f>
        <v>-0.39371366789998952</v>
      </c>
      <c r="AJ92">
        <v>26.758988909969602</v>
      </c>
      <c r="AK92">
        <v>11.569473909969602</v>
      </c>
    </row>
    <row r="93" spans="13:41">
      <c r="O93">
        <v>27.128351619283656</v>
      </c>
      <c r="P93">
        <v>12.030089619283656</v>
      </c>
      <c r="AJ93">
        <v>26.607390518235011</v>
      </c>
      <c r="AK93">
        <v>11.375289518235011</v>
      </c>
      <c r="AL93">
        <f>AVERAGE(AK93:AK95)</f>
        <v>11.871741463915511</v>
      </c>
      <c r="AN93">
        <f>AL93-$AM$51</f>
        <v>-0.16853144149254007</v>
      </c>
    </row>
    <row r="94" spans="13:41">
      <c r="O94">
        <v>27.148227619283656</v>
      </c>
      <c r="P94">
        <v>11.995495619283655</v>
      </c>
      <c r="AJ94">
        <v>26.70793451823501</v>
      </c>
      <c r="AK94">
        <v>11.50148651823501</v>
      </c>
    </row>
    <row r="95" spans="13:41">
      <c r="AJ95">
        <v>27.95297135527651</v>
      </c>
      <c r="AK95">
        <v>12.73844835527651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F75B2-E273-4AFD-AA86-60E1182B5F51}">
  <dimension ref="A1:L49"/>
  <sheetViews>
    <sheetView zoomScale="85" zoomScaleNormal="85" workbookViewId="0">
      <selection activeCell="D12" sqref="D12"/>
    </sheetView>
  </sheetViews>
  <sheetFormatPr baseColWidth="10" defaultColWidth="8.83203125" defaultRowHeight="15"/>
  <cols>
    <col min="1" max="1" width="18.83203125" bestFit="1" customWidth="1"/>
    <col min="2" max="3" width="12" bestFit="1" customWidth="1"/>
    <col min="5" max="5" width="17.5" bestFit="1" customWidth="1"/>
    <col min="6" max="6" width="38" bestFit="1" customWidth="1"/>
    <col min="7" max="7" width="10.6640625" customWidth="1"/>
    <col min="8" max="8" width="30" bestFit="1" customWidth="1"/>
    <col min="9" max="9" width="14" customWidth="1"/>
    <col min="10" max="10" width="19.1640625" bestFit="1" customWidth="1"/>
  </cols>
  <sheetData>
    <row r="1" spans="1:12">
      <c r="A1" s="12" t="s">
        <v>45</v>
      </c>
    </row>
    <row r="2" spans="1:12">
      <c r="A2" s="12" t="s">
        <v>70</v>
      </c>
    </row>
    <row r="3" spans="1:12">
      <c r="B3" t="s">
        <v>69</v>
      </c>
      <c r="C3" t="s">
        <v>45</v>
      </c>
      <c r="D3" t="s">
        <v>19</v>
      </c>
    </row>
    <row r="4" spans="1:12">
      <c r="A4" s="26" t="s">
        <v>76</v>
      </c>
      <c r="B4">
        <v>12.316687999999999</v>
      </c>
      <c r="C4">
        <v>19.539099</v>
      </c>
      <c r="D4">
        <f>C4-B4</f>
        <v>7.222411000000001</v>
      </c>
      <c r="E4" t="s">
        <v>79</v>
      </c>
    </row>
    <row r="5" spans="1:12">
      <c r="A5" s="26"/>
      <c r="B5">
        <v>12.755311000000001</v>
      </c>
      <c r="C5">
        <v>19.564900999999999</v>
      </c>
      <c r="D5">
        <f t="shared" ref="D5:D12" si="0">C5-B5</f>
        <v>6.8095899999999983</v>
      </c>
      <c r="E5" t="s">
        <v>80</v>
      </c>
    </row>
    <row r="6" spans="1:12">
      <c r="A6" s="27"/>
      <c r="B6" s="23">
        <v>12.39381</v>
      </c>
      <c r="C6" s="23">
        <v>19.404520000000002</v>
      </c>
      <c r="D6" s="23">
        <f t="shared" si="0"/>
        <v>7.0107100000000013</v>
      </c>
      <c r="E6" s="23" t="s">
        <v>81</v>
      </c>
    </row>
    <row r="7" spans="1:12">
      <c r="A7" s="25" t="s">
        <v>77</v>
      </c>
      <c r="B7" s="24">
        <v>12.170859999999999</v>
      </c>
      <c r="C7" s="24">
        <v>19.912811000000001</v>
      </c>
      <c r="D7" s="24">
        <f t="shared" si="0"/>
        <v>7.741951000000002</v>
      </c>
      <c r="E7" s="24" t="s">
        <v>79</v>
      </c>
    </row>
    <row r="8" spans="1:12">
      <c r="A8" s="26"/>
      <c r="B8">
        <v>12.291276999999999</v>
      </c>
      <c r="C8">
        <v>19.747561999999999</v>
      </c>
      <c r="D8">
        <f t="shared" si="0"/>
        <v>7.4562849999999994</v>
      </c>
      <c r="E8" t="s">
        <v>80</v>
      </c>
    </row>
    <row r="9" spans="1:12">
      <c r="A9" s="27"/>
      <c r="B9" s="23">
        <v>12.470617000000001</v>
      </c>
      <c r="C9" s="23">
        <v>19.126272</v>
      </c>
      <c r="D9" s="23">
        <f t="shared" si="0"/>
        <v>6.6556549999999994</v>
      </c>
      <c r="E9" s="23" t="s">
        <v>81</v>
      </c>
    </row>
    <row r="10" spans="1:12">
      <c r="A10" s="25" t="s">
        <v>78</v>
      </c>
      <c r="B10" s="24">
        <v>12.716701499999999</v>
      </c>
      <c r="C10" s="24">
        <v>20.511889</v>
      </c>
      <c r="D10" s="24">
        <f t="shared" si="0"/>
        <v>7.7951875000000008</v>
      </c>
      <c r="E10" s="24" t="s">
        <v>79</v>
      </c>
    </row>
    <row r="11" spans="1:12">
      <c r="A11" s="26"/>
      <c r="B11">
        <v>12.527841</v>
      </c>
      <c r="C11">
        <v>19.688960999999999</v>
      </c>
      <c r="D11">
        <f t="shared" si="0"/>
        <v>7.1611199999999986</v>
      </c>
      <c r="E11" t="s">
        <v>80</v>
      </c>
    </row>
    <row r="12" spans="1:12">
      <c r="A12" s="27"/>
      <c r="B12" s="23">
        <v>12.370161</v>
      </c>
      <c r="C12" s="23">
        <v>20.509851000000001</v>
      </c>
      <c r="D12" s="23">
        <f t="shared" si="0"/>
        <v>8.1396900000000016</v>
      </c>
      <c r="E12" s="23" t="s">
        <v>81</v>
      </c>
    </row>
    <row r="14" spans="1:12">
      <c r="A14" s="12" t="s">
        <v>71</v>
      </c>
    </row>
    <row r="15" spans="1:12">
      <c r="B15" t="s">
        <v>69</v>
      </c>
      <c r="C15" t="s">
        <v>45</v>
      </c>
      <c r="D15" t="s">
        <v>19</v>
      </c>
      <c r="F15" t="s">
        <v>72</v>
      </c>
      <c r="H15" t="s">
        <v>73</v>
      </c>
      <c r="J15" t="s">
        <v>74</v>
      </c>
      <c r="L15" t="s">
        <v>75</v>
      </c>
    </row>
    <row r="16" spans="1:12">
      <c r="A16" s="26" t="s">
        <v>76</v>
      </c>
      <c r="B16">
        <v>20.971641999999999</v>
      </c>
      <c r="C16">
        <v>20.970127000000002</v>
      </c>
      <c r="D16">
        <f>C16-B16</f>
        <v>-1.5149999999977126E-3</v>
      </c>
      <c r="F16">
        <f t="shared" ref="F16:F24" si="1">D16-D4</f>
        <v>-7.2239259999999987</v>
      </c>
      <c r="H16">
        <f>AVERAGE(F16:F18)</f>
        <v>-6.3188666666666675</v>
      </c>
      <c r="J16">
        <f>AVERAGE(H16:H22)</f>
        <v>-6.4525176111111122</v>
      </c>
      <c r="L16">
        <f>2^($J$16-H16)</f>
        <v>0.91152179380859943</v>
      </c>
    </row>
    <row r="17" spans="1:12">
      <c r="A17" s="26"/>
      <c r="B17">
        <v>20.904108000000001</v>
      </c>
      <c r="C17">
        <v>21.987580999999999</v>
      </c>
      <c r="D17">
        <f t="shared" ref="D17:D24" si="2">C17-B17</f>
        <v>1.0834729999999979</v>
      </c>
      <c r="F17">
        <f t="shared" si="1"/>
        <v>-5.7261170000000003</v>
      </c>
    </row>
    <row r="18" spans="1:12">
      <c r="A18" s="27"/>
      <c r="B18" s="23">
        <v>20.848020000000002</v>
      </c>
      <c r="C18" s="23">
        <v>21.852173000000001</v>
      </c>
      <c r="D18" s="23">
        <f t="shared" si="2"/>
        <v>1.0041529999999987</v>
      </c>
      <c r="F18">
        <f t="shared" si="1"/>
        <v>-6.0065570000000026</v>
      </c>
    </row>
    <row r="19" spans="1:12">
      <c r="A19" s="25" t="s">
        <v>77</v>
      </c>
      <c r="B19">
        <v>21.147755</v>
      </c>
      <c r="C19">
        <v>20.719463000000001</v>
      </c>
      <c r="D19">
        <f t="shared" si="2"/>
        <v>-0.42829199999999901</v>
      </c>
      <c r="F19">
        <f t="shared" si="1"/>
        <v>-8.170243000000001</v>
      </c>
      <c r="H19">
        <f>AVERAGE(F19:F21)</f>
        <v>-6.5636749999999999</v>
      </c>
      <c r="L19">
        <f>2^($J$16-H19)</f>
        <v>1.0800943848603244</v>
      </c>
    </row>
    <row r="20" spans="1:12">
      <c r="A20" s="26"/>
      <c r="B20">
        <v>21.104734000000001</v>
      </c>
      <c r="C20">
        <v>22.594427</v>
      </c>
      <c r="D20">
        <f t="shared" si="2"/>
        <v>1.489692999999999</v>
      </c>
      <c r="F20">
        <f t="shared" si="1"/>
        <v>-5.9665920000000003</v>
      </c>
    </row>
    <row r="21" spans="1:12">
      <c r="A21" s="27"/>
      <c r="B21" s="23">
        <v>21.15494</v>
      </c>
      <c r="C21" s="23">
        <v>22.256405000000001</v>
      </c>
      <c r="D21" s="23">
        <f t="shared" si="2"/>
        <v>1.101465000000001</v>
      </c>
      <c r="F21">
        <f t="shared" si="1"/>
        <v>-5.5541899999999984</v>
      </c>
    </row>
    <row r="22" spans="1:12">
      <c r="A22" s="25" t="s">
        <v>78</v>
      </c>
      <c r="B22">
        <v>20.655058</v>
      </c>
      <c r="C22">
        <v>20.417850000000001</v>
      </c>
      <c r="D22">
        <f t="shared" si="2"/>
        <v>-0.23720799999999898</v>
      </c>
      <c r="F22">
        <f t="shared" si="1"/>
        <v>-8.0323954999999998</v>
      </c>
      <c r="H22">
        <f>AVERAGE(F22:F24)</f>
        <v>-6.4750111666666683</v>
      </c>
      <c r="L22">
        <f>2^($J$16-H22)</f>
        <v>1.015713523780833</v>
      </c>
    </row>
    <row r="23" spans="1:12">
      <c r="A23" s="26"/>
      <c r="B23">
        <v>20.371534</v>
      </c>
      <c r="C23">
        <v>22.638501999999999</v>
      </c>
      <c r="D23">
        <f t="shared" si="2"/>
        <v>2.2669679999999985</v>
      </c>
      <c r="F23">
        <f t="shared" si="1"/>
        <v>-4.8941520000000001</v>
      </c>
    </row>
    <row r="24" spans="1:12">
      <c r="A24" s="27"/>
      <c r="B24" s="23">
        <v>20.437238000000001</v>
      </c>
      <c r="C24" s="23">
        <v>22.078441999999999</v>
      </c>
      <c r="D24" s="23">
        <f t="shared" si="2"/>
        <v>1.6412039999999983</v>
      </c>
      <c r="F24">
        <f t="shared" si="1"/>
        <v>-6.4984860000000033</v>
      </c>
    </row>
    <row r="27" spans="1:12">
      <c r="A27" s="12" t="s">
        <v>82</v>
      </c>
      <c r="D27" t="s">
        <v>19</v>
      </c>
    </row>
    <row r="28" spans="1:12">
      <c r="B28" t="s">
        <v>69</v>
      </c>
      <c r="C28" t="s">
        <v>45</v>
      </c>
    </row>
    <row r="29" spans="1:12">
      <c r="A29" s="26" t="s">
        <v>76</v>
      </c>
      <c r="B29">
        <v>12.432445</v>
      </c>
      <c r="C29">
        <v>19.566655999999998</v>
      </c>
      <c r="D29">
        <f>C29-B29</f>
        <v>7.1342109999999987</v>
      </c>
      <c r="E29" t="s">
        <v>79</v>
      </c>
    </row>
    <row r="30" spans="1:12">
      <c r="A30" s="26"/>
      <c r="B30">
        <v>12.103757</v>
      </c>
      <c r="C30">
        <v>19.083335999999999</v>
      </c>
      <c r="D30">
        <f t="shared" ref="D30:D37" si="3">C30-B30</f>
        <v>6.9795789999999993</v>
      </c>
      <c r="E30" t="s">
        <v>80</v>
      </c>
    </row>
    <row r="31" spans="1:12">
      <c r="A31" s="27"/>
      <c r="B31" s="23">
        <v>12.276292</v>
      </c>
      <c r="C31" s="23">
        <v>23.076677</v>
      </c>
      <c r="D31" s="23">
        <f t="shared" si="3"/>
        <v>10.800385</v>
      </c>
      <c r="E31" s="23" t="s">
        <v>81</v>
      </c>
    </row>
    <row r="32" spans="1:12">
      <c r="A32" s="25" t="s">
        <v>77</v>
      </c>
      <c r="B32" s="24">
        <v>12.592900999999999</v>
      </c>
      <c r="C32" s="24">
        <v>21.946370999999999</v>
      </c>
      <c r="D32" s="24">
        <f t="shared" si="3"/>
        <v>9.3534699999999997</v>
      </c>
      <c r="E32" s="24" t="s">
        <v>79</v>
      </c>
    </row>
    <row r="33" spans="1:12">
      <c r="A33" s="26"/>
      <c r="B33">
        <v>12.640421</v>
      </c>
      <c r="C33">
        <v>21.716840000000001</v>
      </c>
      <c r="D33">
        <f t="shared" si="3"/>
        <v>9.0764190000000013</v>
      </c>
      <c r="E33" t="s">
        <v>80</v>
      </c>
    </row>
    <row r="34" spans="1:12">
      <c r="A34" s="27"/>
      <c r="B34" s="23">
        <v>12.558432</v>
      </c>
      <c r="C34" s="23">
        <v>19.988993000000001</v>
      </c>
      <c r="D34" s="23">
        <f t="shared" si="3"/>
        <v>7.4305610000000009</v>
      </c>
      <c r="E34" s="23" t="s">
        <v>81</v>
      </c>
    </row>
    <row r="35" spans="1:12">
      <c r="A35" s="25" t="s">
        <v>78</v>
      </c>
      <c r="B35" s="24">
        <v>12.595852000000001</v>
      </c>
      <c r="C35" s="24">
        <v>22.488603999999999</v>
      </c>
      <c r="D35" s="24">
        <f t="shared" si="3"/>
        <v>9.892751999999998</v>
      </c>
      <c r="E35" s="24" t="s">
        <v>79</v>
      </c>
    </row>
    <row r="36" spans="1:12">
      <c r="A36" s="26"/>
      <c r="B36">
        <v>12.540471999999999</v>
      </c>
      <c r="C36">
        <v>19.730034</v>
      </c>
      <c r="D36">
        <f t="shared" si="3"/>
        <v>7.1895620000000005</v>
      </c>
      <c r="E36" t="s">
        <v>80</v>
      </c>
    </row>
    <row r="37" spans="1:12">
      <c r="A37" s="27"/>
      <c r="B37" s="23">
        <v>12.648232999999999</v>
      </c>
      <c r="C37" s="23">
        <v>19.583269999999999</v>
      </c>
      <c r="D37" s="23">
        <f t="shared" si="3"/>
        <v>6.9350369999999995</v>
      </c>
      <c r="E37" s="23" t="s">
        <v>81</v>
      </c>
    </row>
    <row r="39" spans="1:12">
      <c r="A39" s="12" t="s">
        <v>83</v>
      </c>
    </row>
    <row r="40" spans="1:12" ht="16" thickBot="1">
      <c r="B40" t="s">
        <v>69</v>
      </c>
      <c r="C40" t="s">
        <v>45</v>
      </c>
      <c r="D40" t="s">
        <v>19</v>
      </c>
      <c r="F40" t="s">
        <v>72</v>
      </c>
      <c r="H40" t="s">
        <v>73</v>
      </c>
      <c r="L40" t="s">
        <v>75</v>
      </c>
    </row>
    <row r="41" spans="1:12">
      <c r="A41" s="26" t="s">
        <v>76</v>
      </c>
      <c r="B41">
        <v>24.163626000000001</v>
      </c>
      <c r="C41">
        <v>22.595848388590404</v>
      </c>
      <c r="D41">
        <f>C41-B41</f>
        <v>-1.5677776114095963</v>
      </c>
      <c r="F41">
        <f t="shared" ref="F41:F49" si="4">D41-D29</f>
        <v>-8.701988611409595</v>
      </c>
      <c r="H41">
        <f>AVERAGE(F41:F43)</f>
        <v>-9.6996812780762625</v>
      </c>
      <c r="L41" s="9">
        <f>2^($J$16-H41)</f>
        <v>9.4949714799999949</v>
      </c>
    </row>
    <row r="42" spans="1:12">
      <c r="A42" s="26"/>
      <c r="B42">
        <v>23.894570000000002</v>
      </c>
      <c r="C42">
        <v>22.982001388590405</v>
      </c>
      <c r="D42">
        <f t="shared" ref="D42:D49" si="5">C42-B42</f>
        <v>-0.912568611409597</v>
      </c>
      <c r="F42">
        <f t="shared" si="4"/>
        <v>-7.8921476114095963</v>
      </c>
      <c r="L42" s="10"/>
    </row>
    <row r="43" spans="1:12">
      <c r="A43" s="27"/>
      <c r="B43" s="23">
        <v>23.777628</v>
      </c>
      <c r="C43" s="23">
        <v>22.073105388590402</v>
      </c>
      <c r="D43" s="23">
        <f t="shared" si="5"/>
        <v>-1.7045226114095975</v>
      </c>
      <c r="F43">
        <f t="shared" si="4"/>
        <v>-12.504907611409598</v>
      </c>
      <c r="L43" s="10"/>
    </row>
    <row r="44" spans="1:12">
      <c r="A44" s="25" t="s">
        <v>77</v>
      </c>
      <c r="B44">
        <v>22.990670000000001</v>
      </c>
      <c r="C44">
        <v>19.553783718151134</v>
      </c>
      <c r="D44">
        <f t="shared" si="5"/>
        <v>-3.4368862818488672</v>
      </c>
      <c r="F44">
        <f t="shared" si="4"/>
        <v>-12.790356281848867</v>
      </c>
      <c r="H44">
        <f>AVERAGE(F44:F46)</f>
        <v>-10.076674281848865</v>
      </c>
      <c r="L44" s="10">
        <f>2^($J$16-H44)</f>
        <v>12.330476699999998</v>
      </c>
    </row>
    <row r="45" spans="1:12">
      <c r="A45" s="26"/>
      <c r="B45">
        <v>22.795691999999999</v>
      </c>
      <c r="C45">
        <v>21.138885718151133</v>
      </c>
      <c r="D45">
        <f t="shared" si="5"/>
        <v>-1.6568062818488656</v>
      </c>
      <c r="F45">
        <f t="shared" si="4"/>
        <v>-10.733225281848867</v>
      </c>
      <c r="L45" s="10"/>
    </row>
    <row r="46" spans="1:12">
      <c r="A46" s="27"/>
      <c r="B46" s="23">
        <v>22.926539999999999</v>
      </c>
      <c r="C46" s="23">
        <v>23.650659718151136</v>
      </c>
      <c r="D46" s="23">
        <f t="shared" si="5"/>
        <v>0.72411971815113674</v>
      </c>
      <c r="F46">
        <f t="shared" si="4"/>
        <v>-6.7064412818488641</v>
      </c>
      <c r="L46" s="10"/>
    </row>
    <row r="47" spans="1:12" ht="16" thickBot="1">
      <c r="A47" s="25" t="s">
        <v>78</v>
      </c>
      <c r="B47">
        <v>19.74934</v>
      </c>
      <c r="C47">
        <v>16.75525455783821</v>
      </c>
      <c r="D47">
        <f t="shared" si="5"/>
        <v>-2.99408544216179</v>
      </c>
      <c r="F47">
        <f t="shared" si="4"/>
        <v>-12.886837442161788</v>
      </c>
      <c r="H47">
        <f>AVERAGE(F47:F49)</f>
        <v>-10.434728108828457</v>
      </c>
      <c r="L47" s="11">
        <f>2^($J$16-H47)</f>
        <v>15.803919500000005</v>
      </c>
    </row>
    <row r="48" spans="1:12">
      <c r="A48" s="26"/>
      <c r="B48">
        <v>19.678286</v>
      </c>
      <c r="C48">
        <v>17.626180557838207</v>
      </c>
      <c r="D48">
        <f t="shared" si="5"/>
        <v>-2.0521054421617926</v>
      </c>
      <c r="F48">
        <f t="shared" si="4"/>
        <v>-9.241667442161793</v>
      </c>
    </row>
    <row r="49" spans="1:6">
      <c r="A49" s="27"/>
      <c r="B49" s="23">
        <v>19.703807999999999</v>
      </c>
      <c r="C49" s="23">
        <v>17.463165557838209</v>
      </c>
      <c r="D49" s="23">
        <f t="shared" si="5"/>
        <v>-2.2406424421617892</v>
      </c>
      <c r="F49">
        <f t="shared" si="4"/>
        <v>-9.1756794421617887</v>
      </c>
    </row>
  </sheetData>
  <mergeCells count="12">
    <mergeCell ref="A47:A49"/>
    <mergeCell ref="A4:A6"/>
    <mergeCell ref="A7:A9"/>
    <mergeCell ref="A10:A12"/>
    <mergeCell ref="A16:A18"/>
    <mergeCell ref="A19:A21"/>
    <mergeCell ref="A22:A24"/>
    <mergeCell ref="A29:A31"/>
    <mergeCell ref="A32:A34"/>
    <mergeCell ref="A35:A37"/>
    <mergeCell ref="A41:A43"/>
    <mergeCell ref="A44:A46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168E-26D8-4817-9467-FFB80B38DE09}">
  <dimension ref="A1:L49"/>
  <sheetViews>
    <sheetView zoomScale="85" zoomScaleNormal="85" workbookViewId="0">
      <selection activeCell="F22" sqref="F22"/>
    </sheetView>
  </sheetViews>
  <sheetFormatPr baseColWidth="10" defaultColWidth="8.83203125" defaultRowHeight="15"/>
  <cols>
    <col min="1" max="1" width="18.83203125" bestFit="1" customWidth="1"/>
    <col min="2" max="3" width="12" bestFit="1" customWidth="1"/>
    <col min="5" max="5" width="17.5" bestFit="1" customWidth="1"/>
    <col min="6" max="6" width="38" bestFit="1" customWidth="1"/>
    <col min="7" max="7" width="10.6640625" customWidth="1"/>
    <col min="8" max="8" width="30" bestFit="1" customWidth="1"/>
    <col min="9" max="9" width="14" customWidth="1"/>
    <col min="10" max="10" width="19.1640625" bestFit="1" customWidth="1"/>
  </cols>
  <sheetData>
    <row r="1" spans="1:12">
      <c r="A1" s="12" t="s">
        <v>46</v>
      </c>
    </row>
    <row r="2" spans="1:12">
      <c r="A2" s="12" t="s">
        <v>70</v>
      </c>
    </row>
    <row r="3" spans="1:12">
      <c r="B3" t="s">
        <v>69</v>
      </c>
      <c r="C3" t="s">
        <v>46</v>
      </c>
      <c r="D3" t="s">
        <v>19</v>
      </c>
    </row>
    <row r="4" spans="1:12">
      <c r="A4" s="26" t="s">
        <v>76</v>
      </c>
      <c r="B4">
        <v>12.488816999999999</v>
      </c>
      <c r="C4">
        <v>25.685476000000001</v>
      </c>
      <c r="D4">
        <f>C4-B4</f>
        <v>13.196659000000002</v>
      </c>
      <c r="E4" t="s">
        <v>79</v>
      </c>
    </row>
    <row r="5" spans="1:12">
      <c r="A5" s="26"/>
      <c r="B5">
        <v>12.008348</v>
      </c>
      <c r="C5">
        <v>25.881466</v>
      </c>
      <c r="D5">
        <f t="shared" ref="D5:D12" si="0">C5-B5</f>
        <v>13.873118</v>
      </c>
      <c r="E5" t="s">
        <v>80</v>
      </c>
    </row>
    <row r="6" spans="1:12">
      <c r="A6" s="27"/>
      <c r="B6" s="23">
        <v>12.285418</v>
      </c>
      <c r="C6" s="23">
        <v>25.90906</v>
      </c>
      <c r="D6" s="23">
        <f t="shared" si="0"/>
        <v>13.623642</v>
      </c>
      <c r="E6" s="23" t="s">
        <v>81</v>
      </c>
    </row>
    <row r="7" spans="1:12">
      <c r="A7" s="25" t="s">
        <v>77</v>
      </c>
      <c r="B7" s="24">
        <v>12.145986000000001</v>
      </c>
      <c r="C7" s="24">
        <v>25.979168000000001</v>
      </c>
      <c r="D7" s="24">
        <f t="shared" si="0"/>
        <v>13.833182000000001</v>
      </c>
      <c r="E7" s="24" t="s">
        <v>79</v>
      </c>
    </row>
    <row r="8" spans="1:12">
      <c r="A8" s="26"/>
      <c r="B8">
        <v>12.211558999999999</v>
      </c>
      <c r="C8">
        <v>25.56692</v>
      </c>
      <c r="D8">
        <f t="shared" si="0"/>
        <v>13.355361</v>
      </c>
      <c r="E8" t="s">
        <v>80</v>
      </c>
    </row>
    <row r="9" spans="1:12">
      <c r="A9" s="27"/>
      <c r="B9" s="23">
        <v>12.3525305</v>
      </c>
      <c r="C9" s="23">
        <v>25.702126</v>
      </c>
      <c r="D9" s="23">
        <f t="shared" si="0"/>
        <v>13.3495955</v>
      </c>
      <c r="E9" s="23" t="s">
        <v>81</v>
      </c>
    </row>
    <row r="10" spans="1:12">
      <c r="A10" s="25" t="s">
        <v>78</v>
      </c>
      <c r="B10" s="24">
        <v>11.860779000000001</v>
      </c>
      <c r="C10" s="24">
        <v>26.933018000000001</v>
      </c>
      <c r="D10" s="24">
        <f t="shared" si="0"/>
        <v>15.072239</v>
      </c>
      <c r="E10" s="24" t="s">
        <v>79</v>
      </c>
    </row>
    <row r="11" spans="1:12">
      <c r="A11" s="26"/>
      <c r="B11">
        <v>12.009197</v>
      </c>
      <c r="C11">
        <v>26.74006</v>
      </c>
      <c r="D11">
        <f t="shared" si="0"/>
        <v>14.730862999999999</v>
      </c>
      <c r="E11" t="s">
        <v>80</v>
      </c>
    </row>
    <row r="12" spans="1:12">
      <c r="A12" s="27"/>
      <c r="B12" s="23">
        <v>12.252799</v>
      </c>
      <c r="C12" s="23">
        <v>26.315664000000002</v>
      </c>
      <c r="D12" s="23">
        <f t="shared" si="0"/>
        <v>14.062865000000002</v>
      </c>
      <c r="E12" s="23" t="s">
        <v>81</v>
      </c>
    </row>
    <row r="14" spans="1:12">
      <c r="A14" s="12" t="s">
        <v>71</v>
      </c>
    </row>
    <row r="15" spans="1:12">
      <c r="B15" t="s">
        <v>69</v>
      </c>
      <c r="C15" t="s">
        <v>45</v>
      </c>
      <c r="D15" t="s">
        <v>19</v>
      </c>
      <c r="F15" t="s">
        <v>72</v>
      </c>
      <c r="H15" t="s">
        <v>73</v>
      </c>
      <c r="J15" t="s">
        <v>74</v>
      </c>
      <c r="L15" t="s">
        <v>75</v>
      </c>
    </row>
    <row r="16" spans="1:12">
      <c r="A16" s="26" t="s">
        <v>76</v>
      </c>
      <c r="B16">
        <v>20.997225</v>
      </c>
      <c r="C16">
        <v>28.039622999999999</v>
      </c>
      <c r="D16">
        <f>C16-B16</f>
        <v>7.0423979999999986</v>
      </c>
      <c r="F16">
        <f t="shared" ref="F16:F24" si="1">D16-D4</f>
        <v>-6.1542610000000035</v>
      </c>
      <c r="H16">
        <f>AVERAGE(F16:F18)</f>
        <v>-6.2507836666666678</v>
      </c>
      <c r="J16">
        <f>AVERAGE(H16:H22)</f>
        <v>-6.0859119444444465</v>
      </c>
      <c r="L16">
        <f>2^($J$16-H16)</f>
        <v>1.1210663935524499</v>
      </c>
    </row>
    <row r="17" spans="1:12">
      <c r="A17" s="26"/>
      <c r="B17">
        <v>20.962444000000001</v>
      </c>
      <c r="C17">
        <v>28.234161</v>
      </c>
      <c r="D17">
        <f t="shared" ref="D17:D24" si="2">C17-B17</f>
        <v>7.2717169999999989</v>
      </c>
      <c r="F17">
        <f t="shared" si="1"/>
        <v>-6.601401000000001</v>
      </c>
    </row>
    <row r="18" spans="1:12">
      <c r="A18" s="27"/>
      <c r="B18" s="23">
        <v>20.995218000000001</v>
      </c>
      <c r="C18" s="23">
        <v>28.622171000000002</v>
      </c>
      <c r="D18" s="23">
        <f t="shared" si="2"/>
        <v>7.6269530000000003</v>
      </c>
      <c r="F18">
        <f t="shared" si="1"/>
        <v>-5.9966889999999999</v>
      </c>
    </row>
    <row r="19" spans="1:12">
      <c r="A19" s="25" t="s">
        <v>77</v>
      </c>
      <c r="B19">
        <v>21.156824</v>
      </c>
      <c r="C19">
        <v>28.576816999999998</v>
      </c>
      <c r="D19">
        <f t="shared" si="2"/>
        <v>7.4199929999999981</v>
      </c>
      <c r="F19">
        <f t="shared" si="1"/>
        <v>-6.4131890000000027</v>
      </c>
      <c r="H19">
        <f>AVERAGE(F19:F21)</f>
        <v>-5.7702378333333355</v>
      </c>
      <c r="L19">
        <f>2^($J$16-H19)</f>
        <v>0.80347547250207008</v>
      </c>
    </row>
    <row r="20" spans="1:12">
      <c r="A20" s="26"/>
      <c r="B20">
        <v>21.010065000000001</v>
      </c>
      <c r="C20">
        <v>29.007629999999999</v>
      </c>
      <c r="D20">
        <f t="shared" si="2"/>
        <v>7.997564999999998</v>
      </c>
      <c r="F20">
        <f t="shared" si="1"/>
        <v>-5.3577960000000022</v>
      </c>
    </row>
    <row r="21" spans="1:12">
      <c r="A21" s="27"/>
      <c r="B21" s="23">
        <v>20.983502999999999</v>
      </c>
      <c r="C21" s="23">
        <v>28.793369999999999</v>
      </c>
      <c r="D21" s="23">
        <f t="shared" si="2"/>
        <v>7.8098670000000006</v>
      </c>
      <c r="F21">
        <f t="shared" si="1"/>
        <v>-5.5397284999999989</v>
      </c>
    </row>
    <row r="22" spans="1:12">
      <c r="A22" s="25" t="s">
        <v>78</v>
      </c>
      <c r="B22">
        <v>22.564352</v>
      </c>
      <c r="C22">
        <v>30.751723999999999</v>
      </c>
      <c r="D22">
        <f t="shared" si="2"/>
        <v>8.1873719999999999</v>
      </c>
      <c r="F22">
        <f t="shared" si="1"/>
        <v>-6.8848669999999998</v>
      </c>
      <c r="H22">
        <f>AVERAGE(F22:F24)</f>
        <v>-6.2367143333333344</v>
      </c>
      <c r="L22">
        <f>2^($J$16-H22)</f>
        <v>1.1101867569540524</v>
      </c>
    </row>
    <row r="23" spans="1:12">
      <c r="A23" s="26"/>
      <c r="B23">
        <v>22.460471999999999</v>
      </c>
      <c r="C23">
        <v>30.902602999999999</v>
      </c>
      <c r="D23">
        <f t="shared" si="2"/>
        <v>8.4421309999999998</v>
      </c>
      <c r="F23">
        <f t="shared" si="1"/>
        <v>-6.2887319999999995</v>
      </c>
    </row>
    <row r="24" spans="1:12">
      <c r="A24" s="27"/>
      <c r="B24" s="23">
        <v>22.411528000000001</v>
      </c>
      <c r="C24" s="23">
        <v>30.937849</v>
      </c>
      <c r="D24" s="23">
        <f t="shared" si="2"/>
        <v>8.5263209999999994</v>
      </c>
      <c r="F24">
        <f t="shared" si="1"/>
        <v>-5.5365440000000028</v>
      </c>
    </row>
    <row r="27" spans="1:12">
      <c r="A27" s="12" t="s">
        <v>82</v>
      </c>
      <c r="D27" t="s">
        <v>19</v>
      </c>
    </row>
    <row r="28" spans="1:12">
      <c r="B28" t="s">
        <v>69</v>
      </c>
      <c r="C28" t="s">
        <v>46</v>
      </c>
    </row>
    <row r="29" spans="1:12">
      <c r="A29" s="26" t="s">
        <v>76</v>
      </c>
      <c r="B29">
        <v>12.661571500000001</v>
      </c>
      <c r="C29">
        <v>25.697099999999999</v>
      </c>
      <c r="D29">
        <f>C29-B29</f>
        <v>13.035528499999998</v>
      </c>
      <c r="E29" t="s">
        <v>79</v>
      </c>
    </row>
    <row r="30" spans="1:12">
      <c r="A30" s="26"/>
      <c r="B30">
        <v>12.465427999999999</v>
      </c>
      <c r="C30">
        <v>25.543838999999998</v>
      </c>
      <c r="D30">
        <f t="shared" ref="D30:D37" si="3">C30-B30</f>
        <v>13.078410999999999</v>
      </c>
      <c r="E30" t="s">
        <v>80</v>
      </c>
    </row>
    <row r="31" spans="1:12">
      <c r="A31" s="27"/>
      <c r="B31" s="23">
        <v>12.653962999999999</v>
      </c>
      <c r="C31" s="23">
        <v>25.453095999999999</v>
      </c>
      <c r="D31" s="23">
        <f t="shared" si="3"/>
        <v>12.799132999999999</v>
      </c>
      <c r="E31" s="23" t="s">
        <v>81</v>
      </c>
    </row>
    <row r="32" spans="1:12">
      <c r="A32" s="25" t="s">
        <v>77</v>
      </c>
      <c r="B32" s="24">
        <v>12.757933</v>
      </c>
      <c r="C32" s="24">
        <v>25.986270000000001</v>
      </c>
      <c r="D32" s="24">
        <f t="shared" si="3"/>
        <v>13.228337000000002</v>
      </c>
      <c r="E32" s="24" t="s">
        <v>79</v>
      </c>
    </row>
    <row r="33" spans="1:12">
      <c r="A33" s="26"/>
      <c r="B33">
        <v>12.654957</v>
      </c>
      <c r="C33">
        <v>26.332222000000002</v>
      </c>
      <c r="D33">
        <f t="shared" si="3"/>
        <v>13.677265000000002</v>
      </c>
      <c r="E33" t="s">
        <v>80</v>
      </c>
    </row>
    <row r="34" spans="1:12">
      <c r="A34" s="27"/>
      <c r="B34" s="23">
        <v>12.550687999999999</v>
      </c>
      <c r="C34" s="23">
        <v>26.032232</v>
      </c>
      <c r="D34" s="23">
        <f t="shared" si="3"/>
        <v>13.481544000000001</v>
      </c>
      <c r="E34" s="23" t="s">
        <v>81</v>
      </c>
    </row>
    <row r="35" spans="1:12">
      <c r="A35" s="25" t="s">
        <v>78</v>
      </c>
      <c r="B35" s="24">
        <v>12.709578</v>
      </c>
      <c r="C35" s="24">
        <v>26.833721000000001</v>
      </c>
      <c r="D35" s="24">
        <f t="shared" si="3"/>
        <v>14.124143</v>
      </c>
      <c r="E35" s="24" t="s">
        <v>79</v>
      </c>
    </row>
    <row r="36" spans="1:12">
      <c r="A36" s="26"/>
      <c r="B36">
        <v>12.738117000000001</v>
      </c>
      <c r="C36">
        <v>26.648244999999999</v>
      </c>
      <c r="D36">
        <f t="shared" si="3"/>
        <v>13.910127999999998</v>
      </c>
      <c r="E36" t="s">
        <v>80</v>
      </c>
    </row>
    <row r="37" spans="1:12">
      <c r="A37" s="27"/>
      <c r="B37" s="23">
        <v>12.787684</v>
      </c>
      <c r="C37" s="23">
        <v>26.621221999999999</v>
      </c>
      <c r="D37" s="23">
        <f t="shared" si="3"/>
        <v>13.833537999999999</v>
      </c>
      <c r="E37" s="23" t="s">
        <v>81</v>
      </c>
    </row>
    <row r="39" spans="1:12">
      <c r="A39" s="12" t="s">
        <v>83</v>
      </c>
    </row>
    <row r="40" spans="1:12" ht="16" thickBot="1">
      <c r="B40" t="s">
        <v>69</v>
      </c>
      <c r="C40" t="s">
        <v>46</v>
      </c>
      <c r="D40" t="s">
        <v>19</v>
      </c>
      <c r="F40" t="s">
        <v>72</v>
      </c>
      <c r="H40" t="s">
        <v>73</v>
      </c>
      <c r="L40" t="s">
        <v>75</v>
      </c>
    </row>
    <row r="41" spans="1:12">
      <c r="A41" s="26" t="s">
        <v>76</v>
      </c>
      <c r="B41">
        <v>23.943149999999999</v>
      </c>
      <c r="C41">
        <v>29.397091984630968</v>
      </c>
      <c r="D41">
        <f>C41-B41</f>
        <v>5.4539419846309691</v>
      </c>
      <c r="F41">
        <f t="shared" ref="F41:F49" si="4">D41-D29</f>
        <v>-7.5815865153690289</v>
      </c>
      <c r="H41">
        <f>AVERAGE(F41:F43)</f>
        <v>-7.404212182035697</v>
      </c>
      <c r="L41" s="9">
        <f>2^($J$16-H41)</f>
        <v>2.4937213000000025</v>
      </c>
    </row>
    <row r="42" spans="1:12">
      <c r="A42" s="26"/>
      <c r="B42">
        <v>23.970230000000001</v>
      </c>
      <c r="C42">
        <v>29.33435498463097</v>
      </c>
      <c r="D42">
        <f t="shared" ref="D42:D49" si="5">C42-B42</f>
        <v>5.3641249846309691</v>
      </c>
      <c r="F42">
        <f t="shared" si="4"/>
        <v>-7.71428601536903</v>
      </c>
      <c r="L42" s="10"/>
    </row>
    <row r="43" spans="1:12">
      <c r="A43" s="27"/>
      <c r="B43" s="23">
        <v>23.729901999999999</v>
      </c>
      <c r="C43" s="23">
        <v>29.612270984630968</v>
      </c>
      <c r="D43" s="23">
        <f t="shared" si="5"/>
        <v>5.8823689846309684</v>
      </c>
      <c r="F43">
        <f t="shared" si="4"/>
        <v>-6.9167640153690311</v>
      </c>
      <c r="L43" s="10"/>
    </row>
    <row r="44" spans="1:12">
      <c r="A44" s="25" t="s">
        <v>77</v>
      </c>
      <c r="B44">
        <v>22.833918000000001</v>
      </c>
      <c r="C44">
        <v>29.324509954858755</v>
      </c>
      <c r="D44">
        <f t="shared" si="5"/>
        <v>6.4905919548587541</v>
      </c>
      <c r="F44">
        <f t="shared" si="4"/>
        <v>-6.7377450451412475</v>
      </c>
      <c r="H44">
        <f>AVERAGE(F44:F46)</f>
        <v>-7.2273940451412466</v>
      </c>
      <c r="L44" s="10">
        <f>2^($J$16-H44)</f>
        <v>2.2060754</v>
      </c>
    </row>
    <row r="45" spans="1:12">
      <c r="A45" s="26"/>
      <c r="B45">
        <v>22.769323</v>
      </c>
      <c r="C45">
        <v>29.069764954858755</v>
      </c>
      <c r="D45">
        <f t="shared" si="5"/>
        <v>6.3004419548587549</v>
      </c>
      <c r="F45">
        <f t="shared" si="4"/>
        <v>-7.3768230451412471</v>
      </c>
      <c r="L45" s="10"/>
    </row>
    <row r="46" spans="1:12">
      <c r="A46" s="27"/>
      <c r="B46" s="23">
        <v>22.916733000000001</v>
      </c>
      <c r="C46" s="23">
        <v>28.830662954858756</v>
      </c>
      <c r="D46" s="23">
        <f t="shared" si="5"/>
        <v>5.9139299548587552</v>
      </c>
      <c r="F46">
        <f t="shared" si="4"/>
        <v>-7.5676140451412461</v>
      </c>
      <c r="L46" s="10"/>
    </row>
    <row r="47" spans="1:12" ht="16" thickBot="1">
      <c r="A47" s="25" t="s">
        <v>78</v>
      </c>
      <c r="B47">
        <v>19.764876999999998</v>
      </c>
      <c r="C47">
        <v>26.105855964511449</v>
      </c>
      <c r="D47">
        <f t="shared" si="5"/>
        <v>6.34097896451145</v>
      </c>
      <c r="F47">
        <f t="shared" si="4"/>
        <v>-7.7831640354885501</v>
      </c>
      <c r="H47">
        <f>AVERAGE(F47:F49)</f>
        <v>-7.6575733688218834</v>
      </c>
      <c r="L47" s="11">
        <f>2^($J$16-H47)</f>
        <v>2.9724682999999978</v>
      </c>
    </row>
    <row r="48" spans="1:12">
      <c r="A48" s="26"/>
      <c r="B48">
        <v>19.888919999999999</v>
      </c>
      <c r="C48">
        <v>26.240559964511448</v>
      </c>
      <c r="D48">
        <f t="shared" si="5"/>
        <v>6.351639964511449</v>
      </c>
      <c r="F48">
        <f t="shared" si="4"/>
        <v>-7.5584880354885495</v>
      </c>
    </row>
    <row r="49" spans="1:6">
      <c r="A49" s="27"/>
      <c r="B49" s="23">
        <v>19.659168000000001</v>
      </c>
      <c r="C49" s="23">
        <v>25.861637964511448</v>
      </c>
      <c r="D49" s="23">
        <f t="shared" si="5"/>
        <v>6.2024699645114474</v>
      </c>
      <c r="F49">
        <f t="shared" si="4"/>
        <v>-7.6310680354885516</v>
      </c>
    </row>
  </sheetData>
  <mergeCells count="12">
    <mergeCell ref="A47:A49"/>
    <mergeCell ref="A4:A6"/>
    <mergeCell ref="A7:A9"/>
    <mergeCell ref="A10:A12"/>
    <mergeCell ref="A16:A18"/>
    <mergeCell ref="A19:A21"/>
    <mergeCell ref="A22:A24"/>
    <mergeCell ref="A29:A31"/>
    <mergeCell ref="A32:A34"/>
    <mergeCell ref="A35:A37"/>
    <mergeCell ref="A41:A43"/>
    <mergeCell ref="A44:A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16D2-07A4-4837-A1F5-FD14A1AE10AD}">
  <dimension ref="A1:L49"/>
  <sheetViews>
    <sheetView zoomScale="85" zoomScaleNormal="85" workbookViewId="0">
      <selection activeCell="F46" sqref="F46"/>
    </sheetView>
  </sheetViews>
  <sheetFormatPr baseColWidth="10" defaultColWidth="8.83203125" defaultRowHeight="15"/>
  <cols>
    <col min="1" max="1" width="18.83203125" bestFit="1" customWidth="1"/>
    <col min="2" max="3" width="12" bestFit="1" customWidth="1"/>
    <col min="5" max="5" width="17.5" bestFit="1" customWidth="1"/>
    <col min="6" max="6" width="38" bestFit="1" customWidth="1"/>
    <col min="7" max="7" width="10.6640625" customWidth="1"/>
    <col min="8" max="8" width="30" bestFit="1" customWidth="1"/>
    <col min="9" max="9" width="14" customWidth="1"/>
    <col min="10" max="10" width="19.1640625" bestFit="1" customWidth="1"/>
  </cols>
  <sheetData>
    <row r="1" spans="1:12">
      <c r="A1" s="12" t="s">
        <v>47</v>
      </c>
    </row>
    <row r="2" spans="1:12">
      <c r="A2" s="12" t="s">
        <v>70</v>
      </c>
    </row>
    <row r="3" spans="1:12">
      <c r="B3" t="s">
        <v>69</v>
      </c>
      <c r="C3" t="s">
        <v>47</v>
      </c>
      <c r="D3" t="s">
        <v>19</v>
      </c>
    </row>
    <row r="4" spans="1:12">
      <c r="A4" s="26" t="s">
        <v>76</v>
      </c>
      <c r="B4">
        <v>12.488816999999999</v>
      </c>
      <c r="C4">
        <v>23.323056999999999</v>
      </c>
      <c r="D4">
        <f>C4-B4</f>
        <v>10.834239999999999</v>
      </c>
      <c r="E4" t="s">
        <v>79</v>
      </c>
    </row>
    <row r="5" spans="1:12">
      <c r="A5" s="26"/>
      <c r="B5">
        <v>12.008348</v>
      </c>
      <c r="C5">
        <v>23.058681</v>
      </c>
      <c r="D5">
        <f t="shared" ref="D5:D12" si="0">C5-B5</f>
        <v>11.050333</v>
      </c>
      <c r="E5" t="s">
        <v>80</v>
      </c>
    </row>
    <row r="6" spans="1:12">
      <c r="A6" s="27"/>
      <c r="B6" s="23">
        <v>12.285418</v>
      </c>
      <c r="C6" s="23">
        <v>23.609074</v>
      </c>
      <c r="D6" s="23">
        <f t="shared" si="0"/>
        <v>11.323656</v>
      </c>
      <c r="E6" s="23" t="s">
        <v>81</v>
      </c>
    </row>
    <row r="7" spans="1:12">
      <c r="A7" s="25" t="s">
        <v>77</v>
      </c>
      <c r="B7" s="24">
        <v>12.145986000000001</v>
      </c>
      <c r="C7" s="24">
        <v>25.527868000000002</v>
      </c>
      <c r="D7" s="24">
        <f t="shared" si="0"/>
        <v>13.381882000000001</v>
      </c>
      <c r="E7" s="24" t="s">
        <v>79</v>
      </c>
    </row>
    <row r="8" spans="1:12">
      <c r="A8" s="26"/>
      <c r="B8">
        <v>12.211558999999999</v>
      </c>
      <c r="C8">
        <v>25.090302000000001</v>
      </c>
      <c r="D8">
        <f t="shared" si="0"/>
        <v>12.878743000000002</v>
      </c>
      <c r="E8" t="s">
        <v>80</v>
      </c>
    </row>
    <row r="9" spans="1:12">
      <c r="A9" s="27"/>
      <c r="B9" s="23">
        <v>12.3525305</v>
      </c>
      <c r="C9" s="23">
        <v>25.954474999999999</v>
      </c>
      <c r="D9" s="23">
        <f t="shared" si="0"/>
        <v>13.601944499999998</v>
      </c>
      <c r="E9" s="23" t="s">
        <v>81</v>
      </c>
    </row>
    <row r="10" spans="1:12">
      <c r="A10" s="25" t="s">
        <v>78</v>
      </c>
      <c r="B10" s="24">
        <v>11.860779000000001</v>
      </c>
      <c r="C10" s="24">
        <v>23.250626</v>
      </c>
      <c r="D10" s="24">
        <f t="shared" si="0"/>
        <v>11.389847</v>
      </c>
      <c r="E10" s="24" t="s">
        <v>79</v>
      </c>
    </row>
    <row r="11" spans="1:12">
      <c r="A11" s="26"/>
      <c r="B11">
        <v>12.009197</v>
      </c>
      <c r="C11">
        <v>24.074842</v>
      </c>
      <c r="D11">
        <f t="shared" si="0"/>
        <v>12.065645</v>
      </c>
      <c r="E11" t="s">
        <v>80</v>
      </c>
    </row>
    <row r="12" spans="1:12">
      <c r="A12" s="27"/>
      <c r="B12" s="23">
        <v>12.252799</v>
      </c>
      <c r="C12" s="23">
        <v>24.264907999999998</v>
      </c>
      <c r="D12" s="23">
        <f t="shared" si="0"/>
        <v>12.012108999999999</v>
      </c>
      <c r="E12" s="23" t="s">
        <v>81</v>
      </c>
    </row>
    <row r="14" spans="1:12">
      <c r="A14" s="12" t="s">
        <v>71</v>
      </c>
    </row>
    <row r="15" spans="1:12">
      <c r="B15" t="s">
        <v>69</v>
      </c>
      <c r="C15" t="s">
        <v>47</v>
      </c>
      <c r="D15" t="s">
        <v>19</v>
      </c>
      <c r="F15" t="s">
        <v>72</v>
      </c>
      <c r="H15" t="s">
        <v>73</v>
      </c>
      <c r="J15" t="s">
        <v>74</v>
      </c>
      <c r="L15" t="s">
        <v>75</v>
      </c>
    </row>
    <row r="16" spans="1:12">
      <c r="A16" s="26" t="s">
        <v>76</v>
      </c>
      <c r="B16">
        <v>20.997225</v>
      </c>
      <c r="C16">
        <v>29.540495</v>
      </c>
      <c r="D16">
        <f>C16-B16</f>
        <v>8.5432699999999997</v>
      </c>
      <c r="F16">
        <f t="shared" ref="F16:F24" si="1">D16-D4</f>
        <v>-2.2909699999999997</v>
      </c>
      <c r="H16">
        <f>AVERAGE(F16:F18)</f>
        <v>-4.1283580000000013</v>
      </c>
      <c r="J16">
        <f>AVERAGE(H16:H22)</f>
        <v>-4.3882090555555555</v>
      </c>
      <c r="L16">
        <f>2^($J$16-H16)</f>
        <v>0.83517413870793167</v>
      </c>
    </row>
    <row r="17" spans="1:12">
      <c r="A17" s="26"/>
      <c r="B17">
        <v>20.962444000000001</v>
      </c>
      <c r="C17">
        <v>26.378422</v>
      </c>
      <c r="D17">
        <f t="shared" ref="D17:D24" si="2">C17-B17</f>
        <v>5.4159779999999991</v>
      </c>
      <c r="F17">
        <f t="shared" si="1"/>
        <v>-5.6343550000000011</v>
      </c>
    </row>
    <row r="18" spans="1:12">
      <c r="A18" s="27"/>
      <c r="B18" s="23">
        <v>20.995218000000001</v>
      </c>
      <c r="C18" s="23">
        <v>27.859124999999999</v>
      </c>
      <c r="D18" s="23">
        <f t="shared" si="2"/>
        <v>6.8639069999999975</v>
      </c>
      <c r="F18">
        <f t="shared" si="1"/>
        <v>-4.4597490000000022</v>
      </c>
    </row>
    <row r="19" spans="1:12">
      <c r="A19" s="25" t="s">
        <v>77</v>
      </c>
      <c r="B19">
        <v>21.156824</v>
      </c>
      <c r="C19">
        <v>29.641390000000001</v>
      </c>
      <c r="D19">
        <f t="shared" si="2"/>
        <v>8.4845660000000009</v>
      </c>
      <c r="F19">
        <f t="shared" si="1"/>
        <v>-4.897316</v>
      </c>
      <c r="H19">
        <f>AVERAGE(F19:F21)</f>
        <v>-4.181401833333334</v>
      </c>
      <c r="L19">
        <f>2^($J$16-H19)</f>
        <v>0.86645262698777248</v>
      </c>
    </row>
    <row r="20" spans="1:12">
      <c r="A20" s="26"/>
      <c r="B20">
        <v>21.010065000000001</v>
      </c>
      <c r="C20">
        <v>30.129207999999998</v>
      </c>
      <c r="D20">
        <f t="shared" si="2"/>
        <v>9.1191429999999976</v>
      </c>
      <c r="F20">
        <f t="shared" si="1"/>
        <v>-3.7596000000000043</v>
      </c>
    </row>
    <row r="21" spans="1:12">
      <c r="A21" s="27"/>
      <c r="B21" s="23">
        <v>20.983502999999999</v>
      </c>
      <c r="C21" s="23">
        <v>30.698157999999999</v>
      </c>
      <c r="D21" s="23">
        <f t="shared" si="2"/>
        <v>9.7146550000000005</v>
      </c>
      <c r="F21">
        <f t="shared" si="1"/>
        <v>-3.8872894999999978</v>
      </c>
    </row>
    <row r="22" spans="1:12">
      <c r="A22" s="25" t="s">
        <v>78</v>
      </c>
      <c r="B22">
        <v>22.564352</v>
      </c>
      <c r="C22">
        <v>28.195335</v>
      </c>
      <c r="D22">
        <f t="shared" si="2"/>
        <v>5.6309830000000005</v>
      </c>
      <c r="F22">
        <f t="shared" si="1"/>
        <v>-5.7588639999999991</v>
      </c>
      <c r="H22">
        <f>AVERAGE(F22:F24)</f>
        <v>-4.8548673333333321</v>
      </c>
      <c r="L22">
        <f>2^($J$16-H22)</f>
        <v>1.3819048445343871</v>
      </c>
    </row>
    <row r="23" spans="1:12">
      <c r="A23" s="26"/>
      <c r="B23">
        <v>22.460471999999999</v>
      </c>
      <c r="C23">
        <v>30.043116000000001</v>
      </c>
      <c r="D23">
        <f t="shared" si="2"/>
        <v>7.5826440000000019</v>
      </c>
      <c r="F23">
        <f t="shared" si="1"/>
        <v>-4.483000999999998</v>
      </c>
    </row>
    <row r="24" spans="1:12">
      <c r="A24" s="27"/>
      <c r="B24" s="23">
        <v>22.411528000000001</v>
      </c>
      <c r="C24" s="23">
        <v>30.100899999999999</v>
      </c>
      <c r="D24" s="23">
        <f t="shared" si="2"/>
        <v>7.6893719999999988</v>
      </c>
      <c r="F24">
        <f t="shared" si="1"/>
        <v>-4.3227370000000001</v>
      </c>
    </row>
    <row r="27" spans="1:12">
      <c r="A27" s="12" t="s">
        <v>82</v>
      </c>
      <c r="D27" t="s">
        <v>19</v>
      </c>
    </row>
    <row r="28" spans="1:12">
      <c r="B28" t="s">
        <v>69</v>
      </c>
      <c r="C28" t="s">
        <v>47</v>
      </c>
    </row>
    <row r="29" spans="1:12">
      <c r="A29" s="26" t="s">
        <v>76</v>
      </c>
      <c r="B29">
        <v>12.661571500000001</v>
      </c>
      <c r="C29">
        <v>24.318957999999999</v>
      </c>
      <c r="D29">
        <f>C29-B29</f>
        <v>11.657386499999998</v>
      </c>
      <c r="E29" t="s">
        <v>79</v>
      </c>
    </row>
    <row r="30" spans="1:12">
      <c r="A30" s="26"/>
      <c r="B30">
        <v>12.465427999999999</v>
      </c>
      <c r="C30">
        <v>23.823119999999999</v>
      </c>
      <c r="D30">
        <f t="shared" ref="D30:D37" si="3">C30-B30</f>
        <v>11.357692</v>
      </c>
      <c r="E30" t="s">
        <v>80</v>
      </c>
    </row>
    <row r="31" spans="1:12">
      <c r="A31" s="27"/>
      <c r="B31" s="23">
        <v>12.653962999999999</v>
      </c>
      <c r="C31" s="23">
        <v>24.356869</v>
      </c>
      <c r="D31" s="23">
        <f t="shared" si="3"/>
        <v>11.702906</v>
      </c>
      <c r="E31" s="23" t="s">
        <v>81</v>
      </c>
    </row>
    <row r="32" spans="1:12">
      <c r="A32" s="25" t="s">
        <v>77</v>
      </c>
      <c r="B32" s="24">
        <v>12.757933</v>
      </c>
      <c r="C32" s="24">
        <v>24.692875000000001</v>
      </c>
      <c r="D32" s="24">
        <f t="shared" si="3"/>
        <v>11.934942000000001</v>
      </c>
      <c r="E32" s="24" t="s">
        <v>79</v>
      </c>
    </row>
    <row r="33" spans="1:12">
      <c r="A33" s="26"/>
      <c r="B33">
        <v>12.654957</v>
      </c>
      <c r="C33">
        <v>23.592756000000001</v>
      </c>
      <c r="D33">
        <f t="shared" si="3"/>
        <v>10.937799000000002</v>
      </c>
      <c r="E33" t="s">
        <v>80</v>
      </c>
    </row>
    <row r="34" spans="1:12">
      <c r="A34" s="27"/>
      <c r="B34" s="23">
        <v>12.550687999999999</v>
      </c>
      <c r="C34" s="23">
        <v>24.380918999999999</v>
      </c>
      <c r="D34" s="23">
        <f t="shared" si="3"/>
        <v>11.830230999999999</v>
      </c>
      <c r="E34" s="23" t="s">
        <v>81</v>
      </c>
    </row>
    <row r="35" spans="1:12">
      <c r="A35" s="25" t="s">
        <v>78</v>
      </c>
      <c r="B35" s="24">
        <v>12.709578</v>
      </c>
      <c r="C35" s="24">
        <v>24.679290000000002</v>
      </c>
      <c r="D35" s="24">
        <f t="shared" si="3"/>
        <v>11.969712000000001</v>
      </c>
      <c r="E35" s="24" t="s">
        <v>79</v>
      </c>
    </row>
    <row r="36" spans="1:12">
      <c r="A36" s="26"/>
      <c r="B36">
        <v>12.738117000000001</v>
      </c>
      <c r="C36">
        <v>24.257453999999999</v>
      </c>
      <c r="D36">
        <f t="shared" si="3"/>
        <v>11.519336999999998</v>
      </c>
      <c r="E36" t="s">
        <v>80</v>
      </c>
    </row>
    <row r="37" spans="1:12">
      <c r="A37" s="27"/>
      <c r="B37" s="23">
        <v>12.787684</v>
      </c>
      <c r="C37" s="23">
        <v>24.431887</v>
      </c>
      <c r="D37" s="23">
        <f t="shared" si="3"/>
        <v>11.644202999999999</v>
      </c>
      <c r="E37" s="23" t="s">
        <v>81</v>
      </c>
    </row>
    <row r="39" spans="1:12">
      <c r="A39" s="12" t="s">
        <v>83</v>
      </c>
    </row>
    <row r="40" spans="1:12" ht="16" thickBot="1">
      <c r="B40" t="s">
        <v>69</v>
      </c>
      <c r="C40" t="s">
        <v>47</v>
      </c>
      <c r="D40" t="s">
        <v>19</v>
      </c>
      <c r="F40" t="s">
        <v>72</v>
      </c>
      <c r="H40" t="s">
        <v>73</v>
      </c>
      <c r="L40" t="s">
        <v>75</v>
      </c>
    </row>
    <row r="41" spans="1:12">
      <c r="A41" s="26" t="s">
        <v>76</v>
      </c>
      <c r="B41">
        <v>23.943149999999999</v>
      </c>
      <c r="C41">
        <v>29.789847860084198</v>
      </c>
      <c r="D41">
        <f>C41-B41</f>
        <v>5.8466978600841983</v>
      </c>
      <c r="F41">
        <f t="shared" ref="F41:F49" si="4">D41-D29</f>
        <v>-5.8106886399157993</v>
      </c>
      <c r="H41">
        <f>AVERAGE(F41:F43)</f>
        <v>-5.7078909732491327</v>
      </c>
      <c r="L41" s="9">
        <f>2^($J$16-H41)</f>
        <v>2.4961107</v>
      </c>
    </row>
    <row r="42" spans="1:12">
      <c r="A42" s="26"/>
      <c r="B42">
        <v>23.970230000000001</v>
      </c>
      <c r="C42">
        <v>30.1250358600842</v>
      </c>
      <c r="D42">
        <f t="shared" ref="D42:D49" si="5">C42-B42</f>
        <v>6.1548058600841991</v>
      </c>
      <c r="F42">
        <f t="shared" si="4"/>
        <v>-5.2028861399158011</v>
      </c>
      <c r="L42" s="10"/>
    </row>
    <row r="43" spans="1:12">
      <c r="A43" s="27"/>
      <c r="B43" s="23">
        <v>23.729901999999999</v>
      </c>
      <c r="C43" s="23">
        <v>29.322709860084199</v>
      </c>
      <c r="D43" s="23">
        <f t="shared" si="5"/>
        <v>5.5928078600841999</v>
      </c>
      <c r="F43">
        <f t="shared" si="4"/>
        <v>-6.1100981399158005</v>
      </c>
      <c r="L43" s="10"/>
    </row>
    <row r="44" spans="1:12">
      <c r="A44" s="25" t="s">
        <v>77</v>
      </c>
      <c r="B44">
        <v>22.833918000000001</v>
      </c>
      <c r="C44">
        <v>28.758504315511541</v>
      </c>
      <c r="D44">
        <f t="shared" si="5"/>
        <v>5.9245863155115401</v>
      </c>
      <c r="F44">
        <f t="shared" si="4"/>
        <v>-6.0103556844884611</v>
      </c>
      <c r="H44">
        <f>AVERAGE(F44:F46)</f>
        <v>-6.1244786844884622</v>
      </c>
      <c r="L44" s="10">
        <f>2^($J$16-H44)</f>
        <v>3.3317257000000011</v>
      </c>
    </row>
    <row r="45" spans="1:12">
      <c r="A45" s="26"/>
      <c r="B45">
        <v>22.769323</v>
      </c>
      <c r="C45">
        <v>27.664758315511538</v>
      </c>
      <c r="D45">
        <f t="shared" si="5"/>
        <v>4.8954353155115378</v>
      </c>
      <c r="F45">
        <f t="shared" si="4"/>
        <v>-6.0423636844884641</v>
      </c>
      <c r="L45" s="10"/>
    </row>
    <row r="46" spans="1:12">
      <c r="A46" s="27"/>
      <c r="B46" s="23">
        <v>22.916733000000001</v>
      </c>
      <c r="C46" s="23">
        <v>28.426247315511539</v>
      </c>
      <c r="D46" s="23">
        <f t="shared" si="5"/>
        <v>5.509514315511538</v>
      </c>
      <c r="F46">
        <f t="shared" si="4"/>
        <v>-6.3207166844884615</v>
      </c>
      <c r="L46" s="10"/>
    </row>
    <row r="47" spans="1:12" ht="16" thickBot="1">
      <c r="A47" s="25" t="s">
        <v>78</v>
      </c>
      <c r="B47">
        <v>19.764876999999998</v>
      </c>
      <c r="C47">
        <v>26.67547180847734</v>
      </c>
      <c r="D47">
        <f t="shared" si="5"/>
        <v>6.9105948084773416</v>
      </c>
      <c r="F47">
        <f t="shared" si="4"/>
        <v>-5.0591171915226596</v>
      </c>
      <c r="H47">
        <f>AVERAGE(F47:F49)</f>
        <v>-5.742881524855993</v>
      </c>
      <c r="L47" s="11">
        <f>2^($J$16-H47)</f>
        <v>2.5573904999999963</v>
      </c>
    </row>
    <row r="48" spans="1:12">
      <c r="A48" s="26"/>
      <c r="B48">
        <v>19.888919999999999</v>
      </c>
      <c r="C48">
        <v>24.031824808477339</v>
      </c>
      <c r="D48">
        <f t="shared" si="5"/>
        <v>4.1429048084773399</v>
      </c>
      <c r="F48">
        <f t="shared" si="4"/>
        <v>-7.3764321915226585</v>
      </c>
    </row>
    <row r="49" spans="1:6">
      <c r="A49" s="27"/>
      <c r="B49" s="23">
        <v>19.659168000000001</v>
      </c>
      <c r="C49" s="23">
        <v>26.510275808477338</v>
      </c>
      <c r="D49" s="23">
        <f t="shared" si="5"/>
        <v>6.8511078084773374</v>
      </c>
      <c r="F49">
        <f t="shared" si="4"/>
        <v>-4.7930951915226618</v>
      </c>
    </row>
  </sheetData>
  <mergeCells count="12">
    <mergeCell ref="A47:A49"/>
    <mergeCell ref="A4:A6"/>
    <mergeCell ref="A7:A9"/>
    <mergeCell ref="A10:A12"/>
    <mergeCell ref="A16:A18"/>
    <mergeCell ref="A19:A21"/>
    <mergeCell ref="A22:A24"/>
    <mergeCell ref="A29:A31"/>
    <mergeCell ref="A32:A34"/>
    <mergeCell ref="A35:A37"/>
    <mergeCell ref="A41:A43"/>
    <mergeCell ref="A44:A4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B6CF-3AE0-4DDF-981C-36D846817558}">
  <dimension ref="A1:L49"/>
  <sheetViews>
    <sheetView topLeftCell="A19" zoomScale="85" zoomScaleNormal="85" workbookViewId="0">
      <selection activeCell="F26" sqref="F26"/>
    </sheetView>
  </sheetViews>
  <sheetFormatPr baseColWidth="10" defaultColWidth="8.83203125" defaultRowHeight="15"/>
  <cols>
    <col min="1" max="1" width="18.83203125" bestFit="1" customWidth="1"/>
    <col min="2" max="3" width="12" bestFit="1" customWidth="1"/>
    <col min="5" max="5" width="17.5" bestFit="1" customWidth="1"/>
    <col min="6" max="6" width="38" bestFit="1" customWidth="1"/>
    <col min="7" max="7" width="10.6640625" customWidth="1"/>
    <col min="8" max="8" width="30" bestFit="1" customWidth="1"/>
    <col min="9" max="9" width="14" customWidth="1"/>
    <col min="10" max="10" width="19.1640625" bestFit="1" customWidth="1"/>
  </cols>
  <sheetData>
    <row r="1" spans="1:12">
      <c r="A1" s="12" t="s">
        <v>84</v>
      </c>
    </row>
    <row r="2" spans="1:12">
      <c r="A2" s="12" t="s">
        <v>70</v>
      </c>
    </row>
    <row r="3" spans="1:12">
      <c r="B3" t="s">
        <v>69</v>
      </c>
      <c r="C3" t="s">
        <v>84</v>
      </c>
      <c r="D3" t="s">
        <v>19</v>
      </c>
    </row>
    <row r="4" spans="1:12">
      <c r="A4" s="26" t="s">
        <v>76</v>
      </c>
      <c r="B4">
        <v>12.488816999999999</v>
      </c>
      <c r="C4">
        <v>22.331727999999998</v>
      </c>
      <c r="D4">
        <f>C4-B4</f>
        <v>9.8429109999999991</v>
      </c>
      <c r="E4" t="s">
        <v>79</v>
      </c>
    </row>
    <row r="5" spans="1:12">
      <c r="A5" s="26"/>
      <c r="B5">
        <v>12.008348</v>
      </c>
      <c r="C5">
        <v>22.419498000000001</v>
      </c>
      <c r="D5">
        <f t="shared" ref="D5:D12" si="0">C5-B5</f>
        <v>10.411150000000001</v>
      </c>
      <c r="E5" t="s">
        <v>80</v>
      </c>
    </row>
    <row r="6" spans="1:12">
      <c r="A6" s="27"/>
      <c r="B6" s="23">
        <v>12.285418</v>
      </c>
      <c r="C6" s="23">
        <v>22.330010999999999</v>
      </c>
      <c r="D6" s="23">
        <f t="shared" si="0"/>
        <v>10.044592999999999</v>
      </c>
      <c r="E6" s="23" t="s">
        <v>81</v>
      </c>
    </row>
    <row r="7" spans="1:12">
      <c r="A7" s="25" t="s">
        <v>77</v>
      </c>
      <c r="B7" s="24">
        <v>12.145986000000001</v>
      </c>
      <c r="C7" s="24">
        <v>22.5214</v>
      </c>
      <c r="D7" s="24">
        <f t="shared" si="0"/>
        <v>10.375413999999999</v>
      </c>
      <c r="E7" s="24" t="s">
        <v>79</v>
      </c>
    </row>
    <row r="8" spans="1:12">
      <c r="A8" s="26"/>
      <c r="B8">
        <v>12.211558999999999</v>
      </c>
      <c r="C8">
        <v>22.515331</v>
      </c>
      <c r="D8">
        <f t="shared" si="0"/>
        <v>10.303772</v>
      </c>
      <c r="E8" t="s">
        <v>80</v>
      </c>
    </row>
    <row r="9" spans="1:12">
      <c r="A9" s="27"/>
      <c r="B9" s="23">
        <v>12.3525305</v>
      </c>
      <c r="C9" s="23">
        <v>22.246483000000001</v>
      </c>
      <c r="D9" s="23">
        <f t="shared" si="0"/>
        <v>9.893952500000001</v>
      </c>
      <c r="E9" s="23" t="s">
        <v>81</v>
      </c>
    </row>
    <row r="10" spans="1:12">
      <c r="A10" s="25" t="s">
        <v>78</v>
      </c>
      <c r="B10" s="24">
        <v>11.860779000000001</v>
      </c>
      <c r="C10" s="24">
        <v>22.68263</v>
      </c>
      <c r="D10" s="24">
        <f t="shared" si="0"/>
        <v>10.821850999999999</v>
      </c>
      <c r="E10" s="24" t="s">
        <v>79</v>
      </c>
    </row>
    <row r="11" spans="1:12">
      <c r="A11" s="26"/>
      <c r="B11">
        <v>12.009197</v>
      </c>
      <c r="C11">
        <v>22.553032000000002</v>
      </c>
      <c r="D11">
        <f t="shared" si="0"/>
        <v>10.543835000000001</v>
      </c>
      <c r="E11" t="s">
        <v>80</v>
      </c>
    </row>
    <row r="12" spans="1:12">
      <c r="A12" s="27"/>
      <c r="B12" s="23">
        <v>12.252799</v>
      </c>
      <c r="C12" s="23">
        <v>22.562982999999999</v>
      </c>
      <c r="D12" s="23">
        <f t="shared" si="0"/>
        <v>10.310184</v>
      </c>
      <c r="E12" s="23" t="s">
        <v>81</v>
      </c>
    </row>
    <row r="14" spans="1:12">
      <c r="A14" s="12" t="s">
        <v>71</v>
      </c>
    </row>
    <row r="15" spans="1:12">
      <c r="B15" t="s">
        <v>69</v>
      </c>
      <c r="C15" t="s">
        <v>84</v>
      </c>
      <c r="D15" t="s">
        <v>19</v>
      </c>
      <c r="F15" t="s">
        <v>72</v>
      </c>
      <c r="H15" t="s">
        <v>73</v>
      </c>
      <c r="J15" t="s">
        <v>74</v>
      </c>
      <c r="L15" t="s">
        <v>75</v>
      </c>
    </row>
    <row r="16" spans="1:12">
      <c r="A16" s="26" t="s">
        <v>76</v>
      </c>
      <c r="B16">
        <v>20.997225</v>
      </c>
      <c r="C16">
        <v>27.734307999999999</v>
      </c>
      <c r="D16">
        <f>C16-B16</f>
        <v>6.7370829999999984</v>
      </c>
      <c r="F16">
        <f t="shared" ref="F16:F24" si="1">D16-D4</f>
        <v>-3.1058280000000007</v>
      </c>
      <c r="H16">
        <f>AVERAGE(F16:F18)</f>
        <v>-3.431752666666668</v>
      </c>
      <c r="J16">
        <f>AVERAGE(H16:H22)</f>
        <v>-3.3299198333333333</v>
      </c>
      <c r="L16">
        <f>2^($J$16-H16)</f>
        <v>1.0731359337441086</v>
      </c>
    </row>
    <row r="17" spans="1:12">
      <c r="A17" s="26"/>
      <c r="B17">
        <v>20.962444000000001</v>
      </c>
      <c r="C17">
        <v>27.675792999999999</v>
      </c>
      <c r="D17">
        <f t="shared" ref="D17:D24" si="2">C17-B17</f>
        <v>6.7133489999999973</v>
      </c>
      <c r="F17">
        <f t="shared" si="1"/>
        <v>-3.6978010000000037</v>
      </c>
    </row>
    <row r="18" spans="1:12">
      <c r="A18" s="27"/>
      <c r="B18" s="23">
        <v>20.995218000000001</v>
      </c>
      <c r="C18" s="23">
        <v>27.548182000000001</v>
      </c>
      <c r="D18" s="23">
        <f t="shared" si="2"/>
        <v>6.5529639999999993</v>
      </c>
      <c r="F18">
        <f t="shared" si="1"/>
        <v>-3.4916289999999996</v>
      </c>
    </row>
    <row r="19" spans="1:12">
      <c r="A19" s="25" t="s">
        <v>77</v>
      </c>
      <c r="B19">
        <v>21.156824</v>
      </c>
      <c r="C19">
        <v>27.727679999999999</v>
      </c>
      <c r="D19">
        <f t="shared" si="2"/>
        <v>6.5708559999999991</v>
      </c>
      <c r="F19">
        <f t="shared" si="1"/>
        <v>-3.8045580000000001</v>
      </c>
      <c r="H19">
        <f>AVERAGE(F19:F21)</f>
        <v>-3.4396988333333329</v>
      </c>
      <c r="L19">
        <f>2^($J$16-H19)</f>
        <v>1.0790629270202021</v>
      </c>
    </row>
    <row r="20" spans="1:12">
      <c r="A20" s="26"/>
      <c r="B20">
        <v>21.010065000000001</v>
      </c>
      <c r="C20">
        <v>27.917667000000002</v>
      </c>
      <c r="D20">
        <f t="shared" si="2"/>
        <v>6.9076020000000007</v>
      </c>
      <c r="F20">
        <f t="shared" si="1"/>
        <v>-3.3961699999999997</v>
      </c>
    </row>
    <row r="21" spans="1:12">
      <c r="A21" s="27"/>
      <c r="B21" s="23">
        <v>20.983502999999999</v>
      </c>
      <c r="C21" s="23">
        <v>27.759087000000001</v>
      </c>
      <c r="D21" s="23">
        <f t="shared" si="2"/>
        <v>6.775584000000002</v>
      </c>
      <c r="F21">
        <f t="shared" si="1"/>
        <v>-3.118368499999999</v>
      </c>
    </row>
    <row r="22" spans="1:12">
      <c r="A22" s="25" t="s">
        <v>78</v>
      </c>
      <c r="B22">
        <v>22.564352</v>
      </c>
      <c r="C22">
        <v>29.780695000000001</v>
      </c>
      <c r="D22">
        <f t="shared" si="2"/>
        <v>7.216343000000002</v>
      </c>
      <c r="F22">
        <f t="shared" si="1"/>
        <v>-3.6055079999999968</v>
      </c>
      <c r="H22">
        <f>AVERAGE(F22:F24)</f>
        <v>-3.118307999999999</v>
      </c>
      <c r="L22">
        <f>2^($J$16-H22)</f>
        <v>0.86357187705910687</v>
      </c>
    </row>
    <row r="23" spans="1:12">
      <c r="A23" s="26"/>
      <c r="B23">
        <v>22.460471999999999</v>
      </c>
      <c r="C23">
        <v>30.033270000000002</v>
      </c>
      <c r="D23">
        <f t="shared" si="2"/>
        <v>7.5727980000000024</v>
      </c>
      <c r="F23">
        <f t="shared" si="1"/>
        <v>-2.971036999999999</v>
      </c>
    </row>
    <row r="24" spans="1:12">
      <c r="A24" s="27"/>
      <c r="B24" s="23">
        <v>22.411528000000001</v>
      </c>
      <c r="C24" s="23">
        <v>29.943332999999999</v>
      </c>
      <c r="D24" s="23">
        <f t="shared" si="2"/>
        <v>7.5318049999999985</v>
      </c>
      <c r="F24">
        <f t="shared" si="1"/>
        <v>-2.778379000000001</v>
      </c>
    </row>
    <row r="27" spans="1:12">
      <c r="A27" s="12" t="s">
        <v>82</v>
      </c>
      <c r="D27" t="s">
        <v>19</v>
      </c>
    </row>
    <row r="28" spans="1:12">
      <c r="B28" t="s">
        <v>69</v>
      </c>
      <c r="C28" t="s">
        <v>84</v>
      </c>
    </row>
    <row r="29" spans="1:12">
      <c r="A29" s="26" t="s">
        <v>76</v>
      </c>
      <c r="B29">
        <v>12.661571500000001</v>
      </c>
      <c r="C29">
        <v>19.796980961699706</v>
      </c>
      <c r="D29">
        <f>C29-B29</f>
        <v>7.1354094616997052</v>
      </c>
      <c r="E29" t="s">
        <v>79</v>
      </c>
    </row>
    <row r="30" spans="1:12">
      <c r="A30" s="26"/>
      <c r="B30">
        <v>12.465427999999999</v>
      </c>
      <c r="C30">
        <v>19.977293961699708</v>
      </c>
      <c r="D30">
        <f t="shared" ref="D30:D37" si="3">C30-B30</f>
        <v>7.5118659616997085</v>
      </c>
      <c r="E30" t="s">
        <v>80</v>
      </c>
    </row>
    <row r="31" spans="1:12">
      <c r="A31" s="27"/>
      <c r="B31" s="23">
        <v>12.653962999999999</v>
      </c>
      <c r="C31" s="23">
        <v>19.877669961699706</v>
      </c>
      <c r="D31" s="23">
        <f t="shared" si="3"/>
        <v>7.2237069616997065</v>
      </c>
      <c r="E31" s="23" t="s">
        <v>81</v>
      </c>
    </row>
    <row r="32" spans="1:12">
      <c r="A32" s="25" t="s">
        <v>77</v>
      </c>
      <c r="B32" s="24">
        <v>12.757933</v>
      </c>
      <c r="C32" s="24">
        <v>20.999486586609365</v>
      </c>
      <c r="D32" s="24">
        <f t="shared" si="3"/>
        <v>8.2415535866093652</v>
      </c>
      <c r="E32" s="24" t="s">
        <v>79</v>
      </c>
    </row>
    <row r="33" spans="1:12">
      <c r="A33" s="26"/>
      <c r="B33">
        <v>12.654957</v>
      </c>
      <c r="C33">
        <v>21.455720586609363</v>
      </c>
      <c r="D33">
        <f t="shared" si="3"/>
        <v>8.8007635866093636</v>
      </c>
      <c r="E33" t="s">
        <v>80</v>
      </c>
    </row>
    <row r="34" spans="1:12">
      <c r="A34" s="27"/>
      <c r="B34" s="23">
        <v>12.550687999999999</v>
      </c>
      <c r="C34" s="23">
        <v>21.011705586609363</v>
      </c>
      <c r="D34" s="23">
        <f t="shared" si="3"/>
        <v>8.4610175866093638</v>
      </c>
      <c r="E34" s="23" t="s">
        <v>81</v>
      </c>
    </row>
    <row r="35" spans="1:12">
      <c r="A35" s="25" t="s">
        <v>78</v>
      </c>
      <c r="B35" s="24">
        <v>12.709578</v>
      </c>
      <c r="C35" s="24">
        <v>26.107257750377919</v>
      </c>
      <c r="D35" s="24">
        <f t="shared" si="3"/>
        <v>13.397679750377918</v>
      </c>
      <c r="E35" s="24" t="s">
        <v>79</v>
      </c>
    </row>
    <row r="36" spans="1:12">
      <c r="A36" s="26"/>
      <c r="B36">
        <v>12.738117000000001</v>
      </c>
      <c r="C36">
        <v>26.286863750377918</v>
      </c>
      <c r="D36">
        <f t="shared" si="3"/>
        <v>13.548746750377918</v>
      </c>
      <c r="E36" t="s">
        <v>80</v>
      </c>
    </row>
    <row r="37" spans="1:12">
      <c r="A37" s="27"/>
      <c r="B37" s="23">
        <v>12.787684</v>
      </c>
      <c r="C37" s="23">
        <v>26.349971750377918</v>
      </c>
      <c r="D37" s="23">
        <f t="shared" si="3"/>
        <v>13.562287750377918</v>
      </c>
      <c r="E37" s="23" t="s">
        <v>81</v>
      </c>
    </row>
    <row r="39" spans="1:12">
      <c r="A39" s="12" t="s">
        <v>83</v>
      </c>
    </row>
    <row r="40" spans="1:12" ht="16" thickBot="1">
      <c r="B40" t="s">
        <v>69</v>
      </c>
      <c r="C40" t="s">
        <v>84</v>
      </c>
      <c r="D40" t="s">
        <v>19</v>
      </c>
      <c r="F40" t="s">
        <v>72</v>
      </c>
      <c r="H40" t="s">
        <v>73</v>
      </c>
      <c r="L40" t="s">
        <v>75</v>
      </c>
    </row>
    <row r="41" spans="1:12">
      <c r="A41" s="26" t="s">
        <v>76</v>
      </c>
      <c r="B41">
        <v>23.943149999999999</v>
      </c>
      <c r="C41">
        <v>29.686321000000003</v>
      </c>
      <c r="D41">
        <f>C41-B41</f>
        <v>5.7431710000000038</v>
      </c>
      <c r="F41">
        <f t="shared" ref="F41:F49" si="4">D41-D29</f>
        <v>-1.3922384616997014</v>
      </c>
      <c r="H41">
        <f>AVERAGE(F41:F43)</f>
        <v>-1.2354611283663715</v>
      </c>
      <c r="L41" s="9">
        <f>2^($J$16-H41)</f>
        <v>0.23415589999999989</v>
      </c>
    </row>
    <row r="42" spans="1:12">
      <c r="A42" s="26"/>
      <c r="B42">
        <v>23.970230000000001</v>
      </c>
      <c r="C42">
        <v>29.888301000000002</v>
      </c>
      <c r="D42">
        <f t="shared" ref="D42:D49" si="5">C42-B42</f>
        <v>5.9180710000000012</v>
      </c>
      <c r="F42">
        <f t="shared" si="4"/>
        <v>-1.5937949616997074</v>
      </c>
      <c r="L42" s="10"/>
    </row>
    <row r="43" spans="1:12">
      <c r="A43" s="27"/>
      <c r="B43" s="23">
        <v>23.729901999999999</v>
      </c>
      <c r="C43" s="23">
        <v>30.233259</v>
      </c>
      <c r="D43" s="23">
        <f t="shared" si="5"/>
        <v>6.5033570000000012</v>
      </c>
      <c r="F43">
        <f t="shared" si="4"/>
        <v>-0.72034996169970533</v>
      </c>
      <c r="L43" s="10"/>
    </row>
    <row r="44" spans="1:12">
      <c r="A44" s="25" t="s">
        <v>77</v>
      </c>
      <c r="B44">
        <v>22.833918000000001</v>
      </c>
      <c r="C44">
        <v>30.124044333333334</v>
      </c>
      <c r="D44">
        <f t="shared" si="5"/>
        <v>7.2901263333333333</v>
      </c>
      <c r="F44">
        <f t="shared" si="4"/>
        <v>-0.95142725327603195</v>
      </c>
      <c r="H44">
        <f>AVERAGE(F44:F46)</f>
        <v>-1.2006315866093651</v>
      </c>
      <c r="L44" s="10">
        <f>2^($J$16-H44)</f>
        <v>0.22857060000000007</v>
      </c>
    </row>
    <row r="45" spans="1:12">
      <c r="A45" s="26"/>
      <c r="B45">
        <v>22.769323</v>
      </c>
      <c r="C45">
        <v>30.334691333333332</v>
      </c>
      <c r="D45">
        <f t="shared" si="5"/>
        <v>7.5653683333333319</v>
      </c>
      <c r="F45">
        <f t="shared" si="4"/>
        <v>-1.2353952532760317</v>
      </c>
      <c r="L45" s="10"/>
    </row>
    <row r="46" spans="1:12">
      <c r="A46" s="27"/>
      <c r="B46" s="23">
        <v>22.916733000000001</v>
      </c>
      <c r="C46" s="23">
        <v>29.962678333333333</v>
      </c>
      <c r="D46" s="23">
        <f t="shared" si="5"/>
        <v>7.0459453333333322</v>
      </c>
      <c r="F46">
        <f t="shared" si="4"/>
        <v>-1.4150722532760316</v>
      </c>
      <c r="L46" s="10"/>
    </row>
    <row r="47" spans="1:12" ht="16" thickBot="1">
      <c r="A47" s="25" t="s">
        <v>78</v>
      </c>
      <c r="B47">
        <v>19.764876999999998</v>
      </c>
      <c r="C47">
        <v>29.854676000000001</v>
      </c>
      <c r="D47">
        <f t="shared" si="5"/>
        <v>10.089799000000003</v>
      </c>
      <c r="F47">
        <f t="shared" si="4"/>
        <v>-3.3078807503779153</v>
      </c>
      <c r="H47">
        <f>AVERAGE(F47:F49)</f>
        <v>-3.2407270837112492</v>
      </c>
      <c r="L47" s="11">
        <f>2^($J$16-H47)</f>
        <v>0.94004860000000001</v>
      </c>
    </row>
    <row r="48" spans="1:12">
      <c r="A48" s="26"/>
      <c r="B48">
        <v>19.888919999999999</v>
      </c>
      <c r="C48">
        <v>30.118130000000001</v>
      </c>
      <c r="D48">
        <f t="shared" si="5"/>
        <v>10.229210000000002</v>
      </c>
      <c r="F48">
        <f t="shared" si="4"/>
        <v>-3.3195367503779156</v>
      </c>
    </row>
    <row r="49" spans="1:6">
      <c r="A49" s="27"/>
      <c r="B49" s="23">
        <v>19.659168000000001</v>
      </c>
      <c r="C49" s="23">
        <v>30.126692000000002</v>
      </c>
      <c r="D49" s="23">
        <f t="shared" si="5"/>
        <v>10.467524000000001</v>
      </c>
      <c r="F49">
        <f t="shared" si="4"/>
        <v>-3.0947637503779166</v>
      </c>
    </row>
  </sheetData>
  <mergeCells count="12">
    <mergeCell ref="A47:A49"/>
    <mergeCell ref="A4:A6"/>
    <mergeCell ref="A7:A9"/>
    <mergeCell ref="A10:A12"/>
    <mergeCell ref="A16:A18"/>
    <mergeCell ref="A19:A21"/>
    <mergeCell ref="A22:A24"/>
    <mergeCell ref="A29:A31"/>
    <mergeCell ref="A32:A34"/>
    <mergeCell ref="A35:A37"/>
    <mergeCell ref="A41:A43"/>
    <mergeCell ref="A44:A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77AD-04E0-47F9-9E36-4CD480FAD98F}">
  <dimension ref="A1:L49"/>
  <sheetViews>
    <sheetView zoomScale="85" zoomScaleNormal="85" workbookViewId="0">
      <selection activeCell="L41" sqref="L41"/>
    </sheetView>
  </sheetViews>
  <sheetFormatPr baseColWidth="10" defaultColWidth="8.83203125" defaultRowHeight="15"/>
  <cols>
    <col min="1" max="1" width="18.83203125" bestFit="1" customWidth="1"/>
    <col min="2" max="3" width="12" bestFit="1" customWidth="1"/>
    <col min="5" max="5" width="17.5" bestFit="1" customWidth="1"/>
    <col min="6" max="6" width="38" bestFit="1" customWidth="1"/>
    <col min="7" max="7" width="10.6640625" customWidth="1"/>
    <col min="8" max="8" width="30" bestFit="1" customWidth="1"/>
    <col min="9" max="9" width="14" customWidth="1"/>
    <col min="10" max="10" width="19.1640625" bestFit="1" customWidth="1"/>
  </cols>
  <sheetData>
    <row r="1" spans="1:12">
      <c r="A1" s="12" t="s">
        <v>48</v>
      </c>
    </row>
    <row r="2" spans="1:12">
      <c r="A2" s="12" t="s">
        <v>70</v>
      </c>
    </row>
    <row r="3" spans="1:12">
      <c r="B3" t="s">
        <v>69</v>
      </c>
      <c r="C3" t="s">
        <v>48</v>
      </c>
      <c r="D3" t="s">
        <v>19</v>
      </c>
    </row>
    <row r="4" spans="1:12">
      <c r="A4" s="26" t="s">
        <v>76</v>
      </c>
      <c r="B4">
        <v>12.488816999999999</v>
      </c>
      <c r="C4">
        <v>26.336746000000002</v>
      </c>
      <c r="D4">
        <f>C4-B4</f>
        <v>13.847929000000002</v>
      </c>
      <c r="E4" t="s">
        <v>79</v>
      </c>
    </row>
    <row r="5" spans="1:12">
      <c r="A5" s="26"/>
      <c r="B5">
        <v>12.008348</v>
      </c>
      <c r="C5">
        <v>26.248508000000001</v>
      </c>
      <c r="D5">
        <f t="shared" ref="D5:D12" si="0">C5-B5</f>
        <v>14.240160000000001</v>
      </c>
      <c r="E5" t="s">
        <v>80</v>
      </c>
    </row>
    <row r="6" spans="1:12">
      <c r="A6" s="27"/>
      <c r="B6" s="23">
        <v>12.285418</v>
      </c>
      <c r="C6" s="23">
        <v>26.415749999999999</v>
      </c>
      <c r="D6" s="23">
        <f t="shared" si="0"/>
        <v>14.130331999999999</v>
      </c>
      <c r="E6" s="23" t="s">
        <v>81</v>
      </c>
    </row>
    <row r="7" spans="1:12">
      <c r="A7" s="25" t="s">
        <v>77</v>
      </c>
      <c r="B7" s="24">
        <v>12.145986000000001</v>
      </c>
      <c r="C7" s="24">
        <v>26.049757</v>
      </c>
      <c r="D7" s="24">
        <f t="shared" si="0"/>
        <v>13.903770999999999</v>
      </c>
      <c r="E7" s="24" t="s">
        <v>79</v>
      </c>
    </row>
    <row r="8" spans="1:12">
      <c r="A8" s="26"/>
      <c r="B8">
        <v>12.211558999999999</v>
      </c>
      <c r="C8">
        <v>26.098897999999998</v>
      </c>
      <c r="D8">
        <f t="shared" si="0"/>
        <v>13.887338999999999</v>
      </c>
      <c r="E8" t="s">
        <v>80</v>
      </c>
    </row>
    <row r="9" spans="1:12">
      <c r="A9" s="27"/>
      <c r="B9" s="23">
        <v>12.3525305</v>
      </c>
      <c r="C9" s="23">
        <v>26.087399000000001</v>
      </c>
      <c r="D9" s="23">
        <f t="shared" si="0"/>
        <v>13.734868500000001</v>
      </c>
      <c r="E9" s="23" t="s">
        <v>81</v>
      </c>
    </row>
    <row r="10" spans="1:12">
      <c r="A10" s="25" t="s">
        <v>78</v>
      </c>
      <c r="B10" s="24">
        <v>11.860779000000001</v>
      </c>
      <c r="C10" s="24">
        <v>26.155670000000001</v>
      </c>
      <c r="D10" s="24">
        <f t="shared" si="0"/>
        <v>14.294891</v>
      </c>
      <c r="E10" s="24" t="s">
        <v>79</v>
      </c>
    </row>
    <row r="11" spans="1:12">
      <c r="A11" s="26"/>
      <c r="B11">
        <v>12.009197</v>
      </c>
      <c r="C11">
        <v>25.940386</v>
      </c>
      <c r="D11">
        <f t="shared" si="0"/>
        <v>13.931189</v>
      </c>
      <c r="E11" t="s">
        <v>80</v>
      </c>
    </row>
    <row r="12" spans="1:12">
      <c r="A12" s="27"/>
      <c r="B12" s="23">
        <v>12.252799</v>
      </c>
      <c r="C12" s="23">
        <v>26.074793</v>
      </c>
      <c r="D12" s="23">
        <f t="shared" si="0"/>
        <v>13.821994</v>
      </c>
      <c r="E12" s="23" t="s">
        <v>81</v>
      </c>
    </row>
    <row r="14" spans="1:12">
      <c r="A14" s="12" t="s">
        <v>71</v>
      </c>
    </row>
    <row r="15" spans="1:12">
      <c r="B15" t="s">
        <v>69</v>
      </c>
      <c r="C15" t="s">
        <v>48</v>
      </c>
      <c r="D15" t="s">
        <v>19</v>
      </c>
      <c r="F15" t="s">
        <v>72</v>
      </c>
      <c r="H15" t="s">
        <v>73</v>
      </c>
      <c r="J15" t="s">
        <v>74</v>
      </c>
      <c r="L15" t="s">
        <v>75</v>
      </c>
    </row>
    <row r="16" spans="1:12">
      <c r="A16" s="26" t="s">
        <v>76</v>
      </c>
      <c r="B16">
        <v>20.997225</v>
      </c>
      <c r="C16">
        <v>28.331491</v>
      </c>
      <c r="D16">
        <f>C16-B16</f>
        <v>7.3342659999999995</v>
      </c>
      <c r="F16">
        <f t="shared" ref="F16:F24" si="1">D16-D4</f>
        <v>-6.5136630000000029</v>
      </c>
      <c r="H16">
        <f>AVERAGE(F16:F18)</f>
        <v>-6.6247440000000024</v>
      </c>
      <c r="J16">
        <f>AVERAGE(H16:H22)</f>
        <v>-6.8504117222222227</v>
      </c>
      <c r="L16">
        <f>2^($J$16-H16)</f>
        <v>0.85519912245371899</v>
      </c>
    </row>
    <row r="17" spans="1:12">
      <c r="A17" s="26"/>
      <c r="B17">
        <v>20.962444000000001</v>
      </c>
      <c r="C17">
        <v>28.381083</v>
      </c>
      <c r="D17">
        <f t="shared" ref="D17:D24" si="2">C17-B17</f>
        <v>7.4186389999999989</v>
      </c>
      <c r="F17">
        <f t="shared" si="1"/>
        <v>-6.8215210000000024</v>
      </c>
    </row>
    <row r="18" spans="1:12">
      <c r="A18" s="27"/>
      <c r="B18" s="23">
        <v>20.995218000000001</v>
      </c>
      <c r="C18" s="23">
        <v>28.586501999999999</v>
      </c>
      <c r="D18" s="23">
        <f t="shared" si="2"/>
        <v>7.5912839999999981</v>
      </c>
      <c r="F18">
        <f t="shared" si="1"/>
        <v>-6.5390480000000011</v>
      </c>
    </row>
    <row r="19" spans="1:12">
      <c r="A19" s="25" t="s">
        <v>77</v>
      </c>
      <c r="B19">
        <v>21.156824</v>
      </c>
      <c r="C19">
        <v>28.110285000000001</v>
      </c>
      <c r="D19">
        <f t="shared" si="2"/>
        <v>6.9534610000000008</v>
      </c>
      <c r="F19">
        <f t="shared" si="1"/>
        <v>-6.9503099999999982</v>
      </c>
      <c r="H19">
        <f>AVERAGE(F19:F21)</f>
        <v>-6.7748158333333324</v>
      </c>
      <c r="L19">
        <f>2^($J$16-H19)</f>
        <v>0.94895008688012583</v>
      </c>
    </row>
    <row r="20" spans="1:12">
      <c r="A20" s="26"/>
      <c r="B20">
        <v>21.010065000000001</v>
      </c>
      <c r="C20">
        <v>27.995493</v>
      </c>
      <c r="D20">
        <f t="shared" si="2"/>
        <v>6.9854279999999989</v>
      </c>
      <c r="F20">
        <f t="shared" si="1"/>
        <v>-6.9019110000000001</v>
      </c>
    </row>
    <row r="21" spans="1:12">
      <c r="A21" s="27"/>
      <c r="B21" s="23">
        <v>20.983502999999999</v>
      </c>
      <c r="C21" s="23">
        <v>28.246144999999999</v>
      </c>
      <c r="D21" s="23">
        <f t="shared" si="2"/>
        <v>7.2626419999999996</v>
      </c>
      <c r="F21">
        <f t="shared" si="1"/>
        <v>-6.4722265000000014</v>
      </c>
    </row>
    <row r="22" spans="1:12">
      <c r="A22" s="25" t="s">
        <v>78</v>
      </c>
      <c r="B22">
        <v>22.564352</v>
      </c>
      <c r="C22">
        <v>29.387646</v>
      </c>
      <c r="D22">
        <f t="shared" si="2"/>
        <v>6.8232940000000006</v>
      </c>
      <c r="F22">
        <f t="shared" si="1"/>
        <v>-7.4715969999999992</v>
      </c>
      <c r="H22">
        <f>AVERAGE(F22:F24)</f>
        <v>-7.1516753333333334</v>
      </c>
      <c r="L22">
        <f>2^($J$16-H22)</f>
        <v>1.2322232063010574</v>
      </c>
    </row>
    <row r="23" spans="1:12">
      <c r="A23" s="26"/>
      <c r="B23">
        <v>22.460471999999999</v>
      </c>
      <c r="C23">
        <v>29.406953999999999</v>
      </c>
      <c r="D23">
        <f t="shared" si="2"/>
        <v>6.9464819999999996</v>
      </c>
      <c r="F23">
        <f t="shared" si="1"/>
        <v>-6.9847070000000002</v>
      </c>
    </row>
    <row r="24" spans="1:12">
      <c r="A24" s="27"/>
      <c r="B24" s="23">
        <v>22.411528000000001</v>
      </c>
      <c r="C24" s="23">
        <v>29.2348</v>
      </c>
      <c r="D24" s="23">
        <f t="shared" si="2"/>
        <v>6.8232719999999993</v>
      </c>
      <c r="F24">
        <f t="shared" si="1"/>
        <v>-6.9987220000000008</v>
      </c>
    </row>
    <row r="27" spans="1:12">
      <c r="A27" s="12" t="s">
        <v>82</v>
      </c>
      <c r="D27" t="s">
        <v>19</v>
      </c>
    </row>
    <row r="28" spans="1:12">
      <c r="B28" t="s">
        <v>69</v>
      </c>
      <c r="C28" t="s">
        <v>48</v>
      </c>
    </row>
    <row r="29" spans="1:12">
      <c r="A29" s="26" t="s">
        <v>76</v>
      </c>
      <c r="B29">
        <v>12.661571500000001</v>
      </c>
      <c r="C29">
        <v>25.875260000000001</v>
      </c>
      <c r="D29">
        <f>C29-B29</f>
        <v>13.2136885</v>
      </c>
      <c r="E29" t="s">
        <v>79</v>
      </c>
    </row>
    <row r="30" spans="1:12">
      <c r="A30" s="26"/>
      <c r="B30">
        <v>12.465427999999999</v>
      </c>
      <c r="C30">
        <v>25.819642999999999</v>
      </c>
      <c r="D30">
        <f t="shared" ref="D30:D37" si="3">C30-B30</f>
        <v>13.354215</v>
      </c>
      <c r="E30" t="s">
        <v>80</v>
      </c>
    </row>
    <row r="31" spans="1:12">
      <c r="A31" s="27"/>
      <c r="B31" s="23">
        <v>12.653962999999999</v>
      </c>
      <c r="C31" s="23">
        <v>25.788477</v>
      </c>
      <c r="D31" s="23">
        <f t="shared" si="3"/>
        <v>13.134514000000001</v>
      </c>
      <c r="E31" s="23" t="s">
        <v>81</v>
      </c>
    </row>
    <row r="32" spans="1:12">
      <c r="A32" s="25" t="s">
        <v>77</v>
      </c>
      <c r="B32" s="24">
        <v>12.757933</v>
      </c>
      <c r="C32" s="24">
        <v>25.854908000000002</v>
      </c>
      <c r="D32" s="24">
        <f t="shared" si="3"/>
        <v>13.096975000000002</v>
      </c>
      <c r="E32" s="24" t="s">
        <v>79</v>
      </c>
    </row>
    <row r="33" spans="1:12">
      <c r="A33" s="26"/>
      <c r="B33">
        <v>12.654957</v>
      </c>
      <c r="C33">
        <v>25.841314000000001</v>
      </c>
      <c r="D33">
        <f t="shared" si="3"/>
        <v>13.186357000000001</v>
      </c>
      <c r="E33" t="s">
        <v>80</v>
      </c>
    </row>
    <row r="34" spans="1:12">
      <c r="A34" s="27"/>
      <c r="B34" s="23">
        <v>12.550687999999999</v>
      </c>
      <c r="C34" s="23">
        <v>25.934135000000001</v>
      </c>
      <c r="D34" s="23">
        <f t="shared" si="3"/>
        <v>13.383447000000002</v>
      </c>
      <c r="E34" s="23" t="s">
        <v>81</v>
      </c>
    </row>
    <row r="35" spans="1:12">
      <c r="A35" s="25" t="s">
        <v>78</v>
      </c>
      <c r="B35" s="24">
        <v>12.709578</v>
      </c>
      <c r="C35" s="24">
        <v>26.591259999999998</v>
      </c>
      <c r="D35" s="24">
        <f t="shared" si="3"/>
        <v>13.881681999999998</v>
      </c>
      <c r="E35" s="24" t="s">
        <v>79</v>
      </c>
    </row>
    <row r="36" spans="1:12">
      <c r="A36" s="26"/>
      <c r="B36">
        <v>12.738117000000001</v>
      </c>
      <c r="C36">
        <v>26.518865999999999</v>
      </c>
      <c r="D36">
        <f t="shared" si="3"/>
        <v>13.780748999999998</v>
      </c>
      <c r="E36" t="s">
        <v>80</v>
      </c>
    </row>
    <row r="37" spans="1:12">
      <c r="A37" s="27"/>
      <c r="B37" s="23">
        <v>12.787684</v>
      </c>
      <c r="C37" s="23">
        <v>26.4392</v>
      </c>
      <c r="D37" s="23">
        <f t="shared" si="3"/>
        <v>13.651515999999999</v>
      </c>
      <c r="E37" s="23" t="s">
        <v>81</v>
      </c>
    </row>
    <row r="39" spans="1:12">
      <c r="A39" s="12" t="s">
        <v>83</v>
      </c>
    </row>
    <row r="40" spans="1:12" ht="16" thickBot="1">
      <c r="B40" t="s">
        <v>69</v>
      </c>
      <c r="C40" t="s">
        <v>48</v>
      </c>
      <c r="D40" t="s">
        <v>19</v>
      </c>
      <c r="F40" t="s">
        <v>72</v>
      </c>
      <c r="H40" t="s">
        <v>73</v>
      </c>
      <c r="L40" t="s">
        <v>75</v>
      </c>
    </row>
    <row r="41" spans="1:12">
      <c r="A41" s="26" t="s">
        <v>76</v>
      </c>
      <c r="B41">
        <v>23.943149999999999</v>
      </c>
      <c r="C41">
        <v>25.909682268656386</v>
      </c>
      <c r="D41">
        <f>C41-B41</f>
        <v>1.9665322686563869</v>
      </c>
      <c r="F41">
        <f t="shared" ref="F41:F49" si="4">D41-D29</f>
        <v>-11.247156231343613</v>
      </c>
      <c r="H41">
        <f>AVERAGE(F41:F43)</f>
        <v>-9.7605788980102783</v>
      </c>
      <c r="L41" s="9">
        <f>2^($J$16-H41)</f>
        <v>7.5170529999999971</v>
      </c>
    </row>
    <row r="42" spans="1:12">
      <c r="A42" s="26"/>
      <c r="B42">
        <v>23.970230000000001</v>
      </c>
      <c r="C42">
        <v>28.144630268656389</v>
      </c>
      <c r="D42">
        <f t="shared" ref="D42:D49" si="5">C42-B42</f>
        <v>4.1744002686563881</v>
      </c>
      <c r="F42">
        <f t="shared" si="4"/>
        <v>-9.1798147313436118</v>
      </c>
      <c r="L42" s="10"/>
    </row>
    <row r="43" spans="1:12">
      <c r="A43" s="27"/>
      <c r="B43" s="23">
        <v>23.729901999999999</v>
      </c>
      <c r="C43" s="23">
        <v>28.00965026865639</v>
      </c>
      <c r="D43" s="23">
        <f t="shared" si="5"/>
        <v>4.279748268656391</v>
      </c>
      <c r="F43">
        <f t="shared" si="4"/>
        <v>-8.8547657313436101</v>
      </c>
      <c r="L43" s="10"/>
    </row>
    <row r="44" spans="1:12">
      <c r="A44" s="25" t="s">
        <v>77</v>
      </c>
      <c r="B44">
        <v>22.833918000000001</v>
      </c>
      <c r="C44">
        <v>25.889621536816328</v>
      </c>
      <c r="D44">
        <f t="shared" si="5"/>
        <v>3.0557035368163277</v>
      </c>
      <c r="F44">
        <f t="shared" si="4"/>
        <v>-10.041271463183675</v>
      </c>
      <c r="H44">
        <f>AVERAGE(F44:F46)</f>
        <v>-9.6806824631836719</v>
      </c>
      <c r="L44" s="10">
        <f>2^($J$16-H44)</f>
        <v>7.1120759999999956</v>
      </c>
    </row>
    <row r="45" spans="1:12">
      <c r="A45" s="26"/>
      <c r="B45">
        <v>22.769323</v>
      </c>
      <c r="C45">
        <v>26.602124536816333</v>
      </c>
      <c r="D45">
        <f t="shared" si="5"/>
        <v>3.8328015368163335</v>
      </c>
      <c r="F45">
        <f t="shared" si="4"/>
        <v>-9.3535554631836675</v>
      </c>
      <c r="L45" s="10"/>
    </row>
    <row r="46" spans="1:12">
      <c r="A46" s="27"/>
      <c r="B46" s="23">
        <v>22.916733000000001</v>
      </c>
      <c r="C46" s="23">
        <v>26.652959536816333</v>
      </c>
      <c r="D46" s="23">
        <f t="shared" si="5"/>
        <v>3.7362265368163321</v>
      </c>
      <c r="F46">
        <f t="shared" si="4"/>
        <v>-9.64722046318367</v>
      </c>
      <c r="L46" s="10"/>
    </row>
    <row r="47" spans="1:12" ht="16" thickBot="1">
      <c r="A47" s="25" t="s">
        <v>78</v>
      </c>
      <c r="B47">
        <v>19.764876999999998</v>
      </c>
      <c r="C47">
        <v>24.23786872191468</v>
      </c>
      <c r="D47">
        <f t="shared" si="5"/>
        <v>4.4729917219146813</v>
      </c>
      <c r="F47">
        <f t="shared" si="4"/>
        <v>-9.4086902780853165</v>
      </c>
      <c r="H47">
        <f>AVERAGE(F47:F49)</f>
        <v>-9.4658346114186553</v>
      </c>
      <c r="L47" s="11">
        <f>2^($J$16-H47)</f>
        <v>6.1280280000000094</v>
      </c>
    </row>
    <row r="48" spans="1:12">
      <c r="A48" s="26"/>
      <c r="B48">
        <v>19.888919999999999</v>
      </c>
      <c r="C48">
        <v>24.003252721914677</v>
      </c>
      <c r="D48">
        <f t="shared" si="5"/>
        <v>4.1143327219146784</v>
      </c>
      <c r="F48">
        <f t="shared" si="4"/>
        <v>-9.66641627808532</v>
      </c>
    </row>
    <row r="49" spans="1:6">
      <c r="A49" s="27"/>
      <c r="B49" s="23">
        <v>19.659168000000001</v>
      </c>
      <c r="C49" s="23">
        <v>23.988286721914676</v>
      </c>
      <c r="D49" s="23">
        <f t="shared" si="5"/>
        <v>4.3291187219146749</v>
      </c>
      <c r="F49">
        <f t="shared" si="4"/>
        <v>-9.3223972780853241</v>
      </c>
    </row>
  </sheetData>
  <mergeCells count="12">
    <mergeCell ref="A47:A49"/>
    <mergeCell ref="A4:A6"/>
    <mergeCell ref="A7:A9"/>
    <mergeCell ref="A10:A12"/>
    <mergeCell ref="A16:A18"/>
    <mergeCell ref="A19:A21"/>
    <mergeCell ref="A22:A24"/>
    <mergeCell ref="A29:A31"/>
    <mergeCell ref="A32:A34"/>
    <mergeCell ref="A35:A37"/>
    <mergeCell ref="A41:A43"/>
    <mergeCell ref="A44:A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1B67-150E-47D7-8FD1-E085BCEA5159}">
  <dimension ref="A1:AA59"/>
  <sheetViews>
    <sheetView tabSelected="1" topLeftCell="B1" zoomScaleNormal="100" workbookViewId="0">
      <selection activeCell="B17" sqref="B17"/>
    </sheetView>
  </sheetViews>
  <sheetFormatPr baseColWidth="10" defaultColWidth="8.83203125" defaultRowHeight="15"/>
  <cols>
    <col min="1" max="1" width="12.1640625" bestFit="1" customWidth="1"/>
    <col min="8" max="8" width="12.1640625" bestFit="1" customWidth="1"/>
    <col min="15" max="15" width="12.1640625" bestFit="1" customWidth="1"/>
    <col min="22" max="22" width="12.1640625" bestFit="1" customWidth="1"/>
  </cols>
  <sheetData>
    <row r="1" spans="1:27">
      <c r="A1" t="s">
        <v>18</v>
      </c>
      <c r="H1" t="s">
        <v>53</v>
      </c>
      <c r="O1" t="s">
        <v>54</v>
      </c>
      <c r="V1" t="s">
        <v>55</v>
      </c>
    </row>
    <row r="2" spans="1:27">
      <c r="A2" t="s">
        <v>49</v>
      </c>
      <c r="B2">
        <v>0</v>
      </c>
      <c r="C2">
        <v>0.1</v>
      </c>
      <c r="D2">
        <v>1</v>
      </c>
      <c r="E2">
        <v>5</v>
      </c>
      <c r="F2">
        <v>10</v>
      </c>
      <c r="H2" t="s">
        <v>49</v>
      </c>
      <c r="I2">
        <v>0</v>
      </c>
      <c r="J2">
        <v>0.1</v>
      </c>
      <c r="K2">
        <v>1</v>
      </c>
      <c r="L2">
        <v>5</v>
      </c>
      <c r="M2">
        <v>10</v>
      </c>
      <c r="O2" t="s">
        <v>49</v>
      </c>
      <c r="P2">
        <v>0</v>
      </c>
      <c r="Q2">
        <v>0.1</v>
      </c>
      <c r="R2">
        <v>1</v>
      </c>
      <c r="S2">
        <v>5</v>
      </c>
      <c r="T2">
        <v>10</v>
      </c>
      <c r="V2" t="s">
        <v>49</v>
      </c>
      <c r="W2">
        <v>0</v>
      </c>
      <c r="X2">
        <v>0.1</v>
      </c>
      <c r="Y2">
        <v>1</v>
      </c>
      <c r="Z2">
        <v>5</v>
      </c>
      <c r="AA2">
        <v>10</v>
      </c>
    </row>
    <row r="3" spans="1:27">
      <c r="A3" t="s">
        <v>18</v>
      </c>
      <c r="B3">
        <v>28.115124228032244</v>
      </c>
      <c r="C3">
        <v>27.702949526053764</v>
      </c>
      <c r="D3">
        <v>28.117469305321649</v>
      </c>
      <c r="E3">
        <v>28.103973404814901</v>
      </c>
      <c r="F3">
        <v>27.493677037727291</v>
      </c>
      <c r="H3" t="s">
        <v>53</v>
      </c>
      <c r="I3">
        <v>29.861236625705228</v>
      </c>
      <c r="J3">
        <v>29.384766425369541</v>
      </c>
      <c r="K3">
        <v>29.376545323723636</v>
      </c>
      <c r="L3">
        <v>29.58704964365641</v>
      </c>
      <c r="M3">
        <v>29.60355192608338</v>
      </c>
      <c r="O3" t="s">
        <v>54</v>
      </c>
      <c r="P3">
        <v>29.094997540542483</v>
      </c>
      <c r="Q3">
        <v>28.729236425369542</v>
      </c>
      <c r="R3">
        <v>28.762219241223374</v>
      </c>
      <c r="S3">
        <v>29.371648048062614</v>
      </c>
      <c r="T3">
        <v>29.328358334257221</v>
      </c>
      <c r="V3" t="s">
        <v>55</v>
      </c>
      <c r="W3">
        <v>26.781585869174467</v>
      </c>
      <c r="X3">
        <v>26.561596368743242</v>
      </c>
      <c r="Y3">
        <v>26.644944075393624</v>
      </c>
      <c r="Z3">
        <v>27.156574107191297</v>
      </c>
      <c r="AA3">
        <v>27.428019725926713</v>
      </c>
    </row>
    <row r="4" spans="1:27">
      <c r="B4">
        <v>28.241562336296148</v>
      </c>
      <c r="C4">
        <v>27.935331160329653</v>
      </c>
      <c r="D4">
        <v>27.848422149386341</v>
      </c>
      <c r="E4">
        <v>27.925574686927284</v>
      </c>
      <c r="F4">
        <v>27.802011028009332</v>
      </c>
      <c r="I4">
        <v>29.527251614922392</v>
      </c>
      <c r="J4">
        <v>29.084159216388674</v>
      </c>
      <c r="K4">
        <v>29.59048543551965</v>
      </c>
      <c r="L4">
        <v>29.736253428915226</v>
      </c>
      <c r="M4">
        <v>29.579249860539601</v>
      </c>
      <c r="P4">
        <v>28.918351092640801</v>
      </c>
      <c r="Q4">
        <v>28.428629216388675</v>
      </c>
      <c r="R4">
        <v>28.930472360290253</v>
      </c>
      <c r="S4">
        <v>29.00654584053412</v>
      </c>
      <c r="T4">
        <v>29.71982057879314</v>
      </c>
      <c r="W4">
        <v>26.99450446862112</v>
      </c>
      <c r="X4">
        <v>26.453129999898334</v>
      </c>
      <c r="Y4">
        <v>26.692302397537134</v>
      </c>
      <c r="Z4">
        <v>26.826939785130815</v>
      </c>
      <c r="AA4">
        <v>27.037777816899602</v>
      </c>
    </row>
    <row r="5" spans="1:27">
      <c r="B5">
        <v>27.938816298620537</v>
      </c>
      <c r="C5">
        <v>27.810491502297197</v>
      </c>
      <c r="D5">
        <v>27.905421188263915</v>
      </c>
      <c r="E5">
        <v>27.971361181033849</v>
      </c>
      <c r="F5">
        <v>27.809486874167</v>
      </c>
      <c r="I5">
        <v>29.300714546237483</v>
      </c>
      <c r="J5">
        <v>29.411294378061672</v>
      </c>
      <c r="K5">
        <v>29.715201812778023</v>
      </c>
      <c r="L5">
        <v>29.734328111470536</v>
      </c>
      <c r="M5">
        <v>29.55161320414215</v>
      </c>
      <c r="P5">
        <v>28.56436938942679</v>
      </c>
      <c r="Q5">
        <v>28.755764378061674</v>
      </c>
      <c r="R5">
        <v>28.781727165559662</v>
      </c>
      <c r="S5">
        <v>29.136621904389603</v>
      </c>
      <c r="T5">
        <v>29.494068260724969</v>
      </c>
      <c r="W5">
        <v>26.484822449069515</v>
      </c>
      <c r="X5">
        <v>26.368390521438702</v>
      </c>
      <c r="Y5">
        <v>26.474302239863054</v>
      </c>
      <c r="Z5">
        <v>27.288513068008424</v>
      </c>
      <c r="AA5">
        <v>26.87996191016293</v>
      </c>
    </row>
    <row r="7" spans="1:27">
      <c r="A7" t="s">
        <v>17</v>
      </c>
      <c r="B7">
        <v>16.0426120758056</v>
      </c>
      <c r="C7">
        <v>15.8357734680175</v>
      </c>
      <c r="D7">
        <v>15.821036338806101</v>
      </c>
      <c r="E7">
        <v>15.964597702026367</v>
      </c>
      <c r="F7">
        <v>15.501005172729492</v>
      </c>
      <c r="H7" t="s">
        <v>17</v>
      </c>
      <c r="I7">
        <v>16.0426120758056</v>
      </c>
      <c r="J7">
        <v>15.8357734680175</v>
      </c>
      <c r="K7">
        <v>15.821036338806101</v>
      </c>
      <c r="L7">
        <v>15.964597702026367</v>
      </c>
      <c r="M7">
        <v>15.501005172729492</v>
      </c>
      <c r="O7" t="s">
        <v>17</v>
      </c>
      <c r="P7">
        <v>16.0426120758056</v>
      </c>
      <c r="Q7">
        <v>15.8357734680175</v>
      </c>
      <c r="R7">
        <v>15.821036338806101</v>
      </c>
      <c r="S7">
        <v>15.964597702026367</v>
      </c>
      <c r="T7">
        <v>15.501005172729492</v>
      </c>
      <c r="V7" t="s">
        <v>17</v>
      </c>
      <c r="W7">
        <v>16.0426120758056</v>
      </c>
      <c r="X7">
        <v>15.8357734680175</v>
      </c>
      <c r="Y7">
        <v>15.821036338806101</v>
      </c>
      <c r="Z7">
        <v>15.964597702026367</v>
      </c>
      <c r="AA7">
        <v>15.501005172729492</v>
      </c>
    </row>
    <row r="8" spans="1:27">
      <c r="B8">
        <v>16.031774520873999</v>
      </c>
      <c r="C8">
        <v>15.7286739349365</v>
      </c>
      <c r="D8">
        <v>15.767610359191799</v>
      </c>
      <c r="E8">
        <v>15.828629493713379</v>
      </c>
      <c r="F8">
        <v>15.6979372024536</v>
      </c>
      <c r="I8">
        <v>16.031774520873999</v>
      </c>
      <c r="J8">
        <v>15.7286739349365</v>
      </c>
      <c r="K8">
        <v>15.767610359191799</v>
      </c>
      <c r="L8">
        <v>15.828629493713379</v>
      </c>
      <c r="M8">
        <v>15.6979372024536</v>
      </c>
      <c r="P8">
        <v>16.031774520873999</v>
      </c>
      <c r="Q8">
        <v>15.7286739349365</v>
      </c>
      <c r="R8">
        <v>15.767610359191799</v>
      </c>
      <c r="S8">
        <v>15.828629493713379</v>
      </c>
      <c r="T8">
        <v>15.6979372024536</v>
      </c>
      <c r="W8">
        <v>16.031774520873999</v>
      </c>
      <c r="X8">
        <v>15.7286739349365</v>
      </c>
      <c r="Y8">
        <v>15.767610359191799</v>
      </c>
      <c r="Z8">
        <v>15.828629493713379</v>
      </c>
      <c r="AA8">
        <v>15.6979372024536</v>
      </c>
    </row>
    <row r="9" spans="1:27">
      <c r="B9">
        <v>15.7773284912109</v>
      </c>
      <c r="C9">
        <v>15.8259525299072</v>
      </c>
      <c r="D9">
        <v>15.833391571044899</v>
      </c>
      <c r="E9">
        <v>15.843228340148926</v>
      </c>
      <c r="F9">
        <v>15.840444755554101</v>
      </c>
      <c r="I9">
        <v>15.7773284912109</v>
      </c>
      <c r="J9">
        <v>15.8259525299072</v>
      </c>
      <c r="K9">
        <v>15.833391571044899</v>
      </c>
      <c r="L9">
        <v>15.843228340148926</v>
      </c>
      <c r="M9">
        <v>15.840444755554101</v>
      </c>
      <c r="P9">
        <v>15.7773284912109</v>
      </c>
      <c r="Q9">
        <v>15.8259525299072</v>
      </c>
      <c r="R9">
        <v>15.833391571044899</v>
      </c>
      <c r="S9">
        <v>15.843228340148926</v>
      </c>
      <c r="T9">
        <v>15.840444755554101</v>
      </c>
      <c r="W9">
        <v>15.7773284912109</v>
      </c>
      <c r="X9">
        <v>15.8259525299072</v>
      </c>
      <c r="Y9">
        <v>15.833391571044899</v>
      </c>
      <c r="Z9">
        <v>15.843228340148926</v>
      </c>
      <c r="AA9">
        <v>15.840444755554101</v>
      </c>
    </row>
    <row r="11" spans="1:27">
      <c r="A11" t="s">
        <v>50</v>
      </c>
      <c r="B11">
        <f t="shared" ref="B11:F13" si="0">B3-B7</f>
        <v>12.072512152226643</v>
      </c>
      <c r="C11">
        <f t="shared" si="0"/>
        <v>11.867176058036264</v>
      </c>
      <c r="D11">
        <f t="shared" si="0"/>
        <v>12.296432966515548</v>
      </c>
      <c r="E11">
        <f t="shared" si="0"/>
        <v>12.139375702788534</v>
      </c>
      <c r="F11">
        <f t="shared" si="0"/>
        <v>11.992671864997799</v>
      </c>
      <c r="H11" t="s">
        <v>50</v>
      </c>
      <c r="I11">
        <f t="shared" ref="I11:M13" si="1">I3-I7</f>
        <v>13.818624549899628</v>
      </c>
      <c r="J11">
        <f t="shared" si="1"/>
        <v>13.548992957352041</v>
      </c>
      <c r="K11">
        <f t="shared" si="1"/>
        <v>13.555508984917536</v>
      </c>
      <c r="L11">
        <f t="shared" si="1"/>
        <v>13.622451941630043</v>
      </c>
      <c r="M11">
        <f t="shared" si="1"/>
        <v>14.102546753353888</v>
      </c>
      <c r="O11" t="s">
        <v>50</v>
      </c>
      <c r="P11">
        <f t="shared" ref="P11:T13" si="2">P3-P7</f>
        <v>13.052385464736883</v>
      </c>
      <c r="Q11">
        <f t="shared" si="2"/>
        <v>12.893462957352043</v>
      </c>
      <c r="R11">
        <f t="shared" si="2"/>
        <v>12.941182902417273</v>
      </c>
      <c r="S11">
        <f t="shared" si="2"/>
        <v>13.407050346036247</v>
      </c>
      <c r="T11">
        <f t="shared" si="2"/>
        <v>13.827353161527729</v>
      </c>
      <c r="V11" t="s">
        <v>50</v>
      </c>
      <c r="W11">
        <f t="shared" ref="W11:AA13" si="3">W3-W7</f>
        <v>10.738973793368867</v>
      </c>
      <c r="X11">
        <f t="shared" si="3"/>
        <v>10.725822900725742</v>
      </c>
      <c r="Y11">
        <f t="shared" si="3"/>
        <v>10.823907736587524</v>
      </c>
      <c r="Z11">
        <f t="shared" si="3"/>
        <v>11.19197640516493</v>
      </c>
      <c r="AA11">
        <f t="shared" si="3"/>
        <v>11.927014553197221</v>
      </c>
    </row>
    <row r="12" spans="1:27">
      <c r="B12">
        <f t="shared" si="0"/>
        <v>12.20978781542215</v>
      </c>
      <c r="C12">
        <f t="shared" si="0"/>
        <v>12.206657225393153</v>
      </c>
      <c r="D12">
        <f t="shared" si="0"/>
        <v>12.080811790194542</v>
      </c>
      <c r="E12">
        <f t="shared" si="0"/>
        <v>12.096945193213905</v>
      </c>
      <c r="F12">
        <f t="shared" si="0"/>
        <v>12.104073825555732</v>
      </c>
      <c r="I12">
        <f t="shared" si="1"/>
        <v>13.495477094048393</v>
      </c>
      <c r="J12">
        <f t="shared" si="1"/>
        <v>13.355485281452173</v>
      </c>
      <c r="K12">
        <f t="shared" si="1"/>
        <v>13.822875076327851</v>
      </c>
      <c r="L12">
        <f t="shared" si="1"/>
        <v>13.907623935201848</v>
      </c>
      <c r="M12">
        <f t="shared" si="1"/>
        <v>13.881312658086001</v>
      </c>
      <c r="P12">
        <f t="shared" si="2"/>
        <v>12.886576571766803</v>
      </c>
      <c r="Q12">
        <f t="shared" si="2"/>
        <v>12.699955281452175</v>
      </c>
      <c r="R12">
        <f t="shared" si="2"/>
        <v>13.162862001098453</v>
      </c>
      <c r="S12">
        <f t="shared" si="2"/>
        <v>13.177916346820741</v>
      </c>
      <c r="T12">
        <f t="shared" si="2"/>
        <v>14.02188337633954</v>
      </c>
      <c r="W12">
        <f t="shared" si="3"/>
        <v>10.962729947747121</v>
      </c>
      <c r="X12">
        <f t="shared" si="3"/>
        <v>10.724456064961833</v>
      </c>
      <c r="Y12">
        <f t="shared" si="3"/>
        <v>10.924692038345334</v>
      </c>
      <c r="Z12">
        <f t="shared" si="3"/>
        <v>10.998310291417436</v>
      </c>
      <c r="AA12">
        <f t="shared" si="3"/>
        <v>11.339840614446002</v>
      </c>
    </row>
    <row r="13" spans="1:27">
      <c r="B13">
        <f t="shared" si="0"/>
        <v>12.161487807409637</v>
      </c>
      <c r="C13">
        <f t="shared" si="0"/>
        <v>11.984538972389997</v>
      </c>
      <c r="D13">
        <f t="shared" si="0"/>
        <v>12.072029617219016</v>
      </c>
      <c r="E13">
        <f t="shared" si="0"/>
        <v>12.128132840884923</v>
      </c>
      <c r="F13">
        <f t="shared" si="0"/>
        <v>11.969042118612899</v>
      </c>
      <c r="I13">
        <f t="shared" si="1"/>
        <v>13.523386055026583</v>
      </c>
      <c r="J13">
        <f t="shared" si="1"/>
        <v>13.585341848154473</v>
      </c>
      <c r="K13">
        <f t="shared" si="1"/>
        <v>13.881810241733124</v>
      </c>
      <c r="L13">
        <f t="shared" si="1"/>
        <v>13.89109977132161</v>
      </c>
      <c r="M13">
        <f t="shared" si="1"/>
        <v>13.711168448588049</v>
      </c>
      <c r="P13">
        <f t="shared" si="2"/>
        <v>12.78704089821589</v>
      </c>
      <c r="Q13">
        <f t="shared" si="2"/>
        <v>12.929811848154474</v>
      </c>
      <c r="R13">
        <f t="shared" si="2"/>
        <v>12.948335594514763</v>
      </c>
      <c r="S13">
        <f t="shared" si="2"/>
        <v>13.293393564240677</v>
      </c>
      <c r="T13">
        <f t="shared" si="2"/>
        <v>13.653623505170868</v>
      </c>
      <c r="W13">
        <f t="shared" si="3"/>
        <v>10.707493957858615</v>
      </c>
      <c r="X13">
        <f t="shared" si="3"/>
        <v>10.542437991531502</v>
      </c>
      <c r="Y13">
        <f t="shared" si="3"/>
        <v>10.640910668818155</v>
      </c>
      <c r="Z13">
        <f t="shared" si="3"/>
        <v>11.445284727859498</v>
      </c>
      <c r="AA13">
        <f t="shared" si="3"/>
        <v>11.039517154608829</v>
      </c>
    </row>
    <row r="15" spans="1:27">
      <c r="A15" t="s">
        <v>51</v>
      </c>
      <c r="B15">
        <f>AVERAGE(B11:B13)</f>
        <v>12.147929258352811</v>
      </c>
      <c r="H15" t="s">
        <v>51</v>
      </c>
      <c r="I15">
        <f>AVERAGE(I11:I13)</f>
        <v>13.612495899658201</v>
      </c>
      <c r="O15" t="s">
        <v>51</v>
      </c>
      <c r="P15">
        <f>AVERAGE(P11:P13)</f>
        <v>12.908667644906524</v>
      </c>
      <c r="V15" t="s">
        <v>51</v>
      </c>
      <c r="W15">
        <f>AVERAGE(W11:W13)</f>
        <v>10.803065899658201</v>
      </c>
    </row>
    <row r="16" spans="1:27" ht="16" thickBot="1"/>
    <row r="17" spans="1:27">
      <c r="A17" t="s">
        <v>52</v>
      </c>
      <c r="B17" s="13">
        <f>2^-(B11-$B$15)</f>
        <v>1.053665623444431</v>
      </c>
      <c r="C17" s="14">
        <f t="shared" ref="C17:F17" si="4">2^-(C11-$B$15)</f>
        <v>1.2148289551554776</v>
      </c>
      <c r="D17" s="14">
        <f t="shared" si="4"/>
        <v>0.90218567984684106</v>
      </c>
      <c r="E17" s="14">
        <f t="shared" si="4"/>
        <v>1.0059464834765859</v>
      </c>
      <c r="F17" s="15">
        <f t="shared" si="4"/>
        <v>1.1136202831471131</v>
      </c>
      <c r="H17" t="s">
        <v>52</v>
      </c>
      <c r="I17" s="13">
        <f>2^-(I11-$I$15)</f>
        <v>0.86686025905948672</v>
      </c>
      <c r="J17" s="14">
        <f t="shared" ref="J17:M17" si="5">2^-(J11-$I$15)</f>
        <v>1.0450000000000013</v>
      </c>
      <c r="K17" s="14">
        <f t="shared" si="5"/>
        <v>1.0402908310303163</v>
      </c>
      <c r="L17" s="14">
        <f t="shared" si="5"/>
        <v>0.99312275481390266</v>
      </c>
      <c r="M17" s="15">
        <f t="shared" si="5"/>
        <v>0.7120000000000013</v>
      </c>
      <c r="O17" t="s">
        <v>52</v>
      </c>
      <c r="P17" s="13">
        <f>2^-(P11-$P$15)</f>
        <v>0.90518349257130359</v>
      </c>
      <c r="Q17" s="14">
        <f t="shared" ref="Q17:T17" si="6">2^-(Q11-$P$15)</f>
        <v>1.0105948180950985</v>
      </c>
      <c r="R17" s="14">
        <f t="shared" si="6"/>
        <v>0.977714221142722</v>
      </c>
      <c r="S17" s="14">
        <f t="shared" si="6"/>
        <v>0.7078999108570444</v>
      </c>
      <c r="T17" s="15">
        <f t="shared" si="6"/>
        <v>0.52899078038088021</v>
      </c>
      <c r="V17" t="s">
        <v>52</v>
      </c>
      <c r="W17" s="13">
        <f>2^-(W11-$W$15)</f>
        <v>1.0454268414850136</v>
      </c>
      <c r="X17" s="14">
        <f t="shared" ref="X17:AA17" si="7">2^-(X11-$W$15)</f>
        <v>1.0549999999999986</v>
      </c>
      <c r="Y17" s="14">
        <f t="shared" si="7"/>
        <v>0.98565738891832411</v>
      </c>
      <c r="Z17" s="14">
        <f t="shared" si="7"/>
        <v>0.76370612238265789</v>
      </c>
      <c r="AA17" s="15">
        <f t="shared" si="7"/>
        <v>0.45883627114835507</v>
      </c>
    </row>
    <row r="18" spans="1:27">
      <c r="B18" s="16">
        <f t="shared" ref="B18:F19" si="8">2^-(B12-$B$15)</f>
        <v>0.95802913953174129</v>
      </c>
      <c r="C18" s="12">
        <f t="shared" si="8"/>
        <v>0.96011028129024623</v>
      </c>
      <c r="D18" s="12">
        <f t="shared" si="8"/>
        <v>1.0476214238159012</v>
      </c>
      <c r="E18" s="12">
        <f t="shared" si="8"/>
        <v>1.0359713209822059</v>
      </c>
      <c r="F18" s="17">
        <f t="shared" si="8"/>
        <v>1.0308650143994826</v>
      </c>
      <c r="I18" s="16">
        <f t="shared" ref="I18:M19" si="9">2^-(I12-$I$15)</f>
        <v>1.0844915451583199</v>
      </c>
      <c r="J18" s="12">
        <f t="shared" si="9"/>
        <v>1.1950000000000034</v>
      </c>
      <c r="K18" s="12">
        <f t="shared" si="9"/>
        <v>0.86431003896023817</v>
      </c>
      <c r="L18" s="12">
        <f t="shared" si="9"/>
        <v>0.81500000000000039</v>
      </c>
      <c r="M18" s="17">
        <f t="shared" si="9"/>
        <v>0.83000000000000007</v>
      </c>
      <c r="P18" s="16">
        <f t="shared" ref="P18:T19" si="10">2^-(P12-$P$15)</f>
        <v>1.0154301999998596</v>
      </c>
      <c r="Q18" s="12">
        <f t="shared" si="10"/>
        <v>1.1556562752379373</v>
      </c>
      <c r="R18" s="12">
        <f t="shared" si="10"/>
        <v>0.83845522228559799</v>
      </c>
      <c r="S18" s="12">
        <f t="shared" si="10"/>
        <v>0.82975153485702902</v>
      </c>
      <c r="T18" s="17">
        <f t="shared" si="10"/>
        <v>0.462262510095174</v>
      </c>
      <c r="W18" s="16">
        <f>2^-(W12-$W$15)</f>
        <v>0.89523351442202714</v>
      </c>
      <c r="X18" s="12">
        <f t="shared" ref="X18:AA18" si="11">2^-(X12-$W$15)</f>
        <v>1.0560000000000007</v>
      </c>
      <c r="Y18" s="12">
        <f t="shared" si="11"/>
        <v>0.91915104226142852</v>
      </c>
      <c r="Z18" s="12">
        <f t="shared" si="11"/>
        <v>0.87342492567423924</v>
      </c>
      <c r="AA18" s="17">
        <f t="shared" si="11"/>
        <v>0.68931020787757924</v>
      </c>
    </row>
    <row r="19" spans="1:27" ht="16" thickBot="1">
      <c r="B19" s="18">
        <f t="shared" si="8"/>
        <v>0.9906459537881368</v>
      </c>
      <c r="C19" s="19">
        <f t="shared" si="8"/>
        <v>1.1199158135918399</v>
      </c>
      <c r="D19" s="19">
        <f t="shared" si="8"/>
        <v>1.0540180995890991</v>
      </c>
      <c r="E19" s="19">
        <f t="shared" si="8"/>
        <v>1.0138164073674869</v>
      </c>
      <c r="F19" s="20">
        <f t="shared" si="8"/>
        <v>1.1320103428688089</v>
      </c>
      <c r="I19" s="18">
        <f t="shared" si="9"/>
        <v>1.0637136593690013</v>
      </c>
      <c r="J19" s="19">
        <f t="shared" si="9"/>
        <v>1.0190000000000015</v>
      </c>
      <c r="K19" s="19">
        <f t="shared" si="9"/>
        <v>0.82971378343795799</v>
      </c>
      <c r="L19" s="19">
        <f t="shared" si="9"/>
        <v>0.82438841052550282</v>
      </c>
      <c r="M19" s="20">
        <f t="shared" si="9"/>
        <v>0.93389188797164413</v>
      </c>
      <c r="P19" s="18">
        <f t="shared" si="10"/>
        <v>1.0879609285712766</v>
      </c>
      <c r="Q19" s="19">
        <f t="shared" si="10"/>
        <v>0.98545083219034002</v>
      </c>
      <c r="R19" s="19">
        <f t="shared" si="10"/>
        <v>0.97287883923795915</v>
      </c>
      <c r="S19" s="19">
        <f t="shared" si="10"/>
        <v>0.76592449371418025</v>
      </c>
      <c r="T19" s="20">
        <f t="shared" si="10"/>
        <v>0.59668612704753721</v>
      </c>
      <c r="W19" s="18">
        <f>2^-(W13-$W$15)</f>
        <v>1.0684889156756538</v>
      </c>
      <c r="X19" s="19">
        <f t="shared" ref="X19:AA19" si="12">2^-(X13-$W$15)</f>
        <v>1.198</v>
      </c>
      <c r="Y19" s="19">
        <f t="shared" si="12"/>
        <v>1.1189574919445098</v>
      </c>
      <c r="Z19" s="19">
        <f t="shared" si="12"/>
        <v>0.6407267691762234</v>
      </c>
      <c r="AA19" s="20">
        <f t="shared" si="12"/>
        <v>0.84883070247755121</v>
      </c>
    </row>
    <row r="21" spans="1:27">
      <c r="A21" t="s">
        <v>56</v>
      </c>
      <c r="H21" t="s">
        <v>57</v>
      </c>
      <c r="O21" t="s">
        <v>58</v>
      </c>
      <c r="V21" t="s">
        <v>59</v>
      </c>
    </row>
    <row r="22" spans="1:27">
      <c r="A22" t="s">
        <v>49</v>
      </c>
      <c r="B22">
        <v>0</v>
      </c>
      <c r="C22">
        <v>0.1</v>
      </c>
      <c r="D22">
        <v>1</v>
      </c>
      <c r="E22">
        <v>5</v>
      </c>
      <c r="F22">
        <v>10</v>
      </c>
      <c r="H22" t="s">
        <v>49</v>
      </c>
      <c r="I22">
        <v>0</v>
      </c>
      <c r="J22">
        <v>0.1</v>
      </c>
      <c r="K22">
        <v>1</v>
      </c>
      <c r="L22">
        <v>5</v>
      </c>
      <c r="M22">
        <v>10</v>
      </c>
      <c r="O22" t="s">
        <v>49</v>
      </c>
      <c r="P22">
        <v>0</v>
      </c>
      <c r="Q22">
        <v>0.1</v>
      </c>
      <c r="R22">
        <v>1</v>
      </c>
      <c r="S22">
        <v>5</v>
      </c>
      <c r="T22">
        <v>10</v>
      </c>
      <c r="V22" t="s">
        <v>49</v>
      </c>
      <c r="W22">
        <v>0</v>
      </c>
      <c r="X22">
        <v>0.1</v>
      </c>
      <c r="Y22">
        <v>1</v>
      </c>
      <c r="Z22">
        <v>5</v>
      </c>
      <c r="AA22">
        <v>10</v>
      </c>
    </row>
    <row r="23" spans="1:27">
      <c r="A23" t="s">
        <v>56</v>
      </c>
      <c r="B23">
        <v>29.244166446604055</v>
      </c>
      <c r="C23">
        <v>28.914567945452323</v>
      </c>
      <c r="D23">
        <v>28.797489001010121</v>
      </c>
      <c r="E23">
        <v>29.050674855404885</v>
      </c>
      <c r="F23">
        <v>28.327215199352899</v>
      </c>
      <c r="H23" t="s">
        <v>57</v>
      </c>
      <c r="I23">
        <v>30.30258208906379</v>
      </c>
      <c r="J23">
        <v>29.768177925406977</v>
      </c>
      <c r="K23">
        <v>29.900708182610348</v>
      </c>
      <c r="L23">
        <v>29.717464113193081</v>
      </c>
      <c r="M23">
        <v>29.69471007978651</v>
      </c>
      <c r="O23" t="s">
        <v>58</v>
      </c>
      <c r="P23">
        <v>28.838315418395933</v>
      </c>
      <c r="Q23">
        <v>28.896618932754382</v>
      </c>
      <c r="R23">
        <v>28.47498966359451</v>
      </c>
      <c r="S23">
        <v>28.856975645853677</v>
      </c>
      <c r="T23">
        <v>28.516603878173829</v>
      </c>
      <c r="V23" t="s">
        <v>59</v>
      </c>
      <c r="W23">
        <v>28.512002241109233</v>
      </c>
      <c r="X23">
        <v>28.393907845151212</v>
      </c>
      <c r="Y23">
        <v>28.70000957329647</v>
      </c>
      <c r="Z23">
        <v>28.878469144501327</v>
      </c>
      <c r="AA23">
        <v>27.960863575860476</v>
      </c>
    </row>
    <row r="24" spans="1:27">
      <c r="B24">
        <v>29.101878038044777</v>
      </c>
      <c r="C24">
        <v>28.895839580190035</v>
      </c>
      <c r="D24">
        <v>28.785246456468442</v>
      </c>
      <c r="E24">
        <v>28.749331712627388</v>
      </c>
      <c r="F24">
        <v>28.736614436538993</v>
      </c>
      <c r="I24">
        <v>29.884254439629419</v>
      </c>
      <c r="J24">
        <v>29.537041042968106</v>
      </c>
      <c r="K24">
        <v>29.584215593295525</v>
      </c>
      <c r="L24">
        <v>29.814443254428433</v>
      </c>
      <c r="M24">
        <v>29.695120668368848</v>
      </c>
      <c r="P24">
        <v>29.155703317158988</v>
      </c>
      <c r="Q24">
        <v>28.623710506703301</v>
      </c>
      <c r="R24">
        <v>28.647979636026921</v>
      </c>
      <c r="S24">
        <v>28.587891351216633</v>
      </c>
      <c r="T24">
        <v>28.567806525065091</v>
      </c>
      <c r="W24">
        <v>28.87667382126984</v>
      </c>
      <c r="X24">
        <v>28.540285534233039</v>
      </c>
      <c r="Y24">
        <v>28.435904592909509</v>
      </c>
      <c r="Z24">
        <v>28.53505885631786</v>
      </c>
      <c r="AA24">
        <v>27.996188487370031</v>
      </c>
    </row>
    <row r="25" spans="1:27">
      <c r="B25">
        <v>28.711110537168899</v>
      </c>
      <c r="C25">
        <v>28.867458578704582</v>
      </c>
      <c r="D25">
        <v>29.238479335928485</v>
      </c>
      <c r="E25">
        <v>28.786237338788517</v>
      </c>
      <c r="F25">
        <v>29.131737746404795</v>
      </c>
      <c r="I25">
        <v>29.660876258171886</v>
      </c>
      <c r="J25">
        <v>29.666281402398301</v>
      </c>
      <c r="K25">
        <v>30.173557011244004</v>
      </c>
      <c r="L25">
        <v>29.709377590772839</v>
      </c>
      <c r="M25">
        <v>29.99366745944543</v>
      </c>
      <c r="P25">
        <v>28.753974051310184</v>
      </c>
      <c r="Q25">
        <v>28.621453428123086</v>
      </c>
      <c r="R25">
        <v>29.176676586303685</v>
      </c>
      <c r="S25">
        <v>28.502060980631509</v>
      </c>
      <c r="T25">
        <v>28.900505664977924</v>
      </c>
      <c r="W25">
        <v>28.106237432964704</v>
      </c>
      <c r="X25">
        <v>28.503686459511215</v>
      </c>
      <c r="Y25">
        <v>27.966714790618013</v>
      </c>
      <c r="Z25">
        <v>28.128193934315131</v>
      </c>
      <c r="AA25">
        <v>28.510307988927153</v>
      </c>
    </row>
    <row r="27" spans="1:27">
      <c r="A27" t="s">
        <v>17</v>
      </c>
      <c r="B27">
        <v>16.0426120758056</v>
      </c>
      <c r="C27">
        <v>15.8357734680175</v>
      </c>
      <c r="D27">
        <v>15.821036338806101</v>
      </c>
      <c r="E27">
        <v>15.964597702026367</v>
      </c>
      <c r="F27">
        <v>15.501005172729492</v>
      </c>
      <c r="H27" t="s">
        <v>17</v>
      </c>
      <c r="I27">
        <v>16.0426120758056</v>
      </c>
      <c r="J27">
        <v>15.8357734680175</v>
      </c>
      <c r="K27">
        <v>15.821036338806101</v>
      </c>
      <c r="L27">
        <v>15.964597702026367</v>
      </c>
      <c r="M27">
        <v>15.501005172729492</v>
      </c>
      <c r="O27" t="s">
        <v>17</v>
      </c>
      <c r="P27">
        <v>16.0426120758056</v>
      </c>
      <c r="Q27">
        <v>15.8357734680175</v>
      </c>
      <c r="R27">
        <v>15.821036338806101</v>
      </c>
      <c r="S27">
        <v>15.964597702026367</v>
      </c>
      <c r="T27">
        <v>15.501005172729492</v>
      </c>
      <c r="V27" t="s">
        <v>17</v>
      </c>
      <c r="W27">
        <v>16.0426120758056</v>
      </c>
      <c r="X27">
        <v>15.8357734680175</v>
      </c>
      <c r="Y27">
        <v>15.821036338806101</v>
      </c>
      <c r="Z27">
        <v>15.964597702026367</v>
      </c>
      <c r="AA27">
        <v>15.501005172729492</v>
      </c>
    </row>
    <row r="28" spans="1:27">
      <c r="B28">
        <v>16.031774520873999</v>
      </c>
      <c r="C28">
        <v>15.7286739349365</v>
      </c>
      <c r="D28">
        <v>15.767610359191799</v>
      </c>
      <c r="E28">
        <v>15.828629493713379</v>
      </c>
      <c r="F28">
        <v>15.6979372024536</v>
      </c>
      <c r="I28">
        <v>16.031774520873999</v>
      </c>
      <c r="J28">
        <v>15.7286739349365</v>
      </c>
      <c r="K28">
        <v>15.767610359191799</v>
      </c>
      <c r="L28">
        <v>15.828629493713379</v>
      </c>
      <c r="M28">
        <v>15.6979372024536</v>
      </c>
      <c r="P28">
        <v>16.031774520873999</v>
      </c>
      <c r="Q28">
        <v>15.7286739349365</v>
      </c>
      <c r="R28">
        <v>15.767610359191799</v>
      </c>
      <c r="S28">
        <v>15.828629493713379</v>
      </c>
      <c r="T28">
        <v>15.6979372024536</v>
      </c>
      <c r="W28">
        <v>16.031774520873999</v>
      </c>
      <c r="X28">
        <v>15.7286739349365</v>
      </c>
      <c r="Y28">
        <v>15.767610359191799</v>
      </c>
      <c r="Z28">
        <v>15.828629493713379</v>
      </c>
      <c r="AA28">
        <v>15.6979372024536</v>
      </c>
    </row>
    <row r="29" spans="1:27">
      <c r="B29">
        <v>15.7773284912109</v>
      </c>
      <c r="C29">
        <v>15.8259525299072</v>
      </c>
      <c r="D29">
        <v>15.833391571044899</v>
      </c>
      <c r="E29">
        <v>15.843228340148926</v>
      </c>
      <c r="F29">
        <v>15.840444755554101</v>
      </c>
      <c r="I29">
        <v>15.7773284912109</v>
      </c>
      <c r="J29">
        <v>15.8259525299072</v>
      </c>
      <c r="K29">
        <v>15.833391571044899</v>
      </c>
      <c r="L29">
        <v>15.843228340148926</v>
      </c>
      <c r="M29">
        <v>15.840444755554101</v>
      </c>
      <c r="P29">
        <v>15.7773284912109</v>
      </c>
      <c r="Q29">
        <v>15.8259525299072</v>
      </c>
      <c r="R29">
        <v>15.833391571044899</v>
      </c>
      <c r="S29">
        <v>15.843228340148926</v>
      </c>
      <c r="T29">
        <v>15.840444755554101</v>
      </c>
      <c r="W29">
        <v>15.7773284912109</v>
      </c>
      <c r="X29">
        <v>15.8259525299072</v>
      </c>
      <c r="Y29">
        <v>15.833391571044899</v>
      </c>
      <c r="Z29">
        <v>15.843228340148926</v>
      </c>
      <c r="AA29">
        <v>15.840444755554101</v>
      </c>
    </row>
    <row r="31" spans="1:27">
      <c r="A31" t="s">
        <v>50</v>
      </c>
      <c r="B31">
        <f t="shared" ref="B31:F33" si="13">B23-B27</f>
        <v>13.201554370798455</v>
      </c>
      <c r="C31">
        <f t="shared" si="13"/>
        <v>13.078794477434823</v>
      </c>
      <c r="D31">
        <f t="shared" si="13"/>
        <v>12.97645266220402</v>
      </c>
      <c r="E31">
        <f t="shared" si="13"/>
        <v>13.086077153378518</v>
      </c>
      <c r="F31">
        <f t="shared" si="13"/>
        <v>12.826210026623407</v>
      </c>
      <c r="H31" t="s">
        <v>50</v>
      </c>
      <c r="I31">
        <f t="shared" ref="I31:M33" si="14">I23-I27</f>
        <v>14.25997001325819</v>
      </c>
      <c r="J31">
        <f t="shared" si="14"/>
        <v>13.932404457389477</v>
      </c>
      <c r="K31">
        <f t="shared" si="14"/>
        <v>14.079671843804247</v>
      </c>
      <c r="L31">
        <f t="shared" si="14"/>
        <v>13.752866411166714</v>
      </c>
      <c r="M31">
        <f t="shared" si="14"/>
        <v>14.193704907057018</v>
      </c>
      <c r="O31" t="s">
        <v>50</v>
      </c>
      <c r="P31">
        <f t="shared" ref="P31:T33" si="15">P23-P27</f>
        <v>12.795703342590333</v>
      </c>
      <c r="Q31">
        <f t="shared" si="15"/>
        <v>13.060845464736882</v>
      </c>
      <c r="R31">
        <f t="shared" si="15"/>
        <v>12.653953324788409</v>
      </c>
      <c r="S31">
        <f t="shared" si="15"/>
        <v>12.892377943827309</v>
      </c>
      <c r="T31">
        <f t="shared" si="15"/>
        <v>13.015598705444337</v>
      </c>
      <c r="V31" t="s">
        <v>50</v>
      </c>
      <c r="W31">
        <f t="shared" ref="W31:AA33" si="16">W23-W27</f>
        <v>12.469390165303633</v>
      </c>
      <c r="X31">
        <f t="shared" si="16"/>
        <v>12.558134377133712</v>
      </c>
      <c r="Y31">
        <f t="shared" si="16"/>
        <v>12.878973234490369</v>
      </c>
      <c r="Z31">
        <f t="shared" si="16"/>
        <v>12.91387144247496</v>
      </c>
      <c r="AA31">
        <f t="shared" si="16"/>
        <v>12.459858403130983</v>
      </c>
    </row>
    <row r="32" spans="1:27">
      <c r="B32">
        <f t="shared" si="13"/>
        <v>13.070103517170779</v>
      </c>
      <c r="C32">
        <f t="shared" si="13"/>
        <v>13.167165645253535</v>
      </c>
      <c r="D32">
        <f t="shared" si="13"/>
        <v>13.017636097276643</v>
      </c>
      <c r="E32">
        <f t="shared" si="13"/>
        <v>12.920702218914009</v>
      </c>
      <c r="F32">
        <f t="shared" si="13"/>
        <v>13.038677234085393</v>
      </c>
      <c r="I32">
        <f t="shared" si="14"/>
        <v>13.852479918755421</v>
      </c>
      <c r="J32">
        <f t="shared" si="14"/>
        <v>13.808367108031605</v>
      </c>
      <c r="K32">
        <f t="shared" si="14"/>
        <v>13.816605234103726</v>
      </c>
      <c r="L32">
        <f t="shared" si="14"/>
        <v>13.985813760715054</v>
      </c>
      <c r="M32">
        <f t="shared" si="14"/>
        <v>13.997183465915247</v>
      </c>
      <c r="P32">
        <f t="shared" si="15"/>
        <v>13.123928796284989</v>
      </c>
      <c r="Q32">
        <f t="shared" si="15"/>
        <v>12.8950365717668</v>
      </c>
      <c r="R32">
        <f t="shared" si="15"/>
        <v>12.880369276835122</v>
      </c>
      <c r="S32">
        <f t="shared" si="15"/>
        <v>12.759261857503255</v>
      </c>
      <c r="T32">
        <f t="shared" si="15"/>
        <v>12.869869322611491</v>
      </c>
      <c r="W32">
        <f t="shared" si="16"/>
        <v>12.844899300395841</v>
      </c>
      <c r="X32">
        <f t="shared" si="16"/>
        <v>12.811611599296539</v>
      </c>
      <c r="Y32">
        <f t="shared" si="16"/>
        <v>12.66829423371771</v>
      </c>
      <c r="Z32">
        <f t="shared" si="16"/>
        <v>12.706429362604482</v>
      </c>
      <c r="AA32">
        <f t="shared" si="16"/>
        <v>12.29825128491643</v>
      </c>
    </row>
    <row r="33" spans="1:27">
      <c r="B33">
        <f t="shared" si="13"/>
        <v>12.933782045957999</v>
      </c>
      <c r="C33">
        <f t="shared" si="13"/>
        <v>13.041506048797382</v>
      </c>
      <c r="D33">
        <f t="shared" si="13"/>
        <v>13.405087764883586</v>
      </c>
      <c r="E33">
        <f t="shared" si="13"/>
        <v>12.943008998639591</v>
      </c>
      <c r="F33">
        <f t="shared" si="13"/>
        <v>13.291292990850694</v>
      </c>
      <c r="I33">
        <f t="shared" si="14"/>
        <v>13.883547766960985</v>
      </c>
      <c r="J33">
        <f t="shared" si="14"/>
        <v>13.840328872491101</v>
      </c>
      <c r="K33">
        <f t="shared" si="14"/>
        <v>14.340165440199105</v>
      </c>
      <c r="L33">
        <f t="shared" si="14"/>
        <v>13.866149250623913</v>
      </c>
      <c r="M33">
        <f t="shared" si="14"/>
        <v>14.153222703891329</v>
      </c>
      <c r="P33">
        <f t="shared" si="15"/>
        <v>12.976645560099284</v>
      </c>
      <c r="Q33">
        <f t="shared" si="15"/>
        <v>12.795500898215886</v>
      </c>
      <c r="R33">
        <f t="shared" si="15"/>
        <v>13.343285015258786</v>
      </c>
      <c r="S33">
        <f t="shared" si="15"/>
        <v>12.658832640482583</v>
      </c>
      <c r="T33">
        <f t="shared" si="15"/>
        <v>13.060060909423823</v>
      </c>
      <c r="W33">
        <f t="shared" si="16"/>
        <v>12.328908941753804</v>
      </c>
      <c r="X33">
        <f t="shared" si="16"/>
        <v>12.677733929604015</v>
      </c>
      <c r="Y33">
        <f t="shared" si="16"/>
        <v>12.133323219573114</v>
      </c>
      <c r="Z33">
        <f t="shared" si="16"/>
        <v>12.284965594166206</v>
      </c>
      <c r="AA33">
        <f t="shared" si="16"/>
        <v>12.669863233373052</v>
      </c>
    </row>
    <row r="35" spans="1:27">
      <c r="A35" t="s">
        <v>51</v>
      </c>
      <c r="B35">
        <f>AVERAGE(B31:B33)</f>
        <v>13.068479977975743</v>
      </c>
      <c r="H35" t="s">
        <v>51</v>
      </c>
      <c r="I35">
        <f>AVERAGE(I31:I33)</f>
        <v>13.998665899658199</v>
      </c>
      <c r="O35" t="s">
        <v>51</v>
      </c>
      <c r="P35">
        <f>AVERAGE(P31:P33)</f>
        <v>12.965425899658202</v>
      </c>
      <c r="R35" s="22"/>
      <c r="V35" t="s">
        <v>51</v>
      </c>
      <c r="W35">
        <f>AVERAGE(W31:W33)</f>
        <v>12.547732802484425</v>
      </c>
    </row>
    <row r="36" spans="1:27" ht="16" thickBot="1"/>
    <row r="37" spans="1:27">
      <c r="A37" t="s">
        <v>52</v>
      </c>
      <c r="B37" s="13">
        <f>2^-(B31-$B$35)</f>
        <v>0.91188614273859125</v>
      </c>
      <c r="C37" s="14">
        <f t="shared" ref="C37:F37" si="17">2^-(C31-$B$35)</f>
        <v>0.99287603041603212</v>
      </c>
      <c r="D37" s="14">
        <f t="shared" si="17"/>
        <v>1.0658669168413804</v>
      </c>
      <c r="E37" s="14">
        <f t="shared" si="17"/>
        <v>0.98787665463347429</v>
      </c>
      <c r="F37" s="15">
        <f t="shared" si="17"/>
        <v>1.1828523101532393</v>
      </c>
      <c r="H37" t="s">
        <v>52</v>
      </c>
      <c r="I37" s="13">
        <f>2^-(I31-$I$35)</f>
        <v>0.83433338890654585</v>
      </c>
      <c r="J37" s="14">
        <f t="shared" ref="J37:M37" si="18">2^-(J31-$I$35)</f>
        <v>1.0470000000000004</v>
      </c>
      <c r="K37" s="14">
        <f t="shared" si="18"/>
        <v>0.94539822154314967</v>
      </c>
      <c r="L37" s="14">
        <f t="shared" si="18"/>
        <v>1.1857496877391767</v>
      </c>
      <c r="M37" s="15">
        <f t="shared" si="18"/>
        <v>0.87354927668690685</v>
      </c>
      <c r="O37" t="s">
        <v>52</v>
      </c>
      <c r="P37" s="13">
        <f>2^-(P31-$P$35)</f>
        <v>1.1248421468597449</v>
      </c>
      <c r="Q37" s="14">
        <f t="shared" ref="Q37:T37" si="19">2^-(Q31-$P$35)</f>
        <v>0.93600000000000139</v>
      </c>
      <c r="R37" s="14">
        <f t="shared" si="19"/>
        <v>1.2409737293880732</v>
      </c>
      <c r="S37" s="14">
        <f t="shared" si="19"/>
        <v>1.0519367454724342</v>
      </c>
      <c r="T37" s="15">
        <f t="shared" si="19"/>
        <v>0.96582063615155977</v>
      </c>
      <c r="V37" t="s">
        <v>52</v>
      </c>
      <c r="W37" s="13">
        <f>2^-(W31-$W$35)</f>
        <v>1.0558044393021555</v>
      </c>
      <c r="X37" s="14">
        <f t="shared" ref="X37:AA37" si="20">2^-(X31-$W$35)</f>
        <v>0.9928161062756069</v>
      </c>
      <c r="Y37" s="14">
        <f t="shared" si="20"/>
        <v>0.79485277390645215</v>
      </c>
      <c r="Z37" s="14">
        <f t="shared" si="20"/>
        <v>0.77585629251749211</v>
      </c>
      <c r="AA37" s="15">
        <f t="shared" si="20"/>
        <v>1.0628031429717708</v>
      </c>
    </row>
    <row r="38" spans="1:27">
      <c r="B38" s="16">
        <f t="shared" ref="B38:F39" si="21">2^-(B32-$B$35)</f>
        <v>0.99887528135510129</v>
      </c>
      <c r="C38" s="28">
        <f t="shared" si="21"/>
        <v>0.93388339618184679</v>
      </c>
      <c r="D38" s="28">
        <f t="shared" si="21"/>
        <v>1.035870662146031</v>
      </c>
      <c r="E38" s="28">
        <f t="shared" si="21"/>
        <v>1.107861673414867</v>
      </c>
      <c r="F38" s="17">
        <f t="shared" si="21"/>
        <v>1.0208725347983587</v>
      </c>
      <c r="I38" s="16">
        <f t="shared" ref="I38:M39" si="22">2^-(I32-$I$35)</f>
        <v>1.1066400032266615</v>
      </c>
      <c r="J38" s="12">
        <f t="shared" si="22"/>
        <v>1.1409999999999993</v>
      </c>
      <c r="K38" s="12">
        <f t="shared" si="22"/>
        <v>1.1345031899713807</v>
      </c>
      <c r="L38" s="12">
        <f t="shared" si="22"/>
        <v>1.008948221972215</v>
      </c>
      <c r="M38" s="17">
        <f t="shared" si="22"/>
        <v>1.0010280728742889</v>
      </c>
      <c r="P38" s="16">
        <f t="shared" ref="P38:T39" si="23">2^-(P32-$P$35)</f>
        <v>0.89595433213324216</v>
      </c>
      <c r="Q38" s="12">
        <f t="shared" si="23"/>
        <v>1.0500000000000027</v>
      </c>
      <c r="R38" s="12">
        <f t="shared" si="23"/>
        <v>1.0607293720047928</v>
      </c>
      <c r="S38" s="12">
        <f t="shared" si="23"/>
        <v>1.1536167700097022</v>
      </c>
      <c r="T38" s="17">
        <f t="shared" si="23"/>
        <v>1.0684775362917562</v>
      </c>
      <c r="W38" s="16">
        <f>2^-(W32-$W$35)</f>
        <v>0.8138492552954103</v>
      </c>
      <c r="X38" s="12">
        <f t="shared" ref="X38:AA38" si="24">2^-(X32-$W$35)</f>
        <v>0.83284573668437067</v>
      </c>
      <c r="Y38" s="12">
        <f t="shared" si="24"/>
        <v>0.91982962514960598</v>
      </c>
      <c r="Z38" s="12">
        <f t="shared" si="24"/>
        <v>0.89583406971092017</v>
      </c>
      <c r="AA38" s="17">
        <f t="shared" si="24"/>
        <v>1.18877980902487</v>
      </c>
    </row>
    <row r="39" spans="1:27" ht="16" thickBot="1">
      <c r="B39" s="18">
        <f t="shared" si="21"/>
        <v>1.0978629218497504</v>
      </c>
      <c r="C39" s="19">
        <f t="shared" si="21"/>
        <v>1.0188727844853342</v>
      </c>
      <c r="D39" s="19">
        <f t="shared" si="21"/>
        <v>0.79190112395719836</v>
      </c>
      <c r="E39" s="19">
        <f t="shared" si="21"/>
        <v>1.0908637957541685</v>
      </c>
      <c r="F39" s="20">
        <f t="shared" si="21"/>
        <v>0.85689300913045408</v>
      </c>
      <c r="I39" s="18">
        <f t="shared" si="22"/>
        <v>1.0830637267770025</v>
      </c>
      <c r="J39" s="19">
        <f t="shared" si="22"/>
        <v>1.1159999999999983</v>
      </c>
      <c r="K39" s="19">
        <f t="shared" si="22"/>
        <v>0.78922056772382498</v>
      </c>
      <c r="L39" s="19">
        <f t="shared" si="22"/>
        <v>1.096204262061826</v>
      </c>
      <c r="M39" s="20">
        <f t="shared" si="22"/>
        <v>0.89840832143920979</v>
      </c>
      <c r="P39" s="18">
        <f t="shared" si="23"/>
        <v>0.99225328566011661</v>
      </c>
      <c r="Q39" s="19">
        <f t="shared" si="23"/>
        <v>1.1250000000000027</v>
      </c>
      <c r="R39" s="19">
        <f t="shared" si="23"/>
        <v>0.76957875856602254</v>
      </c>
      <c r="S39" s="19">
        <f t="shared" si="23"/>
        <v>1.2367837415363268</v>
      </c>
      <c r="T39" s="20">
        <f t="shared" si="23"/>
        <v>0.93650914674341812</v>
      </c>
      <c r="W39" s="18">
        <f>2^-(W33-$W$35)</f>
        <v>1.1637844387762382</v>
      </c>
      <c r="X39" s="19">
        <f t="shared" ref="X39:AA39" si="25">2^-(X33-$W$35)</f>
        <v>0.91383073628993483</v>
      </c>
      <c r="Y39" s="19">
        <f t="shared" si="25"/>
        <v>1.3327531416569811</v>
      </c>
      <c r="Z39" s="19">
        <f t="shared" si="25"/>
        <v>1.1997777719342673</v>
      </c>
      <c r="AA39" s="20">
        <f t="shared" si="25"/>
        <v>0.91882981033965994</v>
      </c>
    </row>
    <row r="41" spans="1:27">
      <c r="A41" t="s">
        <v>60</v>
      </c>
      <c r="H41" t="s">
        <v>61</v>
      </c>
      <c r="O41" t="s">
        <v>62</v>
      </c>
      <c r="V41" t="s">
        <v>63</v>
      </c>
    </row>
    <row r="42" spans="1:27">
      <c r="A42" t="s">
        <v>49</v>
      </c>
      <c r="B42">
        <v>0</v>
      </c>
      <c r="C42">
        <v>0.1</v>
      </c>
      <c r="D42">
        <v>1</v>
      </c>
      <c r="E42">
        <v>5</v>
      </c>
      <c r="F42">
        <v>10</v>
      </c>
      <c r="H42" t="s">
        <v>49</v>
      </c>
      <c r="I42">
        <v>0</v>
      </c>
      <c r="J42">
        <v>0.1</v>
      </c>
      <c r="K42">
        <v>1</v>
      </c>
      <c r="L42">
        <v>5</v>
      </c>
      <c r="M42">
        <v>10</v>
      </c>
      <c r="O42" t="s">
        <v>49</v>
      </c>
      <c r="P42">
        <v>0</v>
      </c>
      <c r="Q42">
        <v>0.1</v>
      </c>
      <c r="R42">
        <v>1</v>
      </c>
      <c r="S42">
        <v>5</v>
      </c>
      <c r="T42">
        <v>10</v>
      </c>
      <c r="V42" t="s">
        <v>49</v>
      </c>
      <c r="W42">
        <v>0</v>
      </c>
      <c r="X42">
        <v>0.1</v>
      </c>
      <c r="Y42">
        <v>1</v>
      </c>
      <c r="Z42">
        <v>5</v>
      </c>
      <c r="AA42">
        <v>10</v>
      </c>
    </row>
    <row r="43" spans="1:27">
      <c r="A43" t="s">
        <v>60</v>
      </c>
      <c r="B43">
        <v>27.233295020079652</v>
      </c>
      <c r="C43">
        <v>26.914658602734093</v>
      </c>
      <c r="D43">
        <v>27.331260785130638</v>
      </c>
      <c r="E43">
        <v>28.13315783540228</v>
      </c>
      <c r="F43">
        <v>27.611173511313602</v>
      </c>
      <c r="H43" t="s">
        <v>61</v>
      </c>
      <c r="I43">
        <v>23.259630148569677</v>
      </c>
      <c r="J43">
        <v>23.209045690255444</v>
      </c>
      <c r="K43">
        <v>23.095942919413197</v>
      </c>
      <c r="L43">
        <v>23.349144404093423</v>
      </c>
      <c r="M43">
        <v>23.052022879282632</v>
      </c>
      <c r="O43" t="s">
        <v>62</v>
      </c>
      <c r="P43">
        <v>29.530973044863735</v>
      </c>
      <c r="Q43">
        <v>29.52158050128185</v>
      </c>
      <c r="R43">
        <v>29.216025809723121</v>
      </c>
      <c r="S43">
        <v>29.387370329456921</v>
      </c>
      <c r="T43">
        <v>28.840722060432491</v>
      </c>
      <c r="V43" t="s">
        <v>63</v>
      </c>
      <c r="W43">
        <v>23.44113881760612</v>
      </c>
      <c r="X43">
        <v>23.531202908784746</v>
      </c>
      <c r="Y43">
        <v>23.101428280294503</v>
      </c>
      <c r="Z43">
        <v>23.296890745426801</v>
      </c>
      <c r="AA43">
        <v>22.730068059021267</v>
      </c>
    </row>
    <row r="44" spans="1:27">
      <c r="B44">
        <v>26.946476894791093</v>
      </c>
      <c r="C44">
        <v>26.741315924863979</v>
      </c>
      <c r="D44">
        <v>27.374392779267353</v>
      </c>
      <c r="E44">
        <v>27.575893137338767</v>
      </c>
      <c r="F44">
        <v>27.734707463273971</v>
      </c>
      <c r="I44">
        <v>23.554041330973281</v>
      </c>
      <c r="J44">
        <v>22.838664904725132</v>
      </c>
      <c r="K44">
        <v>23.229503386179509</v>
      </c>
      <c r="L44">
        <v>23.08006010945638</v>
      </c>
      <c r="M44">
        <v>22.96737350718179</v>
      </c>
      <c r="P44">
        <v>29.591783531040694</v>
      </c>
      <c r="Q44">
        <v>29.091271047337656</v>
      </c>
      <c r="R44">
        <v>29.383028064564751</v>
      </c>
      <c r="S44">
        <v>29.407864862779686</v>
      </c>
      <c r="T44">
        <v>29.353604375645951</v>
      </c>
      <c r="W44">
        <v>23.515777098853704</v>
      </c>
      <c r="X44">
        <v>23.041284612475234</v>
      </c>
      <c r="Y44">
        <v>23.408025697954564</v>
      </c>
      <c r="Z44">
        <v>23.201111627229512</v>
      </c>
      <c r="AA44">
        <v>23.301213404803317</v>
      </c>
    </row>
    <row r="45" spans="1:27">
      <c r="B45">
        <v>26.816964085725662</v>
      </c>
      <c r="C45">
        <v>26.545381965335864</v>
      </c>
      <c r="D45">
        <v>27.355588659035512</v>
      </c>
      <c r="E45">
        <v>27.642959403668449</v>
      </c>
      <c r="F45">
        <v>27.692103611117485</v>
      </c>
      <c r="I45">
        <v>23.043841307322147</v>
      </c>
      <c r="J45">
        <v>23.45989117215246</v>
      </c>
      <c r="K45">
        <v>23.299964754740373</v>
      </c>
      <c r="L45">
        <v>22.928272669474282</v>
      </c>
      <c r="M45">
        <v>23.009470122019351</v>
      </c>
      <c r="P45">
        <v>29.328549484107612</v>
      </c>
      <c r="Q45">
        <v>29.215710100109796</v>
      </c>
      <c r="R45">
        <v>29.429097949790105</v>
      </c>
      <c r="S45">
        <v>29.466299618065314</v>
      </c>
      <c r="T45">
        <v>29.085004410216758</v>
      </c>
      <c r="W45">
        <v>23.271641337968301</v>
      </c>
      <c r="X45">
        <v>23.194364999114285</v>
      </c>
      <c r="Y45">
        <v>23.435074515318949</v>
      </c>
      <c r="Z45">
        <v>23.1147264927611</v>
      </c>
      <c r="AA45">
        <v>23.395130220290984</v>
      </c>
    </row>
    <row r="47" spans="1:27">
      <c r="A47" t="s">
        <v>17</v>
      </c>
      <c r="B47">
        <v>16.0426120758056</v>
      </c>
      <c r="C47">
        <v>15.8357734680175</v>
      </c>
      <c r="D47">
        <v>15.821036338806101</v>
      </c>
      <c r="E47">
        <v>15.964597702026367</v>
      </c>
      <c r="F47">
        <v>15.501005172729492</v>
      </c>
      <c r="H47" t="s">
        <v>17</v>
      </c>
      <c r="I47">
        <v>16.0426120758056</v>
      </c>
      <c r="J47">
        <v>15.8357734680175</v>
      </c>
      <c r="K47">
        <v>15.821036338806101</v>
      </c>
      <c r="L47">
        <v>15.964597702026367</v>
      </c>
      <c r="M47">
        <v>15.501005172729492</v>
      </c>
      <c r="O47" t="s">
        <v>17</v>
      </c>
      <c r="P47">
        <v>16.0426120758056</v>
      </c>
      <c r="Q47">
        <v>15.8357734680175</v>
      </c>
      <c r="R47">
        <v>15.821036338806101</v>
      </c>
      <c r="S47">
        <v>15.964597702026367</v>
      </c>
      <c r="T47">
        <v>15.501005172729492</v>
      </c>
      <c r="V47" t="s">
        <v>17</v>
      </c>
      <c r="W47">
        <v>16.0426120758056</v>
      </c>
      <c r="X47">
        <v>15.8357734680175</v>
      </c>
      <c r="Y47">
        <v>15.821036338806101</v>
      </c>
      <c r="Z47">
        <v>15.964597702026367</v>
      </c>
      <c r="AA47">
        <v>15.501005172729492</v>
      </c>
    </row>
    <row r="48" spans="1:27">
      <c r="B48">
        <v>16.031774520873999</v>
      </c>
      <c r="C48">
        <v>15.7286739349365</v>
      </c>
      <c r="D48">
        <v>15.767610359191799</v>
      </c>
      <c r="E48">
        <v>15.828629493713379</v>
      </c>
      <c r="F48">
        <v>15.6979372024536</v>
      </c>
      <c r="I48">
        <v>16.031774520873999</v>
      </c>
      <c r="J48">
        <v>15.7286739349365</v>
      </c>
      <c r="K48">
        <v>15.767610359191799</v>
      </c>
      <c r="L48">
        <v>15.828629493713379</v>
      </c>
      <c r="M48">
        <v>15.6979372024536</v>
      </c>
      <c r="P48">
        <v>16.031774520873999</v>
      </c>
      <c r="Q48">
        <v>15.7286739349365</v>
      </c>
      <c r="R48">
        <v>15.767610359191799</v>
      </c>
      <c r="S48">
        <v>15.828629493713379</v>
      </c>
      <c r="T48">
        <v>15.6979372024536</v>
      </c>
      <c r="W48">
        <v>16.031774520873999</v>
      </c>
      <c r="X48">
        <v>15.7286739349365</v>
      </c>
      <c r="Y48">
        <v>15.767610359191799</v>
      </c>
      <c r="Z48">
        <v>15.828629493713379</v>
      </c>
      <c r="AA48">
        <v>15.6979372024536</v>
      </c>
    </row>
    <row r="49" spans="1:27">
      <c r="B49">
        <v>15.7773284912109</v>
      </c>
      <c r="C49">
        <v>15.8259525299072</v>
      </c>
      <c r="D49">
        <v>15.833391571044899</v>
      </c>
      <c r="E49">
        <v>15.843228340148926</v>
      </c>
      <c r="F49">
        <v>15.840444755554101</v>
      </c>
      <c r="I49">
        <v>15.7773284912109</v>
      </c>
      <c r="J49">
        <v>15.8259525299072</v>
      </c>
      <c r="K49">
        <v>15.833391571044899</v>
      </c>
      <c r="L49">
        <v>15.843228340148926</v>
      </c>
      <c r="M49">
        <v>15.840444755554101</v>
      </c>
      <c r="P49">
        <v>15.7773284912109</v>
      </c>
      <c r="Q49">
        <v>15.8259525299072</v>
      </c>
      <c r="R49">
        <v>15.833391571044899</v>
      </c>
      <c r="S49">
        <v>15.843228340148926</v>
      </c>
      <c r="T49">
        <v>15.840444755554101</v>
      </c>
      <c r="W49">
        <v>15.7773284912109</v>
      </c>
      <c r="X49">
        <v>15.8259525299072</v>
      </c>
      <c r="Y49">
        <v>15.833391571044899</v>
      </c>
      <c r="Z49">
        <v>15.843228340148926</v>
      </c>
      <c r="AA49">
        <v>15.840444755554101</v>
      </c>
    </row>
    <row r="51" spans="1:27">
      <c r="A51" t="s">
        <v>50</v>
      </c>
      <c r="B51">
        <f t="shared" ref="B51:F53" si="26">B43-B47</f>
        <v>11.190682944274052</v>
      </c>
      <c r="C51">
        <f t="shared" si="26"/>
        <v>11.078885134716593</v>
      </c>
      <c r="D51">
        <f t="shared" si="26"/>
        <v>11.510224446324537</v>
      </c>
      <c r="E51">
        <f t="shared" si="26"/>
        <v>12.168560133375912</v>
      </c>
      <c r="F51">
        <f t="shared" si="26"/>
        <v>12.11016833858411</v>
      </c>
      <c r="H51" t="s">
        <v>50</v>
      </c>
      <c r="I51">
        <f t="shared" ref="I51:M53" si="27">I43-I47</f>
        <v>7.2170180727640769</v>
      </c>
      <c r="J51">
        <f t="shared" si="27"/>
        <v>7.3732722222379437</v>
      </c>
      <c r="K51">
        <f t="shared" si="27"/>
        <v>7.2749065806070963</v>
      </c>
      <c r="L51">
        <f t="shared" si="27"/>
        <v>7.3845467020670554</v>
      </c>
      <c r="M51">
        <f t="shared" si="27"/>
        <v>7.5510177065531394</v>
      </c>
      <c r="O51" t="s">
        <v>50</v>
      </c>
      <c r="P51">
        <f t="shared" ref="P51:T53" si="28">P43-P47</f>
        <v>13.488360969058135</v>
      </c>
      <c r="Q51">
        <f t="shared" si="28"/>
        <v>13.68580703326435</v>
      </c>
      <c r="R51">
        <f t="shared" si="28"/>
        <v>13.39498947091702</v>
      </c>
      <c r="S51">
        <f t="shared" si="28"/>
        <v>13.422772627430554</v>
      </c>
      <c r="T51">
        <f t="shared" si="28"/>
        <v>13.339716887702998</v>
      </c>
      <c r="V51" t="s">
        <v>50</v>
      </c>
      <c r="W51">
        <f t="shared" ref="W51:AA53" si="29">W43-W47</f>
        <v>7.3985267418005201</v>
      </c>
      <c r="X51">
        <f t="shared" si="29"/>
        <v>7.6954294407672457</v>
      </c>
      <c r="Y51">
        <f t="shared" si="29"/>
        <v>7.2803919414884017</v>
      </c>
      <c r="Z51">
        <f t="shared" si="29"/>
        <v>7.3322930434004334</v>
      </c>
      <c r="AA51">
        <f t="shared" si="29"/>
        <v>7.229062886291775</v>
      </c>
    </row>
    <row r="52" spans="1:27">
      <c r="B52">
        <f t="shared" si="26"/>
        <v>10.914702373917095</v>
      </c>
      <c r="C52">
        <f t="shared" si="26"/>
        <v>11.012641989927479</v>
      </c>
      <c r="D52">
        <f t="shared" si="26"/>
        <v>11.606782420075554</v>
      </c>
      <c r="E52">
        <f t="shared" si="26"/>
        <v>11.747263643625388</v>
      </c>
      <c r="F52">
        <f t="shared" si="26"/>
        <v>12.03677026082037</v>
      </c>
      <c r="I52">
        <f t="shared" si="27"/>
        <v>7.522266810099282</v>
      </c>
      <c r="J52">
        <f t="shared" si="27"/>
        <v>7.1099909697886314</v>
      </c>
      <c r="K52">
        <f t="shared" si="27"/>
        <v>7.4618930269877097</v>
      </c>
      <c r="L52">
        <f t="shared" si="27"/>
        <v>7.2514306157430006</v>
      </c>
      <c r="M52">
        <f t="shared" si="27"/>
        <v>7.26943630472819</v>
      </c>
      <c r="P52">
        <f t="shared" si="28"/>
        <v>13.560009010166695</v>
      </c>
      <c r="Q52">
        <f t="shared" si="28"/>
        <v>13.362597112401156</v>
      </c>
      <c r="R52">
        <f t="shared" si="28"/>
        <v>13.615417705372952</v>
      </c>
      <c r="S52">
        <f t="shared" si="28"/>
        <v>13.579235369066307</v>
      </c>
      <c r="T52">
        <f t="shared" si="28"/>
        <v>13.65566717319235</v>
      </c>
      <c r="W52">
        <f t="shared" si="29"/>
        <v>7.4840025779797053</v>
      </c>
      <c r="X52">
        <f t="shared" si="29"/>
        <v>7.3126106775387338</v>
      </c>
      <c r="Y52">
        <f t="shared" si="29"/>
        <v>7.6404153387627645</v>
      </c>
      <c r="Z52">
        <f t="shared" si="29"/>
        <v>7.372482133516133</v>
      </c>
      <c r="AA52">
        <f t="shared" si="29"/>
        <v>7.6032762023497167</v>
      </c>
    </row>
    <row r="53" spans="1:27">
      <c r="B53">
        <f t="shared" si="26"/>
        <v>11.039635594514762</v>
      </c>
      <c r="C53">
        <f t="shared" si="26"/>
        <v>10.719429435428664</v>
      </c>
      <c r="D53">
        <f t="shared" si="26"/>
        <v>11.522197087990612</v>
      </c>
      <c r="E53">
        <f t="shared" si="26"/>
        <v>11.799731063519523</v>
      </c>
      <c r="F53">
        <f t="shared" si="26"/>
        <v>11.851658855563384</v>
      </c>
      <c r="I53">
        <f t="shared" si="27"/>
        <v>7.2665128161112467</v>
      </c>
      <c r="J53">
        <f t="shared" si="27"/>
        <v>7.6339386422452602</v>
      </c>
      <c r="K53">
        <f t="shared" si="27"/>
        <v>7.4665731836954734</v>
      </c>
      <c r="L53">
        <f t="shared" si="27"/>
        <v>7.0850443293253562</v>
      </c>
      <c r="M53">
        <f t="shared" si="27"/>
        <v>7.1690253664652506</v>
      </c>
      <c r="P53">
        <f t="shared" si="28"/>
        <v>13.551220992896711</v>
      </c>
      <c r="Q53">
        <f t="shared" si="28"/>
        <v>13.389757570202596</v>
      </c>
      <c r="R53">
        <f t="shared" si="28"/>
        <v>13.595706378745206</v>
      </c>
      <c r="S53">
        <f t="shared" si="28"/>
        <v>13.623071277916388</v>
      </c>
      <c r="T53">
        <f t="shared" si="28"/>
        <v>13.244559654662657</v>
      </c>
      <c r="W53">
        <f t="shared" si="29"/>
        <v>7.4943128467574009</v>
      </c>
      <c r="X53">
        <f t="shared" si="29"/>
        <v>7.3684124692070849</v>
      </c>
      <c r="Y53">
        <f t="shared" si="29"/>
        <v>7.6016829442740494</v>
      </c>
      <c r="Z53">
        <f t="shared" si="29"/>
        <v>7.2714981526121747</v>
      </c>
      <c r="AA53">
        <f t="shared" si="29"/>
        <v>7.5546854647368828</v>
      </c>
    </row>
    <row r="55" spans="1:27">
      <c r="A55" t="s">
        <v>51</v>
      </c>
      <c r="B55">
        <f>AVERAGE(B51:B53)</f>
        <v>11.048340304235303</v>
      </c>
      <c r="H55" t="s">
        <v>51</v>
      </c>
      <c r="I55">
        <f>AVERAGE(I51:I53)</f>
        <v>7.335265899658201</v>
      </c>
      <c r="O55" t="s">
        <v>51</v>
      </c>
      <c r="P55">
        <f>AVERAGE(P51:P53)</f>
        <v>13.533196990707181</v>
      </c>
      <c r="V55" t="s">
        <v>51</v>
      </c>
      <c r="W55">
        <f>AVERAGE(W51:W53)</f>
        <v>7.4589473888458757</v>
      </c>
    </row>
    <row r="56" spans="1:27" ht="16" thickBot="1"/>
    <row r="57" spans="1:27">
      <c r="A57" t="s">
        <v>52</v>
      </c>
      <c r="B57" s="13">
        <f>2^-(B51-$B$55)</f>
        <v>0.90604672663540664</v>
      </c>
      <c r="C57" s="14">
        <f t="shared" ref="C57:F57" si="30">2^-(C51-$B$55)</f>
        <v>0.97905049158505775</v>
      </c>
      <c r="D57" s="14">
        <f t="shared" si="30"/>
        <v>0.72603744319790808</v>
      </c>
      <c r="E57" s="14">
        <f t="shared" si="30"/>
        <v>0.46002372434027239</v>
      </c>
      <c r="F57" s="15">
        <f t="shared" si="30"/>
        <v>0.47902470425867411</v>
      </c>
      <c r="H57" t="s">
        <v>52</v>
      </c>
      <c r="I57" s="13">
        <f>2^-(I51-$I$55)</f>
        <v>1.0854158091526411</v>
      </c>
      <c r="J57" s="14">
        <f t="shared" ref="J57:M57" si="31">2^-(J51-$I$55)</f>
        <v>0.97400000000000153</v>
      </c>
      <c r="K57" s="14">
        <f t="shared" si="31"/>
        <v>1.04272543072811</v>
      </c>
      <c r="L57" s="14">
        <f t="shared" si="31"/>
        <v>0.96641797767748538</v>
      </c>
      <c r="M57" s="15">
        <f t="shared" si="31"/>
        <v>0.86109731391474886</v>
      </c>
      <c r="O57" t="s">
        <v>52</v>
      </c>
      <c r="P57" s="13">
        <f>2^-(P51-$P$55)</f>
        <v>1.0315659236875376</v>
      </c>
      <c r="Q57" s="14">
        <f t="shared" ref="Q57:T57" si="32">2^-(Q51-$P$55)</f>
        <v>0.89962144507634234</v>
      </c>
      <c r="R57" s="14">
        <f t="shared" si="32"/>
        <v>1.1005369011433908</v>
      </c>
      <c r="S57" s="14">
        <f t="shared" si="32"/>
        <v>1.0795457340916126</v>
      </c>
      <c r="T57" s="15">
        <f t="shared" si="32"/>
        <v>1.1435188146303725</v>
      </c>
      <c r="V57" t="s">
        <v>52</v>
      </c>
      <c r="W57" s="13">
        <f>2^-(W51-$W$55)</f>
        <v>1.042769757225829</v>
      </c>
      <c r="X57" s="14">
        <f t="shared" ref="X57:AA57" si="33">2^-(X51-$W$55)</f>
        <v>0.84881258282332661</v>
      </c>
      <c r="Y57" s="14">
        <f t="shared" si="33"/>
        <v>1.1317501104311023</v>
      </c>
      <c r="Z57" s="14">
        <f t="shared" si="33"/>
        <v>1.0917589404512034</v>
      </c>
      <c r="AA57" s="15">
        <f t="shared" si="33"/>
        <v>1.1727410596604979</v>
      </c>
    </row>
    <row r="58" spans="1:27">
      <c r="B58" s="16">
        <f t="shared" ref="B58:F59" si="34">2^-(B52-$B$55)</f>
        <v>1.0970565773940844</v>
      </c>
      <c r="C58" s="12">
        <f t="shared" si="34"/>
        <v>1.0250528640190855</v>
      </c>
      <c r="D58" s="12">
        <f t="shared" si="34"/>
        <v>0.67903501918922915</v>
      </c>
      <c r="E58" s="12">
        <f t="shared" si="34"/>
        <v>0.61603176998610321</v>
      </c>
      <c r="F58" s="17">
        <f t="shared" si="34"/>
        <v>0.50402599362499445</v>
      </c>
      <c r="I58" s="16">
        <f t="shared" ref="I58:M59" si="35">2^-(I52-$I$55)</f>
        <v>0.87842991388771241</v>
      </c>
      <c r="J58" s="12">
        <f t="shared" si="35"/>
        <v>1.1690000000000003</v>
      </c>
      <c r="K58" s="12">
        <f t="shared" si="35"/>
        <v>0.91597039354218412</v>
      </c>
      <c r="L58" s="12">
        <f t="shared" si="35"/>
        <v>1.0598317728571296</v>
      </c>
      <c r="M58" s="17">
        <f t="shared" si="35"/>
        <v>1.0466866444490617</v>
      </c>
      <c r="P58" s="16">
        <f t="shared" ref="P58:T59" si="36">2^-(P52-$P$55)</f>
        <v>0.98158695451663069</v>
      </c>
      <c r="Q58" s="12">
        <f t="shared" si="36"/>
        <v>1.1255263857288473</v>
      </c>
      <c r="R58" s="12">
        <f t="shared" si="36"/>
        <v>0.94460251733015965</v>
      </c>
      <c r="S58" s="12">
        <f t="shared" si="36"/>
        <v>0.96859242253219457</v>
      </c>
      <c r="T58" s="17">
        <f t="shared" si="36"/>
        <v>0.91861345336128875</v>
      </c>
      <c r="W58" s="16">
        <f t="shared" ref="W58:AA59" si="37">2^-(W52-$W$55)</f>
        <v>0.98278300225598247</v>
      </c>
      <c r="X58" s="12">
        <f t="shared" si="37"/>
        <v>1.1067556291936647</v>
      </c>
      <c r="Y58" s="12">
        <f t="shared" si="37"/>
        <v>0.88180529805674168</v>
      </c>
      <c r="Z58" s="12">
        <f t="shared" si="37"/>
        <v>1.0617655629662797</v>
      </c>
      <c r="AA58" s="17">
        <f t="shared" si="37"/>
        <v>0.90480022079518307</v>
      </c>
    </row>
    <row r="59" spans="1:27" ht="16" thickBot="1">
      <c r="B59" s="18">
        <f t="shared" si="34"/>
        <v>1.006051884100682</v>
      </c>
      <c r="C59" s="19">
        <f t="shared" si="34"/>
        <v>1.2560647777638716</v>
      </c>
      <c r="D59" s="19">
        <f t="shared" si="34"/>
        <v>0.7200371337499919</v>
      </c>
      <c r="E59" s="19">
        <f t="shared" si="34"/>
        <v>0.59403063534374245</v>
      </c>
      <c r="F59" s="20">
        <f t="shared" si="34"/>
        <v>0.57302955227603447</v>
      </c>
      <c r="I59" s="18">
        <f t="shared" si="35"/>
        <v>1.0488098089982336</v>
      </c>
      <c r="J59" s="19">
        <f t="shared" si="35"/>
        <v>0.81300000000000006</v>
      </c>
      <c r="K59" s="19">
        <f t="shared" si="35"/>
        <v>0.91300376583124743</v>
      </c>
      <c r="L59" s="19">
        <f t="shared" si="35"/>
        <v>1.1893897684697399</v>
      </c>
      <c r="M59" s="20">
        <f t="shared" si="35"/>
        <v>1.1221305520444649</v>
      </c>
      <c r="P59" s="18">
        <f t="shared" si="36"/>
        <v>0.98758443081713909</v>
      </c>
      <c r="Q59" s="19">
        <f t="shared" si="36"/>
        <v>1.1045352186770629</v>
      </c>
      <c r="R59" s="19">
        <f t="shared" si="36"/>
        <v>0.95759704931459622</v>
      </c>
      <c r="S59" s="19">
        <f t="shared" si="36"/>
        <v>0.93960462041306836</v>
      </c>
      <c r="T59" s="20">
        <f t="shared" si="36"/>
        <v>1.2214860065369897</v>
      </c>
      <c r="W59" s="18">
        <f t="shared" si="37"/>
        <v>0.9757845475094995</v>
      </c>
      <c r="X59" s="19">
        <f t="shared" si="37"/>
        <v>1.0647649007147728</v>
      </c>
      <c r="Y59" s="19">
        <f t="shared" si="37"/>
        <v>0.90580000004468064</v>
      </c>
      <c r="Z59" s="19">
        <f t="shared" si="37"/>
        <v>1.1387485651775824</v>
      </c>
      <c r="AA59" s="20">
        <f t="shared" si="37"/>
        <v>0.93579337752960179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c</vt:lpstr>
      <vt:lpstr>Panel e</vt:lpstr>
      <vt:lpstr>Panel f-miR-1266</vt:lpstr>
      <vt:lpstr>Panel f-miR3168</vt:lpstr>
      <vt:lpstr>Panel f-miR-4435</vt:lpstr>
      <vt:lpstr>Panel f-miR-4640</vt:lpstr>
      <vt:lpstr>Panel f-miR-4700</vt:lpstr>
      <vt:lpstr>Panel f other 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2023-02-01T18:36:38Z</dcterms:modified>
</cp:coreProperties>
</file>