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gla-my.sharepoint.com/personal/rute_pinto_glasgow_ac_uk/Documents/BTN Manuscript 1/BTN manuscript 29.05.2022/Nature Post-Acceptance April23/Supplemenary Information/"/>
    </mc:Choice>
  </mc:AlternateContent>
  <xr:revisionPtr revIDLastSave="6" documentId="8_{61B81559-7C60-411F-B07D-CE5B9536489E}" xr6:coauthVersionLast="47" xr6:coauthVersionMax="47" xr10:uidLastSave="{B2F67C75-E51E-45C1-8FDA-45058FC057C5}"/>
  <bookViews>
    <workbookView xWindow="20460" yWindow="660" windowWidth="33405" windowHeight="23730" xr2:uid="{00000000-000D-0000-FFFF-FFFF00000000}"/>
  </bookViews>
  <sheets>
    <sheet name="Experiment 1" sheetId="2" r:id="rId1"/>
    <sheet name="Experiment 2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10" i="2"/>
  <c r="D11" i="2"/>
  <c r="D12" i="2"/>
  <c r="D13" i="2"/>
  <c r="D17" i="2"/>
  <c r="D18" i="2"/>
  <c r="D22" i="2"/>
  <c r="D23" i="2"/>
  <c r="D24" i="2"/>
  <c r="D25" i="2"/>
  <c r="D29" i="2"/>
  <c r="D30" i="2"/>
  <c r="D34" i="2"/>
  <c r="D35" i="2"/>
  <c r="D36" i="2"/>
  <c r="D37" i="2"/>
  <c r="D41" i="2"/>
  <c r="D42" i="2"/>
  <c r="D43" i="2"/>
  <c r="D44" i="2"/>
  <c r="D48" i="2"/>
  <c r="D49" i="2"/>
  <c r="D53" i="2"/>
  <c r="D54" i="2"/>
  <c r="D55" i="2"/>
  <c r="D56" i="2"/>
  <c r="D60" i="2"/>
  <c r="D61" i="2"/>
  <c r="E3" i="2"/>
  <c r="E4" i="2"/>
  <c r="E5" i="2"/>
  <c r="E6" i="2"/>
  <c r="E10" i="2"/>
  <c r="E11" i="2"/>
  <c r="E12" i="2"/>
  <c r="E13" i="2"/>
  <c r="E17" i="2"/>
  <c r="E18" i="2"/>
  <c r="E22" i="2"/>
  <c r="E23" i="2"/>
  <c r="E24" i="2"/>
  <c r="E25" i="2"/>
  <c r="E29" i="2"/>
  <c r="E30" i="2"/>
  <c r="E34" i="2"/>
  <c r="E35" i="2"/>
  <c r="E36" i="2"/>
  <c r="E37" i="2"/>
  <c r="E41" i="2"/>
  <c r="E42" i="2"/>
  <c r="E43" i="2"/>
  <c r="E44" i="2"/>
  <c r="E48" i="2"/>
  <c r="E49" i="2"/>
  <c r="E53" i="2"/>
  <c r="E54" i="2"/>
  <c r="E55" i="2"/>
  <c r="E56" i="2"/>
  <c r="E60" i="2"/>
  <c r="E61" i="2"/>
  <c r="L69" i="3"/>
  <c r="F69" i="3"/>
  <c r="G69" i="3" s="1"/>
  <c r="L68" i="3"/>
  <c r="F68" i="3"/>
  <c r="G68" i="3" s="1"/>
  <c r="L67" i="3"/>
  <c r="F67" i="3"/>
  <c r="G67" i="3" s="1"/>
  <c r="L66" i="3"/>
  <c r="F66" i="3"/>
  <c r="G66" i="3" s="1"/>
  <c r="L62" i="3"/>
  <c r="F62" i="3"/>
  <c r="G62" i="3" s="1"/>
  <c r="L61" i="3"/>
  <c r="F61" i="3"/>
  <c r="G61" i="3" s="1"/>
  <c r="L60" i="3"/>
  <c r="F60" i="3"/>
  <c r="G60" i="3" s="1"/>
  <c r="L59" i="3"/>
  <c r="F59" i="3"/>
  <c r="G59" i="3" s="1"/>
  <c r="L55" i="3"/>
  <c r="F55" i="3"/>
  <c r="G55" i="3" s="1"/>
  <c r="L54" i="3"/>
  <c r="F54" i="3"/>
  <c r="G54" i="3" s="1"/>
  <c r="L53" i="3"/>
  <c r="F53" i="3"/>
  <c r="G53" i="3" s="1"/>
  <c r="L52" i="3"/>
  <c r="F52" i="3"/>
  <c r="G52" i="3" s="1"/>
  <c r="L48" i="3"/>
  <c r="F48" i="3"/>
  <c r="G48" i="3" s="1"/>
  <c r="L47" i="3"/>
  <c r="F47" i="3"/>
  <c r="G47" i="3" s="1"/>
  <c r="L46" i="3"/>
  <c r="F46" i="3"/>
  <c r="G46" i="3" s="1"/>
  <c r="L45" i="3"/>
  <c r="F45" i="3"/>
  <c r="G45" i="3" s="1"/>
  <c r="L41" i="3"/>
  <c r="F41" i="3"/>
  <c r="G41" i="3" s="1"/>
  <c r="L40" i="3"/>
  <c r="F40" i="3"/>
  <c r="G40" i="3" s="1"/>
  <c r="L39" i="3"/>
  <c r="F39" i="3"/>
  <c r="G39" i="3" s="1"/>
  <c r="L38" i="3"/>
  <c r="F38" i="3"/>
  <c r="G38" i="3" s="1"/>
  <c r="L34" i="3"/>
  <c r="F34" i="3"/>
  <c r="G34" i="3" s="1"/>
  <c r="L33" i="3"/>
  <c r="F33" i="3"/>
  <c r="G33" i="3" s="1"/>
  <c r="L32" i="3"/>
  <c r="F32" i="3"/>
  <c r="G32" i="3" s="1"/>
  <c r="L31" i="3"/>
  <c r="F31" i="3"/>
  <c r="G31" i="3" s="1"/>
  <c r="L27" i="3"/>
  <c r="F27" i="3"/>
  <c r="G27" i="3" s="1"/>
  <c r="L26" i="3"/>
  <c r="F26" i="3"/>
  <c r="G26" i="3" s="1"/>
  <c r="L25" i="3"/>
  <c r="F25" i="3"/>
  <c r="G25" i="3" s="1"/>
  <c r="L24" i="3"/>
  <c r="F24" i="3"/>
  <c r="G24" i="3" s="1"/>
  <c r="L20" i="3"/>
  <c r="F20" i="3"/>
  <c r="G20" i="3" s="1"/>
  <c r="L19" i="3"/>
  <c r="F19" i="3"/>
  <c r="G19" i="3" s="1"/>
  <c r="M19" i="3" s="1"/>
  <c r="L18" i="3"/>
  <c r="F18" i="3"/>
  <c r="G18" i="3" s="1"/>
  <c r="L17" i="3"/>
  <c r="F17" i="3"/>
  <c r="G17" i="3" s="1"/>
  <c r="L13" i="3"/>
  <c r="F13" i="3"/>
  <c r="G13" i="3" s="1"/>
  <c r="L12" i="3"/>
  <c r="F12" i="3"/>
  <c r="G12" i="3" s="1"/>
  <c r="L11" i="3"/>
  <c r="F11" i="3"/>
  <c r="G11" i="3" s="1"/>
  <c r="L10" i="3"/>
  <c r="F10" i="3"/>
  <c r="G10" i="3" s="1"/>
  <c r="L6" i="3"/>
  <c r="F6" i="3"/>
  <c r="G6" i="3" s="1"/>
  <c r="L5" i="3"/>
  <c r="F5" i="3"/>
  <c r="G5" i="3" s="1"/>
  <c r="L4" i="3"/>
  <c r="F4" i="3"/>
  <c r="G4" i="3" s="1"/>
  <c r="L3" i="3"/>
  <c r="F3" i="3"/>
  <c r="G3" i="3" s="1"/>
  <c r="I61" i="2"/>
  <c r="I60" i="2"/>
  <c r="I56" i="2"/>
  <c r="I55" i="2"/>
  <c r="I54" i="2"/>
  <c r="I53" i="2"/>
  <c r="I49" i="2"/>
  <c r="I48" i="2"/>
  <c r="I44" i="2"/>
  <c r="I43" i="2"/>
  <c r="I42" i="2"/>
  <c r="I41" i="2"/>
  <c r="I37" i="2"/>
  <c r="I36" i="2"/>
  <c r="I35" i="2"/>
  <c r="I34" i="2"/>
  <c r="I30" i="2"/>
  <c r="I29" i="2"/>
  <c r="I25" i="2"/>
  <c r="I24" i="2"/>
  <c r="I23" i="2"/>
  <c r="I22" i="2"/>
  <c r="I18" i="2"/>
  <c r="I17" i="2"/>
  <c r="I13" i="2"/>
  <c r="I12" i="2"/>
  <c r="I11" i="2"/>
  <c r="I10" i="2"/>
  <c r="I6" i="2"/>
  <c r="I5" i="2"/>
  <c r="I4" i="2"/>
  <c r="I3" i="2"/>
  <c r="J54" i="2" l="1"/>
  <c r="J5" i="2"/>
  <c r="J29" i="2"/>
  <c r="J53" i="2"/>
  <c r="J61" i="2"/>
  <c r="J18" i="2"/>
  <c r="J42" i="2"/>
  <c r="J10" i="2"/>
  <c r="J34" i="2"/>
  <c r="J23" i="2"/>
  <c r="J44" i="2"/>
  <c r="J55" i="2"/>
  <c r="J12" i="2"/>
  <c r="J36" i="2"/>
  <c r="J4" i="2"/>
  <c r="J25" i="2"/>
  <c r="J49" i="2"/>
  <c r="J60" i="2"/>
  <c r="J17" i="2"/>
  <c r="J41" i="2"/>
  <c r="J6" i="2"/>
  <c r="J30" i="2"/>
  <c r="J22" i="2"/>
  <c r="J43" i="2"/>
  <c r="J11" i="2"/>
  <c r="J35" i="2"/>
  <c r="J24" i="2"/>
  <c r="J48" i="2"/>
  <c r="J56" i="2"/>
  <c r="J13" i="2"/>
  <c r="J37" i="2"/>
  <c r="M17" i="3"/>
  <c r="M54" i="3"/>
  <c r="M38" i="3"/>
  <c r="M59" i="3"/>
  <c r="M33" i="3"/>
  <c r="M40" i="3"/>
  <c r="M12" i="3"/>
  <c r="M61" i="3"/>
  <c r="M5" i="3"/>
  <c r="M18" i="3"/>
  <c r="M25" i="3"/>
  <c r="M32" i="3"/>
  <c r="M45" i="3"/>
  <c r="M52" i="3"/>
  <c r="M62" i="3"/>
  <c r="M69" i="3"/>
  <c r="M6" i="3"/>
  <c r="M26" i="3"/>
  <c r="M39" i="3"/>
  <c r="M46" i="3"/>
  <c r="M53" i="3"/>
  <c r="M66" i="3"/>
  <c r="M13" i="3"/>
  <c r="M3" i="3"/>
  <c r="M10" i="3"/>
  <c r="M20" i="3"/>
  <c r="M27" i="3"/>
  <c r="M47" i="3"/>
  <c r="M60" i="3"/>
  <c r="M67" i="3"/>
  <c r="M34" i="3"/>
  <c r="M4" i="3"/>
  <c r="M11" i="3"/>
  <c r="M24" i="3"/>
  <c r="M31" i="3"/>
  <c r="M41" i="3"/>
  <c r="M48" i="3"/>
  <c r="M68" i="3"/>
  <c r="M55" i="3"/>
  <c r="J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tc={06F4620A-E828-417B-ADA2-85517F24CE8F}</author>
  </authors>
  <commentList>
    <comment ref="G3" authorId="0" shapeId="0" xr:uid="{06F4620A-E828-417B-ADA2-85517F24CE8F}">
      <text>
        <t>[Threaded comment]
Your version of Excel allows you to read this threaded comment; however, any edits to it will get removed if the file is opened in a newer version of Excel. Learn more: https://go.microsoft.com/fwlink/?linkid=870924
Comment:
    Limit of detection</t>
      </text>
    </comment>
  </commentList>
</comments>
</file>

<file path=xl/sharedStrings.xml><?xml version="1.0" encoding="utf-8"?>
<sst xmlns="http://schemas.openxmlformats.org/spreadsheetml/2006/main" count="119" uniqueCount="34">
  <si>
    <t xml:space="preserve">CRF Number  </t>
  </si>
  <si>
    <t>Ear Mark</t>
  </si>
  <si>
    <t>Weight lung + tube</t>
  </si>
  <si>
    <t>Weight tube</t>
  </si>
  <si>
    <t>Weight lung (g)</t>
  </si>
  <si>
    <t>Weight lung (mg)</t>
  </si>
  <si>
    <t>No Plaques</t>
  </si>
  <si>
    <t>Dilution</t>
  </si>
  <si>
    <t>Titre (PFU/mL)</t>
  </si>
  <si>
    <t>Titre (PFU/mg tissue)</t>
  </si>
  <si>
    <t>None</t>
  </si>
  <si>
    <t>L</t>
  </si>
  <si>
    <t>R</t>
  </si>
  <si>
    <t>2L</t>
  </si>
  <si>
    <t xml:space="preserve"> CRF Number  </t>
  </si>
  <si>
    <t>Sample</t>
  </si>
  <si>
    <t>Bijou empty weight g</t>
  </si>
  <si>
    <t>with lung g</t>
  </si>
  <si>
    <t>lung weight g</t>
  </si>
  <si>
    <t>No plaques</t>
  </si>
  <si>
    <t>Factor</t>
  </si>
  <si>
    <t>37-22/44134</t>
  </si>
  <si>
    <t>bubbly</t>
  </si>
  <si>
    <t>lung weight (mg)</t>
  </si>
  <si>
    <t>Cage 1: AAV GFP + PBS</t>
  </si>
  <si>
    <t>Cage 2: AAV GFP + Cal04 6:2 WT</t>
  </si>
  <si>
    <t>Cage 3: AAV GFP + Cal04 6:2 WT</t>
  </si>
  <si>
    <t>Cage 4: AAV GFP + Cal04 6:2 V313F</t>
  </si>
  <si>
    <t>Cage 5: AAV GFP + Cal04 6:2 V313F</t>
  </si>
  <si>
    <t>Cage 6: AAV BTN3A3 + PBS</t>
  </si>
  <si>
    <t>Cage 7:  AAV BTN3A3 and Cal04 6:2 WT</t>
  </si>
  <si>
    <t>Cage 8:  AAV BTN3A3 and Cal04 6:2 WT</t>
  </si>
  <si>
    <t>Cage 9:  AAV BTN3A + Cal04 6:2 V313F</t>
  </si>
  <si>
    <t>Cage 10:  AAV BTN3A + Cal04 6:2 V313F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</si>
</sst>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1" fillId="0" borderId="0" xfId="0" applyFont="1"/>
    <xf numFmtId="0" fontId="6" fillId="0" borderId="0" xfId="0" applyFont="1"/>
    <xf numFmtId="0" fontId="7" fillId="0" borderId="0" xfId="0" applyFont="1"/>
    <xf numFmtId="0" fontId="0" fillId="0" borderId="1" xfId="0" applyBorder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2" fontId="6" fillId="0" borderId="1" xfId="0" applyNumberFormat="1" applyFont="1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14" fontId="0" fillId="0" borderId="1" xfId="0" applyNumberForma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ute Pinto" id="{DD6EC003-E3B8-4165-95FE-809AC88182B6}" userId="S::Rute.Pinto@glasgow.ac.uk::cf072c80-f73f-4d5c-9495-d087e93062f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3" dT="2023-05-04T12:12:28.09" personId="{DD6EC003-E3B8-4165-95FE-809AC88182B6}" id="{06F4620A-E828-417B-ADA2-85517F24CE8F}">
    <text>Limit of detection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EC1A5-81DC-4236-A165-997568216342}">
  <dimension ref="A1:J73"/>
  <sheetViews>
    <sheetView tabSelected="1" zoomScale="70" zoomScaleNormal="70" workbookViewId="0">
      <selection activeCell="Q8" sqref="Q8"/>
    </sheetView>
  </sheetViews>
  <sheetFormatPr defaultRowHeight="15" x14ac:dyDescent="0.25"/>
  <cols>
    <col min="1" max="1" width="36.28515625" bestFit="1" customWidth="1"/>
    <col min="2" max="2" width="19" bestFit="1" customWidth="1"/>
    <col min="3" max="3" width="13.85546875" bestFit="1" customWidth="1"/>
    <col min="4" max="4" width="15.28515625" bestFit="1" customWidth="1"/>
    <col min="5" max="5" width="19.28515625" bestFit="1" customWidth="1"/>
    <col min="7" max="7" width="10.85546875" bestFit="1" customWidth="1"/>
    <col min="8" max="8" width="8.28515625" bestFit="1" customWidth="1"/>
    <col min="9" max="9" width="13.28515625" bestFit="1" customWidth="1"/>
    <col min="10" max="10" width="19.42578125" bestFit="1" customWidth="1"/>
  </cols>
  <sheetData>
    <row r="1" spans="1:10" ht="18.75" x14ac:dyDescent="0.3">
      <c r="A1" s="1" t="s">
        <v>24</v>
      </c>
      <c r="B1" s="2"/>
      <c r="C1" s="3"/>
      <c r="D1" s="2"/>
      <c r="E1" s="3"/>
    </row>
    <row r="2" spans="1:10" ht="18.75" x14ac:dyDescent="0.3">
      <c r="A2" s="5" t="s">
        <v>0</v>
      </c>
      <c r="B2" s="2" t="s">
        <v>2</v>
      </c>
      <c r="C2" s="3" t="s">
        <v>3</v>
      </c>
      <c r="D2" s="2" t="s">
        <v>4</v>
      </c>
      <c r="E2" s="3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ht="18.75" x14ac:dyDescent="0.3">
      <c r="A3" s="2">
        <v>1</v>
      </c>
      <c r="B3" s="2">
        <v>4.7469999999999999</v>
      </c>
      <c r="C3" s="2">
        <v>4.593</v>
      </c>
      <c r="D3" s="2">
        <f>B3-C3</f>
        <v>0.15399999999999991</v>
      </c>
      <c r="E3" s="3">
        <f>D3*1000</f>
        <v>153.99999999999991</v>
      </c>
      <c r="G3">
        <v>1</v>
      </c>
      <c r="H3">
        <v>1</v>
      </c>
      <c r="I3">
        <f>G3*2*10^H3</f>
        <v>20</v>
      </c>
      <c r="J3">
        <f>I3/E3</f>
        <v>0.12987012987012994</v>
      </c>
    </row>
    <row r="4" spans="1:10" ht="18.75" x14ac:dyDescent="0.3">
      <c r="A4" s="4">
        <v>2</v>
      </c>
      <c r="B4" s="2">
        <v>4.7329999999999997</v>
      </c>
      <c r="C4" s="2">
        <v>4.593</v>
      </c>
      <c r="D4" s="2">
        <f t="shared" ref="D4:D6" si="0">B4-C4</f>
        <v>0.13999999999999968</v>
      </c>
      <c r="E4" s="3">
        <f t="shared" ref="E4:E6" si="1">D4*1000</f>
        <v>139.99999999999969</v>
      </c>
      <c r="G4">
        <v>1</v>
      </c>
      <c r="H4">
        <v>1</v>
      </c>
      <c r="I4">
        <f t="shared" ref="I4:I6" si="2">G4*2*10^H4</f>
        <v>20</v>
      </c>
      <c r="J4">
        <f>I4/E4</f>
        <v>0.14285714285714318</v>
      </c>
    </row>
    <row r="5" spans="1:10" ht="18.75" x14ac:dyDescent="0.3">
      <c r="A5" s="4">
        <v>3</v>
      </c>
      <c r="B5" s="2">
        <v>4.7910000000000004</v>
      </c>
      <c r="C5" s="2">
        <v>4.593</v>
      </c>
      <c r="D5" s="2">
        <f t="shared" si="0"/>
        <v>0.1980000000000004</v>
      </c>
      <c r="E5" s="3">
        <f t="shared" si="1"/>
        <v>198.0000000000004</v>
      </c>
      <c r="G5">
        <v>1</v>
      </c>
      <c r="H5">
        <v>1</v>
      </c>
      <c r="I5">
        <f t="shared" si="2"/>
        <v>20</v>
      </c>
      <c r="J5">
        <f>I5/E5</f>
        <v>0.10101010101010081</v>
      </c>
    </row>
    <row r="6" spans="1:10" ht="18.75" x14ac:dyDescent="0.3">
      <c r="A6" s="4">
        <v>4</v>
      </c>
      <c r="B6" s="2">
        <v>4.7629999999999999</v>
      </c>
      <c r="C6" s="2">
        <v>4.593</v>
      </c>
      <c r="D6" s="2">
        <f t="shared" si="0"/>
        <v>0.16999999999999993</v>
      </c>
      <c r="E6" s="3">
        <f t="shared" si="1"/>
        <v>169.99999999999994</v>
      </c>
      <c r="G6">
        <v>1</v>
      </c>
      <c r="H6">
        <v>1</v>
      </c>
      <c r="I6">
        <f t="shared" si="2"/>
        <v>20</v>
      </c>
      <c r="J6">
        <f>I6/E6</f>
        <v>0.11764705882352945</v>
      </c>
    </row>
    <row r="7" spans="1:10" ht="18.75" x14ac:dyDescent="0.3">
      <c r="A7" s="2"/>
      <c r="C7" s="3"/>
      <c r="D7" s="3"/>
      <c r="E7" s="3"/>
    </row>
    <row r="8" spans="1:10" ht="18.75" x14ac:dyDescent="0.3">
      <c r="A8" s="1" t="s">
        <v>25</v>
      </c>
      <c r="C8" s="3"/>
      <c r="D8" s="3"/>
      <c r="E8" s="3"/>
    </row>
    <row r="9" spans="1:10" ht="18.75" x14ac:dyDescent="0.3">
      <c r="A9" s="5" t="s">
        <v>0</v>
      </c>
      <c r="C9" s="3"/>
      <c r="D9" s="3"/>
      <c r="E9" s="3"/>
    </row>
    <row r="10" spans="1:10" ht="18.75" x14ac:dyDescent="0.3">
      <c r="A10" s="4">
        <v>5</v>
      </c>
      <c r="B10" s="2">
        <v>4.7910000000000004</v>
      </c>
      <c r="C10" s="2">
        <v>4.593</v>
      </c>
      <c r="D10" s="2">
        <f t="shared" ref="D10:D13" si="3">B10-C10</f>
        <v>0.1980000000000004</v>
      </c>
      <c r="E10" s="3">
        <f t="shared" ref="E10:E13" si="4">D10*1000</f>
        <v>198.0000000000004</v>
      </c>
      <c r="G10">
        <v>30</v>
      </c>
      <c r="H10">
        <v>5</v>
      </c>
      <c r="I10">
        <f t="shared" ref="I10:I13" si="5">G10*2*10^H10</f>
        <v>6000000</v>
      </c>
      <c r="J10">
        <f>I10/E10</f>
        <v>30303.030303030242</v>
      </c>
    </row>
    <row r="11" spans="1:10" ht="18.75" x14ac:dyDescent="0.3">
      <c r="A11" s="4">
        <v>6</v>
      </c>
      <c r="B11" s="2">
        <v>4.7640000000000002</v>
      </c>
      <c r="C11" s="2">
        <v>4.593</v>
      </c>
      <c r="D11" s="2">
        <f t="shared" si="3"/>
        <v>0.17100000000000026</v>
      </c>
      <c r="E11" s="3">
        <f t="shared" si="4"/>
        <v>171.00000000000026</v>
      </c>
      <c r="G11">
        <v>31</v>
      </c>
      <c r="H11">
        <v>5</v>
      </c>
      <c r="I11">
        <f t="shared" si="5"/>
        <v>6200000</v>
      </c>
      <c r="J11">
        <f>I11/E11</f>
        <v>36257.309941520412</v>
      </c>
    </row>
    <row r="12" spans="1:10" ht="18.75" x14ac:dyDescent="0.3">
      <c r="A12" s="4">
        <v>7</v>
      </c>
      <c r="B12" s="2">
        <v>7.4960000000000004</v>
      </c>
      <c r="C12" s="2">
        <v>4.593</v>
      </c>
      <c r="D12" s="2">
        <f t="shared" si="3"/>
        <v>2.9030000000000005</v>
      </c>
      <c r="E12" s="3">
        <f t="shared" si="4"/>
        <v>2903.0000000000005</v>
      </c>
      <c r="G12">
        <v>12</v>
      </c>
      <c r="H12">
        <v>6</v>
      </c>
      <c r="I12">
        <f t="shared" si="5"/>
        <v>24000000</v>
      </c>
      <c r="J12">
        <f>I12/E12</f>
        <v>8267.3096796417485</v>
      </c>
    </row>
    <row r="13" spans="1:10" ht="18.75" x14ac:dyDescent="0.3">
      <c r="A13" s="6">
        <v>8</v>
      </c>
      <c r="B13" s="2">
        <v>4.7549999999999999</v>
      </c>
      <c r="C13" s="2">
        <v>4.593</v>
      </c>
      <c r="D13" s="2">
        <f t="shared" si="3"/>
        <v>0.16199999999999992</v>
      </c>
      <c r="E13" s="3">
        <f t="shared" si="4"/>
        <v>161.99999999999991</v>
      </c>
      <c r="G13">
        <v>10</v>
      </c>
      <c r="H13">
        <v>4</v>
      </c>
      <c r="I13" s="7">
        <f t="shared" si="5"/>
        <v>200000</v>
      </c>
      <c r="J13" s="7">
        <f>I13/E13</f>
        <v>1234.5679012345686</v>
      </c>
    </row>
    <row r="14" spans="1:10" ht="18.75" x14ac:dyDescent="0.3">
      <c r="A14" s="2"/>
      <c r="C14" s="3"/>
      <c r="D14" s="3"/>
      <c r="E14" s="3"/>
    </row>
    <row r="15" spans="1:10" ht="15.75" x14ac:dyDescent="0.25">
      <c r="A15" s="1" t="s">
        <v>26</v>
      </c>
      <c r="C15" s="2"/>
      <c r="D15" s="2"/>
      <c r="E15" s="2"/>
    </row>
    <row r="16" spans="1:10" ht="15.75" x14ac:dyDescent="0.25">
      <c r="A16" s="5" t="s">
        <v>0</v>
      </c>
      <c r="C16" s="2"/>
      <c r="D16" s="2"/>
      <c r="E16" s="2"/>
    </row>
    <row r="17" spans="1:10" ht="18.75" x14ac:dyDescent="0.3">
      <c r="A17" s="4">
        <v>9</v>
      </c>
      <c r="B17" s="2">
        <v>4.774</v>
      </c>
      <c r="C17" s="2">
        <v>4.593</v>
      </c>
      <c r="D17" s="2">
        <f t="shared" ref="D17:D18" si="6">B17-C17</f>
        <v>0.18100000000000005</v>
      </c>
      <c r="E17" s="3">
        <f t="shared" ref="E17:E18" si="7">D17*1000</f>
        <v>181.00000000000006</v>
      </c>
      <c r="G17">
        <v>7</v>
      </c>
      <c r="H17">
        <v>6</v>
      </c>
      <c r="I17">
        <f t="shared" ref="I17:I18" si="8">G17*2*10^H17</f>
        <v>14000000</v>
      </c>
      <c r="J17">
        <f>I17/E17</f>
        <v>77348.066298342514</v>
      </c>
    </row>
    <row r="18" spans="1:10" ht="18.75" x14ac:dyDescent="0.3">
      <c r="A18" s="4">
        <v>10</v>
      </c>
      <c r="B18" s="2">
        <v>4.7850000000000001</v>
      </c>
      <c r="C18" s="2">
        <v>4.593</v>
      </c>
      <c r="D18" s="2">
        <f t="shared" si="6"/>
        <v>0.19200000000000017</v>
      </c>
      <c r="E18" s="3">
        <f t="shared" si="7"/>
        <v>192.00000000000017</v>
      </c>
      <c r="G18">
        <v>5</v>
      </c>
      <c r="H18">
        <v>6</v>
      </c>
      <c r="I18">
        <f t="shared" si="8"/>
        <v>10000000</v>
      </c>
      <c r="J18">
        <f>I18/E18</f>
        <v>52083.333333333285</v>
      </c>
    </row>
    <row r="19" spans="1:10" ht="15.75" x14ac:dyDescent="0.25">
      <c r="A19" s="2"/>
      <c r="C19" s="2"/>
      <c r="D19" s="2"/>
      <c r="E19" s="2"/>
    </row>
    <row r="20" spans="1:10" ht="15.75" x14ac:dyDescent="0.25">
      <c r="A20" s="1" t="s">
        <v>27</v>
      </c>
      <c r="C20" s="2"/>
      <c r="D20" s="2"/>
      <c r="E20" s="2"/>
    </row>
    <row r="21" spans="1:10" ht="15.75" x14ac:dyDescent="0.25">
      <c r="A21" s="5" t="s">
        <v>0</v>
      </c>
      <c r="C21" s="2"/>
      <c r="D21" s="2"/>
      <c r="E21" s="2"/>
    </row>
    <row r="22" spans="1:10" ht="18.75" x14ac:dyDescent="0.3">
      <c r="A22" s="6">
        <v>11</v>
      </c>
      <c r="B22" s="2">
        <v>4.7750000000000004</v>
      </c>
      <c r="C22" s="2">
        <v>4.593</v>
      </c>
      <c r="D22" s="2">
        <f t="shared" ref="D22:D25" si="9">B22-C22</f>
        <v>0.18200000000000038</v>
      </c>
      <c r="E22" s="3">
        <f t="shared" ref="E22:E25" si="10">D22*1000</f>
        <v>182.0000000000004</v>
      </c>
      <c r="G22">
        <v>7</v>
      </c>
      <c r="H22">
        <v>3</v>
      </c>
      <c r="I22" s="7">
        <f t="shared" ref="I22:I25" si="11">G22*2*10^H22</f>
        <v>14000</v>
      </c>
      <c r="J22" s="7">
        <f>I22/E22</f>
        <v>76.923076923076749</v>
      </c>
    </row>
    <row r="23" spans="1:10" ht="18.75" x14ac:dyDescent="0.3">
      <c r="A23" s="4">
        <v>12</v>
      </c>
      <c r="B23" s="2">
        <v>4.7880000000000003</v>
      </c>
      <c r="C23" s="2">
        <v>4.593</v>
      </c>
      <c r="D23" s="2">
        <f t="shared" si="9"/>
        <v>0.19500000000000028</v>
      </c>
      <c r="E23" s="3">
        <f t="shared" si="10"/>
        <v>195.00000000000028</v>
      </c>
      <c r="G23">
        <v>31</v>
      </c>
      <c r="H23">
        <v>5</v>
      </c>
      <c r="I23">
        <f t="shared" si="11"/>
        <v>6200000</v>
      </c>
      <c r="J23">
        <f>I23/E23</f>
        <v>31794.871794871749</v>
      </c>
    </row>
    <row r="24" spans="1:10" ht="18.75" x14ac:dyDescent="0.3">
      <c r="A24" s="4">
        <v>13</v>
      </c>
      <c r="B24" s="2">
        <v>4.7370000000000001</v>
      </c>
      <c r="C24" s="2">
        <v>4.593</v>
      </c>
      <c r="D24" s="2">
        <f t="shared" si="9"/>
        <v>0.14400000000000013</v>
      </c>
      <c r="E24" s="3">
        <f t="shared" si="10"/>
        <v>144.00000000000011</v>
      </c>
      <c r="G24">
        <v>30</v>
      </c>
      <c r="H24">
        <v>5</v>
      </c>
      <c r="I24">
        <f t="shared" si="11"/>
        <v>6000000</v>
      </c>
      <c r="J24">
        <f>I24/E24</f>
        <v>41666.666666666635</v>
      </c>
    </row>
    <row r="25" spans="1:10" ht="18.75" x14ac:dyDescent="0.3">
      <c r="A25" s="4">
        <v>14</v>
      </c>
      <c r="B25" s="2">
        <v>4.7670000000000003</v>
      </c>
      <c r="C25" s="2">
        <v>4.593</v>
      </c>
      <c r="D25" s="2">
        <f t="shared" si="9"/>
        <v>0.17400000000000038</v>
      </c>
      <c r="E25" s="3">
        <f t="shared" si="10"/>
        <v>174.00000000000037</v>
      </c>
      <c r="G25">
        <v>4</v>
      </c>
      <c r="H25">
        <v>6</v>
      </c>
      <c r="I25">
        <f t="shared" si="11"/>
        <v>8000000</v>
      </c>
      <c r="J25">
        <f>I25/E25</f>
        <v>45977.011494252773</v>
      </c>
    </row>
    <row r="26" spans="1:10" ht="15.75" x14ac:dyDescent="0.25">
      <c r="A26" s="2"/>
      <c r="C26" s="2"/>
      <c r="D26" s="2"/>
      <c r="E26" s="2"/>
    </row>
    <row r="27" spans="1:10" ht="15.75" x14ac:dyDescent="0.25">
      <c r="A27" s="1" t="s">
        <v>28</v>
      </c>
      <c r="C27" s="2"/>
      <c r="D27" s="2"/>
      <c r="E27" s="2"/>
    </row>
    <row r="28" spans="1:10" ht="15.75" x14ac:dyDescent="0.25">
      <c r="A28" s="5" t="s">
        <v>0</v>
      </c>
      <c r="C28" s="2"/>
      <c r="D28" s="2"/>
      <c r="E28" s="2"/>
    </row>
    <row r="29" spans="1:10" ht="18.75" x14ac:dyDescent="0.3">
      <c r="A29" s="4">
        <v>15</v>
      </c>
      <c r="B29" s="2">
        <v>4.7709999999999999</v>
      </c>
      <c r="C29" s="2">
        <v>4.593</v>
      </c>
      <c r="D29" s="2">
        <f t="shared" ref="D29:D30" si="12">B29-C29</f>
        <v>0.17799999999999994</v>
      </c>
      <c r="E29" s="3">
        <f t="shared" ref="E29:E30" si="13">D29*1000</f>
        <v>177.99999999999994</v>
      </c>
      <c r="G29">
        <v>5</v>
      </c>
      <c r="H29">
        <v>6</v>
      </c>
      <c r="I29">
        <f t="shared" ref="I29:I30" si="14">G29*2*10^H29</f>
        <v>10000000</v>
      </c>
      <c r="J29">
        <f>I29/E29</f>
        <v>56179.775280898895</v>
      </c>
    </row>
    <row r="30" spans="1:10" ht="18.75" x14ac:dyDescent="0.3">
      <c r="A30" s="4">
        <v>16</v>
      </c>
      <c r="B30" s="2">
        <v>4.798</v>
      </c>
      <c r="C30" s="2">
        <v>4.593</v>
      </c>
      <c r="D30" s="2">
        <f t="shared" si="12"/>
        <v>0.20500000000000007</v>
      </c>
      <c r="E30" s="3">
        <f t="shared" si="13"/>
        <v>205.00000000000006</v>
      </c>
      <c r="G30">
        <v>8</v>
      </c>
      <c r="H30">
        <v>6</v>
      </c>
      <c r="I30">
        <f t="shared" si="14"/>
        <v>16000000</v>
      </c>
      <c r="J30">
        <f>I30/E30</f>
        <v>78048.780487804863</v>
      </c>
    </row>
    <row r="31" spans="1:10" ht="15.75" x14ac:dyDescent="0.25">
      <c r="A31" s="2"/>
      <c r="C31" s="2"/>
      <c r="D31" s="2"/>
      <c r="E31" s="2"/>
    </row>
    <row r="32" spans="1:10" ht="15.75" x14ac:dyDescent="0.25">
      <c r="A32" s="1" t="s">
        <v>29</v>
      </c>
      <c r="C32" s="2"/>
      <c r="D32" s="2"/>
      <c r="E32" s="2"/>
    </row>
    <row r="33" spans="1:10" ht="15.75" x14ac:dyDescent="0.25">
      <c r="A33" s="5" t="s">
        <v>0</v>
      </c>
      <c r="C33" s="2"/>
      <c r="D33" s="2"/>
      <c r="E33" s="2"/>
    </row>
    <row r="34" spans="1:10" ht="18.75" x14ac:dyDescent="0.3">
      <c r="A34" s="4">
        <v>17</v>
      </c>
      <c r="B34" s="2">
        <v>4.9180000000000001</v>
      </c>
      <c r="C34" s="2">
        <v>4.593</v>
      </c>
      <c r="D34" s="2">
        <f t="shared" ref="D34:D37" si="15">B34-C34</f>
        <v>0.32500000000000018</v>
      </c>
      <c r="E34" s="3">
        <f t="shared" ref="E34:E37" si="16">D34*1000</f>
        <v>325.00000000000017</v>
      </c>
      <c r="G34">
        <v>1</v>
      </c>
      <c r="H34">
        <v>1</v>
      </c>
      <c r="I34">
        <f t="shared" ref="I34:I37" si="17">G34*2*10^H34</f>
        <v>20</v>
      </c>
      <c r="J34">
        <f>I34/E34</f>
        <v>6.1538461538461507E-2</v>
      </c>
    </row>
    <row r="35" spans="1:10" ht="18.75" x14ac:dyDescent="0.3">
      <c r="A35" s="4">
        <v>18</v>
      </c>
      <c r="B35" s="2">
        <v>4.8310000000000004</v>
      </c>
      <c r="C35" s="2">
        <v>4.593</v>
      </c>
      <c r="D35" s="2">
        <f t="shared" si="15"/>
        <v>0.23800000000000043</v>
      </c>
      <c r="E35" s="3">
        <f t="shared" si="16"/>
        <v>238.00000000000043</v>
      </c>
      <c r="G35">
        <v>1</v>
      </c>
      <c r="H35">
        <v>1</v>
      </c>
      <c r="I35">
        <f t="shared" si="17"/>
        <v>20</v>
      </c>
      <c r="J35">
        <f>I35/E35</f>
        <v>8.4033613445378005E-2</v>
      </c>
    </row>
    <row r="36" spans="1:10" ht="18.75" x14ac:dyDescent="0.3">
      <c r="A36" s="4">
        <v>19</v>
      </c>
      <c r="B36" s="2">
        <v>4.8879999999999999</v>
      </c>
      <c r="C36" s="2">
        <v>4.593</v>
      </c>
      <c r="D36" s="2">
        <f t="shared" si="15"/>
        <v>0.29499999999999993</v>
      </c>
      <c r="E36" s="3">
        <f t="shared" si="16"/>
        <v>294.99999999999994</v>
      </c>
      <c r="G36">
        <v>1</v>
      </c>
      <c r="H36">
        <v>1</v>
      </c>
      <c r="I36">
        <f t="shared" si="17"/>
        <v>20</v>
      </c>
      <c r="J36">
        <f>I36/E36</f>
        <v>6.7796610169491539E-2</v>
      </c>
    </row>
    <row r="37" spans="1:10" ht="18.75" x14ac:dyDescent="0.3">
      <c r="A37" s="4">
        <v>20</v>
      </c>
      <c r="B37" s="2">
        <v>4.8959999999999999</v>
      </c>
      <c r="C37" s="2">
        <v>4.593</v>
      </c>
      <c r="D37" s="2">
        <f t="shared" si="15"/>
        <v>0.30299999999999994</v>
      </c>
      <c r="E37" s="3">
        <f t="shared" si="16"/>
        <v>302.99999999999994</v>
      </c>
      <c r="G37">
        <v>1</v>
      </c>
      <c r="H37">
        <v>1</v>
      </c>
      <c r="I37">
        <f t="shared" si="17"/>
        <v>20</v>
      </c>
      <c r="J37">
        <f>I37/E37</f>
        <v>6.6006600660066014E-2</v>
      </c>
    </row>
    <row r="38" spans="1:10" ht="15.75" x14ac:dyDescent="0.25">
      <c r="A38" s="2"/>
      <c r="B38" s="2"/>
      <c r="C38" s="2"/>
      <c r="D38" s="2"/>
      <c r="E38" s="2"/>
    </row>
    <row r="39" spans="1:10" ht="15.75" x14ac:dyDescent="0.25">
      <c r="A39" s="1" t="s">
        <v>30</v>
      </c>
      <c r="B39" s="2"/>
      <c r="C39" s="2"/>
      <c r="D39" s="2"/>
      <c r="E39" s="2"/>
    </row>
    <row r="40" spans="1:10" ht="15.75" x14ac:dyDescent="0.25">
      <c r="A40" s="5" t="s">
        <v>0</v>
      </c>
      <c r="B40" s="2"/>
      <c r="C40" s="2"/>
      <c r="D40" s="2"/>
      <c r="E40" s="2"/>
    </row>
    <row r="41" spans="1:10" ht="18.75" x14ac:dyDescent="0.3">
      <c r="A41" s="4">
        <v>21</v>
      </c>
      <c r="B41" s="2">
        <v>4.9690000000000003</v>
      </c>
      <c r="C41" s="2">
        <v>4.593</v>
      </c>
      <c r="D41" s="2">
        <f t="shared" ref="D41:D44" si="18">B41-C41</f>
        <v>0.37600000000000033</v>
      </c>
      <c r="E41" s="3">
        <f t="shared" ref="E41:E44" si="19">D41*1000</f>
        <v>376.00000000000034</v>
      </c>
      <c r="G41">
        <v>46</v>
      </c>
      <c r="H41">
        <v>5</v>
      </c>
      <c r="I41">
        <f t="shared" ref="I41:I44" si="20">G41*2*10^H41</f>
        <v>9200000</v>
      </c>
      <c r="J41">
        <f>I41/E41</f>
        <v>24468.085106382958</v>
      </c>
    </row>
    <row r="42" spans="1:10" ht="18.75" x14ac:dyDescent="0.3">
      <c r="A42" s="4">
        <v>22</v>
      </c>
      <c r="B42" s="2">
        <v>4.8860000000000001</v>
      </c>
      <c r="C42" s="2">
        <v>4.593</v>
      </c>
      <c r="D42" s="2">
        <f t="shared" si="18"/>
        <v>0.29300000000000015</v>
      </c>
      <c r="E42" s="3">
        <f t="shared" si="19"/>
        <v>293.00000000000017</v>
      </c>
      <c r="G42">
        <v>15</v>
      </c>
      <c r="H42">
        <v>5</v>
      </c>
      <c r="I42">
        <f t="shared" si="20"/>
        <v>3000000</v>
      </c>
      <c r="J42">
        <f>I42/E42</f>
        <v>10238.907849829346</v>
      </c>
    </row>
    <row r="43" spans="1:10" ht="18.75" x14ac:dyDescent="0.3">
      <c r="A43" s="4">
        <v>23</v>
      </c>
      <c r="B43" s="2">
        <v>4.9080000000000004</v>
      </c>
      <c r="C43" s="2">
        <v>4.593</v>
      </c>
      <c r="D43" s="2">
        <f t="shared" si="18"/>
        <v>0.31500000000000039</v>
      </c>
      <c r="E43" s="3">
        <f t="shared" si="19"/>
        <v>315.0000000000004</v>
      </c>
      <c r="G43">
        <v>7</v>
      </c>
      <c r="H43">
        <v>6</v>
      </c>
      <c r="I43">
        <f t="shared" si="20"/>
        <v>14000000</v>
      </c>
      <c r="J43">
        <f>I43/E43</f>
        <v>44444.444444444387</v>
      </c>
    </row>
    <row r="44" spans="1:10" ht="18.75" x14ac:dyDescent="0.3">
      <c r="A44" s="4">
        <v>24</v>
      </c>
      <c r="B44" s="2">
        <v>4.9859999999999998</v>
      </c>
      <c r="C44" s="2">
        <v>4.593</v>
      </c>
      <c r="D44" s="2">
        <f t="shared" si="18"/>
        <v>0.39299999999999979</v>
      </c>
      <c r="E44" s="3">
        <f t="shared" si="19"/>
        <v>392.99999999999977</v>
      </c>
      <c r="G44">
        <v>3</v>
      </c>
      <c r="H44">
        <v>6</v>
      </c>
      <c r="I44">
        <f t="shared" si="20"/>
        <v>6000000</v>
      </c>
      <c r="J44">
        <f>I44/E44</f>
        <v>15267.175572519092</v>
      </c>
    </row>
    <row r="45" spans="1:10" ht="18.75" x14ac:dyDescent="0.3">
      <c r="A45" s="2"/>
      <c r="B45" s="2"/>
      <c r="C45" s="2"/>
      <c r="D45" s="2"/>
      <c r="E45" s="3"/>
    </row>
    <row r="46" spans="1:10" ht="15.75" x14ac:dyDescent="0.25">
      <c r="A46" s="1" t="s">
        <v>31</v>
      </c>
      <c r="B46" s="2"/>
      <c r="C46" s="2"/>
      <c r="D46" s="2"/>
      <c r="E46" s="2"/>
    </row>
    <row r="47" spans="1:10" ht="15.75" x14ac:dyDescent="0.25">
      <c r="A47" s="5" t="s">
        <v>0</v>
      </c>
      <c r="B47" s="2"/>
      <c r="C47" s="2"/>
      <c r="D47" s="2"/>
      <c r="E47" s="2"/>
    </row>
    <row r="48" spans="1:10" ht="18.75" x14ac:dyDescent="0.3">
      <c r="A48" s="4">
        <v>25</v>
      </c>
      <c r="B48" s="2">
        <v>4.9530000000000003</v>
      </c>
      <c r="C48" s="2">
        <v>4.593</v>
      </c>
      <c r="D48" s="2">
        <f t="shared" ref="D48:D49" si="21">B48-C48</f>
        <v>0.36000000000000032</v>
      </c>
      <c r="E48" s="3">
        <f t="shared" ref="E48:E49" si="22">D48*1000</f>
        <v>360.00000000000034</v>
      </c>
      <c r="G48">
        <v>6</v>
      </c>
      <c r="H48">
        <v>6</v>
      </c>
      <c r="I48">
        <f t="shared" ref="I48:I49" si="23">G48*2*10^H48</f>
        <v>12000000</v>
      </c>
      <c r="J48">
        <f>I48/E48</f>
        <v>33333.333333333299</v>
      </c>
    </row>
    <row r="49" spans="1:10" ht="18.75" x14ac:dyDescent="0.3">
      <c r="A49" s="4">
        <v>26</v>
      </c>
      <c r="B49" s="2">
        <v>4.8239999999999998</v>
      </c>
      <c r="C49" s="2">
        <v>4.593</v>
      </c>
      <c r="D49" s="2">
        <f t="shared" si="21"/>
        <v>0.23099999999999987</v>
      </c>
      <c r="E49" s="3">
        <f t="shared" si="22"/>
        <v>230.99999999999989</v>
      </c>
      <c r="G49">
        <v>36</v>
      </c>
      <c r="H49">
        <v>5</v>
      </c>
      <c r="I49">
        <f t="shared" si="23"/>
        <v>7200000</v>
      </c>
      <c r="J49">
        <f>I49/E49</f>
        <v>31168.831168831184</v>
      </c>
    </row>
    <row r="50" spans="1:10" ht="15.75" x14ac:dyDescent="0.25">
      <c r="A50" s="2"/>
      <c r="B50" s="2"/>
      <c r="C50" s="2"/>
      <c r="D50" s="2"/>
      <c r="E50" s="2"/>
    </row>
    <row r="51" spans="1:10" ht="15.75" x14ac:dyDescent="0.25">
      <c r="A51" s="1" t="s">
        <v>32</v>
      </c>
      <c r="B51" s="2"/>
      <c r="C51" s="2"/>
      <c r="D51" s="2"/>
      <c r="E51" s="2"/>
    </row>
    <row r="52" spans="1:10" ht="15.75" x14ac:dyDescent="0.25">
      <c r="A52" s="5" t="s">
        <v>0</v>
      </c>
      <c r="B52" s="2"/>
      <c r="C52" s="2"/>
      <c r="D52" s="2"/>
      <c r="E52" s="2"/>
    </row>
    <row r="53" spans="1:10" ht="18.75" x14ac:dyDescent="0.3">
      <c r="A53" s="4">
        <v>27</v>
      </c>
      <c r="B53" s="2">
        <v>4.8890000000000002</v>
      </c>
      <c r="C53" s="2">
        <v>4.593</v>
      </c>
      <c r="D53" s="2">
        <f t="shared" ref="D53:D56" si="24">B53-C53</f>
        <v>0.29600000000000026</v>
      </c>
      <c r="E53" s="3">
        <f t="shared" ref="E53:E56" si="25">D53*1000</f>
        <v>296.00000000000028</v>
      </c>
      <c r="G53">
        <v>1</v>
      </c>
      <c r="H53">
        <v>1</v>
      </c>
      <c r="I53">
        <f t="shared" ref="I53:I56" si="26">G53*2*10^H53</f>
        <v>20</v>
      </c>
      <c r="J53">
        <f>I53/E53</f>
        <v>6.7567567567567502E-2</v>
      </c>
    </row>
    <row r="54" spans="1:10" ht="18.75" x14ac:dyDescent="0.3">
      <c r="A54" s="4">
        <v>28</v>
      </c>
      <c r="B54" s="2">
        <v>4.8890000000000002</v>
      </c>
      <c r="C54" s="2">
        <v>4.593</v>
      </c>
      <c r="D54" s="2">
        <f t="shared" si="24"/>
        <v>0.29600000000000026</v>
      </c>
      <c r="E54" s="3">
        <f t="shared" si="25"/>
        <v>296.00000000000028</v>
      </c>
      <c r="G54">
        <v>23</v>
      </c>
      <c r="H54">
        <v>5</v>
      </c>
      <c r="I54">
        <f t="shared" si="26"/>
        <v>4600000</v>
      </c>
      <c r="J54">
        <f>I54/E54</f>
        <v>15540.540540540525</v>
      </c>
    </row>
    <row r="55" spans="1:10" ht="18.75" x14ac:dyDescent="0.3">
      <c r="A55" s="4">
        <v>29</v>
      </c>
      <c r="B55" s="2">
        <v>4.859</v>
      </c>
      <c r="C55" s="2">
        <v>4.593</v>
      </c>
      <c r="D55" s="2">
        <f t="shared" si="24"/>
        <v>0.26600000000000001</v>
      </c>
      <c r="E55" s="3">
        <f t="shared" si="25"/>
        <v>266</v>
      </c>
      <c r="G55">
        <v>4</v>
      </c>
      <c r="H55">
        <v>4</v>
      </c>
      <c r="I55">
        <f t="shared" si="26"/>
        <v>80000</v>
      </c>
      <c r="J55">
        <f>I55/E55</f>
        <v>300.75187969924809</v>
      </c>
    </row>
    <row r="56" spans="1:10" ht="18.75" x14ac:dyDescent="0.3">
      <c r="A56" s="4">
        <v>30</v>
      </c>
      <c r="B56" s="2">
        <v>4.8310000000000004</v>
      </c>
      <c r="C56" s="2">
        <v>4.593</v>
      </c>
      <c r="D56" s="2">
        <f t="shared" si="24"/>
        <v>0.23800000000000043</v>
      </c>
      <c r="E56" s="3">
        <f t="shared" si="25"/>
        <v>238.00000000000043</v>
      </c>
      <c r="G56">
        <v>46</v>
      </c>
      <c r="H56">
        <v>5</v>
      </c>
      <c r="I56">
        <f t="shared" si="26"/>
        <v>9200000</v>
      </c>
      <c r="J56">
        <f>I56/E56</f>
        <v>38655.462184873883</v>
      </c>
    </row>
    <row r="57" spans="1:10" ht="15.75" x14ac:dyDescent="0.25">
      <c r="A57" s="2"/>
      <c r="B57" s="2"/>
      <c r="C57" s="2"/>
      <c r="D57" s="2"/>
      <c r="E57" s="2"/>
    </row>
    <row r="58" spans="1:10" ht="15.75" x14ac:dyDescent="0.25">
      <c r="A58" s="1" t="s">
        <v>33</v>
      </c>
      <c r="B58" s="2"/>
      <c r="C58" s="2"/>
      <c r="D58" s="2"/>
      <c r="E58" s="2"/>
    </row>
    <row r="59" spans="1:10" ht="15.75" x14ac:dyDescent="0.25">
      <c r="A59" s="5" t="s">
        <v>0</v>
      </c>
      <c r="B59" s="2"/>
      <c r="C59" s="2"/>
      <c r="D59" s="2"/>
      <c r="E59" s="2"/>
    </row>
    <row r="60" spans="1:10" ht="18.75" x14ac:dyDescent="0.3">
      <c r="A60" s="4">
        <v>31</v>
      </c>
      <c r="B60" s="2">
        <v>4.883</v>
      </c>
      <c r="C60" s="2">
        <v>4.593</v>
      </c>
      <c r="D60" s="2">
        <f t="shared" ref="D60:D61" si="27">B60-C60</f>
        <v>0.29000000000000004</v>
      </c>
      <c r="E60" s="3">
        <f t="shared" ref="E60:E61" si="28">D60*1000</f>
        <v>290.00000000000006</v>
      </c>
      <c r="G60">
        <v>27</v>
      </c>
      <c r="H60">
        <v>5</v>
      </c>
      <c r="I60">
        <f t="shared" ref="I60:I61" si="29">G60*2*10^H60</f>
        <v>5400000</v>
      </c>
      <c r="J60">
        <f>I60/E60</f>
        <v>18620.689655172409</v>
      </c>
    </row>
    <row r="61" spans="1:10" ht="18.75" x14ac:dyDescent="0.3">
      <c r="A61" s="6">
        <v>32</v>
      </c>
      <c r="B61" s="2">
        <v>4.9039999999999999</v>
      </c>
      <c r="C61" s="2">
        <v>4.593</v>
      </c>
      <c r="D61" s="2">
        <f t="shared" si="27"/>
        <v>0.31099999999999994</v>
      </c>
      <c r="E61" s="3">
        <f t="shared" si="28"/>
        <v>310.99999999999994</v>
      </c>
      <c r="G61">
        <v>9</v>
      </c>
      <c r="H61">
        <v>3</v>
      </c>
      <c r="I61" s="7">
        <f t="shared" si="29"/>
        <v>18000</v>
      </c>
      <c r="J61" s="7">
        <f>I61/E61</f>
        <v>57.877813504823159</v>
      </c>
    </row>
    <row r="62" spans="1:10" ht="15.75" x14ac:dyDescent="0.25">
      <c r="A62" s="2"/>
      <c r="B62" s="2"/>
      <c r="C62" s="2"/>
      <c r="D62" s="2"/>
      <c r="E62" s="2"/>
    </row>
    <row r="63" spans="1:10" ht="15.75" x14ac:dyDescent="0.25">
      <c r="A63" s="2"/>
      <c r="B63" s="2"/>
      <c r="C63" s="2"/>
      <c r="D63" s="2"/>
      <c r="E63" s="2"/>
    </row>
    <row r="64" spans="1:10" ht="15.75" x14ac:dyDescent="0.25">
      <c r="A64" s="2"/>
      <c r="B64" s="2"/>
      <c r="C64" s="2"/>
      <c r="D64" s="2"/>
      <c r="E64" s="2"/>
    </row>
    <row r="65" spans="1:5" ht="15.75" x14ac:dyDescent="0.25">
      <c r="A65" s="2"/>
      <c r="B65" s="2"/>
      <c r="C65" s="2"/>
      <c r="D65" s="2"/>
      <c r="E65" s="2"/>
    </row>
    <row r="66" spans="1:5" ht="15.75" x14ac:dyDescent="0.25">
      <c r="A66" s="2"/>
      <c r="B66" s="2"/>
      <c r="C66" s="2"/>
      <c r="D66" s="2"/>
      <c r="E66" s="2"/>
    </row>
    <row r="67" spans="1:5" ht="15.75" x14ac:dyDescent="0.25">
      <c r="A67" s="2"/>
      <c r="B67" s="2"/>
      <c r="C67" s="2"/>
      <c r="D67" s="2"/>
      <c r="E67" s="2"/>
    </row>
    <row r="68" spans="1:5" ht="15.75" x14ac:dyDescent="0.25">
      <c r="A68" s="2"/>
      <c r="B68" s="2"/>
      <c r="C68" s="2"/>
      <c r="D68" s="2"/>
      <c r="E68" s="2"/>
    </row>
    <row r="69" spans="1:5" ht="15.75" x14ac:dyDescent="0.25">
      <c r="A69" s="2"/>
      <c r="B69" s="2"/>
      <c r="C69" s="2"/>
      <c r="D69" s="2"/>
      <c r="E69" s="2"/>
    </row>
    <row r="70" spans="1:5" ht="15.75" x14ac:dyDescent="0.25">
      <c r="A70" s="2"/>
      <c r="B70" s="2"/>
      <c r="C70" s="2"/>
      <c r="D70" s="2"/>
      <c r="E70" s="2"/>
    </row>
    <row r="71" spans="1:5" ht="15.75" x14ac:dyDescent="0.25">
      <c r="A71" s="2"/>
      <c r="B71" s="2"/>
      <c r="C71" s="2"/>
      <c r="D71" s="2"/>
      <c r="E71" s="2"/>
    </row>
    <row r="72" spans="1:5" ht="15.75" x14ac:dyDescent="0.25">
      <c r="A72" s="2"/>
      <c r="B72" s="2"/>
      <c r="C72" s="2"/>
      <c r="D72" s="2"/>
      <c r="E72" s="2"/>
    </row>
    <row r="73" spans="1:5" ht="18.75" x14ac:dyDescent="0.3">
      <c r="A73" s="3"/>
      <c r="B73" s="3"/>
      <c r="C73" s="3"/>
      <c r="D73" s="3"/>
      <c r="E73" s="3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95E4C-02A1-45AF-B4E4-175B92606F66}">
  <dimension ref="A1:M77"/>
  <sheetViews>
    <sheetView zoomScale="55" zoomScaleNormal="55" workbookViewId="0">
      <selection activeCell="T72" sqref="T72"/>
    </sheetView>
  </sheetViews>
  <sheetFormatPr defaultColWidth="12.42578125" defaultRowHeight="18.75" x14ac:dyDescent="0.3"/>
  <cols>
    <col min="1" max="1" width="53.42578125" style="9" bestFit="1" customWidth="1"/>
    <col min="2" max="2" width="24" style="9" bestFit="1" customWidth="1"/>
    <col min="3" max="3" width="11" style="9" bestFit="1" customWidth="1"/>
    <col min="4" max="4" width="28.42578125" style="9" bestFit="1" customWidth="1"/>
    <col min="5" max="5" width="15.7109375" style="9" bestFit="1" customWidth="1"/>
    <col min="6" max="6" width="18.85546875" style="9" bestFit="1" customWidth="1"/>
    <col min="7" max="7" width="23.28515625" style="9" bestFit="1" customWidth="1"/>
    <col min="8" max="8" width="12.42578125" style="9"/>
    <col min="9" max="9" width="13.85546875" style="9" bestFit="1" customWidth="1"/>
    <col min="10" max="10" width="10.42578125" style="9" bestFit="1" customWidth="1"/>
    <col min="11" max="11" width="8.42578125" style="9" bestFit="1" customWidth="1"/>
    <col min="12" max="12" width="17.140625" style="9" bestFit="1" customWidth="1"/>
    <col min="13" max="13" width="24.7109375" style="9" bestFit="1" customWidth="1"/>
    <col min="14" max="16384" width="12.42578125" style="9"/>
  </cols>
  <sheetData>
    <row r="1" spans="1:13" x14ac:dyDescent="0.3">
      <c r="A1" s="1" t="s">
        <v>24</v>
      </c>
      <c r="B1"/>
    </row>
    <row r="2" spans="1:13" x14ac:dyDescent="0.3">
      <c r="A2" s="11" t="s">
        <v>14</v>
      </c>
      <c r="B2" s="12" t="s">
        <v>1</v>
      </c>
      <c r="C2" s="11" t="s">
        <v>15</v>
      </c>
      <c r="D2" s="11" t="s">
        <v>16</v>
      </c>
      <c r="E2" s="13" t="s">
        <v>17</v>
      </c>
      <c r="F2" s="11" t="s">
        <v>18</v>
      </c>
      <c r="G2" s="8" t="s">
        <v>23</v>
      </c>
      <c r="I2" s="9" t="s">
        <v>19</v>
      </c>
      <c r="J2" s="9" t="s">
        <v>7</v>
      </c>
      <c r="K2" s="9" t="s">
        <v>20</v>
      </c>
      <c r="L2" s="9" t="s">
        <v>8</v>
      </c>
      <c r="M2" s="9" t="s">
        <v>9</v>
      </c>
    </row>
    <row r="3" spans="1:13" ht="21.95" customHeight="1" x14ac:dyDescent="0.3">
      <c r="A3" s="8" t="s">
        <v>21</v>
      </c>
      <c r="B3" s="14" t="s">
        <v>10</v>
      </c>
      <c r="C3" s="14">
        <v>1</v>
      </c>
      <c r="D3" s="14">
        <v>5.09</v>
      </c>
      <c r="E3" s="15">
        <v>5.27</v>
      </c>
      <c r="F3" s="15">
        <f>E3-D3</f>
        <v>0.17999999999999972</v>
      </c>
      <c r="G3" s="16">
        <f>F3*1000</f>
        <v>179.99999999999972</v>
      </c>
      <c r="I3" s="9">
        <v>1</v>
      </c>
      <c r="J3" s="9">
        <v>1</v>
      </c>
      <c r="K3" s="9">
        <v>4</v>
      </c>
      <c r="L3" s="9">
        <f>I3*10^J3*K3</f>
        <v>40</v>
      </c>
      <c r="M3" s="9">
        <f>L3/G3</f>
        <v>0.22222222222222257</v>
      </c>
    </row>
    <row r="4" spans="1:13" ht="21.95" customHeight="1" x14ac:dyDescent="0.3">
      <c r="A4" s="10"/>
      <c r="B4" s="17" t="s">
        <v>11</v>
      </c>
      <c r="C4" s="14">
        <v>2</v>
      </c>
      <c r="D4" s="14">
        <v>4.6900000000000004</v>
      </c>
      <c r="E4" s="15">
        <v>5.1100000000000003</v>
      </c>
      <c r="F4" s="15">
        <f>E4-D4</f>
        <v>0.41999999999999993</v>
      </c>
      <c r="G4" s="16">
        <f t="shared" ref="G4:G6" si="0">F4*1000</f>
        <v>419.99999999999994</v>
      </c>
      <c r="I4" s="9">
        <v>1</v>
      </c>
      <c r="J4" s="9">
        <v>1</v>
      </c>
      <c r="K4" s="9">
        <v>4</v>
      </c>
      <c r="L4" s="9">
        <f t="shared" ref="L4:L6" si="1">I4*10^J4*K4</f>
        <v>40</v>
      </c>
      <c r="M4" s="9">
        <f t="shared" ref="M4:M6" si="2">L4/G4</f>
        <v>9.5238095238095247E-2</v>
      </c>
    </row>
    <row r="5" spans="1:13" ht="21.95" customHeight="1" x14ac:dyDescent="0.3">
      <c r="A5" s="10"/>
      <c r="B5" s="17" t="s">
        <v>12</v>
      </c>
      <c r="C5" s="14">
        <v>3</v>
      </c>
      <c r="D5" s="14">
        <v>4.6100000000000003</v>
      </c>
      <c r="E5" s="15">
        <v>4.7300000000000004</v>
      </c>
      <c r="F5" s="15">
        <f>E5-D5</f>
        <v>0.12000000000000011</v>
      </c>
      <c r="G5" s="16">
        <f t="shared" si="0"/>
        <v>120.00000000000011</v>
      </c>
      <c r="I5" s="9">
        <v>1</v>
      </c>
      <c r="J5" s="9">
        <v>1</v>
      </c>
      <c r="K5" s="9">
        <v>4</v>
      </c>
      <c r="L5" s="9">
        <f t="shared" si="1"/>
        <v>40</v>
      </c>
      <c r="M5" s="9">
        <f t="shared" si="2"/>
        <v>0.33333333333333304</v>
      </c>
    </row>
    <row r="6" spans="1:13" ht="21.95" customHeight="1" x14ac:dyDescent="0.3">
      <c r="A6" s="10"/>
      <c r="B6" s="17" t="s">
        <v>13</v>
      </c>
      <c r="C6" s="14">
        <v>4</v>
      </c>
      <c r="D6" s="14">
        <v>4.59</v>
      </c>
      <c r="E6" s="15">
        <v>4.75</v>
      </c>
      <c r="F6" s="15">
        <f>E6-D6</f>
        <v>0.16000000000000014</v>
      </c>
      <c r="G6" s="16">
        <f t="shared" si="0"/>
        <v>160.00000000000014</v>
      </c>
      <c r="I6" s="9">
        <v>1</v>
      </c>
      <c r="J6" s="9">
        <v>1</v>
      </c>
      <c r="K6" s="9">
        <v>4</v>
      </c>
      <c r="L6" s="9">
        <f t="shared" si="1"/>
        <v>40</v>
      </c>
      <c r="M6" s="9">
        <f t="shared" si="2"/>
        <v>0.24999999999999978</v>
      </c>
    </row>
    <row r="7" spans="1:13" x14ac:dyDescent="0.3">
      <c r="A7"/>
      <c r="B7"/>
    </row>
    <row r="8" spans="1:13" x14ac:dyDescent="0.3">
      <c r="A8" s="1" t="s">
        <v>25</v>
      </c>
      <c r="B8"/>
    </row>
    <row r="9" spans="1:13" x14ac:dyDescent="0.3">
      <c r="A9" s="11" t="s">
        <v>14</v>
      </c>
      <c r="B9" s="12" t="s">
        <v>1</v>
      </c>
    </row>
    <row r="10" spans="1:13" ht="21.95" customHeight="1" x14ac:dyDescent="0.3">
      <c r="A10" s="8" t="s">
        <v>21</v>
      </c>
      <c r="B10" s="14" t="s">
        <v>10</v>
      </c>
      <c r="C10" s="14">
        <v>9</v>
      </c>
      <c r="D10" s="14">
        <v>4.58</v>
      </c>
      <c r="E10" s="15">
        <v>4.76</v>
      </c>
      <c r="F10" s="15">
        <f>E10-D10</f>
        <v>0.17999999999999972</v>
      </c>
      <c r="G10" s="16">
        <f>F10*1000</f>
        <v>179.99999999999972</v>
      </c>
      <c r="I10" s="9">
        <v>5</v>
      </c>
      <c r="J10" s="9">
        <v>5</v>
      </c>
      <c r="K10" s="9">
        <v>4</v>
      </c>
      <c r="L10" s="9">
        <f>I10*10^J10*K10</f>
        <v>2000000</v>
      </c>
      <c r="M10" s="9">
        <f>L10/G10</f>
        <v>11111.11111111113</v>
      </c>
    </row>
    <row r="11" spans="1:13" ht="21.95" customHeight="1" x14ac:dyDescent="0.3">
      <c r="A11" s="10"/>
      <c r="B11" s="17" t="s">
        <v>11</v>
      </c>
      <c r="C11" s="14">
        <v>10</v>
      </c>
      <c r="D11" s="14">
        <v>4.58</v>
      </c>
      <c r="E11" s="15">
        <v>4.74</v>
      </c>
      <c r="F11" s="15">
        <f>E11-D11</f>
        <v>0.16000000000000014</v>
      </c>
      <c r="G11" s="16">
        <f t="shared" ref="G11:G13" si="3">F11*1000</f>
        <v>160.00000000000014</v>
      </c>
      <c r="I11" s="9">
        <v>9</v>
      </c>
      <c r="J11" s="9">
        <v>5</v>
      </c>
      <c r="K11" s="9">
        <v>4</v>
      </c>
      <c r="L11" s="9">
        <f t="shared" ref="L11:L13" si="4">I11*10^J11*K11</f>
        <v>3600000</v>
      </c>
      <c r="M11" s="9">
        <f t="shared" ref="M11:M13" si="5">L11/G11</f>
        <v>22499.999999999982</v>
      </c>
    </row>
    <row r="12" spans="1:13" ht="21.95" customHeight="1" x14ac:dyDescent="0.3">
      <c r="A12" s="10"/>
      <c r="B12" s="17" t="s">
        <v>12</v>
      </c>
      <c r="C12" s="14">
        <v>11</v>
      </c>
      <c r="D12" s="14">
        <v>5.0599999999999996</v>
      </c>
      <c r="E12" s="15">
        <v>5.23</v>
      </c>
      <c r="F12" s="15">
        <f>E12-D12</f>
        <v>0.17000000000000082</v>
      </c>
      <c r="G12" s="16">
        <f t="shared" si="3"/>
        <v>170.00000000000082</v>
      </c>
      <c r="I12" s="9">
        <v>12</v>
      </c>
      <c r="J12" s="9">
        <v>5</v>
      </c>
      <c r="K12" s="9">
        <v>4</v>
      </c>
      <c r="L12" s="9">
        <f t="shared" si="4"/>
        <v>4800000</v>
      </c>
      <c r="M12" s="9">
        <f t="shared" si="5"/>
        <v>28235.294117646921</v>
      </c>
    </row>
    <row r="13" spans="1:13" ht="21.95" customHeight="1" x14ac:dyDescent="0.3">
      <c r="A13" s="6"/>
      <c r="B13" s="17" t="s">
        <v>13</v>
      </c>
      <c r="C13" s="14">
        <v>12</v>
      </c>
      <c r="D13" s="14">
        <v>4.96</v>
      </c>
      <c r="E13" s="15">
        <v>5.0999999999999996</v>
      </c>
      <c r="F13" s="15">
        <f>E13-D13</f>
        <v>0.13999999999999968</v>
      </c>
      <c r="G13" s="16">
        <f t="shared" si="3"/>
        <v>139.99999999999969</v>
      </c>
      <c r="I13" s="9">
        <v>1</v>
      </c>
      <c r="J13" s="9">
        <v>1</v>
      </c>
      <c r="K13" s="9">
        <v>4</v>
      </c>
      <c r="L13" s="9">
        <f t="shared" si="4"/>
        <v>40</v>
      </c>
      <c r="M13" s="9">
        <f t="shared" si="5"/>
        <v>0.28571428571428636</v>
      </c>
    </row>
    <row r="14" spans="1:13" x14ac:dyDescent="0.3">
      <c r="A14"/>
      <c r="B14"/>
    </row>
    <row r="15" spans="1:13" customFormat="1" x14ac:dyDescent="0.3">
      <c r="A15" s="1" t="s">
        <v>26</v>
      </c>
      <c r="C15" s="9"/>
      <c r="D15" s="9"/>
      <c r="E15" s="9"/>
      <c r="F15" s="9"/>
      <c r="G15" s="9"/>
      <c r="H15" s="9"/>
    </row>
    <row r="16" spans="1:13" customFormat="1" x14ac:dyDescent="0.3">
      <c r="A16" s="11" t="s">
        <v>14</v>
      </c>
      <c r="B16" s="12" t="s">
        <v>1</v>
      </c>
      <c r="C16" s="9"/>
      <c r="D16" s="9"/>
      <c r="E16" s="9"/>
      <c r="F16" s="9"/>
      <c r="G16" s="9"/>
      <c r="H16" s="9"/>
      <c r="M16" s="9"/>
    </row>
    <row r="17" spans="1:13" customFormat="1" ht="21.95" customHeight="1" x14ac:dyDescent="0.3">
      <c r="A17" s="8" t="s">
        <v>21</v>
      </c>
      <c r="B17" s="14" t="s">
        <v>10</v>
      </c>
      <c r="C17" s="14">
        <v>17</v>
      </c>
      <c r="D17" s="14">
        <v>4.59</v>
      </c>
      <c r="E17" s="15">
        <v>4.78</v>
      </c>
      <c r="F17" s="15">
        <f>E17-D17</f>
        <v>0.19000000000000039</v>
      </c>
      <c r="G17" s="16">
        <f>F17*1000</f>
        <v>190.0000000000004</v>
      </c>
      <c r="H17" s="9"/>
      <c r="I17">
        <v>16</v>
      </c>
      <c r="J17">
        <v>5</v>
      </c>
      <c r="K17" s="9">
        <v>4</v>
      </c>
      <c r="L17" s="9">
        <f>I17*10^J17*K17</f>
        <v>6400000</v>
      </c>
      <c r="M17" s="9">
        <f>L17/G17</f>
        <v>33684.210526315721</v>
      </c>
    </row>
    <row r="18" spans="1:13" customFormat="1" ht="21.95" customHeight="1" x14ac:dyDescent="0.3">
      <c r="A18" s="10"/>
      <c r="B18" s="17" t="s">
        <v>11</v>
      </c>
      <c r="C18" s="14">
        <v>18</v>
      </c>
      <c r="D18" s="14">
        <v>4.58</v>
      </c>
      <c r="E18" s="15">
        <v>4.74</v>
      </c>
      <c r="F18" s="15">
        <f>E18-D18</f>
        <v>0.16000000000000014</v>
      </c>
      <c r="G18" s="16">
        <f t="shared" ref="G18:G20" si="6">F18*1000</f>
        <v>160.00000000000014</v>
      </c>
      <c r="H18" s="9"/>
      <c r="I18">
        <v>9</v>
      </c>
      <c r="J18">
        <v>5</v>
      </c>
      <c r="K18" s="9">
        <v>4</v>
      </c>
      <c r="L18" s="9">
        <f t="shared" ref="L18:L20" si="7">I18*10^J18*K18</f>
        <v>3600000</v>
      </c>
      <c r="M18" s="9">
        <f t="shared" ref="M18:M20" si="8">L18/G18</f>
        <v>22499.999999999982</v>
      </c>
    </row>
    <row r="19" spans="1:13" customFormat="1" ht="21.95" customHeight="1" x14ac:dyDescent="0.3">
      <c r="A19" s="10"/>
      <c r="B19" s="17" t="s">
        <v>12</v>
      </c>
      <c r="C19" s="14">
        <v>19</v>
      </c>
      <c r="D19" s="14">
        <v>4.59</v>
      </c>
      <c r="E19" s="15">
        <v>4.76</v>
      </c>
      <c r="F19" s="15">
        <f>E19-D19</f>
        <v>0.16999999999999993</v>
      </c>
      <c r="G19" s="16">
        <f t="shared" si="6"/>
        <v>169.99999999999994</v>
      </c>
      <c r="H19" s="9"/>
      <c r="I19">
        <v>6</v>
      </c>
      <c r="J19">
        <v>5</v>
      </c>
      <c r="K19" s="9">
        <v>4</v>
      </c>
      <c r="L19" s="9">
        <f t="shared" si="7"/>
        <v>2400000</v>
      </c>
      <c r="M19" s="9">
        <f t="shared" si="8"/>
        <v>14117.647058823533</v>
      </c>
    </row>
    <row r="20" spans="1:13" customFormat="1" x14ac:dyDescent="0.3">
      <c r="A20" s="6"/>
      <c r="B20" s="17" t="s">
        <v>13</v>
      </c>
      <c r="C20" s="14">
        <v>20</v>
      </c>
      <c r="D20" s="14">
        <v>4.95</v>
      </c>
      <c r="E20" s="15">
        <v>5.0999999999999996</v>
      </c>
      <c r="F20" s="15">
        <f>E20-D20</f>
        <v>0.14999999999999947</v>
      </c>
      <c r="G20" s="16">
        <f t="shared" si="6"/>
        <v>149.99999999999946</v>
      </c>
      <c r="H20" s="9"/>
      <c r="I20">
        <v>4</v>
      </c>
      <c r="J20">
        <v>5</v>
      </c>
      <c r="K20" s="9">
        <v>4</v>
      </c>
      <c r="L20" s="9">
        <f t="shared" si="7"/>
        <v>1600000</v>
      </c>
      <c r="M20" s="9">
        <f t="shared" si="8"/>
        <v>10666.666666666704</v>
      </c>
    </row>
    <row r="21" spans="1:13" customFormat="1" ht="21.95" customHeight="1" x14ac:dyDescent="0.3">
      <c r="A21" s="9"/>
      <c r="B21" s="9"/>
      <c r="C21" s="9"/>
      <c r="D21" s="9"/>
      <c r="E21" s="9"/>
      <c r="F21" s="9"/>
      <c r="G21" s="9"/>
      <c r="H21" s="9"/>
      <c r="M21" s="9"/>
    </row>
    <row r="22" spans="1:13" customFormat="1" ht="21.95" customHeight="1" x14ac:dyDescent="0.3">
      <c r="A22" s="1" t="s">
        <v>27</v>
      </c>
      <c r="C22" s="9"/>
      <c r="D22" s="9"/>
      <c r="E22" s="9"/>
      <c r="F22" s="9"/>
      <c r="G22" s="9"/>
      <c r="H22" s="9"/>
      <c r="M22" s="9"/>
    </row>
    <row r="23" spans="1:13" customFormat="1" ht="21.95" customHeight="1" x14ac:dyDescent="0.3">
      <c r="A23" s="11" t="s">
        <v>14</v>
      </c>
      <c r="B23" s="12" t="s">
        <v>1</v>
      </c>
      <c r="C23" s="9"/>
      <c r="D23" s="9"/>
      <c r="E23" s="9"/>
      <c r="F23" s="9"/>
      <c r="G23" s="9"/>
      <c r="H23" s="9"/>
      <c r="M23" s="9"/>
    </row>
    <row r="24" spans="1:13" customFormat="1" ht="21.95" customHeight="1" x14ac:dyDescent="0.3">
      <c r="A24" s="8" t="s">
        <v>21</v>
      </c>
      <c r="B24" s="14" t="s">
        <v>10</v>
      </c>
      <c r="C24" s="14">
        <v>25</v>
      </c>
      <c r="D24" s="14">
        <v>4.57</v>
      </c>
      <c r="E24" s="15">
        <v>4.74</v>
      </c>
      <c r="F24" s="15">
        <f>E24-D24</f>
        <v>0.16999999999999993</v>
      </c>
      <c r="G24" s="16">
        <f>F24*1000</f>
        <v>169.99999999999994</v>
      </c>
      <c r="H24" s="9"/>
      <c r="I24">
        <v>20</v>
      </c>
      <c r="J24">
        <v>5</v>
      </c>
      <c r="K24" s="9">
        <v>4</v>
      </c>
      <c r="L24" s="9">
        <f>I24*10^J24*K24</f>
        <v>8000000</v>
      </c>
      <c r="M24" s="9">
        <f>L24/G24</f>
        <v>47058.823529411784</v>
      </c>
    </row>
    <row r="25" spans="1:13" customFormat="1" ht="21.95" customHeight="1" x14ac:dyDescent="0.3">
      <c r="A25" s="10"/>
      <c r="B25" s="17" t="s">
        <v>11</v>
      </c>
      <c r="C25" s="14">
        <v>26</v>
      </c>
      <c r="D25" s="14">
        <v>4.5999999999999996</v>
      </c>
      <c r="E25" s="15">
        <v>4.76</v>
      </c>
      <c r="F25" s="15">
        <f>E25-D25</f>
        <v>0.16000000000000014</v>
      </c>
      <c r="G25" s="16">
        <f t="shared" ref="G25:G27" si="9">F25*1000</f>
        <v>160.00000000000014</v>
      </c>
      <c r="H25" s="9"/>
      <c r="I25">
        <v>22</v>
      </c>
      <c r="J25">
        <v>5</v>
      </c>
      <c r="K25" s="9">
        <v>4</v>
      </c>
      <c r="L25" s="9">
        <f t="shared" ref="L25:L27" si="10">I25*10^J25*K25</f>
        <v>8800000</v>
      </c>
      <c r="M25" s="9">
        <f t="shared" ref="M25:M27" si="11">L25/G25</f>
        <v>54999.999999999949</v>
      </c>
    </row>
    <row r="26" spans="1:13" customFormat="1" ht="20.100000000000001" customHeight="1" x14ac:dyDescent="0.3">
      <c r="A26" s="10"/>
      <c r="B26" s="17" t="s">
        <v>12</v>
      </c>
      <c r="C26" s="14">
        <v>27</v>
      </c>
      <c r="D26" s="14">
        <v>4.59</v>
      </c>
      <c r="E26" s="15">
        <v>4.7699999999999996</v>
      </c>
      <c r="F26" s="15">
        <f>E26-D26</f>
        <v>0.17999999999999972</v>
      </c>
      <c r="G26" s="16">
        <f t="shared" si="9"/>
        <v>179.99999999999972</v>
      </c>
      <c r="H26" s="9"/>
      <c r="I26">
        <v>25</v>
      </c>
      <c r="J26">
        <v>5</v>
      </c>
      <c r="K26" s="9">
        <v>4</v>
      </c>
      <c r="L26" s="9">
        <f t="shared" si="10"/>
        <v>10000000</v>
      </c>
      <c r="M26" s="9">
        <f t="shared" si="11"/>
        <v>55555.555555555642</v>
      </c>
    </row>
    <row r="27" spans="1:13" customFormat="1" x14ac:dyDescent="0.3">
      <c r="A27" s="10"/>
      <c r="B27" s="17" t="s">
        <v>13</v>
      </c>
      <c r="C27" s="14">
        <v>28</v>
      </c>
      <c r="D27" s="14">
        <v>4.59</v>
      </c>
      <c r="E27" s="15">
        <v>4.75</v>
      </c>
      <c r="F27" s="15">
        <f>E27-D27</f>
        <v>0.16000000000000014</v>
      </c>
      <c r="G27" s="16">
        <f t="shared" si="9"/>
        <v>160.00000000000014</v>
      </c>
      <c r="H27" s="9"/>
      <c r="I27">
        <v>20</v>
      </c>
      <c r="J27">
        <v>5</v>
      </c>
      <c r="K27" s="9">
        <v>4</v>
      </c>
      <c r="L27" s="9">
        <f t="shared" si="10"/>
        <v>8000000</v>
      </c>
      <c r="M27" s="9">
        <f t="shared" si="11"/>
        <v>49999.999999999956</v>
      </c>
    </row>
    <row r="28" spans="1:13" customFormat="1" ht="21.95" customHeight="1" x14ac:dyDescent="0.3">
      <c r="A28" s="9"/>
      <c r="B28" s="9"/>
      <c r="C28" s="9"/>
      <c r="D28" s="9"/>
      <c r="E28" s="9"/>
      <c r="F28" s="9"/>
      <c r="G28" s="9"/>
      <c r="H28" s="9"/>
    </row>
    <row r="29" spans="1:13" customFormat="1" ht="21.95" customHeight="1" x14ac:dyDescent="0.3">
      <c r="A29" s="1" t="s">
        <v>28</v>
      </c>
      <c r="C29" s="9"/>
      <c r="D29" s="9"/>
      <c r="E29" s="9"/>
      <c r="F29" s="9"/>
      <c r="G29" s="9"/>
      <c r="H29" s="9"/>
    </row>
    <row r="30" spans="1:13" customFormat="1" ht="21.95" customHeight="1" x14ac:dyDescent="0.3">
      <c r="A30" s="11" t="s">
        <v>14</v>
      </c>
      <c r="B30" s="12" t="s">
        <v>1</v>
      </c>
      <c r="C30" s="9"/>
      <c r="D30" s="9"/>
      <c r="E30" s="9"/>
      <c r="F30" s="9"/>
      <c r="G30" s="9"/>
      <c r="H30" s="9"/>
    </row>
    <row r="31" spans="1:13" customFormat="1" x14ac:dyDescent="0.3">
      <c r="A31" s="8" t="s">
        <v>21</v>
      </c>
      <c r="B31" s="14" t="s">
        <v>10</v>
      </c>
      <c r="C31" s="14">
        <v>33</v>
      </c>
      <c r="D31" s="14">
        <v>4.58</v>
      </c>
      <c r="E31" s="15">
        <v>4.74</v>
      </c>
      <c r="F31" s="15">
        <f>E31-D31</f>
        <v>0.16000000000000014</v>
      </c>
      <c r="G31" s="16">
        <f>F31*1000</f>
        <v>160.00000000000014</v>
      </c>
      <c r="H31" s="9"/>
      <c r="I31">
        <v>12</v>
      </c>
      <c r="J31">
        <v>5</v>
      </c>
      <c r="K31" s="9">
        <v>4</v>
      </c>
      <c r="L31" s="9">
        <f>I31*10^J31*K31</f>
        <v>4800000</v>
      </c>
      <c r="M31" s="9">
        <f>L31/G31</f>
        <v>29999.999999999975</v>
      </c>
    </row>
    <row r="32" spans="1:13" customFormat="1" x14ac:dyDescent="0.3">
      <c r="A32" s="10" t="s">
        <v>22</v>
      </c>
      <c r="B32" s="17" t="s">
        <v>11</v>
      </c>
      <c r="C32" s="14">
        <v>34</v>
      </c>
      <c r="D32" s="14">
        <v>4.59</v>
      </c>
      <c r="E32" s="15">
        <v>4.78</v>
      </c>
      <c r="F32" s="15">
        <f>E32-D32</f>
        <v>0.19000000000000039</v>
      </c>
      <c r="G32" s="16">
        <f t="shared" ref="G32:G34" si="12">F32*1000</f>
        <v>190.0000000000004</v>
      </c>
      <c r="H32" s="9"/>
      <c r="I32">
        <v>18</v>
      </c>
      <c r="J32">
        <v>5</v>
      </c>
      <c r="K32" s="9">
        <v>4</v>
      </c>
      <c r="L32" s="9">
        <f t="shared" ref="L32:L34" si="13">I32*10^J32*K32</f>
        <v>7200000</v>
      </c>
      <c r="M32" s="9">
        <f t="shared" ref="M32:M34" si="14">L32/G32</f>
        <v>37894.736842105187</v>
      </c>
    </row>
    <row r="33" spans="1:13" customFormat="1" ht="21.95" customHeight="1" x14ac:dyDescent="0.3">
      <c r="A33" s="10"/>
      <c r="B33" s="17" t="s">
        <v>12</v>
      </c>
      <c r="C33" s="14">
        <v>35</v>
      </c>
      <c r="D33" s="14">
        <v>4.57</v>
      </c>
      <c r="E33" s="15">
        <v>4.74</v>
      </c>
      <c r="F33" s="15">
        <f>E33-D33</f>
        <v>0.16999999999999993</v>
      </c>
      <c r="G33" s="16">
        <f t="shared" si="12"/>
        <v>169.99999999999994</v>
      </c>
      <c r="H33" s="9"/>
      <c r="I33">
        <v>14</v>
      </c>
      <c r="J33">
        <v>5</v>
      </c>
      <c r="K33" s="9">
        <v>4</v>
      </c>
      <c r="L33" s="9">
        <f t="shared" si="13"/>
        <v>5600000</v>
      </c>
      <c r="M33" s="9">
        <f t="shared" si="14"/>
        <v>32941.176470588245</v>
      </c>
    </row>
    <row r="34" spans="1:13" customFormat="1" ht="21.95" customHeight="1" x14ac:dyDescent="0.3">
      <c r="A34" s="10"/>
      <c r="B34" s="17" t="s">
        <v>13</v>
      </c>
      <c r="C34" s="14">
        <v>36</v>
      </c>
      <c r="D34" s="14">
        <v>4.5</v>
      </c>
      <c r="E34" s="15">
        <v>4.75</v>
      </c>
      <c r="F34" s="15">
        <f>E34-D34</f>
        <v>0.25</v>
      </c>
      <c r="G34" s="16">
        <f t="shared" si="12"/>
        <v>250</v>
      </c>
      <c r="H34" s="9"/>
      <c r="I34">
        <v>6</v>
      </c>
      <c r="J34">
        <v>6</v>
      </c>
      <c r="K34" s="9">
        <v>4</v>
      </c>
      <c r="L34" s="9">
        <f t="shared" si="13"/>
        <v>24000000</v>
      </c>
      <c r="M34" s="9">
        <f t="shared" si="14"/>
        <v>96000</v>
      </c>
    </row>
    <row r="35" spans="1:13" customFormat="1" ht="21.95" customHeight="1" x14ac:dyDescent="0.3">
      <c r="A35" s="9"/>
      <c r="B35" s="9"/>
      <c r="C35" s="9"/>
      <c r="D35" s="9"/>
      <c r="E35" s="9"/>
      <c r="F35" s="9"/>
      <c r="G35" s="9"/>
      <c r="H35" s="9"/>
    </row>
    <row r="36" spans="1:13" customFormat="1" ht="21.95" customHeight="1" x14ac:dyDescent="0.3">
      <c r="A36" s="1" t="s">
        <v>29</v>
      </c>
      <c r="C36" s="9"/>
      <c r="D36" s="9"/>
      <c r="E36" s="9"/>
      <c r="F36" s="9"/>
      <c r="G36" s="9"/>
      <c r="H36" s="9"/>
    </row>
    <row r="37" spans="1:13" customFormat="1" ht="21.95" customHeight="1" x14ac:dyDescent="0.3">
      <c r="A37" s="11" t="s">
        <v>14</v>
      </c>
      <c r="B37" s="12" t="s">
        <v>1</v>
      </c>
      <c r="C37" s="9"/>
      <c r="D37" s="9"/>
      <c r="E37" s="9"/>
      <c r="F37" s="9"/>
      <c r="G37" s="9"/>
      <c r="H37" s="9"/>
    </row>
    <row r="38" spans="1:13" customFormat="1" x14ac:dyDescent="0.3">
      <c r="A38" s="8" t="s">
        <v>21</v>
      </c>
      <c r="B38" s="14" t="s">
        <v>10</v>
      </c>
      <c r="C38" s="14">
        <v>5</v>
      </c>
      <c r="D38" s="14">
        <v>4.59</v>
      </c>
      <c r="E38" s="15">
        <v>4.82</v>
      </c>
      <c r="F38" s="15">
        <f>E38-D38</f>
        <v>0.23000000000000043</v>
      </c>
      <c r="G38" s="16">
        <f>F38*1000</f>
        <v>230.00000000000043</v>
      </c>
      <c r="H38" s="9"/>
      <c r="I38" s="9">
        <v>1</v>
      </c>
      <c r="J38" s="9">
        <v>1</v>
      </c>
      <c r="K38" s="9">
        <v>4</v>
      </c>
      <c r="L38" s="9">
        <f>I38*10^J38*K38</f>
        <v>40</v>
      </c>
      <c r="M38" s="9">
        <f>L38/G38</f>
        <v>0.17391304347826056</v>
      </c>
    </row>
    <row r="39" spans="1:13" customFormat="1" x14ac:dyDescent="0.3">
      <c r="A39" s="10"/>
      <c r="B39" s="17" t="s">
        <v>11</v>
      </c>
      <c r="C39" s="14">
        <v>6</v>
      </c>
      <c r="D39" s="14">
        <v>4.59</v>
      </c>
      <c r="E39" s="15">
        <v>4.78</v>
      </c>
      <c r="F39" s="15">
        <f>E39-D39</f>
        <v>0.19000000000000039</v>
      </c>
      <c r="G39" s="16">
        <f t="shared" ref="G39:G41" si="15">F39*1000</f>
        <v>190.0000000000004</v>
      </c>
      <c r="H39" s="9"/>
      <c r="I39" s="9">
        <v>1</v>
      </c>
      <c r="J39" s="9">
        <v>1</v>
      </c>
      <c r="K39" s="9">
        <v>4</v>
      </c>
      <c r="L39" s="9">
        <f t="shared" ref="L39:L41" si="16">I39*10^J39*K39</f>
        <v>40</v>
      </c>
      <c r="M39" s="9">
        <f t="shared" ref="M39:M41" si="17">L39/G39</f>
        <v>0.21052631578947326</v>
      </c>
    </row>
    <row r="40" spans="1:13" customFormat="1" ht="21.95" customHeight="1" x14ac:dyDescent="0.3">
      <c r="A40" s="10"/>
      <c r="B40" s="17" t="s">
        <v>12</v>
      </c>
      <c r="C40" s="14">
        <v>7</v>
      </c>
      <c r="D40" s="14">
        <v>4.58</v>
      </c>
      <c r="E40" s="15">
        <v>4.78</v>
      </c>
      <c r="F40" s="15">
        <f>E40-D40</f>
        <v>0.20000000000000018</v>
      </c>
      <c r="G40" s="16">
        <f t="shared" si="15"/>
        <v>200.00000000000017</v>
      </c>
      <c r="H40" s="9"/>
      <c r="I40" s="9">
        <v>1</v>
      </c>
      <c r="J40" s="9">
        <v>1</v>
      </c>
      <c r="K40" s="9">
        <v>4</v>
      </c>
      <c r="L40" s="9">
        <f t="shared" si="16"/>
        <v>40</v>
      </c>
      <c r="M40" s="9">
        <f t="shared" si="17"/>
        <v>0.19999999999999982</v>
      </c>
    </row>
    <row r="41" spans="1:13" customFormat="1" ht="21.95" customHeight="1" x14ac:dyDescent="0.3">
      <c r="A41" s="10"/>
      <c r="B41" s="17" t="s">
        <v>13</v>
      </c>
      <c r="C41" s="14">
        <v>8</v>
      </c>
      <c r="D41" s="14">
        <v>4.5999999999999996</v>
      </c>
      <c r="E41" s="15">
        <v>4.8499999999999996</v>
      </c>
      <c r="F41" s="15">
        <f>E41-D41</f>
        <v>0.25</v>
      </c>
      <c r="G41" s="16">
        <f t="shared" si="15"/>
        <v>250</v>
      </c>
      <c r="H41" s="9"/>
      <c r="I41" s="9">
        <v>1</v>
      </c>
      <c r="J41" s="9">
        <v>1</v>
      </c>
      <c r="K41" s="9">
        <v>4</v>
      </c>
      <c r="L41" s="9">
        <f t="shared" si="16"/>
        <v>40</v>
      </c>
      <c r="M41" s="9">
        <f t="shared" si="17"/>
        <v>0.16</v>
      </c>
    </row>
    <row r="42" spans="1:13" customFormat="1" ht="21.95" customHeight="1" x14ac:dyDescent="0.3">
      <c r="C42" s="9"/>
      <c r="D42" s="9"/>
      <c r="E42" s="9"/>
      <c r="F42" s="9"/>
      <c r="G42" s="9"/>
      <c r="H42" s="9"/>
    </row>
    <row r="43" spans="1:13" customFormat="1" ht="21.95" customHeight="1" x14ac:dyDescent="0.3">
      <c r="A43" s="1" t="s">
        <v>30</v>
      </c>
      <c r="C43" s="9"/>
      <c r="D43" s="9"/>
      <c r="E43" s="9"/>
      <c r="F43" s="9"/>
      <c r="G43" s="9"/>
      <c r="H43" s="9"/>
    </row>
    <row r="44" spans="1:13" customFormat="1" ht="21.95" customHeight="1" x14ac:dyDescent="0.3">
      <c r="A44" s="11" t="s">
        <v>14</v>
      </c>
      <c r="B44" s="12" t="s">
        <v>1</v>
      </c>
      <c r="C44" s="9"/>
      <c r="D44" s="9"/>
      <c r="E44" s="9"/>
      <c r="F44" s="9"/>
      <c r="G44" s="9"/>
      <c r="H44" s="9"/>
    </row>
    <row r="45" spans="1:13" customFormat="1" x14ac:dyDescent="0.3">
      <c r="A45" s="8" t="s">
        <v>21</v>
      </c>
      <c r="B45" s="14" t="s">
        <v>10</v>
      </c>
      <c r="C45" s="14">
        <v>13</v>
      </c>
      <c r="D45" s="14">
        <v>4.59</v>
      </c>
      <c r="E45" s="15">
        <v>4.8099999999999996</v>
      </c>
      <c r="F45" s="15">
        <f>E45-D45</f>
        <v>0.21999999999999975</v>
      </c>
      <c r="G45" s="16">
        <f>F45*1000</f>
        <v>219.99999999999974</v>
      </c>
      <c r="H45" s="9"/>
      <c r="I45">
        <v>10</v>
      </c>
      <c r="J45">
        <v>4</v>
      </c>
      <c r="K45" s="9">
        <v>4</v>
      </c>
      <c r="L45" s="9">
        <f>I45*10^J45*K45</f>
        <v>400000</v>
      </c>
      <c r="M45" s="9">
        <f>L45/G45</f>
        <v>1818.1818181818203</v>
      </c>
    </row>
    <row r="46" spans="1:13" customFormat="1" x14ac:dyDescent="0.3">
      <c r="A46" s="10"/>
      <c r="B46" s="17" t="s">
        <v>11</v>
      </c>
      <c r="C46" s="14">
        <v>14</v>
      </c>
      <c r="D46" s="14">
        <v>4.57</v>
      </c>
      <c r="E46" s="15">
        <v>4.8</v>
      </c>
      <c r="F46" s="15">
        <f>E46-D46</f>
        <v>0.22999999999999954</v>
      </c>
      <c r="G46" s="16">
        <f t="shared" ref="G46:G48" si="18">F46*1000</f>
        <v>229.99999999999955</v>
      </c>
      <c r="H46" s="9"/>
      <c r="I46">
        <v>15</v>
      </c>
      <c r="J46">
        <v>4</v>
      </c>
      <c r="K46" s="9">
        <v>4</v>
      </c>
      <c r="L46" s="9">
        <f t="shared" ref="L46:L48" si="19">I46*10^J46*K46</f>
        <v>600000</v>
      </c>
      <c r="M46" s="9">
        <f t="shared" ref="M46:M48" si="20">L46/G46</f>
        <v>2608.695652173918</v>
      </c>
    </row>
    <row r="47" spans="1:13" customFormat="1" ht="21.95" customHeight="1" x14ac:dyDescent="0.3">
      <c r="A47" s="10"/>
      <c r="B47" s="17" t="s">
        <v>12</v>
      </c>
      <c r="C47" s="14">
        <v>15</v>
      </c>
      <c r="D47" s="14">
        <v>4.58</v>
      </c>
      <c r="E47" s="15">
        <v>4.83</v>
      </c>
      <c r="F47" s="15">
        <f>E47-D47</f>
        <v>0.25</v>
      </c>
      <c r="G47" s="16">
        <f t="shared" si="18"/>
        <v>250</v>
      </c>
      <c r="H47" s="9"/>
      <c r="I47">
        <v>6</v>
      </c>
      <c r="J47">
        <v>5</v>
      </c>
      <c r="K47" s="9">
        <v>4</v>
      </c>
      <c r="L47" s="9">
        <f t="shared" si="19"/>
        <v>2400000</v>
      </c>
      <c r="M47" s="9">
        <f t="shared" si="20"/>
        <v>9600</v>
      </c>
    </row>
    <row r="48" spans="1:13" customFormat="1" ht="21.95" customHeight="1" x14ac:dyDescent="0.3">
      <c r="A48" s="11"/>
      <c r="B48" s="18" t="s">
        <v>13</v>
      </c>
      <c r="C48" s="14">
        <v>16</v>
      </c>
      <c r="D48" s="14">
        <v>4.58</v>
      </c>
      <c r="E48" s="15">
        <v>4.79</v>
      </c>
      <c r="F48" s="15">
        <f>E48-D48</f>
        <v>0.20999999999999996</v>
      </c>
      <c r="G48" s="16">
        <f t="shared" si="18"/>
        <v>209.99999999999997</v>
      </c>
      <c r="H48" s="9"/>
      <c r="I48">
        <v>13</v>
      </c>
      <c r="J48">
        <v>5</v>
      </c>
      <c r="K48" s="9">
        <v>4</v>
      </c>
      <c r="L48" s="9">
        <f t="shared" si="19"/>
        <v>5200000</v>
      </c>
      <c r="M48" s="9">
        <f t="shared" si="20"/>
        <v>24761.904761904767</v>
      </c>
    </row>
    <row r="49" spans="1:13" customFormat="1" ht="21.95" customHeight="1" x14ac:dyDescent="0.3">
      <c r="C49" s="9"/>
      <c r="D49" s="9"/>
      <c r="E49" s="9"/>
      <c r="F49" s="9"/>
      <c r="G49" s="9"/>
      <c r="H49" s="9"/>
    </row>
    <row r="50" spans="1:13" customFormat="1" x14ac:dyDescent="0.3">
      <c r="A50" s="1" t="s">
        <v>31</v>
      </c>
      <c r="C50" s="9"/>
      <c r="D50" s="9"/>
      <c r="E50" s="9"/>
      <c r="F50" s="9"/>
      <c r="G50" s="9"/>
      <c r="H50" s="9"/>
    </row>
    <row r="51" spans="1:13" customFormat="1" x14ac:dyDescent="0.3">
      <c r="A51" s="11" t="s">
        <v>14</v>
      </c>
      <c r="B51" s="12" t="s">
        <v>1</v>
      </c>
      <c r="C51" s="9"/>
      <c r="D51" s="9"/>
      <c r="E51" s="9"/>
      <c r="F51" s="9"/>
      <c r="G51" s="9"/>
      <c r="H51" s="9"/>
    </row>
    <row r="52" spans="1:13" customFormat="1" ht="21.95" customHeight="1" x14ac:dyDescent="0.3">
      <c r="A52" s="8" t="s">
        <v>21</v>
      </c>
      <c r="B52" s="14" t="s">
        <v>10</v>
      </c>
      <c r="C52" s="14">
        <v>21</v>
      </c>
      <c r="D52" s="14">
        <v>5.08</v>
      </c>
      <c r="E52" s="15">
        <v>5.27</v>
      </c>
      <c r="F52" s="15">
        <f>E52-D52</f>
        <v>0.1899999999999995</v>
      </c>
      <c r="G52" s="16">
        <f>F52*1000</f>
        <v>189.99999999999949</v>
      </c>
      <c r="H52" s="9"/>
      <c r="I52">
        <v>6</v>
      </c>
      <c r="J52">
        <v>5</v>
      </c>
      <c r="K52" s="9">
        <v>4</v>
      </c>
      <c r="L52" s="9">
        <f>I52*10^J52*K52</f>
        <v>2400000</v>
      </c>
      <c r="M52" s="9">
        <f>L52/G52</f>
        <v>12631.578947368454</v>
      </c>
    </row>
    <row r="53" spans="1:13" customFormat="1" ht="21.95" customHeight="1" x14ac:dyDescent="0.3">
      <c r="A53" s="10"/>
      <c r="B53" s="17" t="s">
        <v>11</v>
      </c>
      <c r="C53" s="14">
        <v>22</v>
      </c>
      <c r="D53" s="14">
        <v>4.58</v>
      </c>
      <c r="E53" s="15">
        <v>4.8</v>
      </c>
      <c r="F53" s="15">
        <f>E53-D53</f>
        <v>0.21999999999999975</v>
      </c>
      <c r="G53" s="16">
        <f t="shared" ref="G53:G55" si="21">F53*1000</f>
        <v>219.99999999999974</v>
      </c>
      <c r="H53" s="9"/>
      <c r="I53">
        <v>14</v>
      </c>
      <c r="J53">
        <v>5</v>
      </c>
      <c r="K53" s="9">
        <v>4</v>
      </c>
      <c r="L53" s="9">
        <f t="shared" ref="L53:L55" si="22">I53*10^J53*K53</f>
        <v>5600000</v>
      </c>
      <c r="M53" s="9">
        <f t="shared" ref="M53:M55" si="23">L53/G53</f>
        <v>25454.545454545485</v>
      </c>
    </row>
    <row r="54" spans="1:13" customFormat="1" ht="21.95" customHeight="1" x14ac:dyDescent="0.3">
      <c r="A54" s="10"/>
      <c r="B54" s="17" t="s">
        <v>12</v>
      </c>
      <c r="C54" s="14">
        <v>23</v>
      </c>
      <c r="D54" s="14">
        <v>4.58</v>
      </c>
      <c r="E54" s="15">
        <v>4.8099999999999996</v>
      </c>
      <c r="F54" s="15">
        <f>E54-D54</f>
        <v>0.22999999999999954</v>
      </c>
      <c r="G54" s="16">
        <f t="shared" si="21"/>
        <v>229.99999999999955</v>
      </c>
      <c r="H54" s="9"/>
      <c r="I54">
        <v>4</v>
      </c>
      <c r="J54">
        <v>5</v>
      </c>
      <c r="K54" s="9">
        <v>4</v>
      </c>
      <c r="L54" s="9">
        <f t="shared" si="22"/>
        <v>1600000</v>
      </c>
      <c r="M54" s="9">
        <f t="shared" si="23"/>
        <v>6956.5217391304486</v>
      </c>
    </row>
    <row r="55" spans="1:13" customFormat="1" ht="21.95" customHeight="1" x14ac:dyDescent="0.3">
      <c r="A55" s="10"/>
      <c r="B55" s="17" t="s">
        <v>13</v>
      </c>
      <c r="C55" s="14">
        <v>24</v>
      </c>
      <c r="D55" s="14">
        <v>4.58</v>
      </c>
      <c r="E55" s="15">
        <v>4.82</v>
      </c>
      <c r="F55" s="15">
        <f>E55-D55</f>
        <v>0.24000000000000021</v>
      </c>
      <c r="G55" s="16">
        <f t="shared" si="21"/>
        <v>240.00000000000023</v>
      </c>
      <c r="H55" s="9"/>
      <c r="I55">
        <v>3</v>
      </c>
      <c r="J55">
        <v>5</v>
      </c>
      <c r="K55" s="9">
        <v>4</v>
      </c>
      <c r="L55" s="9">
        <f t="shared" si="22"/>
        <v>1200000</v>
      </c>
      <c r="M55" s="9">
        <f t="shared" si="23"/>
        <v>4999.9999999999955</v>
      </c>
    </row>
    <row r="56" spans="1:13" customFormat="1" ht="21.95" customHeight="1" x14ac:dyDescent="0.3">
      <c r="C56" s="9"/>
      <c r="D56" s="9"/>
      <c r="E56" s="9"/>
      <c r="F56" s="9"/>
      <c r="G56" s="9"/>
      <c r="H56" s="9"/>
    </row>
    <row r="57" spans="1:13" customFormat="1" x14ac:dyDescent="0.3">
      <c r="A57" s="1" t="s">
        <v>32</v>
      </c>
      <c r="C57" s="9"/>
      <c r="D57" s="9"/>
      <c r="E57" s="9"/>
      <c r="F57" s="9"/>
      <c r="G57" s="9"/>
      <c r="H57" s="9"/>
    </row>
    <row r="58" spans="1:13" customFormat="1" x14ac:dyDescent="0.3">
      <c r="A58" s="11" t="s">
        <v>14</v>
      </c>
      <c r="B58" s="12" t="s">
        <v>1</v>
      </c>
      <c r="C58" s="9"/>
      <c r="D58" s="9"/>
      <c r="E58" s="9"/>
      <c r="F58" s="9"/>
      <c r="G58" s="9"/>
      <c r="H58" s="9"/>
    </row>
    <row r="59" spans="1:13" customFormat="1" ht="21.95" customHeight="1" x14ac:dyDescent="0.3">
      <c r="A59" s="8" t="s">
        <v>21</v>
      </c>
      <c r="B59" s="14" t="s">
        <v>10</v>
      </c>
      <c r="C59" s="14">
        <v>29</v>
      </c>
      <c r="D59" s="14">
        <v>4.59</v>
      </c>
      <c r="E59" s="15">
        <v>4.84</v>
      </c>
      <c r="F59" s="15">
        <f>E59-D59</f>
        <v>0.25</v>
      </c>
      <c r="G59" s="16">
        <f>F59*1000</f>
        <v>250</v>
      </c>
      <c r="H59" s="9"/>
      <c r="I59">
        <v>22</v>
      </c>
      <c r="J59">
        <v>5</v>
      </c>
      <c r="K59" s="9">
        <v>4</v>
      </c>
      <c r="L59" s="9">
        <f>I59*10^J59*K59</f>
        <v>8800000</v>
      </c>
      <c r="M59" s="9">
        <f>L59/G59</f>
        <v>35200</v>
      </c>
    </row>
    <row r="60" spans="1:13" customFormat="1" ht="21.95" customHeight="1" x14ac:dyDescent="0.3">
      <c r="A60" s="10"/>
      <c r="B60" s="17" t="s">
        <v>11</v>
      </c>
      <c r="C60" s="14">
        <v>30</v>
      </c>
      <c r="D60" s="14">
        <v>4.5999999999999996</v>
      </c>
      <c r="E60" s="15">
        <v>4.8099999999999996</v>
      </c>
      <c r="F60" s="15">
        <f>E60-D60</f>
        <v>0.20999999999999996</v>
      </c>
      <c r="G60" s="16">
        <f t="shared" ref="G60:G62" si="24">F60*1000</f>
        <v>209.99999999999997</v>
      </c>
      <c r="H60" s="9"/>
      <c r="I60">
        <v>3</v>
      </c>
      <c r="J60">
        <v>5</v>
      </c>
      <c r="K60" s="9">
        <v>4</v>
      </c>
      <c r="L60" s="9">
        <f t="shared" ref="L60:L62" si="25">I60*10^J60*K60</f>
        <v>1200000</v>
      </c>
      <c r="M60" s="9">
        <f t="shared" ref="M60:M62" si="26">L60/G60</f>
        <v>5714.2857142857147</v>
      </c>
    </row>
    <row r="61" spans="1:13" customFormat="1" ht="21.95" customHeight="1" x14ac:dyDescent="0.3">
      <c r="A61" s="10"/>
      <c r="B61" s="17" t="s">
        <v>12</v>
      </c>
      <c r="C61" s="14">
        <v>31</v>
      </c>
      <c r="D61" s="14">
        <v>4.58</v>
      </c>
      <c r="E61" s="15">
        <v>4.84</v>
      </c>
      <c r="F61" s="15">
        <f>E61-D61</f>
        <v>0.25999999999999979</v>
      </c>
      <c r="G61" s="16">
        <f t="shared" si="24"/>
        <v>259.99999999999977</v>
      </c>
      <c r="H61" s="9"/>
      <c r="I61">
        <v>4</v>
      </c>
      <c r="J61">
        <v>4</v>
      </c>
      <c r="K61" s="9">
        <v>4</v>
      </c>
      <c r="L61" s="9">
        <f t="shared" si="25"/>
        <v>160000</v>
      </c>
      <c r="M61" s="9">
        <f t="shared" si="26"/>
        <v>615.38461538461593</v>
      </c>
    </row>
    <row r="62" spans="1:13" customFormat="1" ht="15" customHeight="1" x14ac:dyDescent="0.3">
      <c r="A62" s="10"/>
      <c r="B62" s="17" t="s">
        <v>13</v>
      </c>
      <c r="C62" s="14">
        <v>32</v>
      </c>
      <c r="D62" s="14">
        <v>4.59</v>
      </c>
      <c r="E62" s="15">
        <v>4.8099999999999996</v>
      </c>
      <c r="F62" s="15">
        <f>E62-D62</f>
        <v>0.21999999999999975</v>
      </c>
      <c r="G62" s="16">
        <f t="shared" si="24"/>
        <v>219.99999999999974</v>
      </c>
      <c r="H62" s="9"/>
      <c r="I62">
        <v>7</v>
      </c>
      <c r="J62">
        <v>4</v>
      </c>
      <c r="K62" s="9">
        <v>4</v>
      </c>
      <c r="L62" s="9">
        <f t="shared" si="25"/>
        <v>280000</v>
      </c>
      <c r="M62" s="9">
        <f t="shared" si="26"/>
        <v>1272.7272727272741</v>
      </c>
    </row>
    <row r="63" spans="1:13" customFormat="1" x14ac:dyDescent="0.3">
      <c r="C63" s="9"/>
      <c r="D63" s="9"/>
      <c r="E63" s="9"/>
      <c r="F63" s="9"/>
      <c r="G63" s="9"/>
      <c r="H63" s="9"/>
    </row>
    <row r="64" spans="1:13" customFormat="1" x14ac:dyDescent="0.3">
      <c r="A64" s="1" t="s">
        <v>33</v>
      </c>
      <c r="C64" s="9"/>
      <c r="D64" s="9"/>
      <c r="E64" s="9"/>
      <c r="F64" s="9"/>
      <c r="G64" s="9"/>
      <c r="H64" s="9"/>
    </row>
    <row r="65" spans="1:13" customFormat="1" x14ac:dyDescent="0.3">
      <c r="A65" s="11" t="s">
        <v>14</v>
      </c>
      <c r="B65" s="12" t="s">
        <v>1</v>
      </c>
      <c r="C65" s="9"/>
      <c r="D65" s="9"/>
      <c r="E65" s="9"/>
      <c r="F65" s="9"/>
      <c r="G65" s="9"/>
      <c r="H65" s="9"/>
    </row>
    <row r="66" spans="1:13" customFormat="1" x14ac:dyDescent="0.3">
      <c r="A66" s="8" t="s">
        <v>21</v>
      </c>
      <c r="B66" s="14" t="s">
        <v>10</v>
      </c>
      <c r="C66" s="14">
        <v>37</v>
      </c>
      <c r="D66" s="14">
        <v>4.57</v>
      </c>
      <c r="E66" s="15">
        <v>4.79</v>
      </c>
      <c r="F66" s="15">
        <f>E66-D66</f>
        <v>0.21999999999999975</v>
      </c>
      <c r="G66" s="16">
        <f>F66*1000</f>
        <v>219.99999999999974</v>
      </c>
      <c r="H66" s="9"/>
      <c r="I66">
        <v>10</v>
      </c>
      <c r="J66">
        <v>4</v>
      </c>
      <c r="K66" s="9">
        <v>4</v>
      </c>
      <c r="L66" s="9">
        <f>I66*10^J66*K66</f>
        <v>400000</v>
      </c>
      <c r="M66" s="9">
        <f>L66/G66</f>
        <v>1818.1818181818203</v>
      </c>
    </row>
    <row r="67" spans="1:13" customFormat="1" x14ac:dyDescent="0.3">
      <c r="A67" s="10"/>
      <c r="B67" s="17" t="s">
        <v>11</v>
      </c>
      <c r="C67" s="14">
        <v>38</v>
      </c>
      <c r="D67" s="14">
        <v>4.5999999999999996</v>
      </c>
      <c r="E67" s="15">
        <v>4.8600000000000003</v>
      </c>
      <c r="F67" s="15">
        <f>E67-D67</f>
        <v>0.26000000000000068</v>
      </c>
      <c r="G67" s="16">
        <f t="shared" ref="G67:G69" si="27">F67*1000</f>
        <v>260.00000000000068</v>
      </c>
      <c r="H67" s="9"/>
      <c r="I67">
        <v>16</v>
      </c>
      <c r="J67">
        <v>5</v>
      </c>
      <c r="K67" s="9">
        <v>4</v>
      </c>
      <c r="L67" s="9">
        <f t="shared" ref="L67:L69" si="28">I67*10^J67*K67</f>
        <v>6400000</v>
      </c>
      <c r="M67" s="9">
        <f t="shared" ref="M67:M69" si="29">L67/G67</f>
        <v>24615.384615384552</v>
      </c>
    </row>
    <row r="68" spans="1:13" customFormat="1" x14ac:dyDescent="0.3">
      <c r="A68" s="10"/>
      <c r="B68" s="17" t="s">
        <v>12</v>
      </c>
      <c r="C68" s="14">
        <v>39</v>
      </c>
      <c r="D68" s="14">
        <v>4.57</v>
      </c>
      <c r="E68" s="15">
        <v>4.8099999999999996</v>
      </c>
      <c r="F68" s="15">
        <f>E68-D68</f>
        <v>0.23999999999999932</v>
      </c>
      <c r="G68" s="16">
        <f t="shared" si="27"/>
        <v>239.99999999999932</v>
      </c>
      <c r="I68">
        <v>13</v>
      </c>
      <c r="J68">
        <v>4</v>
      </c>
      <c r="K68" s="9">
        <v>4</v>
      </c>
      <c r="L68" s="9">
        <f t="shared" si="28"/>
        <v>520000</v>
      </c>
      <c r="M68" s="9">
        <f t="shared" si="29"/>
        <v>2166.6666666666729</v>
      </c>
    </row>
    <row r="69" spans="1:13" customFormat="1" x14ac:dyDescent="0.3">
      <c r="A69" s="10"/>
      <c r="B69" s="17" t="s">
        <v>13</v>
      </c>
      <c r="C69" s="14">
        <v>40</v>
      </c>
      <c r="D69" s="14">
        <v>4.5999999999999996</v>
      </c>
      <c r="E69" s="15">
        <v>4.8499999999999996</v>
      </c>
      <c r="F69" s="15">
        <f>E69-D69</f>
        <v>0.25</v>
      </c>
      <c r="G69" s="16">
        <f t="shared" si="27"/>
        <v>250</v>
      </c>
      <c r="I69">
        <v>12</v>
      </c>
      <c r="J69">
        <v>2</v>
      </c>
      <c r="K69" s="9">
        <v>4</v>
      </c>
      <c r="L69" s="9">
        <f t="shared" si="28"/>
        <v>4800</v>
      </c>
      <c r="M69" s="9">
        <f t="shared" si="29"/>
        <v>19.2</v>
      </c>
    </row>
    <row r="70" spans="1:13" customFormat="1" ht="15" x14ac:dyDescent="0.25"/>
    <row r="71" spans="1:13" customFormat="1" x14ac:dyDescent="0.3">
      <c r="C71" s="9"/>
      <c r="D71" s="9"/>
      <c r="E71" s="9"/>
      <c r="F71" s="9"/>
      <c r="G71" s="9"/>
      <c r="H71" s="9"/>
    </row>
    <row r="72" spans="1:13" customFormat="1" x14ac:dyDescent="0.3">
      <c r="C72" s="9"/>
      <c r="D72" s="9"/>
      <c r="E72" s="9"/>
      <c r="F72" s="9"/>
      <c r="G72" s="9"/>
      <c r="H72" s="9"/>
    </row>
    <row r="73" spans="1:13" x14ac:dyDescent="0.3">
      <c r="A73"/>
      <c r="B73"/>
    </row>
    <row r="74" spans="1:13" x14ac:dyDescent="0.3">
      <c r="A74"/>
      <c r="B74"/>
    </row>
    <row r="75" spans="1:13" x14ac:dyDescent="0.3">
      <c r="A75"/>
      <c r="B75"/>
    </row>
    <row r="76" spans="1:13" x14ac:dyDescent="0.3">
      <c r="A76"/>
      <c r="B76"/>
    </row>
    <row r="77" spans="1:13" x14ac:dyDescent="0.3">
      <c r="A77"/>
      <c r="B7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Experiment 1</vt:lpstr>
      <vt:lpstr>Experiment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Rute Pinto</dc:creator>
  <cp:lastModifiedBy>Massimo Palmarini</cp:lastModifiedBy>
  <dcterms:created xsi:type="dcterms:W3CDTF">2015-06-05T18:17:20Z</dcterms:created>
  <dcterms:modified xsi:type="dcterms:W3CDTF">2023-05-05T13:29:12Z</dcterms:modified>
</cp:coreProperties>
</file>