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Source Data\"/>
    </mc:Choice>
  </mc:AlternateContent>
  <bookViews>
    <workbookView xWindow="-120" yWindow="-120" windowWidth="29040" windowHeight="17640" activeTab="1"/>
  </bookViews>
  <sheets>
    <sheet name="Fig. 1 b_Survivor" sheetId="5" r:id="rId1"/>
    <sheet name="Fig. 1 c_thigh CFU" sheetId="1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2" l="1"/>
  <c r="F9" i="12"/>
  <c r="F10" i="12"/>
  <c r="F11" i="12"/>
  <c r="F12" i="12"/>
  <c r="F13" i="12"/>
  <c r="F14" i="12"/>
  <c r="F15" i="12"/>
  <c r="F16" i="12"/>
  <c r="F20" i="12"/>
  <c r="F21" i="12"/>
  <c r="F22" i="12"/>
  <c r="F23" i="12"/>
  <c r="F24" i="12"/>
  <c r="F25" i="12"/>
  <c r="F26" i="12"/>
  <c r="F27" i="12"/>
  <c r="F32" i="12"/>
  <c r="F33" i="12"/>
  <c r="F34" i="12"/>
  <c r="F35" i="12"/>
  <c r="F36" i="12"/>
  <c r="F37" i="12"/>
  <c r="F38" i="12"/>
  <c r="F39" i="12"/>
  <c r="F44" i="12"/>
  <c r="F45" i="12"/>
  <c r="F46" i="12"/>
  <c r="F47" i="12"/>
  <c r="F48" i="12"/>
  <c r="F49" i="12"/>
  <c r="F50" i="12"/>
  <c r="F51" i="12"/>
  <c r="F56" i="12"/>
  <c r="F57" i="12"/>
  <c r="F58" i="12"/>
  <c r="F59" i="12"/>
  <c r="F60" i="12"/>
  <c r="F61" i="12"/>
  <c r="F62" i="12"/>
  <c r="F63" i="12"/>
  <c r="F68" i="12"/>
  <c r="F69" i="12"/>
  <c r="F70" i="12"/>
  <c r="F71" i="12"/>
  <c r="F72" i="12"/>
  <c r="F73" i="12"/>
  <c r="F74" i="12"/>
  <c r="F75" i="12"/>
  <c r="F80" i="12"/>
  <c r="F81" i="12"/>
  <c r="F82" i="12"/>
  <c r="F83" i="12"/>
  <c r="F84" i="12"/>
  <c r="F85" i="12"/>
  <c r="F86" i="12"/>
  <c r="F87" i="12"/>
  <c r="F92" i="12"/>
  <c r="F93" i="12"/>
  <c r="F94" i="12"/>
  <c r="F95" i="12"/>
  <c r="F96" i="12"/>
  <c r="F97" i="12"/>
  <c r="F98" i="12"/>
  <c r="F99" i="12"/>
  <c r="F53" i="12" l="1"/>
  <c r="F41" i="12"/>
  <c r="F101" i="12"/>
  <c r="F90" i="12"/>
  <c r="F91" i="12" s="1"/>
  <c r="F54" i="12"/>
  <c r="F55" i="12" s="1"/>
  <c r="F42" i="12"/>
  <c r="F43" i="12" s="1"/>
  <c r="F30" i="12"/>
  <c r="F31" i="12" s="1"/>
  <c r="F102" i="12"/>
  <c r="F103" i="12" s="1"/>
  <c r="F65" i="12"/>
  <c r="F29" i="12"/>
  <c r="H53" i="12" s="1"/>
  <c r="F77" i="12"/>
  <c r="F17" i="12"/>
  <c r="G53" i="12" s="1"/>
  <c r="F66" i="12"/>
  <c r="F67" i="12" s="1"/>
  <c r="F78" i="12"/>
  <c r="F79" i="12" s="1"/>
  <c r="F18" i="12"/>
  <c r="F19" i="12" s="1"/>
  <c r="F89" i="12"/>
  <c r="H65" i="12" l="1"/>
  <c r="G41" i="12"/>
  <c r="H77" i="12"/>
  <c r="G77" i="12"/>
  <c r="G29" i="12"/>
  <c r="G65" i="12"/>
  <c r="H101" i="12"/>
  <c r="H41" i="12"/>
  <c r="G101" i="12"/>
  <c r="G89" i="12"/>
  <c r="H89" i="12"/>
</calcChain>
</file>

<file path=xl/sharedStrings.xml><?xml version="1.0" encoding="utf-8"?>
<sst xmlns="http://schemas.openxmlformats.org/spreadsheetml/2006/main" count="122" uniqueCount="51">
  <si>
    <t>Mouse ID</t>
  </si>
  <si>
    <t>Survivors</t>
  </si>
  <si>
    <t>MCP 0.3</t>
  </si>
  <si>
    <t>02/02/2016*</t>
  </si>
  <si>
    <t>MCP 1</t>
  </si>
  <si>
    <t>MCP 0.1</t>
  </si>
  <si>
    <t>MCP 0.03</t>
  </si>
  <si>
    <t>MCP 0.01</t>
  </si>
  <si>
    <t>Bacterial strain</t>
  </si>
  <si>
    <t>VDD3948</t>
  </si>
  <si>
    <t>Treatment</t>
  </si>
  <si>
    <t>Vehicle</t>
  </si>
  <si>
    <t xml:space="preserve">Vehicle </t>
  </si>
  <si>
    <t>Meropenem 80</t>
  </si>
  <si>
    <t>Treatment (mg/kg)</t>
  </si>
  <si>
    <t>limit of detection</t>
  </si>
  <si>
    <t>sem</t>
  </si>
  <si>
    <t>sd</t>
  </si>
  <si>
    <t>average</t>
  </si>
  <si>
    <t>MERO @ 100mg</t>
  </si>
  <si>
    <t>delta 24 hr</t>
  </si>
  <si>
    <t>delta 2 hr</t>
  </si>
  <si>
    <t>MCP 3</t>
  </si>
  <si>
    <t>MCP 10</t>
  </si>
  <si>
    <t>MCP 30</t>
  </si>
  <si>
    <t>MRP 100</t>
  </si>
  <si>
    <t>-2</t>
  </si>
  <si>
    <t>Start therapy</t>
  </si>
  <si>
    <t>(vs. veh 2hrs)</t>
  </si>
  <si>
    <t>(hrs)</t>
  </si>
  <si>
    <t>(mg/kg)</t>
  </si>
  <si>
    <t xml:space="preserve">Δ log </t>
  </si>
  <si>
    <t>log CFU/thigh</t>
  </si>
  <si>
    <t xml:space="preserve">N. Survivors </t>
  </si>
  <si>
    <t>Time point</t>
  </si>
  <si>
    <t>N/A (Start therapy)</t>
  </si>
  <si>
    <t>CFU/thigh</t>
  </si>
  <si>
    <t>Samples</t>
  </si>
  <si>
    <t>Timepoint</t>
  </si>
  <si>
    <t>Group</t>
  </si>
  <si>
    <t>A.b. APV00535</t>
  </si>
  <si>
    <t>Challenge (CFU/thigh)</t>
  </si>
  <si>
    <t>Challenge (CFU/mL)</t>
  </si>
  <si>
    <t>VDD4935</t>
  </si>
  <si>
    <r>
      <t xml:space="preserve">ED50 determination of MCP RO7075573 in a murine septicaemia model induced by MDR A. </t>
    </r>
    <r>
      <rPr>
        <b/>
        <i/>
        <sz val="11"/>
        <color theme="1"/>
        <rFont val="Times New Roman"/>
        <family val="1"/>
      </rPr>
      <t>baumannii</t>
    </r>
    <r>
      <rPr>
        <b/>
        <sz val="11"/>
        <color theme="1"/>
        <rFont val="Times New Roman"/>
        <family val="1"/>
      </rPr>
      <t xml:space="preserve"> APV00535 (ACC00535)</t>
    </r>
  </si>
  <si>
    <t>MCP @ 30mg</t>
  </si>
  <si>
    <t>MCP @ 10mg</t>
  </si>
  <si>
    <t>MCP @ 3mg</t>
  </si>
  <si>
    <t>MCP @ 1mg</t>
  </si>
  <si>
    <t>MCP @ 0.3mg</t>
  </si>
  <si>
    <t>Efficacy of MCP RO7075573 in a thigh model Induced by A. baumannii ACC00535 (APV00535)  in Neutropenic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</si>
</sst>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4F81B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vertical="center"/>
    </xf>
    <xf numFmtId="17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6" borderId="0" xfId="0" applyFont="1" applyFill="1"/>
    <xf numFmtId="2" fontId="6" fillId="3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4" fillId="0" borderId="0" xfId="0" applyNumberFormat="1" applyFont="1"/>
    <xf numFmtId="2" fontId="8" fillId="3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1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/>
    </xf>
    <xf numFmtId="11" fontId="6" fillId="6" borderId="1" xfId="0" applyNumberFormat="1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wrapText="1" readingOrder="1"/>
    </xf>
    <xf numFmtId="0" fontId="9" fillId="7" borderId="11" xfId="0" applyFont="1" applyFill="1" applyBorder="1" applyAlignment="1">
      <alignment horizontal="center" vertical="center" wrapText="1" readingOrder="1"/>
    </xf>
    <xf numFmtId="0" fontId="10" fillId="7" borderId="1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wrapText="1" readingOrder="1"/>
    </xf>
    <xf numFmtId="0" fontId="9" fillId="8" borderId="11" xfId="0" applyFont="1" applyFill="1" applyBorder="1" applyAlignment="1">
      <alignment horizontal="center" vertical="center" wrapText="1" readingOrder="1"/>
    </xf>
    <xf numFmtId="0" fontId="10" fillId="8" borderId="11" xfId="0" applyFont="1" applyFill="1" applyBorder="1" applyAlignment="1">
      <alignment horizontal="center" vertical="center" wrapText="1" readingOrder="1"/>
    </xf>
    <xf numFmtId="2" fontId="9" fillId="7" borderId="11" xfId="0" applyNumberFormat="1" applyFont="1" applyFill="1" applyBorder="1" applyAlignment="1">
      <alignment horizontal="center" wrapText="1" readingOrder="1"/>
    </xf>
    <xf numFmtId="0" fontId="9" fillId="7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 readingOrder="1"/>
    </xf>
    <xf numFmtId="49" fontId="10" fillId="8" borderId="12" xfId="0" applyNumberFormat="1" applyFont="1" applyFill="1" applyBorder="1" applyAlignment="1">
      <alignment horizontal="center" vertical="center" wrapText="1" readingOrder="1"/>
    </xf>
    <xf numFmtId="0" fontId="11" fillId="9" borderId="13" xfId="0" applyFont="1" applyFill="1" applyBorder="1" applyAlignment="1">
      <alignment horizontal="center" vertical="center" wrapText="1" readingOrder="1"/>
    </xf>
    <xf numFmtId="0" fontId="11" fillId="9" borderId="14" xfId="0" applyFont="1" applyFill="1" applyBorder="1" applyAlignment="1">
      <alignment horizontal="center" vertical="center" wrapText="1" readingOrder="1"/>
    </xf>
    <xf numFmtId="2" fontId="6" fillId="0" borderId="5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1" fontId="6" fillId="0" borderId="0" xfId="0" applyNumberFormat="1" applyFont="1"/>
    <xf numFmtId="0" fontId="6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1" fillId="9" borderId="14" xfId="0" applyFont="1" applyFill="1" applyBorder="1" applyAlignment="1">
      <alignment horizontal="center" vertical="center" wrapText="1" readingOrder="1"/>
    </xf>
    <xf numFmtId="0" fontId="11" fillId="9" borderId="13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  <color rgb="FF66FF66"/>
      <color rgb="FF339966"/>
      <color rgb="FF339933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E7A-41C3-B5BC-73E5FAC0AF67}"/>
            </c:ext>
          </c:extLst>
        </c:ser>
        <c:ser>
          <c:idx val="1"/>
          <c:order val="1"/>
          <c:spPr>
            <a:ln w="19050">
              <a:solidFill>
                <a:schemeClr val="accent2">
                  <a:lumMod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E7A-41C3-B5BC-73E5FAC0AF67}"/>
            </c:ext>
          </c:extLst>
        </c:ser>
        <c:ser>
          <c:idx val="2"/>
          <c:order val="2"/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E7A-41C3-B5BC-73E5FAC0AF67}"/>
            </c:ext>
          </c:extLst>
        </c:ser>
        <c:ser>
          <c:idx val="3"/>
          <c:order val="3"/>
          <c:spPr>
            <a:ln w="2222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E7A-41C3-B5BC-73E5FAC0AF67}"/>
            </c:ext>
          </c:extLst>
        </c:ser>
        <c:ser>
          <c:idx val="4"/>
          <c:order val="4"/>
          <c:spPr>
            <a:ln w="22225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CE7A-41C3-B5BC-73E5FAC0AF67}"/>
            </c:ext>
          </c:extLst>
        </c:ser>
        <c:ser>
          <c:idx val="5"/>
          <c:order val="5"/>
          <c:spPr>
            <a:ln w="22225">
              <a:solidFill>
                <a:schemeClr val="accent2">
                  <a:lumMod val="20000"/>
                  <a:lumOff val="8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CE7A-41C3-B5BC-73E5FAC0A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07136"/>
        <c:axId val="86913792"/>
      </c:lineChart>
      <c:catAx>
        <c:axId val="8690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Hours post infection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913792"/>
        <c:crossesAt val="0"/>
        <c:auto val="1"/>
        <c:lblAlgn val="ctr"/>
        <c:lblOffset val="100"/>
        <c:noMultiLvlLbl val="0"/>
      </c:catAx>
      <c:valAx>
        <c:axId val="86913792"/>
        <c:scaling>
          <c:orientation val="minMax"/>
          <c:max val="15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start weight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907136"/>
        <c:crosses val="autoZero"/>
        <c:crossBetween val="midCat"/>
        <c:majorUnit val="25"/>
      </c:valAx>
    </c:plotArea>
    <c:legend>
      <c:legendPos val="r"/>
      <c:layout>
        <c:manualLayout>
          <c:xMode val="edge"/>
          <c:yMode val="edge"/>
          <c:x val="0.80982945598461464"/>
          <c:y val="2.2901222604163482E-2"/>
          <c:w val="0.19017054401538569"/>
          <c:h val="0.46953432391481204"/>
        </c:manualLayout>
      </c:layout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de-DE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680-4714-8006-8D3B3210E16D}"/>
            </c:ext>
          </c:extLst>
        </c:ser>
        <c:ser>
          <c:idx val="1"/>
          <c:order val="1"/>
          <c:spPr>
            <a:ln w="19050">
              <a:solidFill>
                <a:schemeClr val="accent2">
                  <a:lumMod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680-4714-8006-8D3B3210E16D}"/>
            </c:ext>
          </c:extLst>
        </c:ser>
        <c:ser>
          <c:idx val="2"/>
          <c:order val="2"/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680-4714-8006-8D3B3210E16D}"/>
            </c:ext>
          </c:extLst>
        </c:ser>
        <c:ser>
          <c:idx val="3"/>
          <c:order val="3"/>
          <c:spPr>
            <a:ln w="2222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680-4714-8006-8D3B3210E16D}"/>
            </c:ext>
          </c:extLst>
        </c:ser>
        <c:ser>
          <c:idx val="4"/>
          <c:order val="4"/>
          <c:spPr>
            <a:ln w="22225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2680-4714-8006-8D3B3210E16D}"/>
            </c:ext>
          </c:extLst>
        </c:ser>
        <c:ser>
          <c:idx val="5"/>
          <c:order val="5"/>
          <c:spPr>
            <a:ln w="22225">
              <a:solidFill>
                <a:schemeClr val="accent2">
                  <a:lumMod val="20000"/>
                  <a:lumOff val="8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2680-4714-8006-8D3B3210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64480"/>
        <c:axId val="86975232"/>
      </c:lineChart>
      <c:catAx>
        <c:axId val="8696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Hours post infection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975232"/>
        <c:crossesAt val="0"/>
        <c:auto val="1"/>
        <c:lblAlgn val="ctr"/>
        <c:lblOffset val="100"/>
        <c:noMultiLvlLbl val="0"/>
      </c:catAx>
      <c:valAx>
        <c:axId val="86975232"/>
        <c:scaling>
          <c:orientation val="minMax"/>
          <c:max val="15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start weight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964480"/>
        <c:crosses val="autoZero"/>
        <c:crossBetween val="midCat"/>
        <c:majorUnit val="25"/>
      </c:valAx>
    </c:plotArea>
    <c:legend>
      <c:legendPos val="r"/>
      <c:layout>
        <c:manualLayout>
          <c:xMode val="edge"/>
          <c:yMode val="edge"/>
          <c:x val="0.80982945598461464"/>
          <c:y val="2.2901222604163482E-2"/>
          <c:w val="0.19017054401538569"/>
          <c:h val="0.46953432391481204"/>
        </c:manualLayout>
      </c:layout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de-DE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1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chemeClr val="tx1"/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C80-4B33-9C7A-3F5A66822E06}"/>
            </c:ext>
          </c:extLst>
        </c:ser>
        <c:ser>
          <c:idx val="1"/>
          <c:order val="1"/>
          <c:spPr>
            <a:ln w="19050">
              <a:solidFill>
                <a:schemeClr val="accent2">
                  <a:lumMod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C80-4B33-9C7A-3F5A66822E06}"/>
            </c:ext>
          </c:extLst>
        </c:ser>
        <c:ser>
          <c:idx val="2"/>
          <c:order val="2"/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C80-4B33-9C7A-3F5A66822E06}"/>
            </c:ext>
          </c:extLst>
        </c:ser>
        <c:ser>
          <c:idx val="3"/>
          <c:order val="3"/>
          <c:spPr>
            <a:ln w="2222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C80-4B33-9C7A-3F5A66822E06}"/>
            </c:ext>
          </c:extLst>
        </c:ser>
        <c:ser>
          <c:idx val="4"/>
          <c:order val="4"/>
          <c:spPr>
            <a:ln w="22225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6C80-4B33-9C7A-3F5A66822E06}"/>
            </c:ext>
          </c:extLst>
        </c:ser>
        <c:ser>
          <c:idx val="5"/>
          <c:order val="5"/>
          <c:spPr>
            <a:ln w="22225">
              <a:solidFill>
                <a:schemeClr val="accent2">
                  <a:lumMod val="20000"/>
                  <a:lumOff val="80000"/>
                </a:schemeClr>
              </a:solidFill>
            </a:ln>
          </c:spPr>
          <c:marker>
            <c:symbol val="squar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20000"/>
                    <a:lumOff val="80000"/>
                  </a:schemeClr>
                </a:solidFill>
              </a:ln>
            </c:spPr>
          </c:marker>
          <c:val>
            <c:numRef>
              <c:f>'Raw data -BW'!#REF!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'Raw data -BW'!#REF!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6C80-4B33-9C7A-3F5A66822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19904"/>
        <c:axId val="87022208"/>
      </c:lineChart>
      <c:catAx>
        <c:axId val="8701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Hours post infection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022208"/>
        <c:crossesAt val="0"/>
        <c:auto val="1"/>
        <c:lblAlgn val="ctr"/>
        <c:lblOffset val="100"/>
        <c:noMultiLvlLbl val="0"/>
      </c:catAx>
      <c:valAx>
        <c:axId val="87022208"/>
        <c:scaling>
          <c:orientation val="minMax"/>
          <c:max val="15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start weight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019904"/>
        <c:crosses val="autoZero"/>
        <c:crossBetween val="midCat"/>
        <c:majorUnit val="25"/>
      </c:valAx>
    </c:plotArea>
    <c:legend>
      <c:legendPos val="r"/>
      <c:layout>
        <c:manualLayout>
          <c:xMode val="edge"/>
          <c:yMode val="edge"/>
          <c:x val="0.80982945598461464"/>
          <c:y val="2.2901222604163482E-2"/>
          <c:w val="0.19017054401538569"/>
          <c:h val="0.46953432391481204"/>
        </c:manualLayout>
      </c:layout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de-DE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547688</xdr:colOff>
      <xdr:row>40</xdr:row>
      <xdr:rowOff>0</xdr:rowOff>
    </xdr:from>
    <xdr:to>
      <xdr:col>4</xdr:col>
      <xdr:colOff>0</xdr:colOff>
      <xdr:row>40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547688</xdr:colOff>
      <xdr:row>40</xdr:row>
      <xdr:rowOff>0</xdr:rowOff>
    </xdr:from>
    <xdr:to>
      <xdr:col>4</xdr:col>
      <xdr:colOff>0</xdr:colOff>
      <xdr:row>40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547688</xdr:colOff>
      <xdr:row>40</xdr:row>
      <xdr:rowOff>0</xdr:rowOff>
    </xdr:from>
    <xdr:to>
      <xdr:col>4</xdr:col>
      <xdr:colOff>0</xdr:colOff>
      <xdr:row>40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7"/>
  <sheetViews>
    <sheetView zoomScale="80" zoomScaleNormal="80" workbookViewId="0">
      <selection activeCell="I22" sqref="I22"/>
    </sheetView>
  </sheetViews>
  <sheetFormatPr defaultColWidth="9.1796875" defaultRowHeight="14" x14ac:dyDescent="0.3"/>
  <cols>
    <col min="1" max="1" width="9.1796875" style="1"/>
    <col min="2" max="2" width="10.26953125" style="1" bestFit="1" customWidth="1"/>
    <col min="3" max="3" width="20.1796875" style="1" bestFit="1" customWidth="1"/>
    <col min="4" max="4" width="12.453125" style="1" customWidth="1"/>
    <col min="5" max="5" width="11.54296875" style="1" bestFit="1" customWidth="1"/>
    <col min="6" max="8" width="10.81640625" style="1" bestFit="1" customWidth="1"/>
    <col min="9" max="9" width="58.54296875" style="1" customWidth="1"/>
    <col min="10" max="10" width="9.1796875" style="1"/>
    <col min="11" max="11" width="10.7265625" style="1" bestFit="1" customWidth="1"/>
    <col min="12" max="12" width="10.81640625" style="1" bestFit="1" customWidth="1"/>
    <col min="13" max="13" width="11.54296875" style="1" bestFit="1" customWidth="1"/>
    <col min="14" max="17" width="10.81640625" style="1" bestFit="1" customWidth="1"/>
    <col min="18" max="16384" width="9.1796875" style="1"/>
  </cols>
  <sheetData>
    <row r="1" spans="2:16" x14ac:dyDescent="0.3">
      <c r="C1" s="14"/>
      <c r="D1" s="68" t="s">
        <v>44</v>
      </c>
      <c r="E1" s="68"/>
      <c r="F1" s="68"/>
      <c r="G1" s="68"/>
      <c r="H1" s="68"/>
      <c r="I1" s="68"/>
    </row>
    <row r="2" spans="2:16" x14ac:dyDescent="0.3">
      <c r="C2" s="14"/>
      <c r="D2" s="63" t="s">
        <v>9</v>
      </c>
      <c r="E2" s="16"/>
      <c r="F2" s="17"/>
      <c r="G2" s="17"/>
      <c r="H2" s="17"/>
      <c r="I2" s="17"/>
    </row>
    <row r="3" spans="2:16" x14ac:dyDescent="0.3">
      <c r="C3" s="14"/>
      <c r="D3" s="15"/>
      <c r="E3" s="16"/>
      <c r="F3" s="17"/>
      <c r="G3" s="17"/>
      <c r="H3" s="17"/>
      <c r="I3" s="17"/>
    </row>
    <row r="4" spans="2:16" x14ac:dyDescent="0.3">
      <c r="D4" s="5"/>
    </row>
    <row r="6" spans="2:16" ht="18" x14ac:dyDescent="0.4">
      <c r="D6" s="64" t="s">
        <v>1</v>
      </c>
      <c r="E6" s="64"/>
      <c r="F6" s="64"/>
      <c r="G6" s="64"/>
      <c r="H6" s="64"/>
      <c r="I6" s="8"/>
      <c r="L6" s="64"/>
      <c r="M6" s="64"/>
      <c r="N6" s="64"/>
      <c r="O6" s="64"/>
      <c r="P6" s="64"/>
    </row>
    <row r="7" spans="2:16" x14ac:dyDescent="0.3">
      <c r="B7" s="3" t="s">
        <v>0</v>
      </c>
      <c r="C7" s="3" t="s">
        <v>14</v>
      </c>
      <c r="D7" s="4">
        <v>42402</v>
      </c>
      <c r="E7" s="4">
        <v>42403</v>
      </c>
      <c r="F7" s="4">
        <v>42404</v>
      </c>
      <c r="G7" s="4">
        <v>42405</v>
      </c>
      <c r="H7" s="4">
        <v>42408</v>
      </c>
      <c r="L7" s="4" t="s">
        <v>3</v>
      </c>
      <c r="M7" s="4">
        <v>42403</v>
      </c>
      <c r="N7" s="4">
        <v>42404</v>
      </c>
      <c r="O7" s="4">
        <v>42405</v>
      </c>
      <c r="P7" s="4">
        <v>42408</v>
      </c>
    </row>
    <row r="8" spans="2:16" x14ac:dyDescent="0.3">
      <c r="B8" s="2">
        <v>1</v>
      </c>
      <c r="C8" s="65" t="s">
        <v>11</v>
      </c>
      <c r="D8" s="11"/>
      <c r="E8" s="10">
        <v>1</v>
      </c>
      <c r="F8" s="10"/>
      <c r="G8" s="10"/>
      <c r="H8" s="10"/>
      <c r="I8" s="7"/>
      <c r="J8" s="2">
        <v>21</v>
      </c>
      <c r="K8" s="13" t="s">
        <v>4</v>
      </c>
      <c r="L8" s="10"/>
      <c r="M8" s="10"/>
      <c r="N8" s="10"/>
      <c r="O8" s="10"/>
      <c r="P8" s="10"/>
    </row>
    <row r="9" spans="2:16" x14ac:dyDescent="0.3">
      <c r="B9" s="2">
        <v>2</v>
      </c>
      <c r="C9" s="66"/>
      <c r="D9" s="11"/>
      <c r="E9" s="10">
        <v>1</v>
      </c>
      <c r="F9" s="10"/>
      <c r="G9" s="10"/>
      <c r="H9" s="10"/>
      <c r="I9" s="7"/>
      <c r="J9" s="2">
        <v>22</v>
      </c>
      <c r="K9" s="13" t="s">
        <v>4</v>
      </c>
      <c r="L9" s="10"/>
      <c r="M9" s="10"/>
      <c r="N9" s="10"/>
      <c r="O9" s="10"/>
      <c r="P9" s="10"/>
    </row>
    <row r="10" spans="2:16" x14ac:dyDescent="0.3">
      <c r="B10" s="2">
        <v>3</v>
      </c>
      <c r="C10" s="66"/>
      <c r="D10" s="11"/>
      <c r="E10" s="10">
        <v>1</v>
      </c>
      <c r="F10" s="10"/>
      <c r="G10" s="10"/>
      <c r="H10" s="10"/>
      <c r="I10" s="7"/>
      <c r="J10" s="2">
        <v>23</v>
      </c>
      <c r="K10" s="13" t="s">
        <v>4</v>
      </c>
      <c r="L10" s="10"/>
      <c r="M10" s="10"/>
      <c r="N10" s="10"/>
      <c r="O10" s="10"/>
      <c r="P10" s="10"/>
    </row>
    <row r="11" spans="2:16" x14ac:dyDescent="0.3">
      <c r="B11" s="2">
        <v>4</v>
      </c>
      <c r="C11" s="66"/>
      <c r="D11" s="11"/>
      <c r="E11" s="10">
        <v>1</v>
      </c>
      <c r="F11" s="10"/>
      <c r="G11" s="10"/>
      <c r="H11" s="10"/>
      <c r="I11" s="7"/>
      <c r="J11" s="2">
        <v>24</v>
      </c>
      <c r="K11" s="13" t="s">
        <v>4</v>
      </c>
      <c r="L11" s="10"/>
      <c r="M11" s="10"/>
      <c r="N11" s="10"/>
      <c r="O11" s="10"/>
      <c r="P11" s="10"/>
    </row>
    <row r="12" spans="2:16" x14ac:dyDescent="0.3">
      <c r="B12" s="2">
        <v>5</v>
      </c>
      <c r="C12" s="66"/>
      <c r="D12" s="11"/>
      <c r="E12" s="10">
        <v>1</v>
      </c>
      <c r="F12" s="10"/>
      <c r="G12" s="10"/>
      <c r="H12" s="10"/>
      <c r="I12" s="7"/>
      <c r="J12" s="2">
        <v>25</v>
      </c>
      <c r="K12" s="13" t="s">
        <v>4</v>
      </c>
      <c r="L12" s="10"/>
      <c r="M12" s="10"/>
      <c r="N12" s="10"/>
      <c r="O12" s="10"/>
      <c r="P12" s="10"/>
    </row>
    <row r="13" spans="2:16" x14ac:dyDescent="0.3">
      <c r="B13" s="2">
        <v>6</v>
      </c>
      <c r="C13" s="66"/>
      <c r="D13" s="11"/>
      <c r="E13" s="10">
        <v>1</v>
      </c>
      <c r="F13" s="10"/>
      <c r="G13" s="10"/>
      <c r="H13" s="10"/>
      <c r="I13" s="7"/>
      <c r="J13" s="2">
        <v>26</v>
      </c>
      <c r="K13" s="13" t="s">
        <v>4</v>
      </c>
      <c r="L13" s="10"/>
      <c r="M13" s="10"/>
      <c r="N13" s="10"/>
      <c r="O13" s="10"/>
      <c r="P13" s="10"/>
    </row>
    <row r="14" spans="2:16" x14ac:dyDescent="0.3">
      <c r="B14" s="2">
        <v>7</v>
      </c>
      <c r="C14" s="66"/>
      <c r="D14" s="11"/>
      <c r="E14" s="10">
        <v>1</v>
      </c>
      <c r="F14" s="10"/>
      <c r="G14" s="10"/>
      <c r="H14" s="10"/>
      <c r="I14" s="7"/>
      <c r="J14" s="2">
        <v>27</v>
      </c>
      <c r="K14" s="13" t="s">
        <v>4</v>
      </c>
      <c r="L14" s="10"/>
      <c r="M14" s="10"/>
      <c r="N14" s="10"/>
      <c r="O14" s="10"/>
      <c r="P14" s="10"/>
    </row>
    <row r="15" spans="2:16" x14ac:dyDescent="0.3">
      <c r="B15" s="2">
        <v>8</v>
      </c>
      <c r="C15" s="66"/>
      <c r="D15" s="11"/>
      <c r="E15" s="10">
        <v>1</v>
      </c>
      <c r="F15" s="10"/>
      <c r="G15" s="10"/>
      <c r="H15" s="10"/>
      <c r="I15" s="7"/>
      <c r="J15" s="2">
        <v>28</v>
      </c>
      <c r="K15" s="13" t="s">
        <v>4</v>
      </c>
      <c r="L15" s="10"/>
      <c r="M15" s="10"/>
      <c r="N15" s="10"/>
      <c r="O15" s="10"/>
      <c r="P15" s="10"/>
    </row>
    <row r="16" spans="2:16" x14ac:dyDescent="0.3">
      <c r="B16" s="2">
        <v>9</v>
      </c>
      <c r="C16" s="66"/>
      <c r="D16" s="11"/>
      <c r="E16" s="10">
        <v>1</v>
      </c>
      <c r="F16" s="10"/>
      <c r="G16" s="10"/>
      <c r="H16" s="10"/>
      <c r="I16" s="7"/>
      <c r="J16" s="2">
        <v>29</v>
      </c>
      <c r="K16" s="13" t="s">
        <v>4</v>
      </c>
      <c r="L16" s="10"/>
      <c r="M16" s="10"/>
      <c r="N16" s="10"/>
      <c r="O16" s="10"/>
      <c r="P16" s="10"/>
    </row>
    <row r="17" spans="2:16" x14ac:dyDescent="0.3">
      <c r="B17" s="2">
        <v>10</v>
      </c>
      <c r="C17" s="67"/>
      <c r="D17" s="11"/>
      <c r="E17" s="10">
        <v>1</v>
      </c>
      <c r="F17" s="10"/>
      <c r="G17" s="10"/>
      <c r="H17" s="10"/>
      <c r="I17" s="7"/>
      <c r="J17" s="2">
        <v>30</v>
      </c>
      <c r="K17" s="13" t="s">
        <v>4</v>
      </c>
      <c r="L17" s="10"/>
      <c r="M17" s="10"/>
      <c r="N17" s="10"/>
      <c r="O17" s="10"/>
      <c r="P17" s="10"/>
    </row>
    <row r="18" spans="2:16" x14ac:dyDescent="0.3">
      <c r="B18" s="2">
        <v>11</v>
      </c>
      <c r="C18" s="65" t="s">
        <v>13</v>
      </c>
      <c r="D18" s="11"/>
      <c r="E18" s="9">
        <v>1</v>
      </c>
      <c r="F18" s="10"/>
      <c r="G18" s="10"/>
      <c r="H18" s="10"/>
      <c r="I18" s="7"/>
      <c r="J18" s="2">
        <v>31</v>
      </c>
      <c r="K18" s="13" t="s">
        <v>2</v>
      </c>
      <c r="L18" s="10"/>
      <c r="M18" s="10"/>
      <c r="N18" s="10"/>
      <c r="O18" s="10"/>
      <c r="P18" s="10"/>
    </row>
    <row r="19" spans="2:16" x14ac:dyDescent="0.3">
      <c r="B19" s="2">
        <v>12</v>
      </c>
      <c r="C19" s="66"/>
      <c r="D19" s="11"/>
      <c r="E19" s="9">
        <v>1</v>
      </c>
      <c r="F19" s="10"/>
      <c r="G19" s="10"/>
      <c r="H19" s="10"/>
      <c r="I19" s="7"/>
      <c r="J19" s="2">
        <v>32</v>
      </c>
      <c r="K19" s="13" t="s">
        <v>2</v>
      </c>
      <c r="L19" s="10"/>
      <c r="M19" s="10"/>
      <c r="N19" s="10"/>
      <c r="O19" s="10"/>
      <c r="P19" s="10"/>
    </row>
    <row r="20" spans="2:16" x14ac:dyDescent="0.3">
      <c r="B20" s="2">
        <v>13</v>
      </c>
      <c r="C20" s="66"/>
      <c r="D20" s="11"/>
      <c r="E20" s="9">
        <v>1</v>
      </c>
      <c r="F20" s="10"/>
      <c r="G20" s="10"/>
      <c r="H20" s="10"/>
      <c r="I20" s="7"/>
      <c r="J20" s="2">
        <v>33</v>
      </c>
      <c r="K20" s="13" t="s">
        <v>2</v>
      </c>
      <c r="L20" s="10"/>
      <c r="M20" s="10"/>
      <c r="N20" s="10"/>
      <c r="O20" s="10"/>
      <c r="P20" s="10"/>
    </row>
    <row r="21" spans="2:16" x14ac:dyDescent="0.3">
      <c r="B21" s="2">
        <v>14</v>
      </c>
      <c r="C21" s="66"/>
      <c r="D21" s="11"/>
      <c r="E21" s="10">
        <v>1</v>
      </c>
      <c r="F21" s="10"/>
      <c r="G21" s="10"/>
      <c r="H21" s="10"/>
      <c r="I21" s="7"/>
      <c r="J21" s="2">
        <v>34</v>
      </c>
      <c r="K21" s="13" t="s">
        <v>2</v>
      </c>
      <c r="L21" s="10"/>
      <c r="M21" s="10"/>
      <c r="N21" s="10"/>
      <c r="O21" s="10"/>
      <c r="P21" s="10"/>
    </row>
    <row r="22" spans="2:16" x14ac:dyDescent="0.3">
      <c r="B22" s="2">
        <v>15</v>
      </c>
      <c r="C22" s="66"/>
      <c r="D22" s="11"/>
      <c r="E22" s="9">
        <v>1</v>
      </c>
      <c r="F22" s="10"/>
      <c r="G22" s="10"/>
      <c r="H22" s="10"/>
      <c r="I22" s="7"/>
      <c r="J22" s="2">
        <v>35</v>
      </c>
      <c r="K22" s="13" t="s">
        <v>2</v>
      </c>
      <c r="L22" s="10"/>
      <c r="M22" s="10"/>
      <c r="N22" s="10"/>
      <c r="O22" s="10"/>
      <c r="P22" s="10"/>
    </row>
    <row r="23" spans="2:16" x14ac:dyDescent="0.3">
      <c r="B23" s="2">
        <v>16</v>
      </c>
      <c r="C23" s="66"/>
      <c r="D23" s="11"/>
      <c r="E23" s="9">
        <v>1</v>
      </c>
      <c r="F23" s="10"/>
      <c r="G23" s="10"/>
      <c r="H23" s="10"/>
      <c r="I23" s="7"/>
      <c r="J23" s="2">
        <v>36</v>
      </c>
      <c r="K23" s="13" t="s">
        <v>2</v>
      </c>
      <c r="L23" s="10"/>
      <c r="M23" s="10"/>
      <c r="N23" s="10"/>
      <c r="O23" s="10"/>
      <c r="P23" s="10"/>
    </row>
    <row r="24" spans="2:16" x14ac:dyDescent="0.3">
      <c r="B24" s="2">
        <v>17</v>
      </c>
      <c r="C24" s="66"/>
      <c r="D24" s="11"/>
      <c r="E24" s="9">
        <v>1</v>
      </c>
      <c r="F24" s="10"/>
      <c r="G24" s="10"/>
      <c r="H24" s="10"/>
      <c r="I24" s="7"/>
      <c r="J24" s="2">
        <v>37</v>
      </c>
      <c r="K24" s="13" t="s">
        <v>2</v>
      </c>
      <c r="L24" s="10"/>
      <c r="M24" s="10"/>
      <c r="N24" s="10"/>
      <c r="O24" s="10"/>
      <c r="P24" s="10"/>
    </row>
    <row r="25" spans="2:16" x14ac:dyDescent="0.3">
      <c r="B25" s="2">
        <v>18</v>
      </c>
      <c r="C25" s="66"/>
      <c r="D25" s="11"/>
      <c r="E25" s="9">
        <v>1</v>
      </c>
      <c r="F25" s="10"/>
      <c r="G25" s="10"/>
      <c r="H25" s="10"/>
      <c r="I25" s="7"/>
      <c r="J25" s="2">
        <v>38</v>
      </c>
      <c r="K25" s="13" t="s">
        <v>2</v>
      </c>
      <c r="L25" s="10"/>
      <c r="M25" s="10"/>
      <c r="N25" s="10"/>
      <c r="O25" s="10"/>
      <c r="P25" s="10"/>
    </row>
    <row r="26" spans="2:16" x14ac:dyDescent="0.3">
      <c r="B26" s="2">
        <v>19</v>
      </c>
      <c r="C26" s="66"/>
      <c r="D26" s="11"/>
      <c r="E26" s="9">
        <v>1</v>
      </c>
      <c r="F26" s="10"/>
      <c r="G26" s="10"/>
      <c r="H26" s="10"/>
      <c r="I26" s="7"/>
      <c r="J26" s="2">
        <v>39</v>
      </c>
      <c r="K26" s="13" t="s">
        <v>2</v>
      </c>
      <c r="L26" s="10"/>
      <c r="M26" s="10"/>
      <c r="N26" s="10"/>
      <c r="O26" s="10"/>
      <c r="P26" s="10"/>
    </row>
    <row r="27" spans="2:16" x14ac:dyDescent="0.3">
      <c r="B27" s="2">
        <v>20</v>
      </c>
      <c r="C27" s="67"/>
      <c r="D27" s="11"/>
      <c r="E27" s="9">
        <v>1</v>
      </c>
      <c r="F27" s="10"/>
      <c r="G27" s="10"/>
      <c r="H27" s="10"/>
      <c r="I27" s="7"/>
      <c r="J27" s="2">
        <v>40</v>
      </c>
      <c r="K27" s="13" t="s">
        <v>2</v>
      </c>
      <c r="L27" s="10"/>
      <c r="M27" s="10"/>
      <c r="N27" s="10"/>
      <c r="O27" s="10"/>
      <c r="P27" s="10"/>
    </row>
    <row r="28" spans="2:16" x14ac:dyDescent="0.3">
      <c r="B28" s="7"/>
      <c r="C28" s="7"/>
      <c r="D28" s="7"/>
      <c r="E28" s="12"/>
      <c r="F28" s="12"/>
      <c r="G28" s="12"/>
      <c r="H28" s="12"/>
      <c r="I28" s="7"/>
      <c r="J28" s="2">
        <v>41</v>
      </c>
      <c r="K28" s="13" t="s">
        <v>5</v>
      </c>
      <c r="L28" s="10"/>
      <c r="M28" s="10">
        <v>1</v>
      </c>
      <c r="N28" s="10"/>
      <c r="O28" s="10"/>
      <c r="P28" s="10"/>
    </row>
    <row r="29" spans="2:16" x14ac:dyDescent="0.3">
      <c r="B29" s="7"/>
      <c r="C29" s="7"/>
      <c r="D29" s="7"/>
      <c r="E29" s="12"/>
      <c r="F29" s="12"/>
      <c r="G29" s="12"/>
      <c r="H29" s="12"/>
      <c r="J29" s="2">
        <v>42</v>
      </c>
      <c r="K29" s="13" t="s">
        <v>5</v>
      </c>
      <c r="L29" s="10"/>
      <c r="M29" s="10">
        <v>1</v>
      </c>
      <c r="N29" s="10"/>
      <c r="O29" s="10"/>
      <c r="P29" s="10"/>
    </row>
    <row r="30" spans="2:16" x14ac:dyDescent="0.3">
      <c r="B30" s="7"/>
      <c r="C30" s="7"/>
      <c r="D30" s="7"/>
      <c r="E30" s="12"/>
      <c r="F30" s="12"/>
      <c r="G30" s="12"/>
      <c r="H30" s="12"/>
      <c r="J30" s="2">
        <v>43</v>
      </c>
      <c r="K30" s="13" t="s">
        <v>5</v>
      </c>
      <c r="L30" s="10"/>
      <c r="M30" s="10">
        <v>1</v>
      </c>
      <c r="N30" s="10"/>
      <c r="O30" s="10"/>
      <c r="P30" s="10"/>
    </row>
    <row r="31" spans="2:16" x14ac:dyDescent="0.3">
      <c r="B31" s="7"/>
      <c r="C31" s="7"/>
      <c r="D31" s="7"/>
      <c r="E31" s="12"/>
      <c r="F31" s="12"/>
      <c r="G31" s="12"/>
      <c r="H31" s="12"/>
      <c r="J31" s="2">
        <v>44</v>
      </c>
      <c r="K31" s="13" t="s">
        <v>5</v>
      </c>
      <c r="L31" s="10"/>
      <c r="M31" s="10"/>
      <c r="N31" s="10">
        <v>1</v>
      </c>
      <c r="O31" s="10"/>
      <c r="P31" s="10"/>
    </row>
    <row r="32" spans="2:16" x14ac:dyDescent="0.3">
      <c r="B32" s="7"/>
      <c r="C32" s="7"/>
      <c r="D32" s="7"/>
      <c r="E32" s="12"/>
      <c r="F32" s="12"/>
      <c r="G32" s="12"/>
      <c r="H32" s="12"/>
      <c r="J32" s="2">
        <v>45</v>
      </c>
      <c r="K32" s="13" t="s">
        <v>5</v>
      </c>
      <c r="L32" s="10"/>
      <c r="M32" s="10">
        <v>1</v>
      </c>
      <c r="N32" s="10"/>
      <c r="O32" s="10"/>
      <c r="P32" s="10"/>
    </row>
    <row r="33" spans="2:16" x14ac:dyDescent="0.3">
      <c r="B33" s="7"/>
      <c r="C33" s="7"/>
      <c r="D33" s="7"/>
      <c r="E33" s="12"/>
      <c r="F33" s="12"/>
      <c r="G33" s="12"/>
      <c r="H33" s="12"/>
      <c r="J33" s="2">
        <v>46</v>
      </c>
      <c r="K33" s="13" t="s">
        <v>5</v>
      </c>
      <c r="L33" s="10"/>
      <c r="M33" s="10">
        <v>1</v>
      </c>
      <c r="N33" s="10"/>
      <c r="O33" s="10"/>
      <c r="P33" s="10"/>
    </row>
    <row r="34" spans="2:16" x14ac:dyDescent="0.3">
      <c r="B34" s="7"/>
      <c r="C34" s="7"/>
      <c r="D34" s="7"/>
      <c r="E34" s="12"/>
      <c r="F34" s="12"/>
      <c r="G34" s="12"/>
      <c r="H34" s="12"/>
      <c r="J34" s="2">
        <v>47</v>
      </c>
      <c r="K34" s="13" t="s">
        <v>5</v>
      </c>
      <c r="L34" s="10"/>
      <c r="M34" s="10">
        <v>1</v>
      </c>
      <c r="N34" s="10"/>
      <c r="O34" s="10"/>
      <c r="P34" s="10"/>
    </row>
    <row r="35" spans="2:16" x14ac:dyDescent="0.3">
      <c r="B35" s="7"/>
      <c r="C35" s="7"/>
      <c r="D35" s="7"/>
      <c r="E35" s="12"/>
      <c r="F35" s="12"/>
      <c r="G35" s="12"/>
      <c r="H35" s="12"/>
      <c r="J35" s="2">
        <v>48</v>
      </c>
      <c r="K35" s="13" t="s">
        <v>5</v>
      </c>
      <c r="L35" s="10"/>
      <c r="M35" s="10"/>
      <c r="N35" s="10"/>
      <c r="O35" s="10"/>
      <c r="P35" s="10"/>
    </row>
    <row r="36" spans="2:16" x14ac:dyDescent="0.3">
      <c r="B36" s="7"/>
      <c r="C36" s="7"/>
      <c r="D36" s="7"/>
      <c r="E36" s="12"/>
      <c r="F36" s="12"/>
      <c r="G36" s="12"/>
      <c r="H36" s="12"/>
      <c r="J36" s="2">
        <v>49</v>
      </c>
      <c r="K36" s="13" t="s">
        <v>5</v>
      </c>
      <c r="L36" s="10"/>
      <c r="M36" s="10">
        <v>1</v>
      </c>
      <c r="N36" s="10"/>
      <c r="O36" s="10"/>
      <c r="P36" s="10"/>
    </row>
    <row r="37" spans="2:16" x14ac:dyDescent="0.3">
      <c r="B37" s="7"/>
      <c r="C37" s="7"/>
      <c r="D37" s="7"/>
      <c r="E37" s="12"/>
      <c r="F37" s="12"/>
      <c r="G37" s="12"/>
      <c r="H37" s="12"/>
      <c r="J37" s="2">
        <v>50</v>
      </c>
      <c r="K37" s="13" t="s">
        <v>5</v>
      </c>
      <c r="L37" s="10"/>
      <c r="M37" s="10"/>
      <c r="N37" s="10"/>
      <c r="O37" s="10"/>
      <c r="P37" s="10"/>
    </row>
    <row r="38" spans="2:16" x14ac:dyDescent="0.3">
      <c r="B38" s="7"/>
      <c r="C38" s="7"/>
      <c r="D38" s="7"/>
      <c r="E38" s="12"/>
      <c r="F38" s="12"/>
      <c r="G38" s="12"/>
      <c r="H38" s="12"/>
      <c r="J38" s="2">
        <v>51</v>
      </c>
      <c r="K38" s="13" t="s">
        <v>6</v>
      </c>
      <c r="L38" s="10"/>
      <c r="M38" s="10">
        <v>1</v>
      </c>
      <c r="N38" s="10"/>
      <c r="O38" s="10"/>
      <c r="P38" s="10"/>
    </row>
    <row r="39" spans="2:16" x14ac:dyDescent="0.3">
      <c r="B39" s="7"/>
      <c r="C39" s="7"/>
      <c r="D39" s="7"/>
      <c r="E39" s="12"/>
      <c r="F39" s="12"/>
      <c r="G39" s="12"/>
      <c r="H39" s="12"/>
      <c r="J39" s="2">
        <v>52</v>
      </c>
      <c r="K39" s="13" t="s">
        <v>6</v>
      </c>
      <c r="L39" s="10"/>
      <c r="M39" s="10">
        <v>1</v>
      </c>
      <c r="N39" s="10"/>
      <c r="O39" s="10"/>
      <c r="P39" s="10"/>
    </row>
    <row r="40" spans="2:16" x14ac:dyDescent="0.3">
      <c r="B40" s="7"/>
      <c r="C40" s="7"/>
      <c r="D40" s="7"/>
      <c r="E40" s="12"/>
      <c r="F40" s="12"/>
      <c r="G40" s="12"/>
      <c r="H40" s="12"/>
      <c r="J40" s="2">
        <v>53</v>
      </c>
      <c r="K40" s="13" t="s">
        <v>6</v>
      </c>
      <c r="L40" s="10"/>
      <c r="M40" s="10">
        <v>1</v>
      </c>
      <c r="N40" s="10"/>
      <c r="O40" s="10"/>
      <c r="P40" s="10"/>
    </row>
    <row r="41" spans="2:16" x14ac:dyDescent="0.3">
      <c r="B41" s="7"/>
      <c r="C41" s="7"/>
      <c r="D41" s="7"/>
      <c r="E41" s="12"/>
      <c r="F41" s="12"/>
      <c r="G41" s="12"/>
      <c r="H41" s="12"/>
      <c r="J41" s="2">
        <v>54</v>
      </c>
      <c r="K41" s="13" t="s">
        <v>6</v>
      </c>
      <c r="L41" s="10"/>
      <c r="M41" s="10">
        <v>1</v>
      </c>
      <c r="N41" s="10"/>
      <c r="O41" s="10"/>
      <c r="P41" s="10"/>
    </row>
    <row r="42" spans="2:16" x14ac:dyDescent="0.3">
      <c r="B42" s="7"/>
      <c r="C42" s="7"/>
      <c r="D42" s="7"/>
      <c r="E42" s="12"/>
      <c r="F42" s="12"/>
      <c r="G42" s="12"/>
      <c r="H42" s="12"/>
      <c r="J42" s="2">
        <v>55</v>
      </c>
      <c r="K42" s="13" t="s">
        <v>6</v>
      </c>
      <c r="L42" s="10"/>
      <c r="M42" s="10">
        <v>1</v>
      </c>
      <c r="N42" s="10"/>
      <c r="O42" s="10"/>
      <c r="P42" s="10"/>
    </row>
    <row r="43" spans="2:16" x14ac:dyDescent="0.3">
      <c r="B43" s="7"/>
      <c r="C43" s="7"/>
      <c r="D43" s="7"/>
      <c r="E43" s="12"/>
      <c r="F43" s="12"/>
      <c r="G43" s="12"/>
      <c r="H43" s="12"/>
      <c r="J43" s="2">
        <v>56</v>
      </c>
      <c r="K43" s="13" t="s">
        <v>6</v>
      </c>
      <c r="L43" s="10"/>
      <c r="M43" s="10">
        <v>1</v>
      </c>
      <c r="N43" s="10"/>
      <c r="O43" s="10"/>
      <c r="P43" s="10"/>
    </row>
    <row r="44" spans="2:16" x14ac:dyDescent="0.3">
      <c r="B44" s="7"/>
      <c r="C44" s="7"/>
      <c r="D44" s="7"/>
      <c r="E44" s="12"/>
      <c r="F44" s="12"/>
      <c r="G44" s="12"/>
      <c r="H44" s="12"/>
      <c r="J44" s="2">
        <v>57</v>
      </c>
      <c r="K44" s="13" t="s">
        <v>6</v>
      </c>
      <c r="L44" s="10"/>
      <c r="M44" s="10">
        <v>1</v>
      </c>
      <c r="N44" s="10"/>
      <c r="O44" s="10"/>
      <c r="P44" s="10"/>
    </row>
    <row r="45" spans="2:16" x14ac:dyDescent="0.3">
      <c r="B45" s="7"/>
      <c r="C45" s="7"/>
      <c r="D45" s="7"/>
      <c r="E45" s="12"/>
      <c r="F45" s="12"/>
      <c r="G45" s="12"/>
      <c r="H45" s="12"/>
      <c r="J45" s="2">
        <v>58</v>
      </c>
      <c r="K45" s="13" t="s">
        <v>6</v>
      </c>
      <c r="L45" s="10"/>
      <c r="M45" s="10">
        <v>1</v>
      </c>
      <c r="N45" s="10"/>
      <c r="O45" s="10"/>
      <c r="P45" s="10"/>
    </row>
    <row r="46" spans="2:16" x14ac:dyDescent="0.3">
      <c r="B46" s="7"/>
      <c r="C46" s="7"/>
      <c r="D46" s="7"/>
      <c r="E46" s="12"/>
      <c r="F46" s="12"/>
      <c r="G46" s="12"/>
      <c r="H46" s="12"/>
      <c r="J46" s="2">
        <v>59</v>
      </c>
      <c r="K46" s="13" t="s">
        <v>6</v>
      </c>
      <c r="L46" s="10"/>
      <c r="M46" s="10">
        <v>1</v>
      </c>
      <c r="N46" s="10"/>
      <c r="O46" s="10"/>
      <c r="P46" s="10"/>
    </row>
    <row r="47" spans="2:16" x14ac:dyDescent="0.3">
      <c r="B47" s="7"/>
      <c r="C47" s="7"/>
      <c r="D47" s="7"/>
      <c r="E47" s="12"/>
      <c r="F47" s="12"/>
      <c r="G47" s="12"/>
      <c r="H47" s="12"/>
      <c r="J47" s="2">
        <v>60</v>
      </c>
      <c r="K47" s="13" t="s">
        <v>6</v>
      </c>
      <c r="L47" s="10"/>
      <c r="M47" s="10">
        <v>1</v>
      </c>
      <c r="N47" s="10"/>
      <c r="O47" s="10"/>
      <c r="P47" s="10"/>
    </row>
    <row r="48" spans="2:16" x14ac:dyDescent="0.3">
      <c r="B48" s="7"/>
      <c r="C48" s="12"/>
      <c r="D48" s="12"/>
      <c r="E48" s="12"/>
      <c r="F48" s="12"/>
      <c r="G48" s="12"/>
      <c r="H48" s="12"/>
      <c r="J48" s="2">
        <v>61</v>
      </c>
      <c r="K48" s="13" t="s">
        <v>7</v>
      </c>
      <c r="L48" s="10"/>
      <c r="M48" s="10">
        <v>1</v>
      </c>
      <c r="N48" s="10"/>
      <c r="O48" s="10"/>
      <c r="P48" s="10"/>
    </row>
    <row r="49" spans="2:16" x14ac:dyDescent="0.3">
      <c r="B49" s="7"/>
      <c r="C49" s="12"/>
      <c r="D49" s="12"/>
      <c r="E49" s="12"/>
      <c r="F49" s="12"/>
      <c r="G49" s="12"/>
      <c r="H49" s="12"/>
      <c r="J49" s="2">
        <v>62</v>
      </c>
      <c r="K49" s="13" t="s">
        <v>7</v>
      </c>
      <c r="L49" s="10"/>
      <c r="M49" s="10">
        <v>1</v>
      </c>
      <c r="N49" s="10"/>
      <c r="O49" s="10"/>
      <c r="P49" s="10"/>
    </row>
    <row r="50" spans="2:16" x14ac:dyDescent="0.3">
      <c r="B50" s="7"/>
      <c r="C50" s="12"/>
      <c r="D50" s="12"/>
      <c r="E50" s="12"/>
      <c r="F50" s="12"/>
      <c r="G50" s="12"/>
      <c r="H50" s="12"/>
      <c r="J50" s="2">
        <v>63</v>
      </c>
      <c r="K50" s="13" t="s">
        <v>7</v>
      </c>
      <c r="L50" s="10"/>
      <c r="M50" s="10">
        <v>1</v>
      </c>
      <c r="N50" s="10"/>
      <c r="O50" s="10"/>
      <c r="P50" s="10"/>
    </row>
    <row r="51" spans="2:16" x14ac:dyDescent="0.3">
      <c r="B51" s="7"/>
      <c r="C51" s="12"/>
      <c r="D51" s="12"/>
      <c r="E51" s="12"/>
      <c r="F51" s="12"/>
      <c r="G51" s="12"/>
      <c r="H51" s="12"/>
      <c r="J51" s="2">
        <v>64</v>
      </c>
      <c r="K51" s="13" t="s">
        <v>7</v>
      </c>
      <c r="L51" s="10"/>
      <c r="M51" s="10">
        <v>1</v>
      </c>
      <c r="N51" s="10"/>
      <c r="O51" s="10"/>
      <c r="P51" s="10"/>
    </row>
    <row r="52" spans="2:16" x14ac:dyDescent="0.3">
      <c r="B52" s="7"/>
      <c r="C52" s="12"/>
      <c r="D52" s="12"/>
      <c r="E52" s="12"/>
      <c r="F52" s="12"/>
      <c r="G52" s="12"/>
      <c r="H52" s="12"/>
      <c r="J52" s="2">
        <v>65</v>
      </c>
      <c r="K52" s="13" t="s">
        <v>7</v>
      </c>
      <c r="L52" s="10"/>
      <c r="M52" s="10">
        <v>1</v>
      </c>
      <c r="N52" s="10"/>
      <c r="O52" s="10"/>
      <c r="P52" s="10"/>
    </row>
    <row r="53" spans="2:16" x14ac:dyDescent="0.3">
      <c r="B53" s="7"/>
      <c r="C53" s="12"/>
      <c r="D53" s="12"/>
      <c r="E53" s="12"/>
      <c r="F53" s="12"/>
      <c r="G53" s="12"/>
      <c r="H53" s="12"/>
      <c r="J53" s="2">
        <v>66</v>
      </c>
      <c r="K53" s="13" t="s">
        <v>7</v>
      </c>
      <c r="L53" s="10"/>
      <c r="M53" s="10">
        <v>1</v>
      </c>
      <c r="N53" s="10"/>
      <c r="O53" s="10"/>
      <c r="P53" s="10"/>
    </row>
    <row r="54" spans="2:16" x14ac:dyDescent="0.3">
      <c r="B54" s="7"/>
      <c r="C54" s="12"/>
      <c r="D54" s="12"/>
      <c r="E54" s="12"/>
      <c r="F54" s="12"/>
      <c r="G54" s="12"/>
      <c r="H54" s="12"/>
      <c r="J54" s="2">
        <v>67</v>
      </c>
      <c r="K54" s="13" t="s">
        <v>7</v>
      </c>
      <c r="L54" s="10"/>
      <c r="M54" s="10">
        <v>1</v>
      </c>
      <c r="N54" s="10"/>
      <c r="O54" s="10"/>
      <c r="P54" s="10"/>
    </row>
    <row r="55" spans="2:16" x14ac:dyDescent="0.3">
      <c r="B55" s="7"/>
      <c r="C55" s="12"/>
      <c r="D55" s="12"/>
      <c r="E55" s="12"/>
      <c r="F55" s="12"/>
      <c r="G55" s="12"/>
      <c r="H55" s="12"/>
      <c r="J55" s="2">
        <v>68</v>
      </c>
      <c r="K55" s="13" t="s">
        <v>7</v>
      </c>
      <c r="L55" s="10"/>
      <c r="M55" s="10">
        <v>1</v>
      </c>
      <c r="N55" s="10"/>
      <c r="O55" s="10"/>
      <c r="P55" s="10"/>
    </row>
    <row r="56" spans="2:16" x14ac:dyDescent="0.3">
      <c r="B56" s="7"/>
      <c r="C56" s="12"/>
      <c r="D56" s="12"/>
      <c r="E56" s="12"/>
      <c r="F56" s="12"/>
      <c r="G56" s="12"/>
      <c r="H56" s="12"/>
      <c r="J56" s="2">
        <v>69</v>
      </c>
      <c r="K56" s="13" t="s">
        <v>7</v>
      </c>
      <c r="L56" s="10"/>
      <c r="M56" s="10">
        <v>1</v>
      </c>
      <c r="N56" s="10"/>
      <c r="O56" s="10"/>
      <c r="P56" s="10"/>
    </row>
    <row r="57" spans="2:16" x14ac:dyDescent="0.3">
      <c r="B57" s="7"/>
      <c r="C57" s="12"/>
      <c r="D57" s="12"/>
      <c r="E57" s="12"/>
      <c r="F57" s="12"/>
      <c r="G57" s="12"/>
      <c r="H57" s="12"/>
      <c r="J57" s="2">
        <v>70</v>
      </c>
      <c r="K57" s="13" t="s">
        <v>7</v>
      </c>
      <c r="L57" s="10"/>
      <c r="M57" s="10">
        <v>1</v>
      </c>
      <c r="N57" s="10"/>
      <c r="O57" s="10"/>
      <c r="P57" s="10"/>
    </row>
  </sheetData>
  <mergeCells count="5">
    <mergeCell ref="D6:H6"/>
    <mergeCell ref="L6:P6"/>
    <mergeCell ref="C8:C17"/>
    <mergeCell ref="C18:C27"/>
    <mergeCell ref="D1:I1"/>
  </mergeCells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selection activeCell="B1" sqref="B1"/>
    </sheetView>
  </sheetViews>
  <sheetFormatPr defaultColWidth="9.1796875" defaultRowHeight="14" x14ac:dyDescent="0.3"/>
  <cols>
    <col min="1" max="1" width="6.54296875" style="6" bestFit="1" customWidth="1"/>
    <col min="2" max="2" width="18.7265625" style="6" bestFit="1" customWidth="1"/>
    <col min="3" max="3" width="10.1796875" style="6" bestFit="1" customWidth="1"/>
    <col min="4" max="4" width="15.26953125" style="6" customWidth="1"/>
    <col min="5" max="5" width="9.81640625" style="6" bestFit="1" customWidth="1"/>
    <col min="6" max="6" width="13.453125" style="6" bestFit="1" customWidth="1"/>
    <col min="7" max="10" width="9.1796875" style="6"/>
    <col min="11" max="11" width="12" style="6" customWidth="1"/>
    <col min="12" max="12" width="10.453125" style="6" customWidth="1"/>
    <col min="13" max="13" width="14" style="6" customWidth="1"/>
    <col min="14" max="14" width="12" style="6" customWidth="1"/>
    <col min="15" max="15" width="9.453125" style="6" customWidth="1"/>
    <col min="16" max="16384" width="9.1796875" style="6"/>
  </cols>
  <sheetData>
    <row r="1" spans="1:6" x14ac:dyDescent="0.3">
      <c r="B1" s="62" t="s">
        <v>50</v>
      </c>
    </row>
    <row r="2" spans="1:6" x14ac:dyDescent="0.3">
      <c r="B2" s="62" t="s">
        <v>43</v>
      </c>
      <c r="C2" s="62"/>
    </row>
    <row r="3" spans="1:6" ht="26" x14ac:dyDescent="0.3">
      <c r="B3" s="62" t="s">
        <v>8</v>
      </c>
      <c r="C3" s="61" t="s">
        <v>42</v>
      </c>
      <c r="D3" s="61" t="s">
        <v>41</v>
      </c>
    </row>
    <row r="4" spans="1:6" x14ac:dyDescent="0.3">
      <c r="B4" s="60" t="s">
        <v>40</v>
      </c>
      <c r="C4" s="59">
        <v>15000000</v>
      </c>
      <c r="D4" s="59">
        <v>1500000</v>
      </c>
      <c r="E4" s="28">
        <f>LOG(D4)</f>
        <v>6.1760912590556813</v>
      </c>
    </row>
    <row r="8" spans="1:6" x14ac:dyDescent="0.3">
      <c r="A8" s="56" t="s">
        <v>39</v>
      </c>
      <c r="B8" s="56" t="s">
        <v>10</v>
      </c>
      <c r="C8" s="56" t="s">
        <v>38</v>
      </c>
      <c r="D8" s="58" t="s">
        <v>37</v>
      </c>
      <c r="E8" s="57" t="s">
        <v>36</v>
      </c>
      <c r="F8" s="56" t="s">
        <v>32</v>
      </c>
    </row>
    <row r="9" spans="1:6" x14ac:dyDescent="0.3">
      <c r="A9" s="74">
        <v>1</v>
      </c>
      <c r="B9" s="74" t="s">
        <v>35</v>
      </c>
      <c r="C9" s="74">
        <v>2</v>
      </c>
      <c r="D9" s="34">
        <v>1</v>
      </c>
      <c r="E9" s="55">
        <v>1000000</v>
      </c>
      <c r="F9" s="28">
        <f t="shared" ref="F9:F16" si="0">LOG(E9)</f>
        <v>6</v>
      </c>
    </row>
    <row r="10" spans="1:6" x14ac:dyDescent="0.3">
      <c r="A10" s="75"/>
      <c r="B10" s="75"/>
      <c r="C10" s="75"/>
      <c r="D10" s="34">
        <v>2</v>
      </c>
      <c r="E10" s="55">
        <v>670000</v>
      </c>
      <c r="F10" s="28">
        <f t="shared" si="0"/>
        <v>5.826074802700826</v>
      </c>
    </row>
    <row r="11" spans="1:6" x14ac:dyDescent="0.3">
      <c r="A11" s="75"/>
      <c r="B11" s="75"/>
      <c r="C11" s="75"/>
      <c r="D11" s="34">
        <v>3</v>
      </c>
      <c r="E11" s="55">
        <v>2300000</v>
      </c>
      <c r="F11" s="28">
        <f t="shared" si="0"/>
        <v>6.3617278360175931</v>
      </c>
    </row>
    <row r="12" spans="1:6" x14ac:dyDescent="0.3">
      <c r="A12" s="75"/>
      <c r="B12" s="75"/>
      <c r="C12" s="75"/>
      <c r="D12" s="34">
        <v>4</v>
      </c>
      <c r="E12" s="55">
        <v>1300000</v>
      </c>
      <c r="F12" s="28">
        <f t="shared" si="0"/>
        <v>6.1139433523068369</v>
      </c>
    </row>
    <row r="13" spans="1:6" x14ac:dyDescent="0.3">
      <c r="A13" s="75"/>
      <c r="B13" s="75"/>
      <c r="C13" s="75"/>
      <c r="D13" s="34">
        <v>5</v>
      </c>
      <c r="E13" s="55">
        <v>1800000</v>
      </c>
      <c r="F13" s="28">
        <f t="shared" si="0"/>
        <v>6.2552725051033065</v>
      </c>
    </row>
    <row r="14" spans="1:6" x14ac:dyDescent="0.3">
      <c r="A14" s="75"/>
      <c r="B14" s="75"/>
      <c r="C14" s="75"/>
      <c r="D14" s="34">
        <v>6</v>
      </c>
      <c r="E14" s="55">
        <v>1000000</v>
      </c>
      <c r="F14" s="28">
        <f t="shared" si="0"/>
        <v>6</v>
      </c>
    </row>
    <row r="15" spans="1:6" x14ac:dyDescent="0.3">
      <c r="A15" s="75"/>
      <c r="B15" s="75"/>
      <c r="C15" s="75"/>
      <c r="D15" s="34">
        <v>7</v>
      </c>
      <c r="E15" s="55">
        <v>1800000</v>
      </c>
      <c r="F15" s="28">
        <f t="shared" si="0"/>
        <v>6.2552725051033065</v>
      </c>
    </row>
    <row r="16" spans="1:6" x14ac:dyDescent="0.3">
      <c r="A16" s="75"/>
      <c r="B16" s="75"/>
      <c r="C16" s="75"/>
      <c r="D16" s="34">
        <v>8</v>
      </c>
      <c r="E16" s="55">
        <v>2500000</v>
      </c>
      <c r="F16" s="28">
        <f t="shared" si="0"/>
        <v>6.3979400086720375</v>
      </c>
    </row>
    <row r="17" spans="1:15" x14ac:dyDescent="0.3">
      <c r="A17" s="75"/>
      <c r="B17" s="75"/>
      <c r="C17" s="75"/>
      <c r="D17" s="25" t="s">
        <v>18</v>
      </c>
      <c r="E17" s="53"/>
      <c r="F17" s="54">
        <f>AVERAGE(F9:F16)</f>
        <v>6.1512788762379884</v>
      </c>
    </row>
    <row r="18" spans="1:15" ht="14.5" thickBot="1" x14ac:dyDescent="0.35">
      <c r="A18" s="75"/>
      <c r="B18" s="75"/>
      <c r="C18" s="75"/>
      <c r="D18" s="22" t="s">
        <v>17</v>
      </c>
      <c r="E18" s="53"/>
      <c r="F18" s="52">
        <f>STDEV(F9:F16)</f>
        <v>0.19988641638946392</v>
      </c>
    </row>
    <row r="19" spans="1:15" x14ac:dyDescent="0.3">
      <c r="A19" s="76"/>
      <c r="B19" s="76"/>
      <c r="C19" s="76"/>
      <c r="D19" s="20" t="s">
        <v>16</v>
      </c>
      <c r="E19" s="51"/>
      <c r="F19" s="50">
        <f>F18/SQRT(8)</f>
        <v>7.0670520248033886E-2</v>
      </c>
      <c r="K19" s="49" t="s">
        <v>10</v>
      </c>
      <c r="L19" s="49" t="s">
        <v>34</v>
      </c>
      <c r="M19" s="69" t="s">
        <v>33</v>
      </c>
      <c r="N19" s="69" t="s">
        <v>32</v>
      </c>
      <c r="O19" s="49" t="s">
        <v>31</v>
      </c>
    </row>
    <row r="20" spans="1:15" ht="26.5" thickBot="1" x14ac:dyDescent="0.35">
      <c r="A20" s="74">
        <v>1</v>
      </c>
      <c r="B20" s="71" t="s">
        <v>11</v>
      </c>
      <c r="C20" s="71">
        <v>24</v>
      </c>
      <c r="D20" s="34">
        <v>1</v>
      </c>
      <c r="E20" s="29">
        <v>150000000</v>
      </c>
      <c r="F20" s="28">
        <f t="shared" ref="F20:F27" si="1">LOG(E20)</f>
        <v>8.1760912590556813</v>
      </c>
      <c r="K20" s="48" t="s">
        <v>30</v>
      </c>
      <c r="L20" s="48" t="s">
        <v>29</v>
      </c>
      <c r="M20" s="70"/>
      <c r="N20" s="70"/>
      <c r="O20" s="48" t="s">
        <v>28</v>
      </c>
    </row>
    <row r="21" spans="1:15" ht="15" thickTop="1" thickBot="1" x14ac:dyDescent="0.35">
      <c r="A21" s="75"/>
      <c r="B21" s="72"/>
      <c r="C21" s="72"/>
      <c r="D21" s="34">
        <v>2</v>
      </c>
      <c r="E21" s="29">
        <v>50000000</v>
      </c>
      <c r="F21" s="28">
        <f t="shared" si="1"/>
        <v>7.6989700043360187</v>
      </c>
      <c r="K21" s="46" t="s">
        <v>27</v>
      </c>
      <c r="L21" s="47" t="s">
        <v>26</v>
      </c>
      <c r="M21" s="46">
        <v>4</v>
      </c>
      <c r="N21" s="46">
        <v>6.15</v>
      </c>
      <c r="O21" s="45">
        <v>0</v>
      </c>
    </row>
    <row r="22" spans="1:15" ht="14.5" thickBot="1" x14ac:dyDescent="0.35">
      <c r="A22" s="75"/>
      <c r="B22" s="72"/>
      <c r="C22" s="72"/>
      <c r="D22" s="34">
        <v>3</v>
      </c>
      <c r="E22" s="29">
        <v>117000000</v>
      </c>
      <c r="F22" s="28">
        <f t="shared" si="1"/>
        <v>8.0681858617461621</v>
      </c>
      <c r="K22" s="39" t="s">
        <v>12</v>
      </c>
      <c r="L22" s="39">
        <v>24</v>
      </c>
      <c r="M22" s="39">
        <v>4</v>
      </c>
      <c r="N22" s="39">
        <v>7.85</v>
      </c>
      <c r="O22" s="45">
        <v>1.7</v>
      </c>
    </row>
    <row r="23" spans="1:15" ht="14.5" thickBot="1" x14ac:dyDescent="0.35">
      <c r="A23" s="75"/>
      <c r="B23" s="72"/>
      <c r="C23" s="72"/>
      <c r="D23" s="34">
        <v>4</v>
      </c>
      <c r="E23" s="29">
        <v>117000000</v>
      </c>
      <c r="F23" s="28">
        <f t="shared" si="1"/>
        <v>8.0681858617461621</v>
      </c>
      <c r="K23" s="43" t="s">
        <v>25</v>
      </c>
      <c r="L23" s="43">
        <v>24</v>
      </c>
      <c r="M23" s="43">
        <v>4</v>
      </c>
      <c r="N23" s="42">
        <v>8.52</v>
      </c>
      <c r="O23" s="41">
        <v>2.37</v>
      </c>
    </row>
    <row r="24" spans="1:15" ht="14.5" thickBot="1" x14ac:dyDescent="0.35">
      <c r="A24" s="75"/>
      <c r="B24" s="72"/>
      <c r="C24" s="72"/>
      <c r="D24" s="34">
        <v>5</v>
      </c>
      <c r="E24" s="29">
        <v>83000000</v>
      </c>
      <c r="F24" s="28">
        <f t="shared" si="1"/>
        <v>7.9190780923760737</v>
      </c>
      <c r="K24" s="39" t="s">
        <v>24</v>
      </c>
      <c r="L24" s="39">
        <v>24</v>
      </c>
      <c r="M24" s="39">
        <v>4</v>
      </c>
      <c r="N24" s="38">
        <v>2.35</v>
      </c>
      <c r="O24" s="44">
        <v>-3.8</v>
      </c>
    </row>
    <row r="25" spans="1:15" ht="14.5" thickBot="1" x14ac:dyDescent="0.35">
      <c r="A25" s="75"/>
      <c r="B25" s="72"/>
      <c r="C25" s="72"/>
      <c r="D25" s="34">
        <v>6</v>
      </c>
      <c r="E25" s="29">
        <v>50000000</v>
      </c>
      <c r="F25" s="28">
        <f t="shared" si="1"/>
        <v>7.6989700043360187</v>
      </c>
      <c r="K25" s="43" t="s">
        <v>23</v>
      </c>
      <c r="L25" s="43">
        <v>24</v>
      </c>
      <c r="M25" s="43">
        <v>4</v>
      </c>
      <c r="N25" s="42">
        <v>2.4900000000000002</v>
      </c>
      <c r="O25" s="41">
        <v>-3.66</v>
      </c>
    </row>
    <row r="26" spans="1:15" ht="14.5" thickBot="1" x14ac:dyDescent="0.35">
      <c r="A26" s="75"/>
      <c r="B26" s="72"/>
      <c r="C26" s="72"/>
      <c r="D26" s="34">
        <v>7</v>
      </c>
      <c r="E26" s="33">
        <v>40000000</v>
      </c>
      <c r="F26" s="28">
        <f t="shared" si="1"/>
        <v>7.6020599913279625</v>
      </c>
      <c r="K26" s="39" t="s">
        <v>22</v>
      </c>
      <c r="L26" s="39">
        <v>24</v>
      </c>
      <c r="M26" s="39">
        <v>4</v>
      </c>
      <c r="N26" s="38">
        <v>2.98</v>
      </c>
      <c r="O26" s="37">
        <v>-3.17</v>
      </c>
    </row>
    <row r="27" spans="1:15" ht="14.5" thickBot="1" x14ac:dyDescent="0.35">
      <c r="A27" s="75"/>
      <c r="B27" s="72"/>
      <c r="C27" s="72"/>
      <c r="D27" s="34">
        <v>8</v>
      </c>
      <c r="E27" s="33">
        <v>38400000</v>
      </c>
      <c r="F27" s="28">
        <f t="shared" si="1"/>
        <v>7.5843312243675305</v>
      </c>
      <c r="K27" s="43" t="s">
        <v>4</v>
      </c>
      <c r="L27" s="43">
        <v>24</v>
      </c>
      <c r="M27" s="43">
        <v>4</v>
      </c>
      <c r="N27" s="42">
        <v>3.17</v>
      </c>
      <c r="O27" s="41">
        <v>-2.98</v>
      </c>
    </row>
    <row r="28" spans="1:15" ht="14.5" thickBot="1" x14ac:dyDescent="0.35">
      <c r="A28" s="75"/>
      <c r="B28" s="72"/>
      <c r="C28" s="72"/>
      <c r="D28" s="27"/>
      <c r="E28" s="40"/>
      <c r="F28" s="21"/>
      <c r="G28" s="6" t="s">
        <v>21</v>
      </c>
      <c r="H28" s="6" t="s">
        <v>20</v>
      </c>
      <c r="K28" s="39" t="s">
        <v>2</v>
      </c>
      <c r="L28" s="39">
        <v>24</v>
      </c>
      <c r="M28" s="39">
        <v>4</v>
      </c>
      <c r="N28" s="38">
        <v>6.19</v>
      </c>
      <c r="O28" s="37">
        <v>0.44</v>
      </c>
    </row>
    <row r="29" spans="1:15" x14ac:dyDescent="0.3">
      <c r="A29" s="75"/>
      <c r="B29" s="72"/>
      <c r="C29" s="72"/>
      <c r="D29" s="25" t="s">
        <v>18</v>
      </c>
      <c r="E29" s="36"/>
      <c r="F29" s="24">
        <f>AVERAGE(F20:F27)</f>
        <v>7.8519840374114516</v>
      </c>
      <c r="G29" s="23">
        <f>F29-F17</f>
        <v>1.7007051611734632</v>
      </c>
    </row>
    <row r="30" spans="1:15" x14ac:dyDescent="0.3">
      <c r="A30" s="75"/>
      <c r="B30" s="72"/>
      <c r="C30" s="72"/>
      <c r="D30" s="22" t="s">
        <v>17</v>
      </c>
      <c r="E30" s="36"/>
      <c r="F30" s="21">
        <f>STDEV(F20:F27)</f>
        <v>0.23420388151045329</v>
      </c>
    </row>
    <row r="31" spans="1:15" x14ac:dyDescent="0.3">
      <c r="A31" s="76"/>
      <c r="B31" s="73"/>
      <c r="C31" s="73"/>
      <c r="D31" s="20" t="s">
        <v>16</v>
      </c>
      <c r="E31" s="35"/>
      <c r="F31" s="19">
        <f>F30/SQRT(8)</f>
        <v>8.2803576398126091E-2</v>
      </c>
    </row>
    <row r="32" spans="1:15" x14ac:dyDescent="0.3">
      <c r="A32" s="74">
        <v>2</v>
      </c>
      <c r="B32" s="71" t="s">
        <v>19</v>
      </c>
      <c r="C32" s="71">
        <v>24</v>
      </c>
      <c r="D32" s="34">
        <v>1</v>
      </c>
      <c r="E32" s="29">
        <v>117000000</v>
      </c>
      <c r="F32" s="28">
        <f t="shared" ref="F32:F39" si="2">LOG(E32)</f>
        <v>8.0681858617461621</v>
      </c>
    </row>
    <row r="33" spans="1:8" x14ac:dyDescent="0.3">
      <c r="A33" s="75"/>
      <c r="B33" s="72"/>
      <c r="C33" s="72"/>
      <c r="D33" s="34">
        <v>2</v>
      </c>
      <c r="E33" s="29">
        <v>183000000</v>
      </c>
      <c r="F33" s="28">
        <f t="shared" si="2"/>
        <v>8.2624510897304297</v>
      </c>
    </row>
    <row r="34" spans="1:8" x14ac:dyDescent="0.3">
      <c r="A34" s="75"/>
      <c r="B34" s="72"/>
      <c r="C34" s="72"/>
      <c r="D34" s="34">
        <v>3</v>
      </c>
      <c r="E34" s="29">
        <v>667000000</v>
      </c>
      <c r="F34" s="28">
        <f t="shared" si="2"/>
        <v>8.8241258339165487</v>
      </c>
    </row>
    <row r="35" spans="1:8" x14ac:dyDescent="0.3">
      <c r="A35" s="75"/>
      <c r="B35" s="72"/>
      <c r="C35" s="72"/>
      <c r="D35" s="34">
        <v>4</v>
      </c>
      <c r="E35" s="29">
        <v>834000000</v>
      </c>
      <c r="F35" s="28">
        <f t="shared" si="2"/>
        <v>8.9211660506377388</v>
      </c>
    </row>
    <row r="36" spans="1:8" x14ac:dyDescent="0.3">
      <c r="A36" s="75"/>
      <c r="B36" s="72"/>
      <c r="C36" s="72"/>
      <c r="D36" s="34">
        <v>5</v>
      </c>
      <c r="E36" s="29">
        <v>1000000000</v>
      </c>
      <c r="F36" s="28">
        <f t="shared" si="2"/>
        <v>9</v>
      </c>
    </row>
    <row r="37" spans="1:8" x14ac:dyDescent="0.3">
      <c r="A37" s="75"/>
      <c r="B37" s="72"/>
      <c r="C37" s="72"/>
      <c r="D37" s="34">
        <v>6</v>
      </c>
      <c r="E37" s="29">
        <v>1170000000</v>
      </c>
      <c r="F37" s="28">
        <f t="shared" si="2"/>
        <v>9.0681858617461621</v>
      </c>
    </row>
    <row r="38" spans="1:8" x14ac:dyDescent="0.3">
      <c r="A38" s="75"/>
      <c r="B38" s="72"/>
      <c r="C38" s="72"/>
      <c r="D38" s="34">
        <v>7</v>
      </c>
      <c r="E38" s="33">
        <v>134000000</v>
      </c>
      <c r="F38" s="28">
        <f t="shared" si="2"/>
        <v>8.1271047983648081</v>
      </c>
    </row>
    <row r="39" spans="1:8" x14ac:dyDescent="0.3">
      <c r="A39" s="75"/>
      <c r="B39" s="72"/>
      <c r="C39" s="72"/>
      <c r="D39" s="34">
        <v>8</v>
      </c>
      <c r="E39" s="33">
        <v>83400000</v>
      </c>
      <c r="F39" s="28">
        <f t="shared" si="2"/>
        <v>7.9211660506377388</v>
      </c>
    </row>
    <row r="40" spans="1:8" x14ac:dyDescent="0.3">
      <c r="A40" s="75"/>
      <c r="B40" s="72"/>
      <c r="C40" s="72"/>
      <c r="D40" s="27"/>
      <c r="E40" s="27"/>
      <c r="F40" s="26"/>
    </row>
    <row r="41" spans="1:8" x14ac:dyDescent="0.3">
      <c r="A41" s="75"/>
      <c r="B41" s="72"/>
      <c r="C41" s="72"/>
      <c r="D41" s="25" t="s">
        <v>18</v>
      </c>
      <c r="E41" s="25"/>
      <c r="F41" s="24">
        <f>AVERAGE(F32:F39)</f>
        <v>8.5240481933474488</v>
      </c>
      <c r="G41" s="23">
        <f>F41-F17</f>
        <v>2.3727693171094604</v>
      </c>
      <c r="H41" s="23">
        <f>F41-$F$29</f>
        <v>0.67206415593599722</v>
      </c>
    </row>
    <row r="42" spans="1:8" x14ac:dyDescent="0.3">
      <c r="A42" s="75"/>
      <c r="B42" s="72"/>
      <c r="C42" s="72"/>
      <c r="D42" s="22" t="s">
        <v>17</v>
      </c>
      <c r="E42" s="22"/>
      <c r="F42" s="21">
        <f>STDEV(F32:F39)</f>
        <v>0.47323198089413904</v>
      </c>
    </row>
    <row r="43" spans="1:8" x14ac:dyDescent="0.3">
      <c r="A43" s="76"/>
      <c r="B43" s="73"/>
      <c r="C43" s="73"/>
      <c r="D43" s="20" t="s">
        <v>16</v>
      </c>
      <c r="E43" s="20"/>
      <c r="F43" s="19">
        <f>F42/SQRT(8)</f>
        <v>0.1673127713822942</v>
      </c>
    </row>
    <row r="44" spans="1:8" x14ac:dyDescent="0.3">
      <c r="A44" s="71">
        <v>3</v>
      </c>
      <c r="B44" s="71" t="s">
        <v>45</v>
      </c>
      <c r="C44" s="71">
        <v>24</v>
      </c>
      <c r="D44" s="30">
        <v>1</v>
      </c>
      <c r="E44" s="32">
        <v>167</v>
      </c>
      <c r="F44" s="31">
        <f t="shared" ref="F44:F51" si="3">LOG(E44)</f>
        <v>2.2227164711475833</v>
      </c>
    </row>
    <row r="45" spans="1:8" x14ac:dyDescent="0.3">
      <c r="A45" s="72"/>
      <c r="B45" s="72"/>
      <c r="C45" s="72"/>
      <c r="D45" s="30">
        <v>2</v>
      </c>
      <c r="E45" s="32">
        <v>167</v>
      </c>
      <c r="F45" s="31">
        <f t="shared" si="3"/>
        <v>2.2227164711475833</v>
      </c>
    </row>
    <row r="46" spans="1:8" x14ac:dyDescent="0.3">
      <c r="A46" s="72"/>
      <c r="B46" s="72"/>
      <c r="C46" s="72"/>
      <c r="D46" s="30">
        <v>3</v>
      </c>
      <c r="E46" s="32">
        <v>167</v>
      </c>
      <c r="F46" s="31">
        <f t="shared" si="3"/>
        <v>2.2227164711475833</v>
      </c>
    </row>
    <row r="47" spans="1:8" x14ac:dyDescent="0.3">
      <c r="A47" s="72"/>
      <c r="B47" s="72"/>
      <c r="C47" s="72"/>
      <c r="D47" s="30">
        <v>4</v>
      </c>
      <c r="E47" s="29">
        <v>167</v>
      </c>
      <c r="F47" s="28">
        <f t="shared" si="3"/>
        <v>2.2227164711475833</v>
      </c>
    </row>
    <row r="48" spans="1:8" x14ac:dyDescent="0.3">
      <c r="A48" s="72"/>
      <c r="B48" s="72"/>
      <c r="C48" s="72"/>
      <c r="D48" s="30">
        <v>5</v>
      </c>
      <c r="E48" s="32">
        <v>167</v>
      </c>
      <c r="F48" s="31">
        <f t="shared" si="3"/>
        <v>2.2227164711475833</v>
      </c>
    </row>
    <row r="49" spans="1:8" x14ac:dyDescent="0.3">
      <c r="A49" s="72"/>
      <c r="B49" s="72"/>
      <c r="C49" s="72"/>
      <c r="D49" s="30">
        <v>6</v>
      </c>
      <c r="E49" s="29">
        <v>1670</v>
      </c>
      <c r="F49" s="28">
        <f t="shared" si="3"/>
        <v>3.2227164711475833</v>
      </c>
    </row>
    <row r="50" spans="1:8" x14ac:dyDescent="0.3">
      <c r="A50" s="72"/>
      <c r="B50" s="72"/>
      <c r="C50" s="72"/>
      <c r="D50" s="30">
        <v>7</v>
      </c>
      <c r="E50" s="32">
        <v>167</v>
      </c>
      <c r="F50" s="31">
        <f t="shared" si="3"/>
        <v>2.2227164711475833</v>
      </c>
    </row>
    <row r="51" spans="1:8" x14ac:dyDescent="0.3">
      <c r="A51" s="72"/>
      <c r="B51" s="72"/>
      <c r="C51" s="72"/>
      <c r="D51" s="30">
        <v>8</v>
      </c>
      <c r="E51" s="32">
        <v>167</v>
      </c>
      <c r="F51" s="31">
        <f t="shared" si="3"/>
        <v>2.2227164711475833</v>
      </c>
    </row>
    <row r="52" spans="1:8" x14ac:dyDescent="0.3">
      <c r="A52" s="72"/>
      <c r="B52" s="72"/>
      <c r="C52" s="72"/>
      <c r="D52" s="27"/>
      <c r="E52" s="27"/>
      <c r="F52" s="26"/>
    </row>
    <row r="53" spans="1:8" x14ac:dyDescent="0.3">
      <c r="A53" s="72"/>
      <c r="B53" s="72"/>
      <c r="C53" s="72"/>
      <c r="D53" s="25" t="s">
        <v>18</v>
      </c>
      <c r="E53" s="25"/>
      <c r="F53" s="24">
        <f>AVERAGE(F44:F51)</f>
        <v>2.3477164711475833</v>
      </c>
      <c r="G53" s="23">
        <f>F53-F17</f>
        <v>-3.8035624050904051</v>
      </c>
      <c r="H53" s="23">
        <f>F53-$F$29</f>
        <v>-5.5042675662638683</v>
      </c>
    </row>
    <row r="54" spans="1:8" x14ac:dyDescent="0.3">
      <c r="A54" s="72"/>
      <c r="B54" s="72"/>
      <c r="C54" s="72"/>
      <c r="D54" s="22" t="s">
        <v>17</v>
      </c>
      <c r="E54" s="22"/>
      <c r="F54" s="21">
        <f>STDEV(F44:F51)</f>
        <v>0.35355339059327379</v>
      </c>
    </row>
    <row r="55" spans="1:8" x14ac:dyDescent="0.3">
      <c r="A55" s="73"/>
      <c r="B55" s="73"/>
      <c r="C55" s="73"/>
      <c r="D55" s="20" t="s">
        <v>16</v>
      </c>
      <c r="E55" s="20"/>
      <c r="F55" s="19">
        <f>F54/SQRT(8)</f>
        <v>0.125</v>
      </c>
    </row>
    <row r="56" spans="1:8" x14ac:dyDescent="0.3">
      <c r="A56" s="71">
        <v>4</v>
      </c>
      <c r="B56" s="71" t="s">
        <v>46</v>
      </c>
      <c r="C56" s="71">
        <v>24</v>
      </c>
      <c r="D56" s="30">
        <v>1</v>
      </c>
      <c r="E56" s="29">
        <v>167</v>
      </c>
      <c r="F56" s="28">
        <f t="shared" ref="F56:F63" si="4">LOG(E56)</f>
        <v>2.2227164711475833</v>
      </c>
    </row>
    <row r="57" spans="1:8" x14ac:dyDescent="0.3">
      <c r="A57" s="72"/>
      <c r="B57" s="72"/>
      <c r="C57" s="72"/>
      <c r="D57" s="30">
        <v>2</v>
      </c>
      <c r="E57" s="29">
        <v>500</v>
      </c>
      <c r="F57" s="28">
        <f t="shared" si="4"/>
        <v>2.6989700043360187</v>
      </c>
    </row>
    <row r="58" spans="1:8" x14ac:dyDescent="0.3">
      <c r="A58" s="72"/>
      <c r="B58" s="72"/>
      <c r="C58" s="72"/>
      <c r="D58" s="30">
        <v>3</v>
      </c>
      <c r="E58" s="32">
        <v>167</v>
      </c>
      <c r="F58" s="31">
        <f t="shared" si="4"/>
        <v>2.2227164711475833</v>
      </c>
    </row>
    <row r="59" spans="1:8" x14ac:dyDescent="0.3">
      <c r="A59" s="72"/>
      <c r="B59" s="72"/>
      <c r="C59" s="72"/>
      <c r="D59" s="30">
        <v>4</v>
      </c>
      <c r="E59" s="32">
        <v>167</v>
      </c>
      <c r="F59" s="31">
        <f t="shared" si="4"/>
        <v>2.2227164711475833</v>
      </c>
    </row>
    <row r="60" spans="1:8" x14ac:dyDescent="0.3">
      <c r="A60" s="72"/>
      <c r="B60" s="72"/>
      <c r="C60" s="72"/>
      <c r="D60" s="30">
        <v>5</v>
      </c>
      <c r="E60" s="32">
        <v>167</v>
      </c>
      <c r="F60" s="31">
        <f t="shared" si="4"/>
        <v>2.2227164711475833</v>
      </c>
    </row>
    <row r="61" spans="1:8" x14ac:dyDescent="0.3">
      <c r="A61" s="72"/>
      <c r="B61" s="72"/>
      <c r="C61" s="72"/>
      <c r="D61" s="30">
        <v>6</v>
      </c>
      <c r="E61" s="29">
        <v>830</v>
      </c>
      <c r="F61" s="28">
        <f t="shared" si="4"/>
        <v>2.9190780923760737</v>
      </c>
    </row>
    <row r="62" spans="1:8" x14ac:dyDescent="0.3">
      <c r="A62" s="72"/>
      <c r="B62" s="72"/>
      <c r="C62" s="72"/>
      <c r="D62" s="30">
        <v>7</v>
      </c>
      <c r="E62" s="29">
        <v>1670</v>
      </c>
      <c r="F62" s="28">
        <f t="shared" si="4"/>
        <v>3.2227164711475833</v>
      </c>
    </row>
    <row r="63" spans="1:8" x14ac:dyDescent="0.3">
      <c r="A63" s="72"/>
      <c r="B63" s="72"/>
      <c r="C63" s="72"/>
      <c r="D63" s="30">
        <v>8</v>
      </c>
      <c r="E63" s="32">
        <v>167</v>
      </c>
      <c r="F63" s="31">
        <f t="shared" si="4"/>
        <v>2.2227164711475833</v>
      </c>
    </row>
    <row r="64" spans="1:8" x14ac:dyDescent="0.3">
      <c r="A64" s="72"/>
      <c r="B64" s="72"/>
      <c r="C64" s="72"/>
      <c r="D64" s="27"/>
      <c r="E64" s="27"/>
      <c r="F64" s="26"/>
    </row>
    <row r="65" spans="1:8" x14ac:dyDescent="0.3">
      <c r="A65" s="72"/>
      <c r="B65" s="72"/>
      <c r="C65" s="72"/>
      <c r="D65" s="25" t="s">
        <v>18</v>
      </c>
      <c r="E65" s="25"/>
      <c r="F65" s="24">
        <f>AVERAGE(F56:F63)</f>
        <v>2.4942933654496988</v>
      </c>
      <c r="G65" s="23">
        <f>F65-F17</f>
        <v>-3.6569855107882896</v>
      </c>
      <c r="H65" s="23">
        <f>F65-$F$29</f>
        <v>-5.3576906719617527</v>
      </c>
    </row>
    <row r="66" spans="1:8" x14ac:dyDescent="0.3">
      <c r="A66" s="72"/>
      <c r="B66" s="72"/>
      <c r="C66" s="72"/>
      <c r="D66" s="22" t="s">
        <v>17</v>
      </c>
      <c r="E66" s="22"/>
      <c r="F66" s="21">
        <f>STDEV(F56:F63)</f>
        <v>0.40030432338484501</v>
      </c>
    </row>
    <row r="67" spans="1:8" x14ac:dyDescent="0.3">
      <c r="A67" s="73"/>
      <c r="B67" s="73"/>
      <c r="C67" s="73"/>
      <c r="D67" s="20" t="s">
        <v>16</v>
      </c>
      <c r="E67" s="20"/>
      <c r="F67" s="19">
        <f>F66/SQRT(8)</f>
        <v>0.14152895080185826</v>
      </c>
    </row>
    <row r="68" spans="1:8" x14ac:dyDescent="0.3">
      <c r="A68" s="71">
        <v>5</v>
      </c>
      <c r="B68" s="71" t="s">
        <v>47</v>
      </c>
      <c r="C68" s="71">
        <v>24</v>
      </c>
      <c r="D68" s="30">
        <v>1</v>
      </c>
      <c r="E68" s="29">
        <v>500</v>
      </c>
      <c r="F68" s="28">
        <f t="shared" ref="F68:F75" si="5">LOG(E68)</f>
        <v>2.6989700043360187</v>
      </c>
    </row>
    <row r="69" spans="1:8" x14ac:dyDescent="0.3">
      <c r="A69" s="72"/>
      <c r="B69" s="72"/>
      <c r="C69" s="72"/>
      <c r="D69" s="30">
        <v>2</v>
      </c>
      <c r="E69" s="29">
        <v>6670</v>
      </c>
      <c r="F69" s="28">
        <f t="shared" si="5"/>
        <v>3.8241258339165491</v>
      </c>
    </row>
    <row r="70" spans="1:8" x14ac:dyDescent="0.3">
      <c r="A70" s="72"/>
      <c r="B70" s="72"/>
      <c r="C70" s="72"/>
      <c r="D70" s="30">
        <v>3</v>
      </c>
      <c r="E70" s="29">
        <v>1670</v>
      </c>
      <c r="F70" s="28">
        <f t="shared" si="5"/>
        <v>3.2227164711475833</v>
      </c>
    </row>
    <row r="71" spans="1:8" x14ac:dyDescent="0.3">
      <c r="A71" s="72"/>
      <c r="B71" s="72"/>
      <c r="C71" s="72"/>
      <c r="D71" s="30">
        <v>4</v>
      </c>
      <c r="E71" s="29">
        <v>1670</v>
      </c>
      <c r="F71" s="28">
        <f t="shared" si="5"/>
        <v>3.2227164711475833</v>
      </c>
    </row>
    <row r="72" spans="1:8" x14ac:dyDescent="0.3">
      <c r="A72" s="72"/>
      <c r="B72" s="72"/>
      <c r="C72" s="72"/>
      <c r="D72" s="30">
        <v>5</v>
      </c>
      <c r="E72" s="29">
        <v>1670</v>
      </c>
      <c r="F72" s="28">
        <f t="shared" si="5"/>
        <v>3.2227164711475833</v>
      </c>
    </row>
    <row r="73" spans="1:8" x14ac:dyDescent="0.3">
      <c r="A73" s="72"/>
      <c r="B73" s="72"/>
      <c r="C73" s="72"/>
      <c r="D73" s="30">
        <v>6</v>
      </c>
      <c r="E73" s="32">
        <v>167</v>
      </c>
      <c r="F73" s="31">
        <f t="shared" si="5"/>
        <v>2.2227164711475833</v>
      </c>
    </row>
    <row r="74" spans="1:8" x14ac:dyDescent="0.3">
      <c r="A74" s="72"/>
      <c r="B74" s="72"/>
      <c r="C74" s="72"/>
      <c r="D74" s="30">
        <v>7</v>
      </c>
      <c r="E74" s="29">
        <v>167</v>
      </c>
      <c r="F74" s="28">
        <f t="shared" si="5"/>
        <v>2.2227164711475833</v>
      </c>
    </row>
    <row r="75" spans="1:8" x14ac:dyDescent="0.3">
      <c r="A75" s="72"/>
      <c r="B75" s="72"/>
      <c r="C75" s="72"/>
      <c r="D75" s="30">
        <v>8</v>
      </c>
      <c r="E75" s="29">
        <v>1670</v>
      </c>
      <c r="F75" s="28">
        <f t="shared" si="5"/>
        <v>3.2227164711475833</v>
      </c>
    </row>
    <row r="76" spans="1:8" x14ac:dyDescent="0.3">
      <c r="A76" s="72"/>
      <c r="B76" s="72"/>
      <c r="C76" s="72"/>
      <c r="D76" s="27"/>
      <c r="E76" s="27"/>
      <c r="F76" s="26"/>
    </row>
    <row r="77" spans="1:8" x14ac:dyDescent="0.3">
      <c r="A77" s="72"/>
      <c r="B77" s="72"/>
      <c r="C77" s="72"/>
      <c r="D77" s="25" t="s">
        <v>18</v>
      </c>
      <c r="E77" s="25"/>
      <c r="F77" s="24">
        <f>AVERAGE(F68:F75)</f>
        <v>2.9824243331422586</v>
      </c>
      <c r="G77" s="23">
        <f>F77-F17</f>
        <v>-3.1688545430957298</v>
      </c>
      <c r="H77" s="23">
        <f>F77-$F$29</f>
        <v>-4.8695597042691929</v>
      </c>
    </row>
    <row r="78" spans="1:8" x14ac:dyDescent="0.3">
      <c r="A78" s="72"/>
      <c r="B78" s="72"/>
      <c r="C78" s="72"/>
      <c r="D78" s="22" t="s">
        <v>17</v>
      </c>
      <c r="E78" s="22"/>
      <c r="F78" s="21">
        <f>STDEV(F68:F75)</f>
        <v>0.55729975140677823</v>
      </c>
    </row>
    <row r="79" spans="1:8" x14ac:dyDescent="0.3">
      <c r="A79" s="73"/>
      <c r="B79" s="73"/>
      <c r="C79" s="73"/>
      <c r="D79" s="20" t="s">
        <v>16</v>
      </c>
      <c r="E79" s="20"/>
      <c r="F79" s="19">
        <f>F78/SQRT(8)</f>
        <v>0.19703521668665502</v>
      </c>
    </row>
    <row r="80" spans="1:8" x14ac:dyDescent="0.3">
      <c r="A80" s="71">
        <v>6</v>
      </c>
      <c r="B80" s="71" t="s">
        <v>48</v>
      </c>
      <c r="C80" s="71">
        <v>24</v>
      </c>
      <c r="D80" s="30">
        <v>1</v>
      </c>
      <c r="E80" s="29">
        <v>16700</v>
      </c>
      <c r="F80" s="28">
        <f t="shared" ref="F80:F87" si="6">LOG(E80)</f>
        <v>4.2227164711475833</v>
      </c>
    </row>
    <row r="81" spans="1:8" x14ac:dyDescent="0.3">
      <c r="A81" s="72"/>
      <c r="B81" s="72"/>
      <c r="C81" s="72"/>
      <c r="D81" s="30">
        <v>2</v>
      </c>
      <c r="E81" s="29">
        <v>1670</v>
      </c>
      <c r="F81" s="28">
        <f t="shared" si="6"/>
        <v>3.2227164711475833</v>
      </c>
    </row>
    <row r="82" spans="1:8" x14ac:dyDescent="0.3">
      <c r="A82" s="72"/>
      <c r="B82" s="72"/>
      <c r="C82" s="72"/>
      <c r="D82" s="30">
        <v>3</v>
      </c>
      <c r="E82" s="29">
        <v>1670</v>
      </c>
      <c r="F82" s="28">
        <f t="shared" si="6"/>
        <v>3.2227164711475833</v>
      </c>
    </row>
    <row r="83" spans="1:8" x14ac:dyDescent="0.3">
      <c r="A83" s="72"/>
      <c r="B83" s="72"/>
      <c r="C83" s="72"/>
      <c r="D83" s="30">
        <v>4</v>
      </c>
      <c r="E83" s="29">
        <v>16700</v>
      </c>
      <c r="F83" s="28">
        <f t="shared" si="6"/>
        <v>4.2227164711475833</v>
      </c>
    </row>
    <row r="84" spans="1:8" x14ac:dyDescent="0.3">
      <c r="A84" s="72"/>
      <c r="B84" s="72"/>
      <c r="C84" s="72"/>
      <c r="D84" s="30">
        <v>5</v>
      </c>
      <c r="E84" s="32">
        <v>167</v>
      </c>
      <c r="F84" s="31">
        <f t="shared" si="6"/>
        <v>2.2227164711475833</v>
      </c>
    </row>
    <row r="85" spans="1:8" x14ac:dyDescent="0.3">
      <c r="A85" s="72"/>
      <c r="B85" s="72"/>
      <c r="C85" s="72"/>
      <c r="D85" s="30">
        <v>6</v>
      </c>
      <c r="E85" s="29">
        <v>167</v>
      </c>
      <c r="F85" s="28">
        <f t="shared" si="6"/>
        <v>2.2227164711475833</v>
      </c>
    </row>
    <row r="86" spans="1:8" x14ac:dyDescent="0.3">
      <c r="A86" s="72"/>
      <c r="B86" s="72"/>
      <c r="C86" s="72"/>
      <c r="D86" s="30">
        <v>7</v>
      </c>
      <c r="E86" s="29">
        <v>1670</v>
      </c>
      <c r="F86" s="28">
        <f t="shared" si="6"/>
        <v>3.2227164711475833</v>
      </c>
    </row>
    <row r="87" spans="1:8" x14ac:dyDescent="0.3">
      <c r="A87" s="72"/>
      <c r="B87" s="72"/>
      <c r="C87" s="72"/>
      <c r="D87" s="30">
        <v>8</v>
      </c>
      <c r="E87" s="29">
        <v>667</v>
      </c>
      <c r="F87" s="28">
        <f t="shared" si="6"/>
        <v>2.8241258339165491</v>
      </c>
    </row>
    <row r="88" spans="1:8" x14ac:dyDescent="0.3">
      <c r="A88" s="72"/>
      <c r="B88" s="72"/>
      <c r="C88" s="72"/>
      <c r="D88" s="27"/>
      <c r="E88" s="27"/>
      <c r="F88" s="26"/>
    </row>
    <row r="89" spans="1:8" x14ac:dyDescent="0.3">
      <c r="A89" s="72"/>
      <c r="B89" s="72"/>
      <c r="C89" s="72"/>
      <c r="D89" s="25" t="s">
        <v>18</v>
      </c>
      <c r="E89" s="25"/>
      <c r="F89" s="24">
        <f>AVERAGE(F80:F87)</f>
        <v>3.1728926414937049</v>
      </c>
      <c r="G89" s="23">
        <f>F89-F17</f>
        <v>-2.9783862347442835</v>
      </c>
      <c r="H89" s="23">
        <f>F89-$F$29</f>
        <v>-4.6790913959177463</v>
      </c>
    </row>
    <row r="90" spans="1:8" x14ac:dyDescent="0.3">
      <c r="A90" s="72"/>
      <c r="B90" s="72"/>
      <c r="C90" s="72"/>
      <c r="D90" s="22" t="s">
        <v>17</v>
      </c>
      <c r="E90" s="22"/>
      <c r="F90" s="21">
        <f>STDEV(F80:F87)</f>
        <v>0.76895245850416216</v>
      </c>
    </row>
    <row r="91" spans="1:8" x14ac:dyDescent="0.3">
      <c r="A91" s="73"/>
      <c r="B91" s="73"/>
      <c r="C91" s="73"/>
      <c r="D91" s="20" t="s">
        <v>16</v>
      </c>
      <c r="E91" s="20"/>
      <c r="F91" s="19">
        <f>F90/SQRT(8)</f>
        <v>0.27186574890918014</v>
      </c>
    </row>
    <row r="92" spans="1:8" x14ac:dyDescent="0.3">
      <c r="A92" s="71">
        <v>7</v>
      </c>
      <c r="B92" s="71" t="s">
        <v>49</v>
      </c>
      <c r="C92" s="71">
        <v>24</v>
      </c>
      <c r="D92" s="30">
        <v>1</v>
      </c>
      <c r="E92" s="29">
        <v>3670000</v>
      </c>
      <c r="F92" s="28">
        <f t="shared" ref="F92:F99" si="7">LOG(E92)</f>
        <v>6.5646660642520898</v>
      </c>
    </row>
    <row r="93" spans="1:8" x14ac:dyDescent="0.3">
      <c r="A93" s="72"/>
      <c r="B93" s="72"/>
      <c r="C93" s="72"/>
      <c r="D93" s="30">
        <v>2</v>
      </c>
      <c r="E93" s="29">
        <v>267000</v>
      </c>
      <c r="F93" s="28">
        <f t="shared" si="7"/>
        <v>5.426511261364575</v>
      </c>
    </row>
    <row r="94" spans="1:8" x14ac:dyDescent="0.3">
      <c r="A94" s="72"/>
      <c r="B94" s="72"/>
      <c r="C94" s="72"/>
      <c r="D94" s="30">
        <v>3</v>
      </c>
      <c r="E94" s="29">
        <v>65000</v>
      </c>
      <c r="F94" s="28">
        <f t="shared" si="7"/>
        <v>4.8129133566428557</v>
      </c>
    </row>
    <row r="95" spans="1:8" x14ac:dyDescent="0.3">
      <c r="A95" s="72"/>
      <c r="B95" s="72"/>
      <c r="C95" s="72"/>
      <c r="D95" s="30">
        <v>4</v>
      </c>
      <c r="E95" s="29">
        <v>13000000</v>
      </c>
      <c r="F95" s="28">
        <f t="shared" si="7"/>
        <v>7.1139433523068369</v>
      </c>
    </row>
    <row r="96" spans="1:8" x14ac:dyDescent="0.3">
      <c r="A96" s="72"/>
      <c r="B96" s="72"/>
      <c r="C96" s="72"/>
      <c r="D96" s="30">
        <v>5</v>
      </c>
      <c r="E96" s="29">
        <v>2340000</v>
      </c>
      <c r="F96" s="28">
        <f t="shared" si="7"/>
        <v>6.3692158574101425</v>
      </c>
    </row>
    <row r="97" spans="1:8" x14ac:dyDescent="0.3">
      <c r="A97" s="72"/>
      <c r="B97" s="72"/>
      <c r="C97" s="72"/>
      <c r="D97" s="30">
        <v>6</v>
      </c>
      <c r="E97" s="29">
        <v>3340000</v>
      </c>
      <c r="F97" s="28">
        <f t="shared" si="7"/>
        <v>6.5237464668115646</v>
      </c>
    </row>
    <row r="98" spans="1:8" x14ac:dyDescent="0.3">
      <c r="A98" s="72"/>
      <c r="B98" s="72"/>
      <c r="C98" s="72"/>
      <c r="D98" s="30">
        <v>7</v>
      </c>
      <c r="E98" s="29">
        <v>3000000</v>
      </c>
      <c r="F98" s="28">
        <f t="shared" si="7"/>
        <v>6.4771212547196626</v>
      </c>
    </row>
    <row r="99" spans="1:8" x14ac:dyDescent="0.3">
      <c r="A99" s="72"/>
      <c r="B99" s="72"/>
      <c r="C99" s="72"/>
      <c r="D99" s="30">
        <v>8</v>
      </c>
      <c r="E99" s="29">
        <v>1670000</v>
      </c>
      <c r="F99" s="28">
        <f t="shared" si="7"/>
        <v>6.2227164711475833</v>
      </c>
    </row>
    <row r="100" spans="1:8" x14ac:dyDescent="0.3">
      <c r="A100" s="72"/>
      <c r="B100" s="72"/>
      <c r="C100" s="72"/>
      <c r="D100" s="27"/>
      <c r="E100" s="27"/>
      <c r="F100" s="26"/>
    </row>
    <row r="101" spans="1:8" x14ac:dyDescent="0.3">
      <c r="A101" s="72"/>
      <c r="B101" s="72"/>
      <c r="C101" s="72"/>
      <c r="D101" s="25" t="s">
        <v>18</v>
      </c>
      <c r="E101" s="25"/>
      <c r="F101" s="24">
        <f>AVERAGE(F92:F99)</f>
        <v>6.1888542605819143</v>
      </c>
      <c r="G101" s="23">
        <f>F101-F17</f>
        <v>3.7575384343925933E-2</v>
      </c>
      <c r="H101" s="23">
        <f>F101-$F$29</f>
        <v>-1.6631297768295372</v>
      </c>
    </row>
    <row r="102" spans="1:8" x14ac:dyDescent="0.3">
      <c r="A102" s="72"/>
      <c r="B102" s="72"/>
      <c r="C102" s="72"/>
      <c r="D102" s="22" t="s">
        <v>17</v>
      </c>
      <c r="E102" s="22"/>
      <c r="F102" s="21">
        <f>STDEV(F92:F99)</f>
        <v>0.72706181340790155</v>
      </c>
    </row>
    <row r="103" spans="1:8" x14ac:dyDescent="0.3">
      <c r="A103" s="73"/>
      <c r="B103" s="73"/>
      <c r="C103" s="73"/>
      <c r="D103" s="20" t="s">
        <v>16</v>
      </c>
      <c r="E103" s="20"/>
      <c r="F103" s="19">
        <f>F102/SQRT(8)</f>
        <v>0.25705516930125771</v>
      </c>
    </row>
    <row r="106" spans="1:8" x14ac:dyDescent="0.3">
      <c r="B106" s="18" t="s">
        <v>15</v>
      </c>
      <c r="C106" s="18"/>
    </row>
  </sheetData>
  <mergeCells count="26">
    <mergeCell ref="B56:B67"/>
    <mergeCell ref="C56:C67"/>
    <mergeCell ref="A32:A43"/>
    <mergeCell ref="B32:B43"/>
    <mergeCell ref="A9:A19"/>
    <mergeCell ref="B9:B19"/>
    <mergeCell ref="C9:C19"/>
    <mergeCell ref="A20:A31"/>
    <mergeCell ref="B20:B31"/>
    <mergeCell ref="C20:C31"/>
    <mergeCell ref="M19:M20"/>
    <mergeCell ref="N19:N20"/>
    <mergeCell ref="A92:A103"/>
    <mergeCell ref="B92:B103"/>
    <mergeCell ref="C92:C103"/>
    <mergeCell ref="A68:A79"/>
    <mergeCell ref="B68:B79"/>
    <mergeCell ref="C68:C79"/>
    <mergeCell ref="A80:A91"/>
    <mergeCell ref="B80:B91"/>
    <mergeCell ref="C80:C91"/>
    <mergeCell ref="C32:C43"/>
    <mergeCell ref="A44:A55"/>
    <mergeCell ref="B44:B55"/>
    <mergeCell ref="C44:C55"/>
    <mergeCell ref="A56:A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 b_Survivor</vt:lpstr>
      <vt:lpstr>Fig. 1 c_thigh CFU</vt:lpstr>
    </vt:vector>
  </TitlesOfParts>
  <Company>Aptuit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Janet Anna Costantini</dc:creator>
  <cp:lastModifiedBy>Zampaloni, Claudia {PIDC~Basel}</cp:lastModifiedBy>
  <cp:lastPrinted>2016-02-01T15:26:44Z</cp:lastPrinted>
  <dcterms:created xsi:type="dcterms:W3CDTF">2015-01-26T13:32:15Z</dcterms:created>
  <dcterms:modified xsi:type="dcterms:W3CDTF">2023-10-25T12:28:14Z</dcterms:modified>
</cp:coreProperties>
</file>