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EEE4FD68-F243-B341-9F62-1E942FD6DF42}" xr6:coauthVersionLast="47" xr6:coauthVersionMax="47" xr10:uidLastSave="{00000000-0000-0000-0000-000000000000}"/>
  <bookViews>
    <workbookView xWindow="2980" yWindow="760" windowWidth="25820" windowHeight="16580" xr2:uid="{FA7E4A8D-5C5B-7442-9101-0F508A883B44}"/>
  </bookViews>
  <sheets>
    <sheet name="Ex Fig.6b" sheetId="1" r:id="rId1"/>
    <sheet name="Ex Fig.6g" sheetId="7" r:id="rId2"/>
    <sheet name="Ex Fig.6k" sheetId="8" r:id="rId3"/>
    <sheet name="Ex Fig.6m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9" l="1"/>
  <c r="O5" i="9"/>
  <c r="P5" i="9"/>
  <c r="Q5" i="9"/>
  <c r="R5" i="9"/>
  <c r="S5" i="9"/>
  <c r="T5" i="9"/>
  <c r="N6" i="9"/>
  <c r="O6" i="9"/>
  <c r="P6" i="9"/>
  <c r="Q6" i="9"/>
  <c r="R6" i="9"/>
  <c r="S6" i="9"/>
  <c r="T6" i="9"/>
  <c r="N7" i="9"/>
  <c r="O7" i="9"/>
  <c r="P7" i="9"/>
  <c r="Q7" i="9"/>
  <c r="R7" i="9"/>
  <c r="S7" i="9"/>
  <c r="T7" i="9"/>
  <c r="M7" i="9"/>
  <c r="M6" i="9"/>
  <c r="M5" i="9"/>
  <c r="D7" i="9"/>
  <c r="E7" i="9"/>
  <c r="F7" i="9"/>
  <c r="G7" i="9"/>
  <c r="H7" i="9"/>
  <c r="I7" i="9"/>
  <c r="J7" i="9"/>
  <c r="C7" i="9"/>
  <c r="D6" i="9"/>
  <c r="E6" i="9"/>
  <c r="F6" i="9"/>
  <c r="G6" i="9"/>
  <c r="H6" i="9"/>
  <c r="I6" i="9"/>
  <c r="J6" i="9"/>
  <c r="C6" i="9"/>
  <c r="D5" i="9"/>
  <c r="E5" i="9"/>
  <c r="F5" i="9"/>
  <c r="G5" i="9"/>
  <c r="H5" i="9"/>
  <c r="I5" i="9"/>
  <c r="J5" i="9"/>
  <c r="C5" i="9"/>
  <c r="G11" i="8" l="1"/>
  <c r="F11" i="8"/>
  <c r="G10" i="8"/>
  <c r="F10" i="8"/>
  <c r="G9" i="8"/>
  <c r="F9" i="8"/>
  <c r="G8" i="8"/>
  <c r="F8" i="8"/>
  <c r="G7" i="8"/>
  <c r="F7" i="8"/>
  <c r="G6" i="8"/>
  <c r="F6" i="8"/>
  <c r="G5" i="8"/>
  <c r="F5" i="8"/>
  <c r="E4" i="7"/>
  <c r="D4" i="7"/>
  <c r="C4" i="7"/>
  <c r="E3" i="7"/>
  <c r="D3" i="7"/>
  <c r="C3" i="7"/>
  <c r="D21" i="1" l="1"/>
  <c r="E21" i="1"/>
  <c r="F21" i="1"/>
  <c r="G21" i="1"/>
  <c r="H21" i="1"/>
  <c r="I21" i="1"/>
  <c r="D15" i="1"/>
  <c r="E15" i="1"/>
  <c r="F15" i="1"/>
  <c r="G15" i="1"/>
  <c r="H15" i="1"/>
  <c r="I15" i="1"/>
  <c r="D16" i="1"/>
  <c r="E16" i="1"/>
  <c r="F16" i="1"/>
  <c r="G16" i="1"/>
  <c r="H16" i="1"/>
  <c r="I16" i="1"/>
  <c r="D17" i="1"/>
  <c r="E17" i="1"/>
  <c r="F17" i="1"/>
  <c r="G17" i="1"/>
  <c r="H17" i="1"/>
  <c r="I17" i="1"/>
  <c r="D18" i="1"/>
  <c r="E18" i="1"/>
  <c r="F18" i="1"/>
  <c r="G18" i="1"/>
  <c r="H18" i="1"/>
  <c r="I18" i="1"/>
  <c r="D19" i="1"/>
  <c r="E19" i="1"/>
  <c r="F19" i="1"/>
  <c r="G19" i="1"/>
  <c r="H19" i="1"/>
  <c r="I19" i="1"/>
  <c r="D20" i="1"/>
  <c r="E20" i="1"/>
  <c r="F20" i="1"/>
  <c r="G20" i="1"/>
  <c r="H20" i="1"/>
  <c r="I20" i="1"/>
  <c r="E14" i="1"/>
  <c r="F14" i="1"/>
  <c r="G14" i="1"/>
  <c r="H14" i="1"/>
  <c r="I14" i="1"/>
  <c r="D14" i="1"/>
</calcChain>
</file>

<file path=xl/sharedStrings.xml><?xml version="1.0" encoding="utf-8"?>
<sst xmlns="http://schemas.openxmlformats.org/spreadsheetml/2006/main" count="154" uniqueCount="71">
  <si>
    <t>Ex Fig.6m</t>
    <phoneticPr fontId="2"/>
  </si>
  <si>
    <t>Ex Fig.6k</t>
    <phoneticPr fontId="2"/>
  </si>
  <si>
    <t>Ex Fig.6g</t>
    <phoneticPr fontId="2"/>
  </si>
  <si>
    <t>Ex Fig.6b</t>
    <phoneticPr fontId="2"/>
  </si>
  <si>
    <t>TBL1XR1_chr3_177038383_177038383_C_G</t>
  </si>
  <si>
    <t>TBL1XR1</t>
  </si>
  <si>
    <t>FYN_chr6_111661761_111661761_T_C</t>
  </si>
  <si>
    <t>FYN</t>
  </si>
  <si>
    <t>CD58_chr1_116544574_116544574_T_G</t>
  </si>
  <si>
    <t>CD58</t>
  </si>
  <si>
    <t>CD58_chr1_116544573_116544573_-_G</t>
  </si>
  <si>
    <t>TNFRSF1B_chr1_12193044_12193044_A_G</t>
  </si>
  <si>
    <t>TNFRSF1B</t>
  </si>
  <si>
    <t>LRP1B_chr2_141229392_141229392_A_T</t>
  </si>
  <si>
    <t>LRP1B</t>
  </si>
  <si>
    <t>NOTCH1_chr9_136496399_136496399_C_-</t>
  </si>
  <si>
    <t>NOTCH1</t>
  </si>
  <si>
    <t>FYN_chr6_111661762_111661762_A_G</t>
  </si>
  <si>
    <t>Tumor burden (%)</t>
    <phoneticPr fontId="2"/>
  </si>
  <si>
    <t>week</t>
    <phoneticPr fontId="2"/>
  </si>
  <si>
    <t>Pt1</t>
    <phoneticPr fontId="2"/>
  </si>
  <si>
    <t>Pt2</t>
    <phoneticPr fontId="2"/>
  </si>
  <si>
    <t>Pt3</t>
    <phoneticPr fontId="2"/>
  </si>
  <si>
    <t>FC&lt;-0.2</t>
  </si>
  <si>
    <t>FC&gt;0.2</t>
  </si>
  <si>
    <t>x&lt;-0.9</t>
  </si>
  <si>
    <t>-0.9&lt;x&lt;-0.8</t>
  </si>
  <si>
    <t>-0.8&lt;x&lt;-0.7</t>
  </si>
  <si>
    <t>-0.7&lt;x&lt;-0.6</t>
  </si>
  <si>
    <t>-0.6&lt;x&lt;-0.5</t>
  </si>
  <si>
    <t>-0.5&lt;x&lt;-0.4</t>
  </si>
  <si>
    <t>-0.4&lt;x&lt;-0.3</t>
  </si>
  <si>
    <t>-0.3&lt;x&lt;-0.2</t>
  </si>
  <si>
    <t>-0.2&lt;x&lt;-0.1</t>
  </si>
  <si>
    <t>0.1&lt;x&lt;0.2</t>
  </si>
  <si>
    <t>0.2&lt;x&lt;0.3</t>
  </si>
  <si>
    <t>0.3&lt;x&lt;0.4</t>
  </si>
  <si>
    <t>0.4&lt;x&lt;0.5</t>
  </si>
  <si>
    <t>0.5&lt;x&lt;0.6</t>
  </si>
  <si>
    <t>0.6&lt;x&lt;0.7</t>
  </si>
  <si>
    <t>0.7&lt;x&lt;0.8</t>
  </si>
  <si>
    <t>0.8&lt;x&lt;0.9</t>
  </si>
  <si>
    <t>0.9&lt;x</t>
  </si>
  <si>
    <t>RT-PCR</t>
    <phoneticPr fontId="2"/>
  </si>
  <si>
    <t>clinical sample</t>
    <phoneticPr fontId="2"/>
  </si>
  <si>
    <t>cell line establsiehd from clinical sample</t>
    <phoneticPr fontId="2"/>
  </si>
  <si>
    <t>DNMT3A</t>
    <phoneticPr fontId="2"/>
  </si>
  <si>
    <t>DNMT3B</t>
    <phoneticPr fontId="2"/>
  </si>
  <si>
    <t>DNMT1</t>
    <phoneticPr fontId="2"/>
  </si>
  <si>
    <t>EZH1</t>
    <phoneticPr fontId="2"/>
  </si>
  <si>
    <t>EZH2</t>
    <phoneticPr fontId="2"/>
  </si>
  <si>
    <t>SUZ12</t>
    <phoneticPr fontId="2"/>
  </si>
  <si>
    <t>EED</t>
    <phoneticPr fontId="2"/>
  </si>
  <si>
    <t>Pt2_Pre</t>
    <phoneticPr fontId="2"/>
  </si>
  <si>
    <t>Pt2_PD_cell line</t>
    <phoneticPr fontId="2"/>
  </si>
  <si>
    <t>Relative mRNA level</t>
    <phoneticPr fontId="2"/>
  </si>
  <si>
    <t>shCtrl</t>
  </si>
  <si>
    <t>shEZH1</t>
  </si>
  <si>
    <t>shEZH2</t>
  </si>
  <si>
    <t>shEED</t>
  </si>
  <si>
    <t>shDNMT3A#1</t>
  </si>
  <si>
    <t>shDNMT3A#2</t>
  </si>
  <si>
    <t>shDNMT3B#1</t>
  </si>
  <si>
    <t>shDNMT3B#2</t>
  </si>
  <si>
    <t>day</t>
    <phoneticPr fontId="2"/>
  </si>
  <si>
    <t>day2</t>
    <phoneticPr fontId="2"/>
  </si>
  <si>
    <t>day4</t>
    <phoneticPr fontId="2"/>
  </si>
  <si>
    <t>day6</t>
    <phoneticPr fontId="2"/>
  </si>
  <si>
    <t>average</t>
    <phoneticPr fontId="2"/>
  </si>
  <si>
    <t>Pt2-PD cell line</t>
    <phoneticPr fontId="2"/>
  </si>
  <si>
    <t>ATN-1 (DNMT3A negative)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</si>
</sst>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.0"/>
    <numFmt numFmtId="178" formatCode="0.0000"/>
    <numFmt numFmtId="179" formatCode="0_);[Red]\(0\)"/>
    <numFmt numFmtId="180" formatCode="0.000"/>
  </numFmts>
  <fonts count="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9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9"/>
  <sheetViews>
    <sheetView tabSelected="1" workbookViewId="0">
      <selection activeCell="B9" sqref="B9"/>
    </sheetView>
  </sheetViews>
  <sheetFormatPr baseColWidth="10" defaultColWidth="10.28515625" defaultRowHeight="21" customHeight="1"/>
  <cols>
    <col min="1" max="1" width="10.28515625" style="2"/>
    <col min="2" max="2" width="40.7109375" style="7" customWidth="1"/>
    <col min="3" max="3" width="16.7109375" style="9" customWidth="1"/>
    <col min="4" max="9" width="8.28515625" style="2" customWidth="1"/>
    <col min="10" max="16384" width="10.28515625" style="2"/>
  </cols>
  <sheetData>
    <row r="1" spans="1:11" s="7" customFormat="1" ht="21" customHeight="1">
      <c r="A1" s="7" t="s">
        <v>3</v>
      </c>
      <c r="C1" s="22"/>
    </row>
    <row r="2" spans="1:11" s="3" customFormat="1" ht="21" customHeight="1">
      <c r="B2" s="8"/>
      <c r="C2" s="3" t="s">
        <v>18</v>
      </c>
      <c r="D2" s="10">
        <v>66.98</v>
      </c>
      <c r="E2" s="10">
        <v>45.56</v>
      </c>
      <c r="F2" s="10">
        <v>13.3</v>
      </c>
      <c r="G2" s="10">
        <v>8.160960706413567</v>
      </c>
      <c r="H2" s="10">
        <v>2.3892255068433212</v>
      </c>
      <c r="I2" s="10">
        <v>57.074515787317793</v>
      </c>
    </row>
    <row r="3" spans="1:11" ht="21" customHeight="1">
      <c r="B3" s="20"/>
      <c r="C3" s="15" t="s">
        <v>19</v>
      </c>
      <c r="D3" s="15">
        <v>0</v>
      </c>
      <c r="E3" s="15">
        <v>20</v>
      </c>
      <c r="F3" s="15">
        <v>44</v>
      </c>
      <c r="G3" s="15">
        <v>66</v>
      </c>
      <c r="H3" s="15">
        <v>108</v>
      </c>
      <c r="I3" s="21">
        <v>137</v>
      </c>
      <c r="J3" s="4"/>
      <c r="K3" s="4"/>
    </row>
    <row r="4" spans="1:11" ht="21" customHeight="1">
      <c r="B4" s="7" t="s">
        <v>4</v>
      </c>
      <c r="C4" s="9" t="s">
        <v>5</v>
      </c>
      <c r="D4" s="12">
        <v>0.68767908309455583</v>
      </c>
      <c r="E4" s="12">
        <v>0.37618699780861942</v>
      </c>
      <c r="F4" s="12">
        <v>0.139389193422083</v>
      </c>
      <c r="G4" s="12">
        <v>7.7697037451089995E-2</v>
      </c>
      <c r="H4" s="12">
        <v>1.9848219497956801E-2</v>
      </c>
      <c r="I4" s="12">
        <v>0.75389863547758285</v>
      </c>
      <c r="J4" s="4"/>
      <c r="K4" s="4"/>
    </row>
    <row r="5" spans="1:11" ht="21" customHeight="1">
      <c r="B5" s="7" t="s">
        <v>6</v>
      </c>
      <c r="C5" s="9" t="s">
        <v>7</v>
      </c>
      <c r="D5" s="12">
        <v>0.54283845650752127</v>
      </c>
      <c r="E5" s="12">
        <v>0.23532898636633076</v>
      </c>
      <c r="F5" s="12">
        <v>5.6045666839647117E-2</v>
      </c>
      <c r="G5" s="12">
        <v>4.4187627464309993E-2</v>
      </c>
      <c r="H5" s="12">
        <v>6.5292096219931274E-3</v>
      </c>
      <c r="I5" s="12">
        <v>0</v>
      </c>
      <c r="J5" s="4"/>
      <c r="K5" s="4"/>
    </row>
    <row r="6" spans="1:11" ht="21" customHeight="1">
      <c r="B6" s="7" t="s">
        <v>8</v>
      </c>
      <c r="C6" s="9" t="s">
        <v>9</v>
      </c>
      <c r="D6" s="12">
        <v>0.52815829528158298</v>
      </c>
      <c r="E6" s="12">
        <v>0.22860635696821516</v>
      </c>
      <c r="F6" s="12">
        <v>7.5256556442417327E-2</v>
      </c>
      <c r="G6" s="12">
        <v>3.7965072133637055E-2</v>
      </c>
      <c r="H6" s="12">
        <v>8.142116950407105E-3</v>
      </c>
      <c r="I6" s="12">
        <v>0</v>
      </c>
      <c r="J6" s="1"/>
      <c r="K6" s="1"/>
    </row>
    <row r="7" spans="1:11" ht="21" customHeight="1">
      <c r="B7" s="7" t="s">
        <v>10</v>
      </c>
      <c r="C7" s="9" t="s">
        <v>9</v>
      </c>
      <c r="D7" s="12">
        <v>0.52519083969465652</v>
      </c>
      <c r="E7" s="12">
        <v>0.22738386308068459</v>
      </c>
      <c r="F7" s="12">
        <v>7.4370709382151026E-2</v>
      </c>
      <c r="G7" s="12">
        <v>3.8080731150038079E-2</v>
      </c>
      <c r="H7" s="12">
        <v>8.1541882876204601E-3</v>
      </c>
      <c r="I7" s="12">
        <v>0</v>
      </c>
    </row>
    <row r="8" spans="1:11" ht="21" customHeight="1">
      <c r="B8" s="7" t="s">
        <v>11</v>
      </c>
      <c r="C8" s="9" t="s">
        <v>12</v>
      </c>
      <c r="D8" s="12">
        <v>0.38347205707491083</v>
      </c>
      <c r="E8" s="12">
        <v>0.20492866407263294</v>
      </c>
      <c r="F8" s="12">
        <v>5.0586057988895747E-2</v>
      </c>
      <c r="G8" s="12">
        <v>4.3549712407559574E-2</v>
      </c>
      <c r="H8" s="12">
        <v>1.2500000000000001E-2</v>
      </c>
      <c r="I8" s="12">
        <v>0.32896520560325349</v>
      </c>
    </row>
    <row r="9" spans="1:11" ht="21" customHeight="1">
      <c r="B9" s="7" t="s">
        <v>13</v>
      </c>
      <c r="C9" s="9" t="s">
        <v>14</v>
      </c>
      <c r="D9" s="12">
        <v>0.33088235294117646</v>
      </c>
      <c r="E9" s="12">
        <v>0.14913957934990441</v>
      </c>
      <c r="F9" s="12">
        <v>5.0632911392405063E-2</v>
      </c>
      <c r="G9" s="12">
        <v>4.743833017077799E-2</v>
      </c>
      <c r="H9" s="12">
        <v>0</v>
      </c>
      <c r="I9" s="12">
        <v>0</v>
      </c>
    </row>
    <row r="10" spans="1:11" ht="21" customHeight="1">
      <c r="B10" s="7" t="s">
        <v>15</v>
      </c>
      <c r="C10" s="9" t="s">
        <v>16</v>
      </c>
      <c r="D10" s="12">
        <v>0.19680851063829788</v>
      </c>
      <c r="E10" s="12">
        <v>9.0322580645161285E-2</v>
      </c>
      <c r="F10" s="12">
        <v>0</v>
      </c>
      <c r="G10" s="12">
        <v>0</v>
      </c>
      <c r="H10" s="12">
        <v>0</v>
      </c>
      <c r="I10" s="12">
        <v>0</v>
      </c>
    </row>
    <row r="11" spans="1:11" ht="21" customHeight="1">
      <c r="B11" s="7" t="s">
        <v>17</v>
      </c>
      <c r="C11" s="9" t="s">
        <v>7</v>
      </c>
      <c r="D11" s="12">
        <v>2.0156046814044214E-2</v>
      </c>
      <c r="E11" s="12">
        <v>9.4786729857819912E-3</v>
      </c>
      <c r="F11" s="12">
        <v>9.9009900990099011E-3</v>
      </c>
      <c r="G11" s="12">
        <v>5.095108695652174E-3</v>
      </c>
      <c r="H11" s="12">
        <v>9.2560850188549877E-3</v>
      </c>
      <c r="I11" s="12">
        <v>0.52567014993184913</v>
      </c>
    </row>
    <row r="12" spans="1:11" ht="21" customHeight="1">
      <c r="D12" s="11"/>
      <c r="E12" s="11"/>
      <c r="F12" s="11"/>
      <c r="G12" s="11"/>
      <c r="H12" s="11"/>
      <c r="I12" s="11"/>
    </row>
    <row r="13" spans="1:11" ht="21" customHeight="1">
      <c r="B13" s="20"/>
      <c r="C13" s="15" t="s">
        <v>19</v>
      </c>
      <c r="D13" s="15">
        <v>0</v>
      </c>
      <c r="E13" s="15">
        <v>20</v>
      </c>
      <c r="F13" s="15">
        <v>44</v>
      </c>
      <c r="G13" s="15">
        <v>66</v>
      </c>
      <c r="H13" s="15">
        <v>108</v>
      </c>
      <c r="I13" s="21">
        <v>137</v>
      </c>
    </row>
    <row r="14" spans="1:11" ht="21" customHeight="1">
      <c r="B14" s="7" t="s">
        <v>4</v>
      </c>
      <c r="C14" s="9" t="s">
        <v>5</v>
      </c>
      <c r="D14" s="13">
        <f>D4/D$2*100</f>
        <v>1.0266931667580708</v>
      </c>
      <c r="E14" s="13">
        <f t="shared" ref="E14:I14" si="0">E4/E$2*100</f>
        <v>0.82569578096711904</v>
      </c>
      <c r="F14" s="13">
        <f t="shared" si="0"/>
        <v>1.0480390482863384</v>
      </c>
      <c r="G14" s="13">
        <f t="shared" si="0"/>
        <v>0.95205748742337581</v>
      </c>
      <c r="H14" s="13">
        <f t="shared" si="0"/>
        <v>0.83073864066437797</v>
      </c>
      <c r="I14" s="13">
        <f t="shared" si="0"/>
        <v>1.3209023766174508</v>
      </c>
    </row>
    <row r="15" spans="1:11" ht="21" customHeight="1">
      <c r="B15" s="7" t="s">
        <v>6</v>
      </c>
      <c r="C15" s="9" t="s">
        <v>7</v>
      </c>
      <c r="D15" s="13">
        <f t="shared" ref="D15:I15" si="1">D5/D$2*100</f>
        <v>0.81044857645195756</v>
      </c>
      <c r="E15" s="13">
        <f t="shared" si="1"/>
        <v>0.51652543100599368</v>
      </c>
      <c r="F15" s="13">
        <f t="shared" si="1"/>
        <v>0.42139599127554223</v>
      </c>
      <c r="G15" s="13">
        <f t="shared" si="1"/>
        <v>0.54145129542878023</v>
      </c>
      <c r="H15" s="13">
        <f t="shared" si="1"/>
        <v>0.27327724416518606</v>
      </c>
      <c r="I15" s="13">
        <f t="shared" si="1"/>
        <v>0</v>
      </c>
    </row>
    <row r="16" spans="1:11" ht="21" customHeight="1">
      <c r="B16" s="7" t="s">
        <v>8</v>
      </c>
      <c r="C16" s="9" t="s">
        <v>9</v>
      </c>
      <c r="D16" s="13">
        <f t="shared" ref="D16:I16" si="2">D6/D$2*100</f>
        <v>0.78853134559806348</v>
      </c>
      <c r="E16" s="13">
        <f t="shared" si="2"/>
        <v>0.50176987921030547</v>
      </c>
      <c r="F16" s="13">
        <f t="shared" si="2"/>
        <v>0.5658387702437393</v>
      </c>
      <c r="G16" s="13">
        <f t="shared" si="2"/>
        <v>0.46520346683939939</v>
      </c>
      <c r="H16" s="13">
        <f t="shared" si="2"/>
        <v>0.34078478264551032</v>
      </c>
      <c r="I16" s="13">
        <f t="shared" si="2"/>
        <v>0</v>
      </c>
    </row>
    <row r="17" spans="2:9" ht="21" customHeight="1">
      <c r="B17" s="7" t="s">
        <v>10</v>
      </c>
      <c r="C17" s="9" t="s">
        <v>9</v>
      </c>
      <c r="D17" s="13">
        <f t="shared" ref="D17:I17" si="3">D7/D$2*100</f>
        <v>0.78410098491289415</v>
      </c>
      <c r="E17" s="13">
        <f t="shared" si="3"/>
        <v>0.49908661782415403</v>
      </c>
      <c r="F17" s="13">
        <f t="shared" si="3"/>
        <v>0.55917826603121068</v>
      </c>
      <c r="G17" s="13">
        <f t="shared" si="3"/>
        <v>0.46662068989146155</v>
      </c>
      <c r="H17" s="13">
        <f t="shared" si="3"/>
        <v>0.34129002324246444</v>
      </c>
      <c r="I17" s="13">
        <f t="shared" si="3"/>
        <v>0</v>
      </c>
    </row>
    <row r="18" spans="2:9" ht="21" customHeight="1">
      <c r="B18" s="7" t="s">
        <v>11</v>
      </c>
      <c r="C18" s="9" t="s">
        <v>12</v>
      </c>
      <c r="D18" s="13">
        <f t="shared" ref="D18:I18" si="4">D8/D$2*100</f>
        <v>0.57251725451614033</v>
      </c>
      <c r="E18" s="13">
        <f t="shared" si="4"/>
        <v>0.44979952605933476</v>
      </c>
      <c r="F18" s="13">
        <f t="shared" si="4"/>
        <v>0.38034630066838904</v>
      </c>
      <c r="G18" s="13">
        <f t="shared" si="4"/>
        <v>0.53363462923347449</v>
      </c>
      <c r="H18" s="13">
        <f t="shared" si="4"/>
        <v>0.52318209244782332</v>
      </c>
      <c r="I18" s="13">
        <f t="shared" si="4"/>
        <v>0.57637844327774568</v>
      </c>
    </row>
    <row r="19" spans="2:9" ht="21" customHeight="1">
      <c r="B19" s="7" t="s">
        <v>13</v>
      </c>
      <c r="C19" s="9" t="s">
        <v>14</v>
      </c>
      <c r="D19" s="13">
        <f t="shared" ref="D19:I19" si="5">D9/D$2*100</f>
        <v>0.49400172132155334</v>
      </c>
      <c r="E19" s="13">
        <f t="shared" si="5"/>
        <v>0.3273476280726611</v>
      </c>
      <c r="F19" s="13">
        <f t="shared" si="5"/>
        <v>0.38069858189778238</v>
      </c>
      <c r="G19" s="13">
        <f t="shared" si="5"/>
        <v>0.58128364879268413</v>
      </c>
      <c r="H19" s="13">
        <f t="shared" si="5"/>
        <v>0</v>
      </c>
      <c r="I19" s="13">
        <f t="shared" si="5"/>
        <v>0</v>
      </c>
    </row>
    <row r="20" spans="2:9" ht="21" customHeight="1">
      <c r="B20" s="7" t="s">
        <v>15</v>
      </c>
      <c r="C20" s="9" t="s">
        <v>16</v>
      </c>
      <c r="D20" s="13">
        <f t="shared" ref="D20:I21" si="6">D10/D$2*100</f>
        <v>0.29383175670095235</v>
      </c>
      <c r="E20" s="13">
        <f t="shared" si="6"/>
        <v>0.19824973802713186</v>
      </c>
      <c r="F20" s="13">
        <f t="shared" si="6"/>
        <v>0</v>
      </c>
      <c r="G20" s="13">
        <f t="shared" si="6"/>
        <v>0</v>
      </c>
      <c r="H20" s="13">
        <f t="shared" si="6"/>
        <v>0</v>
      </c>
      <c r="I20" s="13">
        <f t="shared" si="6"/>
        <v>0</v>
      </c>
    </row>
    <row r="21" spans="2:9" ht="21" customHeight="1">
      <c r="B21" s="7" t="s">
        <v>17</v>
      </c>
      <c r="C21" s="9" t="s">
        <v>7</v>
      </c>
      <c r="D21" s="13">
        <f>D11/D$2*100</f>
        <v>3.0092634837330864E-2</v>
      </c>
      <c r="E21" s="13">
        <f t="shared" si="6"/>
        <v>2.08048134016286E-2</v>
      </c>
      <c r="F21" s="13">
        <f t="shared" si="6"/>
        <v>7.4443534579021808E-2</v>
      </c>
      <c r="G21" s="13">
        <f t="shared" si="6"/>
        <v>6.2432707115572937E-2</v>
      </c>
      <c r="H21" s="13">
        <f t="shared" si="6"/>
        <v>0.38740943424316021</v>
      </c>
      <c r="I21" s="13">
        <f t="shared" si="6"/>
        <v>0.92102428322073537</v>
      </c>
    </row>
    <row r="22" spans="2:9" ht="21" customHeight="1">
      <c r="E22" s="6"/>
      <c r="I22" s="6"/>
    </row>
    <row r="23" spans="2:9" ht="21" customHeight="1">
      <c r="E23" s="6"/>
      <c r="I23" s="6"/>
    </row>
    <row r="24" spans="2:9" ht="21" customHeight="1">
      <c r="E24" s="6"/>
      <c r="I24" s="6"/>
    </row>
    <row r="25" spans="2:9" ht="21" customHeight="1">
      <c r="E25" s="6"/>
      <c r="I25" s="6"/>
    </row>
    <row r="26" spans="2:9" ht="21" customHeight="1">
      <c r="E26" s="6"/>
      <c r="I26" s="6"/>
    </row>
    <row r="27" spans="2:9" ht="21" customHeight="1">
      <c r="E27" s="6"/>
      <c r="I27" s="6"/>
    </row>
    <row r="28" spans="2:9" ht="21" customHeight="1">
      <c r="E28" s="6"/>
      <c r="I28" s="6"/>
    </row>
    <row r="29" spans="2:9" ht="21" customHeight="1">
      <c r="E29" s="6"/>
      <c r="I29" s="6"/>
    </row>
    <row r="30" spans="2:9" ht="21" customHeight="1">
      <c r="E30" s="6"/>
      <c r="I30" s="6"/>
    </row>
    <row r="31" spans="2:9" ht="21" customHeight="1">
      <c r="E31" s="6"/>
      <c r="I31" s="6"/>
    </row>
    <row r="32" spans="2:9" ht="21" customHeight="1">
      <c r="E32" s="6"/>
      <c r="I32" s="6"/>
    </row>
    <row r="33" spans="5:9" ht="21" customHeight="1">
      <c r="E33" s="6"/>
      <c r="I33" s="6"/>
    </row>
    <row r="34" spans="5:9" ht="21" customHeight="1">
      <c r="E34" s="6"/>
      <c r="I34" s="6"/>
    </row>
    <row r="35" spans="5:9" ht="21" customHeight="1">
      <c r="E35" s="6"/>
      <c r="I35" s="6"/>
    </row>
    <row r="36" spans="5:9" ht="21" customHeight="1">
      <c r="E36" s="6"/>
      <c r="I36" s="6"/>
    </row>
    <row r="37" spans="5:9" ht="21" customHeight="1">
      <c r="E37" s="6"/>
      <c r="I37" s="6"/>
    </row>
    <row r="38" spans="5:9" ht="21" customHeight="1">
      <c r="E38" s="6"/>
      <c r="I38" s="6"/>
    </row>
    <row r="39" spans="5:9" ht="21" customHeight="1">
      <c r="E39" s="6"/>
      <c r="I39" s="6"/>
    </row>
    <row r="40" spans="5:9" ht="21" customHeight="1">
      <c r="E40" s="6"/>
      <c r="I40" s="6"/>
    </row>
    <row r="41" spans="5:9" ht="21" customHeight="1">
      <c r="E41" s="6"/>
      <c r="I41" s="6"/>
    </row>
    <row r="42" spans="5:9" ht="21" customHeight="1">
      <c r="E42" s="6"/>
      <c r="I42" s="6"/>
    </row>
    <row r="43" spans="5:9" ht="21" customHeight="1">
      <c r="E43" s="6"/>
      <c r="I43" s="6"/>
    </row>
    <row r="44" spans="5:9" ht="21" customHeight="1">
      <c r="E44" s="6"/>
      <c r="I44" s="6"/>
    </row>
    <row r="45" spans="5:9" ht="21" customHeight="1">
      <c r="E45" s="6"/>
      <c r="I45" s="6"/>
    </row>
    <row r="46" spans="5:9" ht="21" customHeight="1">
      <c r="E46" s="6"/>
      <c r="I46" s="6"/>
    </row>
    <row r="47" spans="5:9" ht="21" customHeight="1">
      <c r="E47" s="6"/>
      <c r="I47" s="6"/>
    </row>
    <row r="48" spans="5:9" ht="21" customHeight="1">
      <c r="E48" s="6"/>
      <c r="I48" s="6"/>
    </row>
    <row r="49" spans="5:9" ht="21" customHeight="1">
      <c r="E49" s="6"/>
      <c r="I49" s="6"/>
    </row>
    <row r="50" spans="5:9" ht="21" customHeight="1">
      <c r="E50" s="6"/>
      <c r="I50" s="6"/>
    </row>
    <row r="51" spans="5:9" ht="21" customHeight="1">
      <c r="E51" s="6"/>
      <c r="I51" s="6"/>
    </row>
    <row r="52" spans="5:9" ht="21" customHeight="1">
      <c r="E52" s="6"/>
      <c r="I52" s="6"/>
    </row>
    <row r="53" spans="5:9" ht="21" customHeight="1">
      <c r="E53" s="6"/>
      <c r="I53" s="6"/>
    </row>
    <row r="54" spans="5:9" ht="21" customHeight="1">
      <c r="E54" s="6"/>
      <c r="I54" s="6"/>
    </row>
    <row r="55" spans="5:9" ht="21" customHeight="1">
      <c r="E55" s="6"/>
      <c r="I55" s="6"/>
    </row>
    <row r="56" spans="5:9" ht="21" customHeight="1">
      <c r="E56" s="6"/>
      <c r="I56" s="6"/>
    </row>
    <row r="57" spans="5:9" ht="21" customHeight="1">
      <c r="E57" s="6"/>
      <c r="I57" s="6"/>
    </row>
    <row r="58" spans="5:9" ht="21" customHeight="1">
      <c r="E58" s="6"/>
      <c r="I58" s="6"/>
    </row>
    <row r="59" spans="5:9" ht="21" customHeight="1">
      <c r="E59" s="6"/>
    </row>
    <row r="60" spans="5:9" ht="21" customHeight="1">
      <c r="E60" s="6"/>
    </row>
    <row r="61" spans="5:9" ht="21" customHeight="1">
      <c r="E61" s="6"/>
    </row>
    <row r="62" spans="5:9" ht="21" customHeight="1">
      <c r="E62" s="6"/>
    </row>
    <row r="63" spans="5:9" ht="21" customHeight="1">
      <c r="E63" s="6"/>
    </row>
    <row r="64" spans="5:9" ht="21" customHeight="1">
      <c r="E64" s="6"/>
    </row>
    <row r="65" spans="5:5" ht="21" customHeight="1">
      <c r="E65" s="6"/>
    </row>
    <row r="66" spans="5:5" ht="21" customHeight="1">
      <c r="E66" s="6"/>
    </row>
    <row r="67" spans="5:5" ht="21" customHeight="1">
      <c r="E67" s="6"/>
    </row>
    <row r="68" spans="5:5" ht="21" customHeight="1">
      <c r="E68" s="6"/>
    </row>
    <row r="69" spans="5:5" ht="21" customHeight="1">
      <c r="E69" s="6"/>
    </row>
    <row r="70" spans="5:5" ht="21" customHeight="1">
      <c r="E70" s="6"/>
    </row>
    <row r="71" spans="5:5" ht="21" customHeight="1">
      <c r="E71" s="6"/>
    </row>
    <row r="72" spans="5:5" ht="21" customHeight="1">
      <c r="E72" s="6"/>
    </row>
    <row r="73" spans="5:5" ht="21" customHeight="1">
      <c r="E73" s="6"/>
    </row>
    <row r="74" spans="5:5" ht="21" customHeight="1">
      <c r="E74" s="6"/>
    </row>
    <row r="75" spans="5:5" ht="21" customHeight="1">
      <c r="E75" s="6"/>
    </row>
    <row r="76" spans="5:5" ht="21" customHeight="1">
      <c r="E76" s="6"/>
    </row>
    <row r="77" spans="5:5" ht="21" customHeight="1">
      <c r="E77" s="6"/>
    </row>
    <row r="78" spans="5:5" ht="21" customHeight="1">
      <c r="E78" s="6"/>
    </row>
    <row r="79" spans="5:5" ht="21" customHeight="1">
      <c r="E79" s="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51C-6E80-E444-AD58-B878D1E5760A}">
  <dimension ref="A1:K78"/>
  <sheetViews>
    <sheetView workbookViewId="0">
      <selection activeCell="C13" sqref="C13"/>
    </sheetView>
  </sheetViews>
  <sheetFormatPr baseColWidth="10" defaultRowHeight="19" customHeight="1"/>
  <cols>
    <col min="1" max="1" width="10.140625" style="7" customWidth="1"/>
    <col min="2" max="2" width="12.5703125" style="2" customWidth="1"/>
    <col min="3" max="5" width="11.42578125" style="2" customWidth="1"/>
    <col min="6" max="6" width="10.7109375" style="2"/>
    <col min="7" max="7" width="5" style="2" customWidth="1"/>
    <col min="8" max="8" width="10.7109375" style="2"/>
    <col min="9" max="9" width="9.140625" style="2" customWidth="1"/>
    <col min="10" max="16384" width="10.7109375" style="2"/>
  </cols>
  <sheetData>
    <row r="1" spans="1:11" ht="19" customHeight="1">
      <c r="A1" s="7" t="s">
        <v>2</v>
      </c>
    </row>
    <row r="2" spans="1:11" s="3" customFormat="1" ht="33" customHeight="1">
      <c r="A2" s="8"/>
      <c r="C2" s="3" t="s">
        <v>20</v>
      </c>
      <c r="D2" s="3" t="s">
        <v>21</v>
      </c>
      <c r="E2" s="3" t="s">
        <v>22</v>
      </c>
    </row>
    <row r="3" spans="1:11" ht="19" customHeight="1">
      <c r="B3" s="2" t="s">
        <v>23</v>
      </c>
      <c r="C3" s="2">
        <f>SUM(C5:C12)</f>
        <v>4135</v>
      </c>
      <c r="D3" s="14">
        <f t="shared" ref="D3:E3" si="0">SUM(D5:D12)</f>
        <v>5926</v>
      </c>
      <c r="E3" s="2">
        <f t="shared" si="0"/>
        <v>8226</v>
      </c>
      <c r="I3" s="4"/>
      <c r="J3" s="4"/>
      <c r="K3" s="4"/>
    </row>
    <row r="4" spans="1:11" ht="19" customHeight="1">
      <c r="B4" s="15" t="s">
        <v>24</v>
      </c>
      <c r="C4" s="15">
        <f>SUM(C16:C23)</f>
        <v>4673</v>
      </c>
      <c r="D4" s="16">
        <f t="shared" ref="D4:E4" si="1">SUM(D16:D23)</f>
        <v>11063</v>
      </c>
      <c r="E4" s="15">
        <f t="shared" si="1"/>
        <v>14590</v>
      </c>
      <c r="I4" s="4"/>
      <c r="J4" s="4"/>
      <c r="K4" s="4"/>
    </row>
    <row r="5" spans="1:11" ht="19" customHeight="1">
      <c r="B5" s="2" t="s">
        <v>25</v>
      </c>
      <c r="C5" s="2">
        <v>17</v>
      </c>
      <c r="D5" s="14">
        <v>18</v>
      </c>
      <c r="E5" s="2">
        <v>18</v>
      </c>
      <c r="I5" s="4"/>
      <c r="J5" s="4"/>
      <c r="K5" s="4"/>
    </row>
    <row r="6" spans="1:11" ht="19" customHeight="1">
      <c r="B6" s="2" t="s">
        <v>26</v>
      </c>
      <c r="C6" s="2">
        <v>23</v>
      </c>
      <c r="D6" s="14">
        <v>38</v>
      </c>
      <c r="E6" s="2">
        <v>25</v>
      </c>
      <c r="F6" s="5"/>
      <c r="G6" s="5"/>
    </row>
    <row r="7" spans="1:11" ht="19" customHeight="1">
      <c r="B7" s="2" t="s">
        <v>27</v>
      </c>
      <c r="C7" s="2">
        <v>9</v>
      </c>
      <c r="D7" s="14">
        <v>16</v>
      </c>
      <c r="E7" s="2">
        <v>11</v>
      </c>
      <c r="I7" s="6"/>
    </row>
    <row r="8" spans="1:11" ht="19" customHeight="1">
      <c r="B8" s="2" t="s">
        <v>28</v>
      </c>
      <c r="C8" s="2">
        <v>13</v>
      </c>
      <c r="D8" s="14">
        <v>48</v>
      </c>
      <c r="E8" s="2">
        <v>64</v>
      </c>
      <c r="I8" s="6"/>
    </row>
    <row r="9" spans="1:11" ht="19" customHeight="1">
      <c r="B9" s="2" t="s">
        <v>29</v>
      </c>
      <c r="C9" s="2">
        <v>14</v>
      </c>
      <c r="D9" s="14">
        <v>159</v>
      </c>
      <c r="E9" s="2">
        <v>225</v>
      </c>
      <c r="I9" s="6"/>
    </row>
    <row r="10" spans="1:11" ht="19" customHeight="1">
      <c r="B10" s="2" t="s">
        <v>30</v>
      </c>
      <c r="C10" s="2">
        <v>45</v>
      </c>
      <c r="D10" s="14">
        <v>600</v>
      </c>
      <c r="E10" s="2">
        <v>667</v>
      </c>
      <c r="I10" s="6"/>
    </row>
    <row r="11" spans="1:11" ht="19" customHeight="1">
      <c r="B11" s="2" t="s">
        <v>31</v>
      </c>
      <c r="C11" s="2">
        <v>330</v>
      </c>
      <c r="D11" s="14">
        <v>1384</v>
      </c>
      <c r="E11" s="2">
        <v>1877</v>
      </c>
      <c r="I11" s="6"/>
    </row>
    <row r="12" spans="1:11" ht="19" customHeight="1">
      <c r="B12" s="2" t="s">
        <v>32</v>
      </c>
      <c r="C12" s="2">
        <v>3684</v>
      </c>
      <c r="D12" s="14">
        <v>3663</v>
      </c>
      <c r="E12" s="2">
        <v>5339</v>
      </c>
      <c r="I12" s="6"/>
    </row>
    <row r="13" spans="1:11" ht="19" customHeight="1">
      <c r="B13" s="2" t="s">
        <v>33</v>
      </c>
      <c r="C13" s="2">
        <v>13460</v>
      </c>
      <c r="D13" s="14">
        <v>7281</v>
      </c>
      <c r="E13" s="2">
        <v>9760</v>
      </c>
      <c r="I13" s="6"/>
    </row>
    <row r="14" spans="1:11" ht="19" customHeight="1">
      <c r="D14" s="14"/>
      <c r="I14" s="6"/>
    </row>
    <row r="15" spans="1:11" ht="19" customHeight="1">
      <c r="B15" s="2" t="s">
        <v>34</v>
      </c>
      <c r="C15" s="2">
        <v>10054</v>
      </c>
      <c r="D15" s="14">
        <v>11035</v>
      </c>
      <c r="E15" s="2">
        <v>15994</v>
      </c>
      <c r="I15" s="6"/>
    </row>
    <row r="16" spans="1:11" ht="19" customHeight="1">
      <c r="B16" s="2" t="s">
        <v>35</v>
      </c>
      <c r="C16" s="2">
        <v>4124</v>
      </c>
      <c r="D16" s="14">
        <v>6645</v>
      </c>
      <c r="E16" s="2">
        <v>10038</v>
      </c>
      <c r="I16" s="6"/>
    </row>
    <row r="17" spans="2:9" ht="19" customHeight="1">
      <c r="B17" s="2" t="s">
        <v>36</v>
      </c>
      <c r="C17" s="2">
        <v>513</v>
      </c>
      <c r="D17" s="14">
        <v>2875</v>
      </c>
      <c r="E17" s="2">
        <v>3320</v>
      </c>
      <c r="I17" s="6"/>
    </row>
    <row r="18" spans="2:9" ht="19" customHeight="1">
      <c r="B18" s="2" t="s">
        <v>37</v>
      </c>
      <c r="C18" s="2">
        <v>33</v>
      </c>
      <c r="D18" s="14">
        <v>1299</v>
      </c>
      <c r="E18" s="2">
        <v>884</v>
      </c>
      <c r="I18" s="6"/>
    </row>
    <row r="19" spans="2:9" ht="19" customHeight="1">
      <c r="B19" s="2" t="s">
        <v>38</v>
      </c>
      <c r="C19" s="2">
        <v>2</v>
      </c>
      <c r="D19" s="14">
        <v>228</v>
      </c>
      <c r="E19" s="2">
        <v>274</v>
      </c>
      <c r="I19" s="6"/>
    </row>
    <row r="20" spans="2:9" ht="19" customHeight="1">
      <c r="B20" s="2" t="s">
        <v>39</v>
      </c>
      <c r="C20" s="2">
        <v>0</v>
      </c>
      <c r="D20" s="14">
        <v>15</v>
      </c>
      <c r="E20" s="2">
        <v>67</v>
      </c>
      <c r="I20" s="6"/>
    </row>
    <row r="21" spans="2:9" ht="19" customHeight="1">
      <c r="B21" s="2" t="s">
        <v>40</v>
      </c>
      <c r="C21" s="2">
        <v>1</v>
      </c>
      <c r="D21" s="14">
        <v>1</v>
      </c>
      <c r="E21" s="2">
        <v>7</v>
      </c>
      <c r="I21" s="6"/>
    </row>
    <row r="22" spans="2:9" ht="19" customHeight="1">
      <c r="B22" s="2" t="s">
        <v>41</v>
      </c>
      <c r="C22" s="2">
        <v>0</v>
      </c>
      <c r="D22" s="14">
        <v>0</v>
      </c>
      <c r="E22" s="2">
        <v>0</v>
      </c>
      <c r="I22" s="6"/>
    </row>
    <row r="23" spans="2:9" ht="19" customHeight="1">
      <c r="B23" s="15" t="s">
        <v>42</v>
      </c>
      <c r="C23" s="15">
        <v>0</v>
      </c>
      <c r="D23" s="16">
        <v>0</v>
      </c>
      <c r="E23" s="15">
        <v>0</v>
      </c>
      <c r="I23" s="6"/>
    </row>
    <row r="24" spans="2:9" ht="19" customHeight="1">
      <c r="E24" s="6"/>
      <c r="I24" s="6"/>
    </row>
    <row r="25" spans="2:9" ht="19" customHeight="1">
      <c r="E25" s="6"/>
      <c r="I25" s="6"/>
    </row>
    <row r="26" spans="2:9" ht="19" customHeight="1">
      <c r="E26" s="6"/>
      <c r="I26" s="6"/>
    </row>
    <row r="27" spans="2:9" ht="19" customHeight="1">
      <c r="E27" s="6"/>
      <c r="I27" s="6"/>
    </row>
    <row r="28" spans="2:9" ht="19" customHeight="1">
      <c r="E28" s="6"/>
      <c r="I28" s="6"/>
    </row>
    <row r="29" spans="2:9" ht="19" customHeight="1">
      <c r="E29" s="6"/>
      <c r="I29" s="6"/>
    </row>
    <row r="30" spans="2:9" ht="19" customHeight="1">
      <c r="E30" s="6"/>
      <c r="I30" s="6"/>
    </row>
    <row r="31" spans="2:9" ht="19" customHeight="1">
      <c r="E31" s="6"/>
      <c r="I31" s="6"/>
    </row>
    <row r="32" spans="2:9" ht="19" customHeight="1">
      <c r="E32" s="6"/>
      <c r="I32" s="6"/>
    </row>
    <row r="33" spans="5:9" ht="19" customHeight="1">
      <c r="E33" s="6"/>
      <c r="I33" s="6"/>
    </row>
    <row r="34" spans="5:9" ht="19" customHeight="1">
      <c r="E34" s="6"/>
      <c r="I34" s="6"/>
    </row>
    <row r="35" spans="5:9" ht="19" customHeight="1">
      <c r="E35" s="6"/>
      <c r="I35" s="6"/>
    </row>
    <row r="36" spans="5:9" ht="19" customHeight="1">
      <c r="E36" s="6"/>
      <c r="I36" s="6"/>
    </row>
    <row r="37" spans="5:9" ht="19" customHeight="1">
      <c r="E37" s="6"/>
      <c r="I37" s="6"/>
    </row>
    <row r="38" spans="5:9" ht="19" customHeight="1">
      <c r="E38" s="6"/>
      <c r="I38" s="6"/>
    </row>
    <row r="39" spans="5:9" ht="19" customHeight="1">
      <c r="E39" s="6"/>
      <c r="I39" s="6"/>
    </row>
    <row r="40" spans="5:9" ht="19" customHeight="1">
      <c r="E40" s="6"/>
      <c r="I40" s="6"/>
    </row>
    <row r="41" spans="5:9" ht="19" customHeight="1">
      <c r="E41" s="6"/>
      <c r="I41" s="6"/>
    </row>
    <row r="42" spans="5:9" ht="19" customHeight="1">
      <c r="E42" s="6"/>
      <c r="I42" s="6"/>
    </row>
    <row r="43" spans="5:9" ht="19" customHeight="1">
      <c r="E43" s="6"/>
      <c r="I43" s="6"/>
    </row>
    <row r="44" spans="5:9" ht="19" customHeight="1">
      <c r="E44" s="6"/>
      <c r="I44" s="6"/>
    </row>
    <row r="45" spans="5:9" ht="19" customHeight="1">
      <c r="E45" s="6"/>
      <c r="I45" s="6"/>
    </row>
    <row r="46" spans="5:9" ht="19" customHeight="1">
      <c r="E46" s="6"/>
      <c r="I46" s="6"/>
    </row>
    <row r="47" spans="5:9" ht="19" customHeight="1">
      <c r="E47" s="6"/>
      <c r="I47" s="6"/>
    </row>
    <row r="48" spans="5:9" ht="19" customHeight="1">
      <c r="E48" s="6"/>
      <c r="I48" s="6"/>
    </row>
    <row r="49" spans="5:9" ht="19" customHeight="1">
      <c r="E49" s="6"/>
      <c r="I49" s="6"/>
    </row>
    <row r="50" spans="5:9" ht="19" customHeight="1">
      <c r="E50" s="6"/>
      <c r="I50" s="6"/>
    </row>
    <row r="51" spans="5:9" ht="19" customHeight="1">
      <c r="E51" s="6"/>
      <c r="I51" s="6"/>
    </row>
    <row r="52" spans="5:9" ht="19" customHeight="1">
      <c r="E52" s="6"/>
      <c r="I52" s="6"/>
    </row>
    <row r="53" spans="5:9" ht="19" customHeight="1">
      <c r="E53" s="6"/>
      <c r="I53" s="6"/>
    </row>
    <row r="54" spans="5:9" ht="19" customHeight="1">
      <c r="E54" s="6"/>
      <c r="I54" s="6"/>
    </row>
    <row r="55" spans="5:9" ht="19" customHeight="1">
      <c r="E55" s="6"/>
      <c r="I55" s="6"/>
    </row>
    <row r="56" spans="5:9" ht="19" customHeight="1">
      <c r="E56" s="6"/>
      <c r="I56" s="6"/>
    </row>
    <row r="57" spans="5:9" ht="19" customHeight="1">
      <c r="E57" s="6"/>
      <c r="I57" s="6"/>
    </row>
    <row r="58" spans="5:9" ht="19" customHeight="1">
      <c r="E58" s="6"/>
    </row>
    <row r="59" spans="5:9" ht="19" customHeight="1">
      <c r="E59" s="6"/>
    </row>
    <row r="60" spans="5:9" ht="19" customHeight="1">
      <c r="E60" s="6"/>
    </row>
    <row r="61" spans="5:9" ht="19" customHeight="1">
      <c r="E61" s="6"/>
    </row>
    <row r="62" spans="5:9" ht="19" customHeight="1">
      <c r="E62" s="6"/>
    </row>
    <row r="63" spans="5:9" ht="19" customHeight="1">
      <c r="E63" s="6"/>
    </row>
    <row r="64" spans="5:9" ht="19" customHeight="1">
      <c r="E64" s="6"/>
    </row>
    <row r="65" spans="5:5" ht="19" customHeight="1">
      <c r="E65" s="6"/>
    </row>
    <row r="66" spans="5:5" ht="19" customHeight="1">
      <c r="E66" s="6"/>
    </row>
    <row r="67" spans="5:5" ht="19" customHeight="1">
      <c r="E67" s="6"/>
    </row>
    <row r="68" spans="5:5" ht="19" customHeight="1">
      <c r="E68" s="6"/>
    </row>
    <row r="69" spans="5:5" ht="19" customHeight="1">
      <c r="E69" s="6"/>
    </row>
    <row r="70" spans="5:5" ht="19" customHeight="1">
      <c r="E70" s="6"/>
    </row>
    <row r="71" spans="5:5" ht="19" customHeight="1">
      <c r="E71" s="6"/>
    </row>
    <row r="72" spans="5:5" ht="19" customHeight="1">
      <c r="E72" s="6"/>
    </row>
    <row r="73" spans="5:5" ht="19" customHeight="1">
      <c r="E73" s="6"/>
    </row>
    <row r="74" spans="5:5" ht="19" customHeight="1">
      <c r="E74" s="6"/>
    </row>
    <row r="75" spans="5:5" ht="19" customHeight="1">
      <c r="E75" s="6"/>
    </row>
    <row r="76" spans="5:5" ht="19" customHeight="1">
      <c r="E76" s="6"/>
    </row>
    <row r="77" spans="5:5" ht="19" customHeight="1">
      <c r="E77" s="6"/>
    </row>
    <row r="78" spans="5:5" ht="19" customHeight="1">
      <c r="E78" s="6"/>
    </row>
  </sheetData>
  <phoneticPr fontId="2"/>
  <pageMargins left="0.7" right="0.7" top="0.75" bottom="0.75" header="0.3" footer="0.3"/>
  <ignoredErrors>
    <ignoredError sqref="C3:E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EB4D-0C3E-5748-9EB8-1C7171CC799D}">
  <dimension ref="A1:G11"/>
  <sheetViews>
    <sheetView workbookViewId="0">
      <selection activeCell="C16" sqref="C16"/>
    </sheetView>
  </sheetViews>
  <sheetFormatPr baseColWidth="10" defaultRowHeight="20" customHeight="1"/>
  <cols>
    <col min="1" max="1" width="8.7109375" style="7" customWidth="1"/>
    <col min="2" max="4" width="16.5703125" style="2" customWidth="1"/>
    <col min="5" max="5" width="2.7109375" style="2" customWidth="1"/>
    <col min="6" max="7" width="17.85546875" style="2" customWidth="1"/>
    <col min="8" max="16384" width="10.7109375" style="2"/>
  </cols>
  <sheetData>
    <row r="1" spans="1:7" ht="20" customHeight="1">
      <c r="A1" s="23" t="s">
        <v>1</v>
      </c>
    </row>
    <row r="2" spans="1:7" ht="20" customHeight="1">
      <c r="C2" s="2" t="s">
        <v>43</v>
      </c>
      <c r="F2" s="2" t="s">
        <v>55</v>
      </c>
    </row>
    <row r="3" spans="1:7" ht="61" customHeight="1">
      <c r="B3" s="3"/>
      <c r="C3" s="3" t="s">
        <v>44</v>
      </c>
      <c r="D3" s="3" t="s">
        <v>45</v>
      </c>
      <c r="F3" s="3" t="s">
        <v>44</v>
      </c>
      <c r="G3" s="3" t="s">
        <v>45</v>
      </c>
    </row>
    <row r="4" spans="1:7" ht="20" customHeight="1">
      <c r="B4" s="15"/>
      <c r="C4" s="15" t="s">
        <v>53</v>
      </c>
      <c r="D4" s="15" t="s">
        <v>54</v>
      </c>
      <c r="E4" s="15"/>
      <c r="F4" s="15" t="s">
        <v>53</v>
      </c>
      <c r="G4" s="15" t="s">
        <v>54</v>
      </c>
    </row>
    <row r="5" spans="1:7" ht="20" customHeight="1">
      <c r="B5" s="2" t="s">
        <v>46</v>
      </c>
      <c r="C5" s="12">
        <v>1.0860564939999999</v>
      </c>
      <c r="D5" s="12">
        <v>22.903578442000001</v>
      </c>
      <c r="F5" s="13">
        <f>C5/$C5</f>
        <v>1</v>
      </c>
      <c r="G5" s="13">
        <f>D5/$C5</f>
        <v>21.08875419329706</v>
      </c>
    </row>
    <row r="6" spans="1:7" ht="20" customHeight="1">
      <c r="B6" s="2" t="s">
        <v>47</v>
      </c>
      <c r="C6" s="12">
        <v>7.5617899249999995E-2</v>
      </c>
      <c r="D6" s="12">
        <v>4.3523365590000002E-2</v>
      </c>
      <c r="F6" s="13">
        <f t="shared" ref="F6:G11" si="0">C6/$C6</f>
        <v>1</v>
      </c>
      <c r="G6" s="13">
        <f t="shared" si="0"/>
        <v>0.57556962070722961</v>
      </c>
    </row>
    <row r="7" spans="1:7" ht="20" customHeight="1">
      <c r="B7" s="2" t="s">
        <v>48</v>
      </c>
      <c r="C7" s="12">
        <v>6.7544350030000002</v>
      </c>
      <c r="D7" s="12">
        <v>7.127161697</v>
      </c>
      <c r="F7" s="13">
        <f t="shared" si="0"/>
        <v>1</v>
      </c>
      <c r="G7" s="13">
        <f t="shared" si="0"/>
        <v>1.055182512502445</v>
      </c>
    </row>
    <row r="8" spans="1:7" ht="20" customHeight="1">
      <c r="B8" s="2" t="s">
        <v>49</v>
      </c>
      <c r="C8" s="12">
        <v>0.98436109699999996</v>
      </c>
      <c r="D8" s="12">
        <v>0.91165418799999998</v>
      </c>
      <c r="F8" s="13">
        <f t="shared" si="0"/>
        <v>1</v>
      </c>
      <c r="G8" s="13">
        <f t="shared" si="0"/>
        <v>0.9261379698754999</v>
      </c>
    </row>
    <row r="9" spans="1:7" ht="20" customHeight="1">
      <c r="B9" s="2" t="s">
        <v>50</v>
      </c>
      <c r="C9" s="12">
        <v>6.7544350030000002</v>
      </c>
      <c r="D9" s="12">
        <v>4.6075936139999998</v>
      </c>
      <c r="F9" s="13">
        <f t="shared" si="0"/>
        <v>1</v>
      </c>
      <c r="G9" s="13">
        <f t="shared" si="0"/>
        <v>0.68215825778966332</v>
      </c>
    </row>
    <row r="10" spans="1:7" ht="20" customHeight="1">
      <c r="B10" s="2" t="s">
        <v>51</v>
      </c>
      <c r="C10" s="12">
        <v>1.561789925</v>
      </c>
      <c r="D10" s="12">
        <v>1.862243614</v>
      </c>
      <c r="F10" s="13">
        <f t="shared" si="0"/>
        <v>1</v>
      </c>
      <c r="G10" s="13">
        <f t="shared" si="0"/>
        <v>1.1923777866603922</v>
      </c>
    </row>
    <row r="11" spans="1:7" ht="20" customHeight="1">
      <c r="B11" s="2" t="s">
        <v>52</v>
      </c>
      <c r="C11" s="12">
        <v>2.4758985010000001</v>
      </c>
      <c r="D11" s="12">
        <v>4.8613502070000001</v>
      </c>
      <c r="F11" s="13">
        <f t="shared" si="0"/>
        <v>1</v>
      </c>
      <c r="G11" s="13">
        <f t="shared" si="0"/>
        <v>1.9634691022416835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BD81-9003-B641-8D2D-8B0D46C1CCA6}">
  <dimension ref="A1:T24"/>
  <sheetViews>
    <sheetView topLeftCell="C1" workbookViewId="0">
      <selection activeCell="O14" sqref="O14"/>
    </sheetView>
  </sheetViews>
  <sheetFormatPr baseColWidth="10" defaultColWidth="9.28515625" defaultRowHeight="23" customHeight="1"/>
  <cols>
    <col min="1" max="2" width="9.28515625" style="2"/>
    <col min="3" max="10" width="9.7109375" style="2" customWidth="1"/>
    <col min="11" max="11" width="2.85546875" style="2" customWidth="1"/>
    <col min="12" max="12" width="9.28515625" style="2"/>
    <col min="13" max="20" width="10.140625" style="2" customWidth="1"/>
    <col min="21" max="16384" width="9.28515625" style="2"/>
  </cols>
  <sheetData>
    <row r="1" spans="1:20" s="7" customFormat="1" ht="23" customHeight="1">
      <c r="A1" s="23" t="s">
        <v>0</v>
      </c>
    </row>
    <row r="2" spans="1:20" ht="23" customHeight="1">
      <c r="B2" s="2" t="s">
        <v>68</v>
      </c>
      <c r="C2" s="7" t="s">
        <v>69</v>
      </c>
      <c r="M2" s="7" t="s">
        <v>70</v>
      </c>
    </row>
    <row r="3" spans="1:20" s="3" customFormat="1" ht="48" customHeight="1">
      <c r="B3" s="24" t="s">
        <v>64</v>
      </c>
      <c r="C3" s="24" t="s">
        <v>56</v>
      </c>
      <c r="D3" s="24" t="s">
        <v>57</v>
      </c>
      <c r="E3" s="24" t="s">
        <v>58</v>
      </c>
      <c r="F3" s="24" t="s">
        <v>59</v>
      </c>
      <c r="G3" s="24" t="s">
        <v>60</v>
      </c>
      <c r="H3" s="24" t="s">
        <v>61</v>
      </c>
      <c r="I3" s="24" t="s">
        <v>62</v>
      </c>
      <c r="J3" s="24" t="s">
        <v>63</v>
      </c>
      <c r="K3" s="24"/>
      <c r="L3" s="24" t="s">
        <v>64</v>
      </c>
      <c r="M3" s="24" t="s">
        <v>56</v>
      </c>
      <c r="N3" s="24" t="s">
        <v>57</v>
      </c>
      <c r="O3" s="24" t="s">
        <v>58</v>
      </c>
      <c r="P3" s="24" t="s">
        <v>59</v>
      </c>
      <c r="Q3" s="24" t="s">
        <v>60</v>
      </c>
      <c r="R3" s="24" t="s">
        <v>61</v>
      </c>
      <c r="S3" s="24" t="s">
        <v>62</v>
      </c>
      <c r="T3" s="24" t="s">
        <v>63</v>
      </c>
    </row>
    <row r="4" spans="1:20" ht="23" customHeight="1">
      <c r="B4" s="2">
        <v>0</v>
      </c>
      <c r="C4" s="17">
        <v>10000</v>
      </c>
      <c r="D4" s="17">
        <v>10000</v>
      </c>
      <c r="E4" s="17">
        <v>10000</v>
      </c>
      <c r="F4" s="17">
        <v>10000</v>
      </c>
      <c r="G4" s="17">
        <v>10000</v>
      </c>
      <c r="H4" s="17">
        <v>10000</v>
      </c>
      <c r="I4" s="17">
        <v>10000</v>
      </c>
      <c r="J4" s="17">
        <v>10000</v>
      </c>
      <c r="L4" s="2">
        <v>0</v>
      </c>
      <c r="M4" s="17">
        <v>10000</v>
      </c>
      <c r="N4" s="17">
        <v>10000</v>
      </c>
      <c r="O4" s="17">
        <v>10000</v>
      </c>
      <c r="P4" s="17">
        <v>10000</v>
      </c>
      <c r="Q4" s="17">
        <v>10000</v>
      </c>
      <c r="R4" s="17">
        <v>10000</v>
      </c>
      <c r="S4" s="17">
        <v>10000</v>
      </c>
      <c r="T4" s="17">
        <v>10000</v>
      </c>
    </row>
    <row r="5" spans="1:20" ht="23" customHeight="1">
      <c r="B5" s="2">
        <v>2</v>
      </c>
      <c r="C5" s="17">
        <f>AVERAGE(C10:C12)</f>
        <v>32510.558000000001</v>
      </c>
      <c r="D5" s="17">
        <f t="shared" ref="D5:J5" si="0">AVERAGE(D10:D12)</f>
        <v>30653.851999999999</v>
      </c>
      <c r="E5" s="17">
        <f t="shared" si="0"/>
        <v>34148.828000000001</v>
      </c>
      <c r="F5" s="17">
        <f t="shared" si="0"/>
        <v>30835.882000000001</v>
      </c>
      <c r="G5" s="17">
        <f t="shared" si="0"/>
        <v>19768.457999999999</v>
      </c>
      <c r="H5" s="17">
        <f t="shared" si="0"/>
        <v>21370.321999999996</v>
      </c>
      <c r="I5" s="17">
        <f t="shared" si="0"/>
        <v>31345.666666666668</v>
      </c>
      <c r="J5" s="17">
        <f t="shared" si="0"/>
        <v>38299.111999999994</v>
      </c>
      <c r="L5" s="2">
        <v>2</v>
      </c>
      <c r="M5" s="17">
        <f>AVERAGE(M10:M12)</f>
        <v>103292.72333333334</v>
      </c>
      <c r="N5" s="17">
        <f t="shared" ref="N5:T5" si="1">AVERAGE(N10:N12)</f>
        <v>66571.797333333336</v>
      </c>
      <c r="O5" s="17">
        <f t="shared" si="1"/>
        <v>53509.01733333333</v>
      </c>
      <c r="P5" s="17">
        <f t="shared" si="1"/>
        <v>60282.310666666664</v>
      </c>
      <c r="Q5" s="17">
        <f t="shared" si="1"/>
        <v>99906.076666666675</v>
      </c>
      <c r="R5" s="17">
        <f t="shared" si="1"/>
        <v>109146.784</v>
      </c>
      <c r="S5" s="17">
        <f t="shared" si="1"/>
        <v>92890.87999999999</v>
      </c>
      <c r="T5" s="17">
        <f t="shared" si="1"/>
        <v>91197.556666666656</v>
      </c>
    </row>
    <row r="6" spans="1:20" ht="23" customHeight="1">
      <c r="B6" s="2">
        <v>4</v>
      </c>
      <c r="C6" s="17">
        <f>AVERAGE(C15:C17)</f>
        <v>91379.06</v>
      </c>
      <c r="D6" s="17">
        <f t="shared" ref="D6:J6" si="2">AVERAGE(D15:D17)</f>
        <v>67205.475999999995</v>
      </c>
      <c r="E6" s="17">
        <f t="shared" si="2"/>
        <v>61817.388000000006</v>
      </c>
      <c r="F6" s="17">
        <f t="shared" si="2"/>
        <v>74268.240000000005</v>
      </c>
      <c r="G6" s="17">
        <f t="shared" si="2"/>
        <v>24974.516</v>
      </c>
      <c r="H6" s="17">
        <f t="shared" si="2"/>
        <v>28178.244000000002</v>
      </c>
      <c r="I6" s="17">
        <f t="shared" si="2"/>
        <v>73976.991999999998</v>
      </c>
      <c r="J6" s="17">
        <f t="shared" si="2"/>
        <v>69317.024000000005</v>
      </c>
      <c r="L6" s="2">
        <v>4</v>
      </c>
      <c r="M6" s="17">
        <f>AVERAGE(M15:M17)</f>
        <v>530494.00999999989</v>
      </c>
      <c r="N6" s="17">
        <f t="shared" ref="N6:T6" si="3">AVERAGE(N15:N17)</f>
        <v>274076.47666666668</v>
      </c>
      <c r="O6" s="17">
        <f t="shared" si="3"/>
        <v>175379.91666666666</v>
      </c>
      <c r="P6" s="17">
        <f t="shared" si="3"/>
        <v>266819.37666666665</v>
      </c>
      <c r="Q6" s="17">
        <f t="shared" si="3"/>
        <v>549362.47000000009</v>
      </c>
      <c r="R6" s="17">
        <f t="shared" si="3"/>
        <v>512835.06666666671</v>
      </c>
      <c r="S6" s="17">
        <f t="shared" si="3"/>
        <v>513318.87333333335</v>
      </c>
      <c r="T6" s="17">
        <f t="shared" si="3"/>
        <v>448246.87666666665</v>
      </c>
    </row>
    <row r="7" spans="1:20" ht="23" customHeight="1">
      <c r="B7" s="2">
        <v>6</v>
      </c>
      <c r="C7" s="17">
        <f>AVERAGE(C20:C22)</f>
        <v>211882.92</v>
      </c>
      <c r="D7" s="17">
        <f t="shared" ref="D7:J7" si="4">AVERAGE(D20:D22)</f>
        <v>142857.144</v>
      </c>
      <c r="E7" s="17">
        <f t="shared" si="4"/>
        <v>123066.84240000001</v>
      </c>
      <c r="F7" s="17">
        <f t="shared" si="4"/>
        <v>155744.86799999999</v>
      </c>
      <c r="G7" s="17">
        <f t="shared" si="4"/>
        <v>46745.304000000004</v>
      </c>
      <c r="H7" s="17">
        <f t="shared" si="4"/>
        <v>77763.216</v>
      </c>
      <c r="I7" s="17">
        <f t="shared" si="4"/>
        <v>197029.272</v>
      </c>
      <c r="J7" s="17">
        <f t="shared" si="4"/>
        <v>219746.61600000001</v>
      </c>
      <c r="L7" s="2">
        <v>6</v>
      </c>
      <c r="M7" s="17">
        <f>AVERAGE(M20:M22)</f>
        <v>3709587.6166666667</v>
      </c>
      <c r="N7" s="17">
        <f t="shared" ref="N7:T7" si="5">AVERAGE(N20:N22)</f>
        <v>1203469.0833333333</v>
      </c>
      <c r="O7" s="17">
        <f t="shared" si="5"/>
        <v>795861.96666666667</v>
      </c>
      <c r="P7" s="17">
        <f t="shared" si="5"/>
        <v>1508267.2833333334</v>
      </c>
      <c r="Q7" s="17">
        <f t="shared" si="5"/>
        <v>3229409.5</v>
      </c>
      <c r="R7" s="17">
        <f t="shared" si="5"/>
        <v>3043143.9333333336</v>
      </c>
      <c r="S7" s="17">
        <f t="shared" si="5"/>
        <v>2688755.55</v>
      </c>
      <c r="T7" s="17">
        <f t="shared" si="5"/>
        <v>2674241.35</v>
      </c>
    </row>
    <row r="8" spans="1:20" s="3" customFormat="1" ht="23" customHeight="1"/>
    <row r="9" spans="1:20" ht="59" customHeight="1">
      <c r="B9" s="2" t="s">
        <v>65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62</v>
      </c>
      <c r="J9" s="3" t="s">
        <v>63</v>
      </c>
      <c r="L9" s="2" t="s">
        <v>65</v>
      </c>
      <c r="M9" s="3" t="s">
        <v>56</v>
      </c>
      <c r="N9" s="3" t="s">
        <v>57</v>
      </c>
      <c r="O9" s="3" t="s">
        <v>58</v>
      </c>
      <c r="P9" s="3" t="s">
        <v>59</v>
      </c>
      <c r="Q9" s="3" t="s">
        <v>60</v>
      </c>
      <c r="R9" s="3" t="s">
        <v>61</v>
      </c>
      <c r="S9" s="3" t="s">
        <v>62</v>
      </c>
      <c r="T9" s="3" t="s">
        <v>63</v>
      </c>
    </row>
    <row r="10" spans="1:20" ht="23" customHeight="1">
      <c r="C10" s="6">
        <v>36151.158000000003</v>
      </c>
      <c r="D10" s="6">
        <v>34622.106</v>
      </c>
      <c r="E10" s="6">
        <v>32874.618000000002</v>
      </c>
      <c r="F10" s="6">
        <v>26103.101999999999</v>
      </c>
      <c r="G10" s="6">
        <v>24901.703999999998</v>
      </c>
      <c r="H10" s="6">
        <v>24355.613999999998</v>
      </c>
      <c r="I10" s="19">
        <v>35387</v>
      </c>
      <c r="J10" s="6">
        <v>38117.081999999995</v>
      </c>
      <c r="M10" s="6">
        <v>104647.38200000001</v>
      </c>
      <c r="N10" s="6">
        <v>65168.758000000002</v>
      </c>
      <c r="O10" s="6">
        <v>60233.93</v>
      </c>
      <c r="P10" s="6">
        <v>61685.35</v>
      </c>
      <c r="Q10" s="6">
        <v>105227.95000000001</v>
      </c>
      <c r="R10" s="6">
        <v>107550.22200000001</v>
      </c>
      <c r="S10" s="6">
        <v>105373.09199999999</v>
      </c>
      <c r="T10" s="6">
        <v>92745.737999999998</v>
      </c>
    </row>
    <row r="11" spans="1:20" ht="23" customHeight="1">
      <c r="C11" s="6">
        <v>24901.703999999998</v>
      </c>
      <c r="D11" s="6">
        <v>32874.618000000002</v>
      </c>
      <c r="E11" s="6">
        <v>33748.362000000001</v>
      </c>
      <c r="F11" s="6">
        <v>30690.258000000002</v>
      </c>
      <c r="G11" s="6">
        <v>17911.752</v>
      </c>
      <c r="H11" s="6">
        <v>18894.714</v>
      </c>
      <c r="I11" s="19">
        <v>27414</v>
      </c>
      <c r="J11" s="6">
        <v>38772.39</v>
      </c>
      <c r="M11" s="6">
        <v>105663.376</v>
      </c>
      <c r="N11" s="6">
        <v>70829.296000000002</v>
      </c>
      <c r="O11" s="6">
        <v>51089.983999999997</v>
      </c>
      <c r="P11" s="6">
        <v>57040.806000000004</v>
      </c>
      <c r="Q11" s="6">
        <v>107259.93800000001</v>
      </c>
      <c r="R11" s="6">
        <v>114226.75399999999</v>
      </c>
      <c r="S11" s="6">
        <v>92455.453999999998</v>
      </c>
      <c r="T11" s="6">
        <v>91584.601999999999</v>
      </c>
    </row>
    <row r="12" spans="1:20" ht="23" customHeight="1">
      <c r="C12" s="6">
        <v>36478.812000000005</v>
      </c>
      <c r="D12" s="6">
        <v>24464.831999999999</v>
      </c>
      <c r="E12" s="6">
        <v>35823.504000000001</v>
      </c>
      <c r="F12" s="6">
        <v>35714.286</v>
      </c>
      <c r="G12" s="6">
        <v>16491.917999999998</v>
      </c>
      <c r="H12" s="6">
        <v>20860.637999999999</v>
      </c>
      <c r="I12" s="19">
        <v>31236</v>
      </c>
      <c r="J12" s="6">
        <v>38007.863999999994</v>
      </c>
      <c r="M12" s="6">
        <v>99567.411999999997</v>
      </c>
      <c r="N12" s="6">
        <v>63717.338000000003</v>
      </c>
      <c r="O12" s="6">
        <v>49203.138000000006</v>
      </c>
      <c r="P12" s="6">
        <v>62120.775999999998</v>
      </c>
      <c r="Q12" s="6">
        <v>87230.34199999999</v>
      </c>
      <c r="R12" s="6">
        <v>105663.376</v>
      </c>
      <c r="S12" s="6">
        <v>80844.093999999997</v>
      </c>
      <c r="T12" s="6">
        <v>89262.33</v>
      </c>
    </row>
    <row r="14" spans="1:20" ht="56" customHeight="1">
      <c r="B14" s="2" t="s">
        <v>66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62</v>
      </c>
      <c r="J14" s="3" t="s">
        <v>63</v>
      </c>
      <c r="L14" s="2" t="s">
        <v>66</v>
      </c>
      <c r="M14" s="3" t="s">
        <v>56</v>
      </c>
      <c r="N14" s="3" t="s">
        <v>57</v>
      </c>
      <c r="O14" s="3" t="s">
        <v>58</v>
      </c>
      <c r="P14" s="3" t="s">
        <v>59</v>
      </c>
      <c r="Q14" s="3" t="s">
        <v>60</v>
      </c>
      <c r="R14" s="3" t="s">
        <v>61</v>
      </c>
      <c r="S14" s="3" t="s">
        <v>62</v>
      </c>
      <c r="T14" s="3" t="s">
        <v>63</v>
      </c>
    </row>
    <row r="15" spans="1:20" ht="23" customHeight="1">
      <c r="C15" s="6">
        <v>86282.22</v>
      </c>
      <c r="D15" s="6">
        <v>76234.16399999999</v>
      </c>
      <c r="E15" s="6">
        <v>71865.444000000003</v>
      </c>
      <c r="F15" s="6">
        <v>66404.543999999994</v>
      </c>
      <c r="G15" s="6">
        <v>27959.808000000001</v>
      </c>
      <c r="H15" s="6">
        <v>26649.191999999999</v>
      </c>
      <c r="I15" s="6">
        <v>61380.516000000003</v>
      </c>
      <c r="J15" s="6">
        <v>66841.415999999997</v>
      </c>
      <c r="M15" s="6">
        <v>605967.85</v>
      </c>
      <c r="N15" s="6">
        <v>308426.75</v>
      </c>
      <c r="O15" s="6">
        <v>173444.69</v>
      </c>
      <c r="P15" s="6">
        <v>293912.55</v>
      </c>
      <c r="Q15" s="6">
        <v>588550.80999999994</v>
      </c>
      <c r="R15" s="6">
        <v>537025.4</v>
      </c>
      <c r="S15" s="6">
        <v>463728.69</v>
      </c>
      <c r="T15" s="6">
        <v>401317.62999999989</v>
      </c>
    </row>
    <row r="16" spans="1:20" ht="23" customHeight="1">
      <c r="C16" s="6">
        <v>81039.755999999994</v>
      </c>
      <c r="D16" s="6">
        <v>73176.06</v>
      </c>
      <c r="E16" s="6">
        <v>61380.516000000003</v>
      </c>
      <c r="F16" s="6">
        <v>61380.516000000003</v>
      </c>
      <c r="G16" s="6">
        <v>29051.988000000001</v>
      </c>
      <c r="H16" s="6">
        <v>30581.040000000005</v>
      </c>
      <c r="I16" s="6">
        <v>68588.903999999995</v>
      </c>
      <c r="J16" s="6">
        <v>72302.316000000006</v>
      </c>
      <c r="M16" s="6">
        <v>525414.03999999992</v>
      </c>
      <c r="N16" s="6">
        <v>285204.03000000003</v>
      </c>
      <c r="O16" s="6">
        <v>163284.75</v>
      </c>
      <c r="P16" s="6">
        <v>260529.88999999998</v>
      </c>
      <c r="Q16" s="6">
        <v>533396.85000000009</v>
      </c>
      <c r="R16" s="6">
        <v>537751.1100000001</v>
      </c>
      <c r="S16" s="6">
        <v>530494.01</v>
      </c>
      <c r="T16" s="6">
        <v>468808.65999999992</v>
      </c>
    </row>
    <row r="17" spans="2:20" ht="23" customHeight="1">
      <c r="C17" s="6">
        <v>106815.20400000001</v>
      </c>
      <c r="D17" s="6">
        <v>52206.203999999998</v>
      </c>
      <c r="E17" s="6">
        <v>52206.203999999998</v>
      </c>
      <c r="F17" s="6">
        <v>95019.66</v>
      </c>
      <c r="G17" s="6">
        <v>17911.751999999997</v>
      </c>
      <c r="H17" s="6">
        <v>27304.5</v>
      </c>
      <c r="I17" s="6">
        <v>91961.555999999997</v>
      </c>
      <c r="J17" s="6">
        <v>68807.34</v>
      </c>
      <c r="M17" s="6">
        <v>460100.13999999996</v>
      </c>
      <c r="N17" s="6">
        <v>228598.65000000002</v>
      </c>
      <c r="O17" s="6">
        <v>189410.31</v>
      </c>
      <c r="P17" s="6">
        <v>246015.69000000003</v>
      </c>
      <c r="Q17" s="6">
        <v>526139.75</v>
      </c>
      <c r="R17" s="6">
        <v>463728.69</v>
      </c>
      <c r="S17" s="6">
        <v>545733.92000000004</v>
      </c>
      <c r="T17" s="6">
        <v>474614.33999999997</v>
      </c>
    </row>
    <row r="19" spans="2:20" ht="44" customHeight="1">
      <c r="B19" s="2" t="s">
        <v>67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62</v>
      </c>
      <c r="J19" s="3" t="s">
        <v>63</v>
      </c>
      <c r="L19" s="2" t="s">
        <v>67</v>
      </c>
      <c r="M19" s="3" t="s">
        <v>56</v>
      </c>
      <c r="N19" s="3" t="s">
        <v>57</v>
      </c>
      <c r="O19" s="3" t="s">
        <v>58</v>
      </c>
      <c r="P19" s="3" t="s">
        <v>59</v>
      </c>
      <c r="Q19" s="3" t="s">
        <v>60</v>
      </c>
      <c r="R19" s="3" t="s">
        <v>61</v>
      </c>
      <c r="S19" s="3" t="s">
        <v>62</v>
      </c>
      <c r="T19" s="3" t="s">
        <v>63</v>
      </c>
    </row>
    <row r="20" spans="2:20" ht="23" customHeight="1">
      <c r="C20" s="6">
        <v>170380.08000000002</v>
      </c>
      <c r="D20" s="6">
        <v>156618.61199999999</v>
      </c>
      <c r="E20" s="6">
        <v>107732.6352</v>
      </c>
      <c r="F20" s="6">
        <v>142857.144</v>
      </c>
      <c r="G20" s="6">
        <v>48492.792000000009</v>
      </c>
      <c r="H20" s="6">
        <v>93709.044000000009</v>
      </c>
      <c r="I20" s="6">
        <v>212319.79199999999</v>
      </c>
      <c r="J20" s="6">
        <v>222149.41200000001</v>
      </c>
      <c r="M20" s="6">
        <v>3744663.5999999996</v>
      </c>
      <c r="N20" s="6">
        <v>1346192.05</v>
      </c>
      <c r="O20" s="6">
        <v>867223.45000000007</v>
      </c>
      <c r="P20" s="6">
        <v>1476819.85</v>
      </c>
      <c r="Q20" s="6">
        <v>3341894.5500000003</v>
      </c>
      <c r="R20" s="6">
        <v>3044353.4499999997</v>
      </c>
      <c r="S20" s="6">
        <v>2688755.5500000003</v>
      </c>
      <c r="T20" s="6">
        <v>2692384.1</v>
      </c>
    </row>
    <row r="21" spans="2:20" ht="23" customHeight="1">
      <c r="C21" s="6">
        <v>236566.18799999997</v>
      </c>
      <c r="D21" s="6">
        <v>146788.992</v>
      </c>
      <c r="E21" s="6">
        <v>121231.97999999998</v>
      </c>
      <c r="F21" s="6">
        <v>156618.61199999999</v>
      </c>
      <c r="G21" s="6">
        <v>45216.252</v>
      </c>
      <c r="H21" s="6">
        <v>55701.179999999993</v>
      </c>
      <c r="I21" s="6">
        <v>214941.024</v>
      </c>
      <c r="J21" s="18">
        <v>227391.87599999999</v>
      </c>
      <c r="M21" s="6">
        <v>3733777.9499999997</v>
      </c>
      <c r="N21" s="6">
        <v>1230078.4500000002</v>
      </c>
      <c r="O21" s="6">
        <v>682167.4</v>
      </c>
      <c r="P21" s="6">
        <v>1455048.55</v>
      </c>
      <c r="Q21" s="6">
        <v>3301980.5</v>
      </c>
      <c r="R21" s="6">
        <v>3022582.15</v>
      </c>
      <c r="S21" s="6">
        <v>2732298.1499999994</v>
      </c>
      <c r="T21" s="6">
        <v>2627070.1999999997</v>
      </c>
    </row>
    <row r="22" spans="2:20" ht="23" customHeight="1">
      <c r="C22" s="6">
        <v>228702.49199999997</v>
      </c>
      <c r="D22" s="6">
        <v>125163.82799999999</v>
      </c>
      <c r="E22" s="6">
        <v>140235.91200000001</v>
      </c>
      <c r="F22" s="6">
        <v>167758.848</v>
      </c>
      <c r="G22" s="6">
        <v>46526.868000000002</v>
      </c>
      <c r="H22" s="6">
        <v>83879.423999999999</v>
      </c>
      <c r="I22" s="6">
        <v>163827</v>
      </c>
      <c r="J22" s="6">
        <v>209698.56</v>
      </c>
      <c r="M22" s="6">
        <v>3650321.3000000003</v>
      </c>
      <c r="N22" s="6">
        <v>1034136.7499999999</v>
      </c>
      <c r="O22" s="6">
        <v>838195.04999999993</v>
      </c>
      <c r="P22" s="6">
        <v>1592933.4500000002</v>
      </c>
      <c r="Q22" s="6">
        <v>3044353.4499999997</v>
      </c>
      <c r="R22" s="6">
        <v>3062496.2</v>
      </c>
      <c r="S22" s="6">
        <v>2645212.9500000002</v>
      </c>
      <c r="T22" s="6">
        <v>2703269.7500000005</v>
      </c>
    </row>
    <row r="24" spans="2:20" ht="23" customHeight="1">
      <c r="C24" s="3"/>
      <c r="D24" s="3"/>
      <c r="E24" s="3"/>
      <c r="F24" s="3"/>
      <c r="G24" s="3"/>
      <c r="H24" s="3"/>
      <c r="J24" s="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Ex Fig.6b</vt:lpstr>
      <vt:lpstr>Ex Fig.6g</vt:lpstr>
      <vt:lpstr>Ex Fig.6k</vt:lpstr>
      <vt:lpstr>Ex Fig.6m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2023-12-12T03:31:18Z</dcterms:modified>
</cp:coreProperties>
</file>