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81BF8A5F-52DB-A74E-B5E8-F750C552B7FC}" xr6:coauthVersionLast="47" xr6:coauthVersionMax="47" xr10:uidLastSave="{00000000-0000-0000-0000-000000000000}"/>
  <bookViews>
    <workbookView xWindow="2940" yWindow="760" windowWidth="25860" windowHeight="16580" xr2:uid="{FA7E4A8D-5C5B-7442-9101-0F508A883B44}"/>
  </bookViews>
  <sheets>
    <sheet name="Fig.5d" sheetId="5" r:id="rId1"/>
    <sheet name="Fig.5c" sheetId="7" r:id="rId2"/>
    <sheet name="Fig.5f" sheetId="2" r:id="rId3"/>
    <sheet name="Fig.5h" sheetId="1" r:id="rId4"/>
    <sheet name="Fig.5i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6" l="1"/>
  <c r="H16" i="6"/>
  <c r="I16" i="6"/>
  <c r="H18" i="6"/>
  <c r="I18" i="6"/>
  <c r="H19" i="6"/>
  <c r="I19" i="6"/>
  <c r="H20" i="6"/>
  <c r="I20" i="6"/>
  <c r="H21" i="6"/>
  <c r="I21" i="6"/>
  <c r="H22" i="6"/>
  <c r="I22" i="6"/>
  <c r="I17" i="6"/>
  <c r="H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D17" i="6"/>
  <c r="E17" i="6"/>
  <c r="C17" i="6"/>
  <c r="J12" i="1" l="1"/>
  <c r="J13" i="1"/>
  <c r="J11" i="1"/>
  <c r="F11" i="2"/>
  <c r="D11" i="2"/>
  <c r="H17" i="1"/>
  <c r="H18" i="1"/>
  <c r="H19" i="1"/>
  <c r="H16" i="1"/>
  <c r="G17" i="1"/>
  <c r="G18" i="1"/>
  <c r="G19" i="1"/>
  <c r="G16" i="1"/>
  <c r="D17" i="1"/>
  <c r="D18" i="1"/>
  <c r="D19" i="1"/>
  <c r="D16" i="1"/>
  <c r="C17" i="1"/>
  <c r="C18" i="1"/>
  <c r="C19" i="1"/>
  <c r="C16" i="1"/>
  <c r="C11" i="1"/>
  <c r="D11" i="1"/>
  <c r="E11" i="1"/>
  <c r="F11" i="1"/>
  <c r="G11" i="1"/>
  <c r="H11" i="1"/>
  <c r="C12" i="1"/>
  <c r="D12" i="1"/>
  <c r="E12" i="1"/>
  <c r="F12" i="1"/>
  <c r="G12" i="1"/>
  <c r="H12" i="1"/>
  <c r="C13" i="1"/>
  <c r="D13" i="1"/>
  <c r="E13" i="1"/>
  <c r="F13" i="1"/>
  <c r="G13" i="1"/>
  <c r="H13" i="1"/>
  <c r="D10" i="1"/>
  <c r="E10" i="1"/>
  <c r="F10" i="1"/>
  <c r="G10" i="1"/>
  <c r="H10" i="1"/>
  <c r="C10" i="1"/>
  <c r="D9" i="2" l="1"/>
  <c r="E9" i="2"/>
  <c r="F9" i="2"/>
  <c r="C9" i="2"/>
  <c r="D8" i="2"/>
  <c r="E8" i="2"/>
  <c r="F8" i="2"/>
  <c r="C8" i="2"/>
  <c r="F52" i="5" l="1"/>
  <c r="E52" i="5"/>
  <c r="F43" i="5"/>
  <c r="E43" i="5"/>
  <c r="F34" i="5"/>
  <c r="E34" i="5"/>
  <c r="F25" i="5"/>
  <c r="E25" i="5"/>
  <c r="F16" i="5"/>
  <c r="E16" i="5"/>
  <c r="F7" i="5"/>
  <c r="E7" i="5"/>
  <c r="I50" i="5"/>
  <c r="H50" i="5"/>
  <c r="I49" i="5"/>
  <c r="H49" i="5"/>
  <c r="I48" i="5"/>
  <c r="H48" i="5"/>
  <c r="I41" i="5"/>
  <c r="H41" i="5"/>
  <c r="I40" i="5"/>
  <c r="H40" i="5"/>
  <c r="I39" i="5"/>
  <c r="H39" i="5"/>
  <c r="I32" i="5"/>
  <c r="H32" i="5"/>
  <c r="I31" i="5"/>
  <c r="H31" i="5"/>
  <c r="I30" i="5"/>
  <c r="H30" i="5"/>
  <c r="I23" i="5"/>
  <c r="H23" i="5"/>
  <c r="I22" i="5"/>
  <c r="H22" i="5"/>
  <c r="I21" i="5"/>
  <c r="H21" i="5"/>
  <c r="H27" i="5" s="1"/>
  <c r="I14" i="5"/>
  <c r="H14" i="5"/>
  <c r="I13" i="5"/>
  <c r="H13" i="5"/>
  <c r="I12" i="5"/>
  <c r="I18" i="5" s="1"/>
  <c r="H12" i="5"/>
  <c r="H4" i="5"/>
  <c r="I4" i="5"/>
  <c r="H5" i="5"/>
  <c r="I5" i="5"/>
  <c r="I3" i="5"/>
  <c r="H3" i="5"/>
  <c r="H45" i="5" l="1"/>
  <c r="I9" i="5"/>
  <c r="I45" i="5"/>
  <c r="H36" i="5"/>
  <c r="H9" i="5"/>
  <c r="I36" i="5"/>
  <c r="H18" i="5"/>
  <c r="H54" i="5"/>
  <c r="I27" i="5"/>
  <c r="H7" i="5"/>
  <c r="I54" i="5"/>
  <c r="H52" i="5"/>
  <c r="I52" i="5"/>
  <c r="H43" i="5"/>
  <c r="I43" i="5"/>
  <c r="H34" i="5"/>
  <c r="I34" i="5"/>
  <c r="H25" i="5"/>
  <c r="I25" i="5"/>
  <c r="I7" i="5"/>
  <c r="H16" i="5"/>
  <c r="I16" i="5"/>
</calcChain>
</file>

<file path=xl/sharedStrings.xml><?xml version="1.0" encoding="utf-8"?>
<sst xmlns="http://schemas.openxmlformats.org/spreadsheetml/2006/main" count="206" uniqueCount="74">
  <si>
    <t>Fig.5f</t>
    <phoneticPr fontId="2"/>
  </si>
  <si>
    <t>Fig.5d</t>
    <phoneticPr fontId="2"/>
  </si>
  <si>
    <t>Fig.5i</t>
    <phoneticPr fontId="2"/>
  </si>
  <si>
    <t>Fig.5h</t>
    <phoneticPr fontId="2"/>
  </si>
  <si>
    <t>IgG</t>
    <phoneticPr fontId="2"/>
  </si>
  <si>
    <t>EIF3D</t>
    <phoneticPr fontId="2"/>
  </si>
  <si>
    <t>EIF4A</t>
    <phoneticPr fontId="2"/>
  </si>
  <si>
    <t>Input</t>
    <phoneticPr fontId="2"/>
  </si>
  <si>
    <t>EZH1</t>
    <phoneticPr fontId="2"/>
  </si>
  <si>
    <t>average</t>
    <phoneticPr fontId="2"/>
  </si>
  <si>
    <t>stdev</t>
    <phoneticPr fontId="2"/>
  </si>
  <si>
    <t>EZH2</t>
    <phoneticPr fontId="2"/>
  </si>
  <si>
    <t>SUZ12</t>
    <phoneticPr fontId="2"/>
  </si>
  <si>
    <t>EED</t>
    <phoneticPr fontId="2"/>
  </si>
  <si>
    <t>MYC</t>
    <phoneticPr fontId="2"/>
  </si>
  <si>
    <t>JUN</t>
    <phoneticPr fontId="2"/>
  </si>
  <si>
    <t>Ex.1</t>
    <phoneticPr fontId="2"/>
  </si>
  <si>
    <t>Ex.2</t>
  </si>
  <si>
    <t>Ex.2</t>
    <phoneticPr fontId="2"/>
  </si>
  <si>
    <t>Ex.3</t>
  </si>
  <si>
    <t>Ex.3</t>
    <phoneticPr fontId="2"/>
  </si>
  <si>
    <t>deltaEZH2_5'UTR</t>
    <phoneticPr fontId="2"/>
  </si>
  <si>
    <t>WT</t>
  </si>
  <si>
    <t>WT</t>
    <phoneticPr fontId="2"/>
  </si>
  <si>
    <t>deltaEZH2 5'UTR</t>
  </si>
  <si>
    <t>day 0</t>
    <phoneticPr fontId="2"/>
  </si>
  <si>
    <t>day 1</t>
  </si>
  <si>
    <t>day 2</t>
  </si>
  <si>
    <t>day 3</t>
  </si>
  <si>
    <t>ttest</t>
    <phoneticPr fontId="2"/>
  </si>
  <si>
    <t>dEZH2 UTR</t>
  </si>
  <si>
    <t>DMSO</t>
    <phoneticPr fontId="2"/>
  </si>
  <si>
    <t>valemetostat 0.1nM</t>
    <phoneticPr fontId="2"/>
  </si>
  <si>
    <t>Relative cell number</t>
    <phoneticPr fontId="2"/>
  </si>
  <si>
    <t>average cell number</t>
    <phoneticPr fontId="2"/>
  </si>
  <si>
    <t>delta
EZH2
5'UTR</t>
    <phoneticPr fontId="2"/>
  </si>
  <si>
    <t>day</t>
    <phoneticPr fontId="2"/>
  </si>
  <si>
    <t>NAME</t>
  </si>
  <si>
    <t>SIZE</t>
  </si>
  <si>
    <t>ES</t>
  </si>
  <si>
    <t>MSigDB</t>
    <phoneticPr fontId="2"/>
  </si>
  <si>
    <t>NES</t>
  </si>
  <si>
    <t>NOM p-val</t>
  </si>
  <si>
    <t>FDR q-val</t>
  </si>
  <si>
    <t>FWER p-val</t>
  </si>
  <si>
    <t>HALLMARK_OXIDATIVE_PHOSPHORYLATION</t>
  </si>
  <si>
    <t>OXIDATIVE_PHOSPHORYLATION</t>
  </si>
  <si>
    <t>HALLMARK_MYC_TARGETS_V1</t>
  </si>
  <si>
    <t>MYC_TARGETS_V1</t>
  </si>
  <si>
    <t>HALLMARK_DNA_REPAIR</t>
  </si>
  <si>
    <t>DNA_REPAIR</t>
  </si>
  <si>
    <t>REACTIVE_OXYGEN_PATHWAY</t>
    <phoneticPr fontId="2"/>
  </si>
  <si>
    <t>HALLMARK_ADIPOGENESIS</t>
  </si>
  <si>
    <t>ADIPOGENESIS</t>
  </si>
  <si>
    <t>HALLMARK_FATTY_ACID_METABOLISM</t>
  </si>
  <si>
    <t>FATTY_ACID_METABOLISM</t>
  </si>
  <si>
    <t>HALLMARK_ALLOGRAFT_REJECTION</t>
  </si>
  <si>
    <t>ALLOGRAFT_REJECTION</t>
  </si>
  <si>
    <t>HALLMARK_E2F_TARGETS</t>
  </si>
  <si>
    <t>E2F_TARGETS</t>
  </si>
  <si>
    <t>HALLMARK_ESTROGEN_RESPONSE_EARLY</t>
  </si>
  <si>
    <t>ESTROGEN_RESPONSE_EARLY</t>
  </si>
  <si>
    <t>HALLMARK_IL6_JAK_STAT3_SIGNALING</t>
  </si>
  <si>
    <t>IL6_JAK_STAT3_SIGNALING</t>
  </si>
  <si>
    <t>HALLMARK_UV_RESPONSE_DN</t>
  </si>
  <si>
    <t>UV_RESPONSE_DN</t>
  </si>
  <si>
    <t>HALLMARK_APICAL_JUNCTION</t>
  </si>
  <si>
    <t>APICAL_JUNCTION</t>
  </si>
  <si>
    <t>HALLMARK_MITOTIC_SPINDLE</t>
  </si>
  <si>
    <t>MITOTIC_SPINDLE</t>
  </si>
  <si>
    <t>Fig.5c</t>
    <phoneticPr fontId="2"/>
  </si>
  <si>
    <t>HALLMARK_REACTIVE_OXYGEN_PATHWAY</t>
    <phoneticPr fontId="2"/>
  </si>
  <si>
    <t>cell number</t>
    <phoneticPr fontId="2"/>
  </si>
  <si>
    <t>Relative growth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</si>
</sst>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0"/>
    <numFmt numFmtId="178" formatCode="0.0"/>
  </numFmts>
  <fonts count="8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name val="ＭＳ Ｐゴシック"/>
      <family val="3"/>
      <charset val="128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6">
    <cellStyle name="標準" xfId="0" builtinId="0"/>
    <cellStyle name="標準 2" xfId="4" xr:uid="{EAA99729-A937-5E42-8231-7ECC3CB9D9CD}"/>
    <cellStyle name="標準 2 2" xfId="5" xr:uid="{05F0A3DC-995C-8443-A8B3-89D880A240BD}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8678-05DE-7D48-9D1E-44A7B08BC7BA}">
  <dimension ref="A1:I54"/>
  <sheetViews>
    <sheetView tabSelected="1" workbookViewId="0">
      <selection activeCell="E24" sqref="E24"/>
    </sheetView>
  </sheetViews>
  <sheetFormatPr baseColWidth="10" defaultColWidth="8.85546875" defaultRowHeight="19" customHeight="1"/>
  <cols>
    <col min="1" max="1" width="7.85546875" style="1" customWidth="1"/>
    <col min="2" max="6" width="7.140625" style="1" customWidth="1"/>
    <col min="7" max="7" width="2.42578125" style="1" customWidth="1"/>
    <col min="8" max="16384" width="8.85546875" style="1"/>
  </cols>
  <sheetData>
    <row r="1" spans="1:9" ht="19" customHeight="1">
      <c r="A1" s="8" t="s">
        <v>1</v>
      </c>
    </row>
    <row r="2" spans="1:9" ht="19" customHeight="1">
      <c r="B2" s="12"/>
      <c r="C2" s="13" t="s">
        <v>7</v>
      </c>
      <c r="D2" s="13" t="s">
        <v>4</v>
      </c>
      <c r="E2" s="13" t="s">
        <v>5</v>
      </c>
      <c r="F2" s="13" t="s">
        <v>6</v>
      </c>
      <c r="G2" s="12"/>
      <c r="H2" s="13" t="s">
        <v>5</v>
      </c>
      <c r="I2" s="13" t="s">
        <v>6</v>
      </c>
    </row>
    <row r="3" spans="1:9" ht="19" customHeight="1">
      <c r="A3" s="5" t="s">
        <v>8</v>
      </c>
      <c r="B3" s="1" t="s">
        <v>16</v>
      </c>
      <c r="C3" s="1">
        <v>1</v>
      </c>
      <c r="D3" s="1">
        <v>1.4833465669833245E-2</v>
      </c>
      <c r="E3" s="1">
        <v>9.3428202565697421E-2</v>
      </c>
      <c r="F3" s="1">
        <v>4.0386053435274551E-2</v>
      </c>
      <c r="H3" s="6">
        <f>E3/D3</f>
        <v>6.2984743178191964</v>
      </c>
      <c r="I3" s="6">
        <f>F3/D3</f>
        <v>2.7226309976506364</v>
      </c>
    </row>
    <row r="4" spans="1:9" ht="19" customHeight="1">
      <c r="A4" s="5"/>
      <c r="B4" s="1" t="s">
        <v>18</v>
      </c>
      <c r="C4" s="1">
        <v>1</v>
      </c>
      <c r="D4" s="1">
        <v>1.4229230005862797E-2</v>
      </c>
      <c r="E4" s="1">
        <v>9.2461876269403512E-2</v>
      </c>
      <c r="F4" s="1">
        <v>3.9281726434364644E-2</v>
      </c>
      <c r="H4" s="6">
        <f t="shared" ref="H4:H5" si="0">E4/D4</f>
        <v>6.4980238727820776</v>
      </c>
      <c r="I4" s="6">
        <f t="shared" ref="I4:I5" si="1">F4/D4</f>
        <v>2.7606361284608933</v>
      </c>
    </row>
    <row r="5" spans="1:9" ht="19" customHeight="1">
      <c r="A5" s="5"/>
      <c r="B5" s="1" t="s">
        <v>20</v>
      </c>
      <c r="C5" s="1">
        <v>1</v>
      </c>
      <c r="D5" s="1">
        <v>1.3888184320288741E-2</v>
      </c>
      <c r="E5" s="1">
        <v>9.4077921725539415E-2</v>
      </c>
      <c r="F5" s="1">
        <v>3.9418008454202499E-2</v>
      </c>
      <c r="H5" s="6">
        <f t="shared" si="0"/>
        <v>6.773953999739506</v>
      </c>
      <c r="I5" s="6">
        <f t="shared" si="1"/>
        <v>2.8382405896369169</v>
      </c>
    </row>
    <row r="6" spans="1:9" ht="19" customHeight="1">
      <c r="A6" s="5"/>
      <c r="H6" s="6" t="s">
        <v>9</v>
      </c>
      <c r="I6" s="6" t="s">
        <v>9</v>
      </c>
    </row>
    <row r="7" spans="1:9" ht="19" customHeight="1">
      <c r="A7" s="5"/>
      <c r="E7" s="1">
        <f>TTEST(D3:D5,E3:E5,2,3)</f>
        <v>2.7659044585531141E-7</v>
      </c>
      <c r="F7" s="1">
        <f>TTEST(D3:D5,F3:F5,2,3)</f>
        <v>9.988894186028734E-7</v>
      </c>
      <c r="H7" s="9">
        <f>AVERAGE(H3:H5)</f>
        <v>6.5234840634469267</v>
      </c>
      <c r="I7" s="9">
        <f>AVERAGE(I3:I5)</f>
        <v>2.7738359052494821</v>
      </c>
    </row>
    <row r="8" spans="1:9" ht="19" customHeight="1">
      <c r="A8" s="5"/>
      <c r="H8" s="6" t="s">
        <v>10</v>
      </c>
      <c r="I8" s="6" t="s">
        <v>10</v>
      </c>
    </row>
    <row r="9" spans="1:9" ht="19" customHeight="1">
      <c r="A9" s="5"/>
      <c r="H9" s="9">
        <f>STDEV(H3:H5)</f>
        <v>0.23876012640572447</v>
      </c>
      <c r="I9" s="9">
        <f>STDEV(I3:I5)</f>
        <v>5.8924273608250713E-2</v>
      </c>
    </row>
    <row r="10" spans="1:9" ht="19" customHeight="1">
      <c r="A10" s="5"/>
    </row>
    <row r="11" spans="1:9" ht="19" customHeight="1">
      <c r="A11" s="5" t="s">
        <v>11</v>
      </c>
      <c r="B11" s="12"/>
      <c r="C11" s="13" t="s">
        <v>7</v>
      </c>
      <c r="D11" s="13" t="s">
        <v>4</v>
      </c>
      <c r="E11" s="13" t="s">
        <v>5</v>
      </c>
      <c r="F11" s="13" t="s">
        <v>6</v>
      </c>
      <c r="G11" s="12"/>
      <c r="H11" s="13" t="s">
        <v>5</v>
      </c>
      <c r="I11" s="13" t="s">
        <v>6</v>
      </c>
    </row>
    <row r="12" spans="1:9" ht="19" customHeight="1">
      <c r="A12" s="5"/>
      <c r="B12" s="1" t="s">
        <v>16</v>
      </c>
      <c r="C12" s="1">
        <v>1</v>
      </c>
      <c r="D12" s="1">
        <v>5.5627032689598861E-3</v>
      </c>
      <c r="E12" s="1">
        <v>7.1401212722456989E-2</v>
      </c>
      <c r="F12" s="1">
        <v>1.3121171719513844E-2</v>
      </c>
      <c r="H12" s="6">
        <f>E12/D12</f>
        <v>12.835704021977714</v>
      </c>
      <c r="I12" s="6">
        <f>F12/D12</f>
        <v>2.3587761354682577</v>
      </c>
    </row>
    <row r="13" spans="1:9" ht="19" customHeight="1">
      <c r="A13" s="5"/>
      <c r="B13" s="1" t="s">
        <v>18</v>
      </c>
      <c r="C13" s="1">
        <v>1</v>
      </c>
      <c r="D13" s="1">
        <v>5.0482546613426433E-3</v>
      </c>
      <c r="E13" s="1">
        <v>4.3625849578774002E-2</v>
      </c>
      <c r="F13" s="1">
        <v>1.2325399408280705E-2</v>
      </c>
      <c r="H13" s="6">
        <f t="shared" ref="H13:H14" si="2">E13/D13</f>
        <v>8.6417687904776166</v>
      </c>
      <c r="I13" s="6">
        <f t="shared" ref="I13:I14" si="3">F13/D13</f>
        <v>2.4415169667773098</v>
      </c>
    </row>
    <row r="14" spans="1:9" ht="19" customHeight="1">
      <c r="A14" s="5"/>
      <c r="B14" s="1" t="s">
        <v>20</v>
      </c>
      <c r="C14" s="1">
        <v>1</v>
      </c>
      <c r="D14" s="1">
        <v>4.8594231907992608E-3</v>
      </c>
      <c r="E14" s="1">
        <v>4.3921816806749829E-2</v>
      </c>
      <c r="F14" s="1">
        <v>1.2512040545332243E-2</v>
      </c>
      <c r="H14" s="6">
        <f t="shared" si="2"/>
        <v>9.0384835981995888</v>
      </c>
      <c r="I14" s="6">
        <f t="shared" si="3"/>
        <v>2.5747995295043045</v>
      </c>
    </row>
    <row r="15" spans="1:9" ht="19" customHeight="1">
      <c r="A15" s="5"/>
      <c r="H15" s="6" t="s">
        <v>9</v>
      </c>
      <c r="I15" s="6" t="s">
        <v>9</v>
      </c>
    </row>
    <row r="16" spans="1:9" ht="19" customHeight="1">
      <c r="A16" s="5"/>
      <c r="E16" s="1">
        <f>TTEST(D12:D14,E12:E14,2,3)</f>
        <v>3.5078065335486665E-2</v>
      </c>
      <c r="F16" s="1">
        <f>TTEST(D12:D14,F12:F14,2,3)</f>
        <v>2.2539554103386142E-5</v>
      </c>
      <c r="H16" s="9">
        <f>AVERAGE(H12:H14)</f>
        <v>10.171985470218308</v>
      </c>
      <c r="I16" s="9">
        <f>AVERAGE(I12:I14)</f>
        <v>2.4583642105832908</v>
      </c>
    </row>
    <row r="17" spans="1:9" ht="19" customHeight="1">
      <c r="A17" s="5"/>
      <c r="H17" s="6" t="s">
        <v>10</v>
      </c>
      <c r="I17" s="6" t="s">
        <v>10</v>
      </c>
    </row>
    <row r="18" spans="1:9" ht="19" customHeight="1">
      <c r="A18" s="5"/>
      <c r="H18" s="9">
        <f>STDEV(H12:H14)</f>
        <v>2.3153602423611872</v>
      </c>
      <c r="I18" s="9">
        <f>STDEV(I12:I14)</f>
        <v>0.10899265530579068</v>
      </c>
    </row>
    <row r="19" spans="1:9" ht="19" customHeight="1">
      <c r="A19" s="5"/>
    </row>
    <row r="20" spans="1:9" ht="19" customHeight="1">
      <c r="A20" s="5"/>
      <c r="B20" s="12"/>
      <c r="C20" s="13" t="s">
        <v>7</v>
      </c>
      <c r="D20" s="13" t="s">
        <v>4</v>
      </c>
      <c r="E20" s="13" t="s">
        <v>5</v>
      </c>
      <c r="F20" s="13" t="s">
        <v>6</v>
      </c>
      <c r="G20" s="12"/>
      <c r="H20" s="13" t="s">
        <v>5</v>
      </c>
      <c r="I20" s="13" t="s">
        <v>6</v>
      </c>
    </row>
    <row r="21" spans="1:9" ht="19" customHeight="1">
      <c r="A21" s="5" t="s">
        <v>12</v>
      </c>
      <c r="B21" s="1" t="s">
        <v>16</v>
      </c>
      <c r="C21" s="1">
        <v>1</v>
      </c>
      <c r="D21" s="1">
        <v>4.7429490603249948E-3</v>
      </c>
      <c r="E21" s="1">
        <v>2.3930620125234583E-2</v>
      </c>
      <c r="F21" s="1">
        <v>9.0837342599500819E-3</v>
      </c>
      <c r="H21" s="6">
        <f>E21/D21</f>
        <v>5.0455148939750192</v>
      </c>
      <c r="I21" s="6">
        <f>F21/D21</f>
        <v>1.9152080581965283</v>
      </c>
    </row>
    <row r="22" spans="1:9" ht="19" customHeight="1">
      <c r="A22" s="5"/>
      <c r="B22" s="1" t="s">
        <v>18</v>
      </c>
      <c r="C22" s="1">
        <v>1</v>
      </c>
      <c r="D22" s="1">
        <v>4.5026817204749884E-3</v>
      </c>
      <c r="E22" s="1">
        <v>2.2876331681557387E-2</v>
      </c>
      <c r="F22" s="1">
        <v>9.1823399875865606E-3</v>
      </c>
      <c r="H22" s="6">
        <f t="shared" ref="H22:H23" si="4">E22/D22</f>
        <v>5.0806015396407274</v>
      </c>
      <c r="I22" s="6">
        <f t="shared" ref="I22:I23" si="5">F22/D22</f>
        <v>2.039304698316077</v>
      </c>
    </row>
    <row r="23" spans="1:9" ht="19" customHeight="1">
      <c r="A23" s="5"/>
      <c r="B23" s="1" t="s">
        <v>20</v>
      </c>
      <c r="C23" s="1">
        <v>1</v>
      </c>
      <c r="D23" s="1">
        <v>4.6614701607999472E-3</v>
      </c>
      <c r="E23" s="1">
        <v>2.4013689165348403E-2</v>
      </c>
      <c r="F23" s="1">
        <v>9.0469275731404775E-3</v>
      </c>
      <c r="H23" s="6">
        <f t="shared" si="4"/>
        <v>5.1515269511512765</v>
      </c>
      <c r="I23" s="6">
        <f t="shared" si="5"/>
        <v>1.9407884768242192</v>
      </c>
    </row>
    <row r="24" spans="1:9" ht="19" customHeight="1">
      <c r="A24" s="5"/>
      <c r="H24" s="6" t="s">
        <v>9</v>
      </c>
      <c r="I24" s="6" t="s">
        <v>9</v>
      </c>
    </row>
    <row r="25" spans="1:9" ht="19" customHeight="1">
      <c r="A25" s="5"/>
      <c r="E25" s="1">
        <f>TTEST(D21:D23,E21:E23,2,3)</f>
        <v>2.3816464574791881E-4</v>
      </c>
      <c r="F25" s="1">
        <f>TTEST(D21:D23,F21:F23,2,3)</f>
        <v>7.4917403498267884E-6</v>
      </c>
      <c r="H25" s="9">
        <f>AVERAGE(H21:H23)</f>
        <v>5.0925477949223401</v>
      </c>
      <c r="I25" s="9">
        <f>AVERAGE(I21:I23)</f>
        <v>1.9651004111122747</v>
      </c>
    </row>
    <row r="26" spans="1:9" ht="19" customHeight="1">
      <c r="A26" s="5"/>
      <c r="H26" s="6" t="s">
        <v>10</v>
      </c>
      <c r="I26" s="6" t="s">
        <v>10</v>
      </c>
    </row>
    <row r="27" spans="1:9" ht="19" customHeight="1">
      <c r="A27" s="5"/>
      <c r="H27" s="9">
        <f>STDEV(H21:H23)</f>
        <v>5.4006238788917915E-2</v>
      </c>
      <c r="I27" s="9">
        <f>STDEV(I21:I23)</f>
        <v>6.5523252619663547E-2</v>
      </c>
    </row>
    <row r="28" spans="1:9" ht="19" customHeight="1">
      <c r="A28" s="5"/>
    </row>
    <row r="29" spans="1:9" ht="19" customHeight="1">
      <c r="A29" s="5" t="s">
        <v>13</v>
      </c>
      <c r="B29" s="12"/>
      <c r="C29" s="13" t="s">
        <v>7</v>
      </c>
      <c r="D29" s="13" t="s">
        <v>4</v>
      </c>
      <c r="E29" s="13" t="s">
        <v>5</v>
      </c>
      <c r="F29" s="13" t="s">
        <v>6</v>
      </c>
      <c r="G29" s="12"/>
      <c r="H29" s="13" t="s">
        <v>5</v>
      </c>
      <c r="I29" s="13" t="s">
        <v>6</v>
      </c>
    </row>
    <row r="30" spans="1:9" ht="19" customHeight="1">
      <c r="A30" s="5"/>
      <c r="B30" s="1" t="s">
        <v>16</v>
      </c>
      <c r="C30" s="1">
        <v>1</v>
      </c>
      <c r="D30" s="1">
        <v>2.7146877773666298E-3</v>
      </c>
      <c r="E30" s="1">
        <v>7.9766710694119322E-3</v>
      </c>
      <c r="F30" s="1">
        <v>4.3043204501757859E-3</v>
      </c>
      <c r="H30" s="6">
        <f>E30/D30</f>
        <v>2.9383383002334305</v>
      </c>
      <c r="I30" s="6">
        <f>F30/D30</f>
        <v>1.5855674033907399</v>
      </c>
    </row>
    <row r="31" spans="1:9" ht="19" customHeight="1">
      <c r="A31" s="5"/>
      <c r="B31" s="1" t="s">
        <v>18</v>
      </c>
      <c r="C31" s="1">
        <v>1</v>
      </c>
      <c r="D31" s="1">
        <v>2.6131375802128519E-3</v>
      </c>
      <c r="E31" s="1">
        <v>8.1160924601174893E-3</v>
      </c>
      <c r="F31" s="1">
        <v>4.4715795800219981E-3</v>
      </c>
      <c r="H31" s="6">
        <f t="shared" ref="H31:H32" si="6">E31/D31</f>
        <v>3.1058802726553711</v>
      </c>
      <c r="I31" s="6">
        <f t="shared" ref="I31:I32" si="7">F31/D31</f>
        <v>1.7111917925338502</v>
      </c>
    </row>
    <row r="32" spans="1:9" ht="19" customHeight="1">
      <c r="A32" s="5"/>
      <c r="B32" s="1" t="s">
        <v>20</v>
      </c>
      <c r="C32" s="1">
        <v>1</v>
      </c>
      <c r="D32" s="1">
        <v>2.7430553714626552E-3</v>
      </c>
      <c r="E32" s="1">
        <v>8.3153870369143089E-3</v>
      </c>
      <c r="F32" s="1">
        <v>4.5813837895155411E-3</v>
      </c>
      <c r="H32" s="6">
        <f t="shared" si="6"/>
        <v>3.0314324396887287</v>
      </c>
      <c r="I32" s="6">
        <f t="shared" si="7"/>
        <v>1.6701754682672156</v>
      </c>
    </row>
    <row r="33" spans="1:9" ht="19" customHeight="1">
      <c r="A33" s="5"/>
      <c r="H33" s="6" t="s">
        <v>9</v>
      </c>
      <c r="I33" s="6" t="s">
        <v>9</v>
      </c>
    </row>
    <row r="34" spans="1:9" ht="19" customHeight="1">
      <c r="A34" s="5"/>
      <c r="E34" s="1">
        <f>TTEST(D30:D32,E30:E32,2,3)</f>
        <v>5.0826602885628855E-5</v>
      </c>
      <c r="F34" s="1">
        <f>TTEST(D30:D32,F30:F32,2,3)</f>
        <v>3.4996072718247875E-4</v>
      </c>
      <c r="H34" s="9">
        <f>AVERAGE(H30:H32)</f>
        <v>3.0252170041925104</v>
      </c>
      <c r="I34" s="9">
        <f>AVERAGE(I30:I32)</f>
        <v>1.6556448880639352</v>
      </c>
    </row>
    <row r="35" spans="1:9" ht="19" customHeight="1">
      <c r="A35" s="5"/>
      <c r="H35" s="6" t="s">
        <v>10</v>
      </c>
      <c r="I35" s="6" t="s">
        <v>10</v>
      </c>
    </row>
    <row r="36" spans="1:9" ht="19" customHeight="1">
      <c r="A36" s="5"/>
      <c r="H36" s="9">
        <f>STDEV(H30:H32)</f>
        <v>8.3943742229926371E-2</v>
      </c>
      <c r="I36" s="9">
        <f>STDEV(I30:I32)</f>
        <v>6.4060323974187636E-2</v>
      </c>
    </row>
    <row r="37" spans="1:9" ht="19" customHeight="1">
      <c r="A37" s="5"/>
    </row>
    <row r="38" spans="1:9" ht="19" customHeight="1">
      <c r="A38" s="5" t="s">
        <v>14</v>
      </c>
      <c r="B38" s="12"/>
      <c r="C38" s="13" t="s">
        <v>7</v>
      </c>
      <c r="D38" s="13" t="s">
        <v>4</v>
      </c>
      <c r="E38" s="13" t="s">
        <v>5</v>
      </c>
      <c r="F38" s="13" t="s">
        <v>6</v>
      </c>
      <c r="G38" s="12"/>
      <c r="H38" s="13" t="s">
        <v>5</v>
      </c>
      <c r="I38" s="13" t="s">
        <v>6</v>
      </c>
    </row>
    <row r="39" spans="1:9" ht="19" customHeight="1">
      <c r="A39" s="5"/>
      <c r="B39" s="1" t="s">
        <v>16</v>
      </c>
      <c r="C39" s="1">
        <v>1</v>
      </c>
      <c r="D39" s="1">
        <v>2.2328022993926114E-2</v>
      </c>
      <c r="E39" s="1">
        <v>9.278271102571134E-2</v>
      </c>
      <c r="F39" s="1">
        <v>3.8564970750812715E-2</v>
      </c>
      <c r="H39" s="6">
        <f>E39/D39</f>
        <v>4.155437812427504</v>
      </c>
      <c r="I39" s="6">
        <f>F39/D39</f>
        <v>1.7272004225946709</v>
      </c>
    </row>
    <row r="40" spans="1:9" ht="19" customHeight="1">
      <c r="A40" s="5"/>
      <c r="B40" s="1" t="s">
        <v>18</v>
      </c>
      <c r="C40" s="1">
        <v>1</v>
      </c>
      <c r="D40" s="1">
        <v>2.2797193540550181E-2</v>
      </c>
      <c r="E40" s="1">
        <v>9.4077951654600075E-2</v>
      </c>
      <c r="F40" s="1">
        <v>4.3982613262849336E-2</v>
      </c>
      <c r="H40" s="6">
        <f t="shared" ref="H40:H41" si="8">E40/D40</f>
        <v>4.1267339107886354</v>
      </c>
      <c r="I40" s="6">
        <f t="shared" ref="I40:I41" si="9">F40/D40</f>
        <v>1.9292994633140212</v>
      </c>
    </row>
    <row r="41" spans="1:9" ht="19" customHeight="1">
      <c r="A41" s="5"/>
      <c r="B41" s="1" t="s">
        <v>20</v>
      </c>
      <c r="C41" s="1">
        <v>1</v>
      </c>
      <c r="D41" s="1">
        <v>2.0333457299427378E-2</v>
      </c>
      <c r="E41" s="1">
        <v>8.8388350471030108E-2</v>
      </c>
      <c r="F41" s="1">
        <v>3.179606181885352E-2</v>
      </c>
      <c r="H41" s="6">
        <f t="shared" si="8"/>
        <v>4.3469415539835063</v>
      </c>
      <c r="I41" s="6">
        <f t="shared" si="9"/>
        <v>1.5637312116001516</v>
      </c>
    </row>
    <row r="42" spans="1:9" ht="19" customHeight="1">
      <c r="A42" s="5"/>
      <c r="H42" s="6" t="s">
        <v>9</v>
      </c>
      <c r="I42" s="6" t="s">
        <v>9</v>
      </c>
    </row>
    <row r="43" spans="1:9" ht="19" customHeight="1">
      <c r="A43" s="5"/>
      <c r="E43" s="1">
        <f>TTEST(D39:D41,E39:E41,2,3)</f>
        <v>8.6532677591135969E-5</v>
      </c>
      <c r="F43" s="1">
        <f>TTEST(D39:D41,F39:F41,2,3)</f>
        <v>3.8654322571865567E-2</v>
      </c>
      <c r="H43" s="9">
        <f>AVERAGE(H39:H41)</f>
        <v>4.2097044257332152</v>
      </c>
      <c r="I43" s="9">
        <f>AVERAGE(I39:I41)</f>
        <v>1.740077032502948</v>
      </c>
    </row>
    <row r="44" spans="1:9" ht="19" customHeight="1">
      <c r="A44" s="5"/>
      <c r="H44" s="6" t="s">
        <v>10</v>
      </c>
      <c r="I44" s="6" t="s">
        <v>10</v>
      </c>
    </row>
    <row r="45" spans="1:9" ht="19" customHeight="1">
      <c r="A45" s="5"/>
      <c r="H45" s="9">
        <f>STDEV(H39:H41)</f>
        <v>0.11971424526811167</v>
      </c>
      <c r="I45" s="9">
        <f>STDEV(I39:I41)</f>
        <v>0.1831239797987452</v>
      </c>
    </row>
    <row r="46" spans="1:9" ht="19" customHeight="1">
      <c r="A46" s="5"/>
    </row>
    <row r="47" spans="1:9" ht="19" customHeight="1">
      <c r="A47" s="5" t="s">
        <v>15</v>
      </c>
      <c r="B47" s="12"/>
      <c r="C47" s="13" t="s">
        <v>7</v>
      </c>
      <c r="D47" s="13" t="s">
        <v>4</v>
      </c>
      <c r="E47" s="13" t="s">
        <v>5</v>
      </c>
      <c r="F47" s="13" t="s">
        <v>6</v>
      </c>
      <c r="G47" s="12"/>
      <c r="H47" s="13" t="s">
        <v>5</v>
      </c>
      <c r="I47" s="13" t="s">
        <v>6</v>
      </c>
    </row>
    <row r="48" spans="1:9" ht="19" customHeight="1">
      <c r="A48" s="5"/>
      <c r="B48" s="1" t="s">
        <v>16</v>
      </c>
      <c r="C48" s="1">
        <v>1</v>
      </c>
      <c r="D48" s="1">
        <v>3.734159834824783E-3</v>
      </c>
      <c r="E48" s="1">
        <v>1.3555293927684389E-2</v>
      </c>
      <c r="F48" s="1">
        <v>4.8594231091227021E-3</v>
      </c>
      <c r="H48" s="6">
        <f>E48/D48</f>
        <v>3.6300786595334475</v>
      </c>
      <c r="I48" s="6">
        <f>F48/D48</f>
        <v>1.3013430929773577</v>
      </c>
    </row>
    <row r="49" spans="1:9" ht="19" customHeight="1">
      <c r="A49" s="5"/>
      <c r="B49" s="1" t="s">
        <v>18</v>
      </c>
      <c r="C49" s="1">
        <v>1</v>
      </c>
      <c r="D49" s="1">
        <v>3.0436148727397147E-3</v>
      </c>
      <c r="E49" s="1">
        <v>1.2560169375108291E-2</v>
      </c>
      <c r="F49" s="1">
        <v>3.8524702952720253E-3</v>
      </c>
      <c r="H49" s="6">
        <f t="shared" ref="H49:H50" si="10">E49/D49</f>
        <v>4.1267275592598986</v>
      </c>
      <c r="I49" s="6">
        <f t="shared" ref="I49:I50" si="11">F49/D49</f>
        <v>1.2657548528155989</v>
      </c>
    </row>
    <row r="50" spans="1:9" ht="19" customHeight="1">
      <c r="A50" s="5"/>
      <c r="B50" s="1" t="s">
        <v>20</v>
      </c>
      <c r="C50" s="1">
        <v>1</v>
      </c>
      <c r="D50" s="1">
        <v>3.6320545941381619E-3</v>
      </c>
      <c r="E50" s="1">
        <v>1.3936384268400251E-2</v>
      </c>
      <c r="F50" s="1">
        <v>4.5655336834406366E-3</v>
      </c>
      <c r="H50" s="6">
        <f t="shared" si="10"/>
        <v>3.8370525296873104</v>
      </c>
      <c r="I50" s="6">
        <f t="shared" si="11"/>
        <v>1.2570113045131628</v>
      </c>
    </row>
    <row r="51" spans="1:9" ht="19" customHeight="1">
      <c r="A51" s="5"/>
      <c r="H51" s="6" t="s">
        <v>9</v>
      </c>
      <c r="I51" s="6" t="s">
        <v>9</v>
      </c>
    </row>
    <row r="52" spans="1:9" ht="19" customHeight="1">
      <c r="A52" s="5"/>
      <c r="E52" s="1">
        <f>TTEST(D48:D50,E48:E50,2,3)</f>
        <v>2.1455297739066234E-4</v>
      </c>
      <c r="F52" s="1">
        <f>TTEST(D48:D50,F48:F50,2,3)</f>
        <v>6.6457854294843105E-2</v>
      </c>
      <c r="H52" s="9">
        <f>AVERAGE(H48:H50)</f>
        <v>3.8646195828268852</v>
      </c>
      <c r="I52" s="9">
        <f>AVERAGE(I48:I50)</f>
        <v>1.274703083435373</v>
      </c>
    </row>
    <row r="53" spans="1:9" ht="19" customHeight="1">
      <c r="A53" s="5"/>
      <c r="H53" s="6" t="s">
        <v>10</v>
      </c>
      <c r="I53" s="6" t="s">
        <v>10</v>
      </c>
    </row>
    <row r="54" spans="1:9" ht="19" customHeight="1">
      <c r="A54" s="5"/>
      <c r="H54" s="9">
        <f>STDEV(H48:H50)</f>
        <v>0.24946941538788625</v>
      </c>
      <c r="I54" s="9">
        <f>STDEV(I48:I50)</f>
        <v>2.3481481863950396E-2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17A9-E2DF-7141-8F86-A6797B8B9BDC}">
  <dimension ref="A1:L15"/>
  <sheetViews>
    <sheetView workbookViewId="0">
      <selection activeCell="E14" sqref="E14"/>
    </sheetView>
  </sheetViews>
  <sheetFormatPr baseColWidth="10" defaultRowHeight="22" customHeight="1"/>
  <cols>
    <col min="1" max="1" width="8.42578125" style="7" customWidth="1"/>
    <col min="2" max="2" width="41.140625" style="8" customWidth="1"/>
    <col min="3" max="3" width="9.28515625" style="8" customWidth="1"/>
    <col min="4" max="4" width="8.85546875" style="8" customWidth="1"/>
    <col min="5" max="5" width="31.7109375" style="8" customWidth="1"/>
    <col min="6" max="6" width="13.7109375" style="8" customWidth="1"/>
    <col min="7" max="9" width="10" style="8" customWidth="1"/>
    <col min="10" max="12" width="10.7109375" style="8"/>
    <col min="13" max="16384" width="10.7109375" style="7"/>
  </cols>
  <sheetData>
    <row r="1" spans="1:9" ht="22" customHeight="1">
      <c r="A1" s="7" t="s">
        <v>70</v>
      </c>
    </row>
    <row r="2" spans="1:9" ht="22" customHeight="1">
      <c r="B2" s="16" t="s">
        <v>37</v>
      </c>
      <c r="C2" s="16" t="s">
        <v>38</v>
      </c>
      <c r="D2" s="16" t="s">
        <v>39</v>
      </c>
      <c r="E2" s="16" t="s">
        <v>40</v>
      </c>
      <c r="F2" s="16" t="s">
        <v>41</v>
      </c>
      <c r="G2" s="16" t="s">
        <v>42</v>
      </c>
      <c r="H2" s="16" t="s">
        <v>43</v>
      </c>
      <c r="I2" s="16" t="s">
        <v>44</v>
      </c>
    </row>
    <row r="3" spans="1:9" ht="22" customHeight="1">
      <c r="B3" s="8" t="s">
        <v>45</v>
      </c>
      <c r="C3" s="8">
        <v>184</v>
      </c>
      <c r="D3" s="8">
        <v>0.59503859999999997</v>
      </c>
      <c r="E3" s="17" t="s">
        <v>46</v>
      </c>
      <c r="F3" s="18">
        <v>3.5170286000000002</v>
      </c>
      <c r="G3" s="8">
        <v>1E-3</v>
      </c>
      <c r="H3" s="8">
        <v>0</v>
      </c>
      <c r="I3" s="8">
        <v>0</v>
      </c>
    </row>
    <row r="4" spans="1:9" ht="22" customHeight="1">
      <c r="B4" s="8" t="s">
        <v>47</v>
      </c>
      <c r="C4" s="8">
        <v>198</v>
      </c>
      <c r="D4" s="8">
        <v>0.49734485</v>
      </c>
      <c r="E4" s="17" t="s">
        <v>48</v>
      </c>
      <c r="F4" s="18">
        <v>2.9611504000000002</v>
      </c>
      <c r="G4" s="8">
        <v>1E-3</v>
      </c>
      <c r="H4" s="8">
        <v>0</v>
      </c>
      <c r="I4" s="8">
        <v>0</v>
      </c>
    </row>
    <row r="5" spans="1:9" ht="22" customHeight="1">
      <c r="B5" s="8" t="s">
        <v>49</v>
      </c>
      <c r="C5" s="8">
        <v>145</v>
      </c>
      <c r="D5" s="8">
        <v>0.38738737000000001</v>
      </c>
      <c r="E5" s="17" t="s">
        <v>50</v>
      </c>
      <c r="F5" s="18">
        <v>2.2112729999999998</v>
      </c>
      <c r="G5" s="8">
        <v>1E-3</v>
      </c>
      <c r="H5" s="8">
        <v>0</v>
      </c>
      <c r="I5" s="8">
        <v>0</v>
      </c>
    </row>
    <row r="6" spans="1:9" ht="22" customHeight="1">
      <c r="B6" s="8" t="s">
        <v>71</v>
      </c>
      <c r="C6" s="8">
        <v>47</v>
      </c>
      <c r="D6" s="8">
        <v>0.42434490000000002</v>
      </c>
      <c r="E6" s="17" t="s">
        <v>51</v>
      </c>
      <c r="F6" s="18">
        <v>1.9699047000000001</v>
      </c>
      <c r="G6" s="8">
        <v>1E-3</v>
      </c>
      <c r="H6" s="8">
        <v>2.4715908999999999E-3</v>
      </c>
      <c r="I6" s="8">
        <v>4.0000000000000001E-3</v>
      </c>
    </row>
    <row r="7" spans="1:9" ht="22" customHeight="1">
      <c r="B7" s="8" t="s">
        <v>52</v>
      </c>
      <c r="C7" s="8">
        <v>183</v>
      </c>
      <c r="D7" s="8">
        <v>0.28654780000000002</v>
      </c>
      <c r="E7" s="17" t="s">
        <v>53</v>
      </c>
      <c r="F7" s="18">
        <v>1.7056311</v>
      </c>
      <c r="G7" s="8">
        <v>1E-3</v>
      </c>
      <c r="H7" s="8">
        <v>9.7901299999999993E-3</v>
      </c>
      <c r="I7" s="8">
        <v>1.9E-2</v>
      </c>
    </row>
    <row r="8" spans="1:9" ht="22" customHeight="1">
      <c r="B8" s="8" t="s">
        <v>54</v>
      </c>
      <c r="C8" s="8">
        <v>142</v>
      </c>
      <c r="D8" s="8">
        <v>0.2828484</v>
      </c>
      <c r="E8" s="17" t="s">
        <v>55</v>
      </c>
      <c r="F8" s="18">
        <v>1.6162852000000001</v>
      </c>
      <c r="G8" s="8">
        <v>1E-3</v>
      </c>
      <c r="H8" s="8">
        <v>1.7126404000000001E-2</v>
      </c>
      <c r="I8" s="8">
        <v>0.04</v>
      </c>
    </row>
    <row r="9" spans="1:9" ht="22" customHeight="1">
      <c r="B9" s="8" t="s">
        <v>56</v>
      </c>
      <c r="C9" s="8">
        <v>188</v>
      </c>
      <c r="D9" s="8">
        <v>0.25445723999999997</v>
      </c>
      <c r="E9" s="17" t="s">
        <v>57</v>
      </c>
      <c r="F9" s="18">
        <v>1.5501155</v>
      </c>
      <c r="G9" s="8">
        <v>1E-3</v>
      </c>
      <c r="H9" s="8">
        <v>1.9325785000000002E-2</v>
      </c>
      <c r="I9" s="8">
        <v>5.0999999999999997E-2</v>
      </c>
    </row>
    <row r="10" spans="1:9" ht="22" customHeight="1">
      <c r="B10" s="8" t="s">
        <v>58</v>
      </c>
      <c r="C10" s="8">
        <v>197</v>
      </c>
      <c r="D10" s="8">
        <v>0.21726206000000001</v>
      </c>
      <c r="E10" s="17" t="s">
        <v>59</v>
      </c>
      <c r="F10" s="18">
        <v>1.2933806999999999</v>
      </c>
      <c r="G10" s="8">
        <v>1E-3</v>
      </c>
      <c r="H10" s="8">
        <v>0.13463739999999999</v>
      </c>
      <c r="I10" s="8">
        <v>0.35399999999999998</v>
      </c>
    </row>
    <row r="11" spans="1:9" ht="22" customHeight="1">
      <c r="B11" s="8" t="s">
        <v>60</v>
      </c>
      <c r="C11" s="8">
        <v>175</v>
      </c>
      <c r="D11" s="8">
        <v>-0.28000720000000001</v>
      </c>
      <c r="E11" s="17" t="s">
        <v>61</v>
      </c>
      <c r="F11" s="19">
        <v>-1.3211657999999999</v>
      </c>
      <c r="G11" s="8">
        <v>4.2553189999999998E-2</v>
      </c>
      <c r="H11" s="8">
        <v>0.38300319999999999</v>
      </c>
      <c r="I11" s="8">
        <v>0.93</v>
      </c>
    </row>
    <row r="12" spans="1:9" ht="22" customHeight="1">
      <c r="B12" s="8" t="s">
        <v>62</v>
      </c>
      <c r="C12" s="8">
        <v>83</v>
      </c>
      <c r="D12" s="8">
        <v>-0.32236860000000001</v>
      </c>
      <c r="E12" s="17" t="s">
        <v>63</v>
      </c>
      <c r="F12" s="19">
        <v>-1.3506366000000001</v>
      </c>
      <c r="G12" s="8">
        <v>7.0991434000000006E-2</v>
      </c>
      <c r="H12" s="8">
        <v>0.36385578000000002</v>
      </c>
      <c r="I12" s="8">
        <v>0.86099999999999999</v>
      </c>
    </row>
    <row r="13" spans="1:9" ht="22" customHeight="1">
      <c r="B13" s="8" t="s">
        <v>64</v>
      </c>
      <c r="C13" s="8">
        <v>130</v>
      </c>
      <c r="D13" s="8">
        <v>-0.30639532000000003</v>
      </c>
      <c r="E13" s="17" t="s">
        <v>65</v>
      </c>
      <c r="F13" s="19">
        <v>-1.3890632000000001</v>
      </c>
      <c r="G13" s="8">
        <v>2.1939954000000001E-2</v>
      </c>
      <c r="H13" s="8">
        <v>0.33974483999999999</v>
      </c>
      <c r="I13" s="8">
        <v>0.76100000000000001</v>
      </c>
    </row>
    <row r="14" spans="1:9" ht="22" customHeight="1">
      <c r="B14" s="8" t="s">
        <v>66</v>
      </c>
      <c r="C14" s="8">
        <v>174</v>
      </c>
      <c r="D14" s="8">
        <v>-0.30498248</v>
      </c>
      <c r="E14" s="17" t="s">
        <v>67</v>
      </c>
      <c r="F14" s="19">
        <v>-1.4235439999999999</v>
      </c>
      <c r="G14" s="8">
        <v>1.1299435E-2</v>
      </c>
      <c r="H14" s="8">
        <v>0.36286983</v>
      </c>
      <c r="I14" s="8">
        <v>0.63300000000000001</v>
      </c>
    </row>
    <row r="15" spans="1:9" ht="22" customHeight="1">
      <c r="B15" s="8" t="s">
        <v>68</v>
      </c>
      <c r="C15" s="8">
        <v>195</v>
      </c>
      <c r="D15" s="8">
        <v>-0.41064972</v>
      </c>
      <c r="E15" s="17" t="s">
        <v>69</v>
      </c>
      <c r="F15" s="19">
        <v>-1.9264802000000001</v>
      </c>
      <c r="G15" s="8">
        <v>1E-3</v>
      </c>
      <c r="H15" s="8">
        <v>2.1987314999999999E-3</v>
      </c>
      <c r="I15" s="8">
        <v>3.0000000000000001E-3</v>
      </c>
    </row>
  </sheetData>
  <phoneticPr fontId="2"/>
  <conditionalFormatting sqref="F2:F15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{52CF0B50-C48B-D84A-83C5-406F2B45158E}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CF0B50-C48B-D84A-83C5-406F2B45158E}">
            <x14:dataBar minLength="0" maxLength="100" gradient="0">
              <x14:cfvo type="autoMin"/>
              <x14:cfvo type="autoMax"/>
              <x14:negativeFillColor theme="4"/>
              <x14:axisColor rgb="FF000000"/>
            </x14:dataBar>
          </x14:cfRule>
          <xm:sqref>F2:F15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D2F-730F-3147-ABDB-E4DC8D8FAA70}">
  <dimension ref="A1:F11"/>
  <sheetViews>
    <sheetView zoomScale="114" workbookViewId="0">
      <selection activeCell="C15" sqref="C15"/>
    </sheetView>
  </sheetViews>
  <sheetFormatPr baseColWidth="10" defaultColWidth="8.140625" defaultRowHeight="19" customHeight="1"/>
  <cols>
    <col min="1" max="1" width="8.140625" style="8"/>
    <col min="2" max="2" width="8.140625" style="1"/>
    <col min="3" max="6" width="9" style="1" customWidth="1"/>
    <col min="7" max="16384" width="8.140625" style="1"/>
  </cols>
  <sheetData>
    <row r="1" spans="1:6" ht="19" customHeight="1">
      <c r="A1" s="8" t="s">
        <v>0</v>
      </c>
    </row>
    <row r="2" spans="1:6" ht="19" customHeight="1">
      <c r="C2" s="20" t="s">
        <v>11</v>
      </c>
      <c r="D2" s="20"/>
      <c r="E2" s="20" t="s">
        <v>15</v>
      </c>
      <c r="F2" s="20"/>
    </row>
    <row r="3" spans="1:6" s="2" customFormat="1" ht="41" customHeight="1">
      <c r="A3" s="14"/>
      <c r="B3" s="15"/>
      <c r="C3" s="15" t="s">
        <v>23</v>
      </c>
      <c r="D3" s="15" t="s">
        <v>21</v>
      </c>
      <c r="E3" s="15" t="s">
        <v>23</v>
      </c>
      <c r="F3" s="15" t="s">
        <v>21</v>
      </c>
    </row>
    <row r="4" spans="1:6" ht="19" customHeight="1">
      <c r="B4" s="1" t="s">
        <v>16</v>
      </c>
      <c r="C4" s="6">
        <v>16.912287736851244</v>
      </c>
      <c r="D4" s="6">
        <v>3.8283491426703788</v>
      </c>
      <c r="E4" s="6">
        <v>11.794149079297485</v>
      </c>
      <c r="F4" s="6">
        <v>12.817118884901342</v>
      </c>
    </row>
    <row r="5" spans="1:6" ht="19" customHeight="1">
      <c r="B5" s="1" t="s">
        <v>17</v>
      </c>
      <c r="C5" s="6">
        <v>18.252230467520519</v>
      </c>
      <c r="D5" s="6">
        <v>4.7083422681292806</v>
      </c>
      <c r="E5" s="6">
        <v>11.4716467785536</v>
      </c>
      <c r="F5" s="6">
        <v>11.31370909095223</v>
      </c>
    </row>
    <row r="6" spans="1:6" ht="19" customHeight="1">
      <c r="B6" s="1" t="s">
        <v>19</v>
      </c>
      <c r="C6" s="6">
        <v>12.99604511676147</v>
      </c>
      <c r="D6" s="6">
        <v>2.6043138988266845</v>
      </c>
      <c r="E6" s="6">
        <v>11.471646370605271</v>
      </c>
      <c r="F6" s="6">
        <v>13.17746831688469</v>
      </c>
    </row>
    <row r="7" spans="1:6" ht="19" customHeight="1">
      <c r="C7" s="6"/>
      <c r="D7" s="6"/>
      <c r="E7" s="6"/>
      <c r="F7" s="6"/>
    </row>
    <row r="8" spans="1:6" ht="19" customHeight="1">
      <c r="B8" s="1" t="s">
        <v>9</v>
      </c>
      <c r="C8" s="9">
        <f>AVERAGE(C4:C6)</f>
        <v>16.053521107044411</v>
      </c>
      <c r="D8" s="9">
        <f t="shared" ref="D8:F8" si="0">AVERAGE(D4:D6)</f>
        <v>3.7136684365421146</v>
      </c>
      <c r="E8" s="9">
        <f t="shared" si="0"/>
        <v>11.579147409485453</v>
      </c>
      <c r="F8" s="9">
        <f t="shared" si="0"/>
        <v>12.436098764246088</v>
      </c>
    </row>
    <row r="9" spans="1:6" ht="19" customHeight="1">
      <c r="B9" s="1" t="s">
        <v>10</v>
      </c>
      <c r="C9" s="6">
        <f>STDEV(C4:C6)</f>
        <v>2.7312966158467549</v>
      </c>
      <c r="D9" s="6">
        <f t="shared" ref="D9:F9" si="1">STDEV(D4:D6)</f>
        <v>1.0566918155148621</v>
      </c>
      <c r="E9" s="6">
        <f t="shared" si="1"/>
        <v>0.18619690791340623</v>
      </c>
      <c r="F9" s="6">
        <f t="shared" si="1"/>
        <v>0.98857567354259701</v>
      </c>
    </row>
    <row r="10" spans="1:6" ht="19" customHeight="1">
      <c r="C10" s="6"/>
      <c r="D10" s="6"/>
      <c r="E10" s="6"/>
      <c r="F10" s="6"/>
    </row>
    <row r="11" spans="1:6" ht="19" customHeight="1">
      <c r="C11" s="6" t="s">
        <v>29</v>
      </c>
      <c r="D11" s="6">
        <f>TTEST(C4:C6,D4:D6,2,3)</f>
        <v>8.613343937326547E-3</v>
      </c>
      <c r="E11" s="6" t="s">
        <v>29</v>
      </c>
      <c r="F11" s="6">
        <f>TTEST(E4:E6,F4:F6,2,3)</f>
        <v>0.27016686506227849</v>
      </c>
    </row>
  </sheetData>
  <mergeCells count="2">
    <mergeCell ref="C2:D2"/>
    <mergeCell ref="E2:F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K78"/>
  <sheetViews>
    <sheetView workbookViewId="0">
      <selection activeCell="G21" sqref="G21"/>
    </sheetView>
  </sheetViews>
  <sheetFormatPr baseColWidth="10" defaultColWidth="9.5703125" defaultRowHeight="23" customHeight="1"/>
  <cols>
    <col min="1" max="1" width="8.28515625" style="8" customWidth="1"/>
    <col min="2" max="2" width="15.85546875" style="1" customWidth="1"/>
    <col min="3" max="8" width="7.28515625" style="1" customWidth="1"/>
    <col min="9" max="9" width="3.140625" style="1" customWidth="1"/>
    <col min="10" max="10" width="8.7109375" style="1" customWidth="1"/>
    <col min="11" max="16384" width="9.5703125" style="1"/>
  </cols>
  <sheetData>
    <row r="1" spans="1:11" ht="23" customHeight="1">
      <c r="A1" s="8" t="s">
        <v>3</v>
      </c>
    </row>
    <row r="2" spans="1:11" s="2" customFormat="1" ht="23" customHeight="1">
      <c r="A2" s="14"/>
      <c r="C2" s="21" t="s">
        <v>22</v>
      </c>
      <c r="D2" s="21"/>
      <c r="E2" s="21"/>
      <c r="F2" s="21" t="s">
        <v>24</v>
      </c>
      <c r="G2" s="21"/>
      <c r="H2" s="21"/>
    </row>
    <row r="3" spans="1:11" ht="23" customHeight="1">
      <c r="B3" s="15" t="s">
        <v>72</v>
      </c>
      <c r="C3" s="12" t="s">
        <v>16</v>
      </c>
      <c r="D3" s="12" t="s">
        <v>17</v>
      </c>
      <c r="E3" s="12" t="s">
        <v>19</v>
      </c>
      <c r="F3" s="12" t="s">
        <v>16</v>
      </c>
      <c r="G3" s="12" t="s">
        <v>17</v>
      </c>
      <c r="H3" s="12" t="s">
        <v>19</v>
      </c>
      <c r="I3" s="3"/>
      <c r="J3" s="3"/>
      <c r="K3" s="3"/>
    </row>
    <row r="4" spans="1:11" ht="23" customHeight="1">
      <c r="B4" s="1" t="s">
        <v>25</v>
      </c>
      <c r="C4" s="4">
        <v>9053.8573508005829</v>
      </c>
      <c r="D4" s="4">
        <v>8949.8856311083382</v>
      </c>
      <c r="E4" s="4">
        <v>9490.5385735080072</v>
      </c>
      <c r="F4" s="4">
        <v>8783.5308796007466</v>
      </c>
      <c r="G4" s="4">
        <v>11944.271158244957</v>
      </c>
      <c r="H4" s="4">
        <v>9012.268662923685</v>
      </c>
      <c r="I4" s="3"/>
      <c r="J4" s="3"/>
      <c r="K4" s="3"/>
    </row>
    <row r="5" spans="1:11" ht="23" customHeight="1">
      <c r="B5" s="1" t="s">
        <v>26</v>
      </c>
      <c r="C5" s="4">
        <v>22237.47140777708</v>
      </c>
      <c r="D5" s="4">
        <v>24192.139737991267</v>
      </c>
      <c r="E5" s="4">
        <v>28184.653774173421</v>
      </c>
      <c r="F5" s="4">
        <v>13857.350800582242</v>
      </c>
      <c r="G5" s="4">
        <v>8533.9987523393629</v>
      </c>
      <c r="H5" s="4">
        <v>19471.823663963398</v>
      </c>
      <c r="I5" s="3"/>
      <c r="J5" s="3"/>
      <c r="K5" s="3"/>
    </row>
    <row r="6" spans="1:11" ht="23" customHeight="1">
      <c r="B6" s="1" t="s">
        <v>27</v>
      </c>
      <c r="C6" s="4">
        <v>49873.154501975456</v>
      </c>
      <c r="D6" s="4">
        <v>40079.018506966102</v>
      </c>
      <c r="E6" s="4">
        <v>37562.902890413803</v>
      </c>
      <c r="F6" s="4">
        <v>23776.252859222284</v>
      </c>
      <c r="G6" s="4">
        <v>28642.129340819298</v>
      </c>
      <c r="H6" s="4">
        <v>31428.571428571424</v>
      </c>
    </row>
    <row r="7" spans="1:11" ht="23" customHeight="1">
      <c r="B7" s="1" t="s">
        <v>28</v>
      </c>
      <c r="C7" s="4">
        <v>87947.598253275108</v>
      </c>
      <c r="D7" s="4">
        <v>97658.556872530666</v>
      </c>
      <c r="E7" s="4">
        <v>96265.335828654628</v>
      </c>
      <c r="F7" s="4">
        <v>47149.095446038678</v>
      </c>
      <c r="G7" s="4">
        <v>52555.624870035354</v>
      </c>
      <c r="H7" s="4">
        <v>39205.65606155125</v>
      </c>
      <c r="I7" s="4"/>
    </row>
    <row r="8" spans="1:11" ht="23" customHeight="1">
      <c r="C8" s="21" t="s">
        <v>22</v>
      </c>
      <c r="D8" s="21"/>
      <c r="E8" s="21"/>
      <c r="F8" s="21" t="s">
        <v>24</v>
      </c>
      <c r="G8" s="21"/>
      <c r="H8" s="21"/>
      <c r="I8" s="4"/>
    </row>
    <row r="9" spans="1:11" ht="23" customHeight="1">
      <c r="B9" s="12" t="s">
        <v>73</v>
      </c>
      <c r="C9" s="12" t="s">
        <v>16</v>
      </c>
      <c r="D9" s="12" t="s">
        <v>17</v>
      </c>
      <c r="E9" s="12" t="s">
        <v>19</v>
      </c>
      <c r="F9" s="12" t="s">
        <v>16</v>
      </c>
      <c r="G9" s="12" t="s">
        <v>17</v>
      </c>
      <c r="H9" s="12" t="s">
        <v>19</v>
      </c>
      <c r="I9" s="4"/>
    </row>
    <row r="10" spans="1:11" ht="23" customHeight="1">
      <c r="B10" s="1" t="s">
        <v>25</v>
      </c>
      <c r="C10" s="10">
        <f>C4/C$4*100</f>
        <v>100</v>
      </c>
      <c r="D10" s="10">
        <f t="shared" ref="D10:H10" si="0">D4/D$4*100</f>
        <v>100</v>
      </c>
      <c r="E10" s="10">
        <f t="shared" si="0"/>
        <v>100</v>
      </c>
      <c r="F10" s="10">
        <f t="shared" si="0"/>
        <v>100</v>
      </c>
      <c r="G10" s="10">
        <f t="shared" si="0"/>
        <v>100</v>
      </c>
      <c r="H10" s="10">
        <f t="shared" si="0"/>
        <v>100</v>
      </c>
      <c r="I10" s="4"/>
      <c r="J10" s="1" t="s">
        <v>29</v>
      </c>
    </row>
    <row r="11" spans="1:11" ht="23" customHeight="1">
      <c r="B11" s="1" t="s">
        <v>26</v>
      </c>
      <c r="C11" s="10">
        <f t="shared" ref="C11:H11" si="1">C5/C$4*100</f>
        <v>245.61322921451531</v>
      </c>
      <c r="D11" s="10">
        <f t="shared" si="1"/>
        <v>270.30669144981414</v>
      </c>
      <c r="E11" s="10">
        <f t="shared" si="1"/>
        <v>296.9763365468886</v>
      </c>
      <c r="F11" s="10">
        <f t="shared" si="1"/>
        <v>157.76515151515156</v>
      </c>
      <c r="G11" s="10">
        <f t="shared" si="1"/>
        <v>71.448467966573816</v>
      </c>
      <c r="H11" s="10">
        <f t="shared" si="1"/>
        <v>216.05906783571754</v>
      </c>
      <c r="I11" s="4"/>
      <c r="J11" s="1">
        <f>TTEST(C11:E11,F11:H11,2,3)</f>
        <v>8.6963388239759853E-2</v>
      </c>
    </row>
    <row r="12" spans="1:11" ht="23" customHeight="1">
      <c r="B12" s="1" t="s">
        <v>27</v>
      </c>
      <c r="C12" s="10">
        <f t="shared" ref="C12:H12" si="2">C6/C$4*100</f>
        <v>550.84979329352302</v>
      </c>
      <c r="D12" s="10">
        <f t="shared" si="2"/>
        <v>447.81598513011147</v>
      </c>
      <c r="E12" s="10">
        <f t="shared" si="2"/>
        <v>395.79316389132327</v>
      </c>
      <c r="F12" s="10">
        <f t="shared" si="2"/>
        <v>270.69128787878782</v>
      </c>
      <c r="G12" s="10">
        <f t="shared" si="2"/>
        <v>239.79805013927574</v>
      </c>
      <c r="H12" s="10">
        <f t="shared" si="2"/>
        <v>348.73096446700498</v>
      </c>
      <c r="I12" s="4"/>
      <c r="J12" s="1">
        <f t="shared" ref="J12:J13" si="3">TTEST(C12:E12,F12:H12,2,3)</f>
        <v>3.8327136574161744E-2</v>
      </c>
    </row>
    <row r="13" spans="1:11" ht="23" customHeight="1">
      <c r="B13" s="1" t="s">
        <v>28</v>
      </c>
      <c r="C13" s="10">
        <f t="shared" ref="C13:H13" si="4">C7/C$4*100</f>
        <v>971.38263665594843</v>
      </c>
      <c r="D13" s="10">
        <f t="shared" si="4"/>
        <v>1091.1710037174721</v>
      </c>
      <c r="E13" s="10">
        <f t="shared" si="4"/>
        <v>1014.3295354951798</v>
      </c>
      <c r="F13" s="10">
        <f t="shared" si="4"/>
        <v>536.78977272727286</v>
      </c>
      <c r="G13" s="10">
        <f t="shared" si="4"/>
        <v>440.00696378830088</v>
      </c>
      <c r="H13" s="10">
        <f t="shared" si="4"/>
        <v>435.02538071065982</v>
      </c>
      <c r="I13" s="4"/>
      <c r="J13" s="1">
        <f t="shared" si="3"/>
        <v>3.3091623645403582E-4</v>
      </c>
    </row>
    <row r="14" spans="1:11" ht="23" customHeight="1">
      <c r="E14" s="4"/>
      <c r="I14" s="4"/>
    </row>
    <row r="15" spans="1:11" ht="52" customHeight="1">
      <c r="B15" s="12" t="s">
        <v>9</v>
      </c>
      <c r="C15" s="12" t="s">
        <v>23</v>
      </c>
      <c r="D15" s="15" t="s">
        <v>35</v>
      </c>
      <c r="E15" s="15"/>
      <c r="F15" s="15" t="s">
        <v>10</v>
      </c>
      <c r="G15" s="12" t="s">
        <v>23</v>
      </c>
      <c r="H15" s="15" t="s">
        <v>35</v>
      </c>
      <c r="I15" s="4"/>
    </row>
    <row r="16" spans="1:11" ht="23" customHeight="1">
      <c r="B16" s="1" t="s">
        <v>25</v>
      </c>
      <c r="C16" s="11">
        <f>AVERAGE(C10:E10)</f>
        <v>100</v>
      </c>
      <c r="D16" s="11">
        <f>AVERAGE(F10:H10)</f>
        <v>100</v>
      </c>
      <c r="E16" s="10"/>
      <c r="F16" s="10" t="s">
        <v>25</v>
      </c>
      <c r="G16" s="10">
        <f>STDEV(C10:E10)</f>
        <v>0</v>
      </c>
      <c r="H16" s="10">
        <f>STDEV(F10:H10)</f>
        <v>0</v>
      </c>
      <c r="I16" s="4"/>
    </row>
    <row r="17" spans="2:9" ht="23" customHeight="1">
      <c r="B17" s="1" t="s">
        <v>26</v>
      </c>
      <c r="C17" s="11">
        <f t="shared" ref="C17:C19" si="5">AVERAGE(C11:E11)</f>
        <v>270.96541907040597</v>
      </c>
      <c r="D17" s="11">
        <f t="shared" ref="D17:D19" si="6">AVERAGE(F11:H11)</f>
        <v>148.42422910581431</v>
      </c>
      <c r="E17" s="10"/>
      <c r="F17" s="10" t="s">
        <v>26</v>
      </c>
      <c r="G17" s="10">
        <f t="shared" ref="G17:G19" si="7">STDEV(C11:E11)</f>
        <v>25.687888980370158</v>
      </c>
      <c r="H17" s="10">
        <f t="shared" ref="H17:H19" si="8">STDEV(F11:H11)</f>
        <v>72.756415677391288</v>
      </c>
      <c r="I17" s="4"/>
    </row>
    <row r="18" spans="2:9" ht="23" customHeight="1">
      <c r="B18" s="1" t="s">
        <v>27</v>
      </c>
      <c r="C18" s="11">
        <f t="shared" si="5"/>
        <v>464.81964743831924</v>
      </c>
      <c r="D18" s="11">
        <f t="shared" si="6"/>
        <v>286.40676749502285</v>
      </c>
      <c r="E18" s="10"/>
      <c r="F18" s="10" t="s">
        <v>27</v>
      </c>
      <c r="G18" s="10">
        <f t="shared" si="7"/>
        <v>78.914402863554841</v>
      </c>
      <c r="H18" s="10">
        <f t="shared" si="8"/>
        <v>56.141136260850118</v>
      </c>
      <c r="I18" s="4"/>
    </row>
    <row r="19" spans="2:9" ht="23" customHeight="1">
      <c r="B19" s="1" t="s">
        <v>28</v>
      </c>
      <c r="C19" s="11">
        <f t="shared" si="5"/>
        <v>1025.6277252895334</v>
      </c>
      <c r="D19" s="11">
        <f t="shared" si="6"/>
        <v>470.60737240874454</v>
      </c>
      <c r="E19" s="10"/>
      <c r="F19" s="10" t="s">
        <v>28</v>
      </c>
      <c r="G19" s="10">
        <f t="shared" si="7"/>
        <v>60.688137558245351</v>
      </c>
      <c r="H19" s="10">
        <f t="shared" si="8"/>
        <v>57.369736154450933</v>
      </c>
      <c r="I19" s="4"/>
    </row>
    <row r="20" spans="2:9" ht="23" customHeight="1">
      <c r="E20" s="4"/>
      <c r="I20" s="4"/>
    </row>
    <row r="21" spans="2:9" ht="23" customHeight="1">
      <c r="E21" s="4"/>
      <c r="I21" s="4"/>
    </row>
    <row r="22" spans="2:9" ht="23" customHeight="1">
      <c r="E22" s="4"/>
      <c r="I22" s="4"/>
    </row>
    <row r="23" spans="2:9" ht="23" customHeight="1">
      <c r="E23" s="4"/>
      <c r="I23" s="4"/>
    </row>
    <row r="24" spans="2:9" ht="23" customHeight="1">
      <c r="E24" s="4"/>
      <c r="I24" s="4"/>
    </row>
    <row r="25" spans="2:9" ht="23" customHeight="1">
      <c r="E25" s="4"/>
      <c r="I25" s="4"/>
    </row>
    <row r="26" spans="2:9" ht="23" customHeight="1">
      <c r="E26" s="4"/>
      <c r="I26" s="4"/>
    </row>
    <row r="27" spans="2:9" ht="23" customHeight="1">
      <c r="E27" s="4"/>
      <c r="I27" s="4"/>
    </row>
    <row r="28" spans="2:9" ht="23" customHeight="1">
      <c r="E28" s="4"/>
      <c r="I28" s="4"/>
    </row>
    <row r="29" spans="2:9" ht="23" customHeight="1">
      <c r="E29" s="4"/>
      <c r="I29" s="4"/>
    </row>
    <row r="30" spans="2:9" ht="23" customHeight="1">
      <c r="E30" s="4"/>
      <c r="I30" s="4"/>
    </row>
    <row r="31" spans="2:9" ht="23" customHeight="1">
      <c r="E31" s="4"/>
      <c r="I31" s="4"/>
    </row>
    <row r="32" spans="2:9" ht="23" customHeight="1">
      <c r="E32" s="4"/>
      <c r="I32" s="4"/>
    </row>
    <row r="33" spans="5:9" ht="23" customHeight="1">
      <c r="E33" s="4"/>
      <c r="I33" s="4"/>
    </row>
    <row r="34" spans="5:9" ht="23" customHeight="1">
      <c r="E34" s="4"/>
      <c r="I34" s="4"/>
    </row>
    <row r="35" spans="5:9" ht="23" customHeight="1">
      <c r="E35" s="4"/>
      <c r="I35" s="4"/>
    </row>
    <row r="36" spans="5:9" ht="23" customHeight="1">
      <c r="E36" s="4"/>
      <c r="I36" s="4"/>
    </row>
    <row r="37" spans="5:9" ht="23" customHeight="1">
      <c r="E37" s="4"/>
      <c r="I37" s="4"/>
    </row>
    <row r="38" spans="5:9" ht="23" customHeight="1">
      <c r="E38" s="4"/>
      <c r="I38" s="4"/>
    </row>
    <row r="39" spans="5:9" ht="23" customHeight="1">
      <c r="E39" s="4"/>
      <c r="I39" s="4"/>
    </row>
    <row r="40" spans="5:9" ht="23" customHeight="1">
      <c r="E40" s="4"/>
      <c r="I40" s="4"/>
    </row>
    <row r="41" spans="5:9" ht="23" customHeight="1">
      <c r="E41" s="4"/>
      <c r="I41" s="4"/>
    </row>
    <row r="42" spans="5:9" ht="23" customHeight="1">
      <c r="E42" s="4"/>
      <c r="I42" s="4"/>
    </row>
    <row r="43" spans="5:9" ht="23" customHeight="1">
      <c r="E43" s="4"/>
      <c r="I43" s="4"/>
    </row>
    <row r="44" spans="5:9" ht="23" customHeight="1">
      <c r="E44" s="4"/>
      <c r="I44" s="4"/>
    </row>
    <row r="45" spans="5:9" ht="23" customHeight="1">
      <c r="E45" s="4"/>
      <c r="I45" s="4"/>
    </row>
    <row r="46" spans="5:9" ht="23" customHeight="1">
      <c r="E46" s="4"/>
      <c r="I46" s="4"/>
    </row>
    <row r="47" spans="5:9" ht="23" customHeight="1">
      <c r="E47" s="4"/>
      <c r="I47" s="4"/>
    </row>
    <row r="48" spans="5:9" ht="23" customHeight="1">
      <c r="E48" s="4"/>
      <c r="I48" s="4"/>
    </row>
    <row r="49" spans="5:9" ht="23" customHeight="1">
      <c r="E49" s="4"/>
      <c r="I49" s="4"/>
    </row>
    <row r="50" spans="5:9" ht="23" customHeight="1">
      <c r="E50" s="4"/>
      <c r="I50" s="4"/>
    </row>
    <row r="51" spans="5:9" ht="23" customHeight="1">
      <c r="E51" s="4"/>
      <c r="I51" s="4"/>
    </row>
    <row r="52" spans="5:9" ht="23" customHeight="1">
      <c r="E52" s="4"/>
      <c r="I52" s="4"/>
    </row>
    <row r="53" spans="5:9" ht="23" customHeight="1">
      <c r="E53" s="4"/>
      <c r="I53" s="4"/>
    </row>
    <row r="54" spans="5:9" ht="23" customHeight="1">
      <c r="E54" s="4"/>
      <c r="I54" s="4"/>
    </row>
    <row r="55" spans="5:9" ht="23" customHeight="1">
      <c r="E55" s="4"/>
      <c r="I55" s="4"/>
    </row>
    <row r="56" spans="5:9" ht="23" customHeight="1">
      <c r="E56" s="4"/>
      <c r="I56" s="4"/>
    </row>
    <row r="57" spans="5:9" ht="23" customHeight="1">
      <c r="E57" s="4"/>
      <c r="I57" s="4"/>
    </row>
    <row r="58" spans="5:9" ht="23" customHeight="1">
      <c r="E58" s="4"/>
    </row>
    <row r="59" spans="5:9" ht="23" customHeight="1">
      <c r="E59" s="4"/>
    </row>
    <row r="60" spans="5:9" ht="23" customHeight="1">
      <c r="E60" s="4"/>
    </row>
    <row r="61" spans="5:9" ht="23" customHeight="1">
      <c r="E61" s="4"/>
    </row>
    <row r="62" spans="5:9" ht="23" customHeight="1">
      <c r="E62" s="4"/>
    </row>
    <row r="63" spans="5:9" ht="23" customHeight="1">
      <c r="E63" s="4"/>
    </row>
    <row r="64" spans="5:9" ht="23" customHeight="1">
      <c r="E64" s="4"/>
    </row>
    <row r="65" spans="5:5" ht="23" customHeight="1">
      <c r="E65" s="4"/>
    </row>
    <row r="66" spans="5:5" ht="23" customHeight="1">
      <c r="E66" s="4"/>
    </row>
    <row r="67" spans="5:5" ht="23" customHeight="1">
      <c r="E67" s="4"/>
    </row>
    <row r="68" spans="5:5" ht="23" customHeight="1">
      <c r="E68" s="4"/>
    </row>
    <row r="69" spans="5:5" ht="23" customHeight="1">
      <c r="E69" s="4"/>
    </row>
    <row r="70" spans="5:5" ht="23" customHeight="1">
      <c r="E70" s="4"/>
    </row>
    <row r="71" spans="5:5" ht="23" customHeight="1">
      <c r="E71" s="4"/>
    </row>
    <row r="72" spans="5:5" ht="23" customHeight="1">
      <c r="E72" s="4"/>
    </row>
    <row r="73" spans="5:5" ht="23" customHeight="1">
      <c r="E73" s="4"/>
    </row>
    <row r="74" spans="5:5" ht="23" customHeight="1">
      <c r="E74" s="4"/>
    </row>
    <row r="75" spans="5:5" ht="23" customHeight="1">
      <c r="E75" s="4"/>
    </row>
    <row r="76" spans="5:5" ht="23" customHeight="1">
      <c r="E76" s="4"/>
    </row>
    <row r="77" spans="5:5" ht="23" customHeight="1">
      <c r="E77" s="4"/>
    </row>
    <row r="78" spans="5:5" ht="23" customHeight="1">
      <c r="E78" s="4"/>
    </row>
  </sheetData>
  <mergeCells count="4">
    <mergeCell ref="C2:E2"/>
    <mergeCell ref="F2:H2"/>
    <mergeCell ref="C8:E8"/>
    <mergeCell ref="F8:H8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BD91-C8A5-554E-A8EB-3A2555BCECDC}">
  <dimension ref="A1:I22"/>
  <sheetViews>
    <sheetView zoomScale="107" workbookViewId="0">
      <selection activeCell="D22" sqref="D22"/>
    </sheetView>
  </sheetViews>
  <sheetFormatPr baseColWidth="10" defaultColWidth="9" defaultRowHeight="23" customHeight="1"/>
  <cols>
    <col min="1" max="1" width="7.85546875" style="8" customWidth="1"/>
    <col min="2" max="2" width="7.85546875" style="1" customWidth="1"/>
    <col min="3" max="5" width="11.140625" style="1" customWidth="1"/>
    <col min="6" max="6" width="2.85546875" style="1" customWidth="1"/>
    <col min="7" max="9" width="12.140625" style="1" customWidth="1"/>
    <col min="10" max="16384" width="9" style="1"/>
  </cols>
  <sheetData>
    <row r="1" spans="1:9" ht="23" customHeight="1">
      <c r="A1" s="8" t="s">
        <v>2</v>
      </c>
    </row>
    <row r="2" spans="1:9" s="2" customFormat="1" ht="23" customHeight="1">
      <c r="A2" s="14"/>
      <c r="C2" s="8" t="s">
        <v>34</v>
      </c>
      <c r="G2" s="2" t="s">
        <v>10</v>
      </c>
    </row>
    <row r="3" spans="1:9" ht="39" customHeight="1">
      <c r="C3" s="1" t="s">
        <v>31</v>
      </c>
      <c r="D3" s="2" t="s">
        <v>32</v>
      </c>
      <c r="E3" s="2" t="s">
        <v>32</v>
      </c>
      <c r="G3" s="1" t="s">
        <v>31</v>
      </c>
      <c r="H3" s="2" t="s">
        <v>32</v>
      </c>
      <c r="I3" s="2" t="s">
        <v>32</v>
      </c>
    </row>
    <row r="4" spans="1:9" ht="23" customHeight="1">
      <c r="B4" s="12" t="s">
        <v>36</v>
      </c>
      <c r="C4" s="12" t="s">
        <v>23</v>
      </c>
      <c r="D4" s="12" t="s">
        <v>22</v>
      </c>
      <c r="E4" s="12" t="s">
        <v>30</v>
      </c>
      <c r="F4" s="12"/>
      <c r="G4" s="12" t="s">
        <v>23</v>
      </c>
      <c r="H4" s="12" t="s">
        <v>22</v>
      </c>
      <c r="I4" s="12" t="s">
        <v>30</v>
      </c>
    </row>
    <row r="5" spans="1:9" ht="23" customHeight="1">
      <c r="B5" s="1">
        <v>0</v>
      </c>
      <c r="C5" s="4">
        <v>100000</v>
      </c>
      <c r="D5" s="4">
        <v>100000</v>
      </c>
      <c r="E5" s="4">
        <v>100000</v>
      </c>
      <c r="G5" s="1">
        <v>0</v>
      </c>
      <c r="H5" s="1">
        <v>0</v>
      </c>
      <c r="I5" s="1">
        <v>0</v>
      </c>
    </row>
    <row r="6" spans="1:9" ht="23" customHeight="1">
      <c r="B6" s="1">
        <v>3</v>
      </c>
      <c r="C6" s="4">
        <v>469203.5766271574</v>
      </c>
      <c r="D6" s="4">
        <v>419505.0946142649</v>
      </c>
      <c r="E6" s="4">
        <v>375421.08546475356</v>
      </c>
      <c r="G6" s="4">
        <v>19261.819235624989</v>
      </c>
      <c r="H6" s="4">
        <v>27387.290395388063</v>
      </c>
      <c r="I6" s="4">
        <v>13725.842238061343</v>
      </c>
    </row>
    <row r="7" spans="1:9" ht="23" customHeight="1">
      <c r="B7" s="1">
        <v>5</v>
      </c>
      <c r="C7" s="4">
        <v>1250169.8204754973</v>
      </c>
      <c r="D7" s="4">
        <v>965425.93747833918</v>
      </c>
      <c r="E7" s="4">
        <v>540112.28945726762</v>
      </c>
      <c r="G7" s="4">
        <v>15745.426537007434</v>
      </c>
      <c r="H7" s="4">
        <v>77274.993222971287</v>
      </c>
      <c r="I7" s="4">
        <v>87042.511837196755</v>
      </c>
    </row>
    <row r="8" spans="1:9" ht="23" customHeight="1">
      <c r="B8" s="1">
        <v>7</v>
      </c>
      <c r="C8" s="4">
        <v>6659102.1464383919</v>
      </c>
      <c r="D8" s="4">
        <v>4070275.6405813154</v>
      </c>
      <c r="E8" s="4">
        <v>766886.16251935018</v>
      </c>
      <c r="G8" s="4">
        <v>45256.536462814627</v>
      </c>
      <c r="H8" s="4">
        <v>192179.19542406153</v>
      </c>
      <c r="I8" s="4">
        <v>177839.68941799505</v>
      </c>
    </row>
    <row r="9" spans="1:9" ht="23" customHeight="1">
      <c r="B9" s="1">
        <v>10</v>
      </c>
      <c r="C9" s="4">
        <v>39752869.234383054</v>
      </c>
      <c r="D9" s="4">
        <v>19431427.185138971</v>
      </c>
      <c r="E9" s="4">
        <v>683585.56102369807</v>
      </c>
      <c r="G9" s="4">
        <v>54391.587588861505</v>
      </c>
      <c r="H9" s="4">
        <v>1219797.879655977</v>
      </c>
      <c r="I9" s="4">
        <v>141903.17608714051</v>
      </c>
    </row>
    <row r="10" spans="1:9" ht="23" customHeight="1">
      <c r="B10" s="1">
        <v>12</v>
      </c>
      <c r="C10" s="4">
        <v>173875514.78837261</v>
      </c>
      <c r="D10" s="4">
        <v>65799058.349955946</v>
      </c>
      <c r="E10" s="4">
        <v>1129157.0075655486</v>
      </c>
      <c r="G10" s="4">
        <v>569524.31890376972</v>
      </c>
      <c r="H10" s="4">
        <v>7311016.6510292701</v>
      </c>
      <c r="I10" s="4">
        <v>752517.36693310295</v>
      </c>
    </row>
    <row r="11" spans="1:9" ht="23" customHeight="1">
      <c r="B11" s="1">
        <v>14</v>
      </c>
      <c r="C11" s="4">
        <v>458884193.87402624</v>
      </c>
      <c r="D11" s="4">
        <v>82058593.383861542</v>
      </c>
      <c r="E11" s="4">
        <v>932002.60941917892</v>
      </c>
      <c r="G11" s="4">
        <v>12852617.992107132</v>
      </c>
      <c r="H11" s="4">
        <v>22114275.73119593</v>
      </c>
      <c r="I11" s="4">
        <v>1021353.1447241725</v>
      </c>
    </row>
    <row r="13" spans="1:9" ht="23" customHeight="1">
      <c r="C13" s="8" t="s">
        <v>33</v>
      </c>
    </row>
    <row r="14" spans="1:9" ht="40" customHeight="1">
      <c r="C14" s="1" t="s">
        <v>31</v>
      </c>
      <c r="D14" s="2" t="s">
        <v>32</v>
      </c>
      <c r="E14" s="2" t="s">
        <v>32</v>
      </c>
      <c r="G14" s="1" t="s">
        <v>31</v>
      </c>
      <c r="H14" s="2" t="s">
        <v>32</v>
      </c>
      <c r="I14" s="2" t="s">
        <v>32</v>
      </c>
    </row>
    <row r="15" spans="1:9" ht="25" customHeight="1">
      <c r="B15" s="12" t="s">
        <v>36</v>
      </c>
      <c r="C15" s="12" t="s">
        <v>23</v>
      </c>
      <c r="D15" s="12" t="s">
        <v>22</v>
      </c>
      <c r="E15" s="12" t="s">
        <v>30</v>
      </c>
      <c r="F15" s="12"/>
      <c r="G15" s="12" t="s">
        <v>23</v>
      </c>
      <c r="H15" s="12" t="s">
        <v>22</v>
      </c>
      <c r="I15" s="12" t="s">
        <v>30</v>
      </c>
    </row>
    <row r="16" spans="1:9" ht="23" customHeight="1">
      <c r="B16" s="1">
        <v>0</v>
      </c>
      <c r="C16" s="1">
        <v>100</v>
      </c>
      <c r="D16" s="11">
        <v>100</v>
      </c>
      <c r="E16" s="11">
        <v>100</v>
      </c>
      <c r="H16" s="1">
        <f>H5/$C5*100</f>
        <v>0</v>
      </c>
      <c r="I16" s="1">
        <f>I5/$C5*100</f>
        <v>0</v>
      </c>
    </row>
    <row r="17" spans="2:9" ht="23" customHeight="1">
      <c r="B17" s="1">
        <v>3</v>
      </c>
      <c r="C17" s="1">
        <f>C6/$C6*100</f>
        <v>100</v>
      </c>
      <c r="D17" s="11">
        <f t="shared" ref="D17:E17" si="0">D6/$C6*100</f>
        <v>89.407906399574543</v>
      </c>
      <c r="E17" s="11">
        <f t="shared" si="0"/>
        <v>80.012409147314301</v>
      </c>
      <c r="H17" s="6">
        <f>H6/$C6*100</f>
        <v>5.836973919137618</v>
      </c>
      <c r="I17" s="6">
        <f>I6/$C6*100</f>
        <v>2.9253490215758284</v>
      </c>
    </row>
    <row r="18" spans="2:9" ht="23" customHeight="1">
      <c r="B18" s="1">
        <v>5</v>
      </c>
      <c r="C18" s="1">
        <f t="shared" ref="C18:E18" si="1">C7/$C7*100</f>
        <v>100</v>
      </c>
      <c r="D18" s="11">
        <f t="shared" si="1"/>
        <v>77.223583681706785</v>
      </c>
      <c r="E18" s="11">
        <f t="shared" si="1"/>
        <v>43.203113737927055</v>
      </c>
      <c r="H18" s="6">
        <f t="shared" ref="H18:I18" si="2">H7/$C7*100</f>
        <v>6.1811597078531326</v>
      </c>
      <c r="I18" s="6">
        <f t="shared" si="2"/>
        <v>6.9624550530335529</v>
      </c>
    </row>
    <row r="19" spans="2:9" ht="23" customHeight="1">
      <c r="B19" s="1">
        <v>7</v>
      </c>
      <c r="C19" s="1">
        <f t="shared" ref="C19:E19" si="3">C8/$C8*100</f>
        <v>100</v>
      </c>
      <c r="D19" s="11">
        <f t="shared" si="3"/>
        <v>61.12349009030136</v>
      </c>
      <c r="E19" s="11">
        <f t="shared" si="3"/>
        <v>11.516359798287787</v>
      </c>
      <c r="H19" s="6">
        <f t="shared" ref="H19:I19" si="4">H8/$C8*100</f>
        <v>2.8859625696963995</v>
      </c>
      <c r="I19" s="6">
        <f t="shared" si="4"/>
        <v>2.6706256415230429</v>
      </c>
    </row>
    <row r="20" spans="2:9" ht="23" customHeight="1">
      <c r="B20" s="1">
        <v>10</v>
      </c>
      <c r="C20" s="1">
        <f t="shared" ref="C20:E20" si="5">C9/$C9*100</f>
        <v>100</v>
      </c>
      <c r="D20" s="11">
        <f t="shared" si="5"/>
        <v>48.880565250702304</v>
      </c>
      <c r="E20" s="11">
        <f t="shared" si="5"/>
        <v>1.7195879799097651</v>
      </c>
      <c r="H20" s="6">
        <f t="shared" ref="H20:I20" si="6">H9/$C9*100</f>
        <v>3.0684524240603728</v>
      </c>
      <c r="I20" s="6">
        <f t="shared" si="6"/>
        <v>0.35696335590389439</v>
      </c>
    </row>
    <row r="21" spans="2:9" ht="23" customHeight="1">
      <c r="B21" s="1">
        <v>12</v>
      </c>
      <c r="C21" s="1">
        <f t="shared" ref="C21:E21" si="7">C10/$C10*100</f>
        <v>100</v>
      </c>
      <c r="D21" s="11">
        <f t="shared" si="7"/>
        <v>37.842624609935051</v>
      </c>
      <c r="E21" s="11">
        <f t="shared" si="7"/>
        <v>0.64940541452306744</v>
      </c>
      <c r="H21" s="6">
        <f t="shared" ref="H21:I21" si="8">H10/$C10*100</f>
        <v>4.2047419154604118</v>
      </c>
      <c r="I21" s="6">
        <f t="shared" si="8"/>
        <v>0.43279087791573584</v>
      </c>
    </row>
    <row r="22" spans="2:9" ht="23" customHeight="1">
      <c r="B22" s="1">
        <v>14</v>
      </c>
      <c r="C22" s="1">
        <f t="shared" ref="C22:E22" si="9">C11/$C11*100</f>
        <v>100</v>
      </c>
      <c r="D22" s="11">
        <f t="shared" si="9"/>
        <v>17.882200886262911</v>
      </c>
      <c r="E22" s="11">
        <f t="shared" si="9"/>
        <v>0.20310192023633616</v>
      </c>
      <c r="H22" s="6">
        <f t="shared" ref="H22:I22" si="10">H11/$C11*100</f>
        <v>4.8191408696170477</v>
      </c>
      <c r="I22" s="6">
        <f t="shared" si="10"/>
        <v>0.22257318041435012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Fig.5d</vt:lpstr>
      <vt:lpstr>Fig.5c</vt:lpstr>
      <vt:lpstr>Fig.5f</vt:lpstr>
      <vt:lpstr>Fig.5h</vt:lpstr>
      <vt:lpstr>Fig.5i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2023-12-07T10:23:43Z</dcterms:created>
  <dcterms:modified xsi:type="dcterms:W3CDTF">2023-12-12T03:18:37Z</dcterms:modified>
</cp:coreProperties>
</file>