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3"/>
  <workbookPr filterPrivacy="1"/>
  <xr:revisionPtr revIDLastSave="0" documentId="13_ncr:1_{69D7E815-9528-8E45-AF55-4208CA18FC78}" xr6:coauthVersionLast="47" xr6:coauthVersionMax="47" xr10:uidLastSave="{00000000-0000-0000-0000-000000000000}"/>
  <bookViews>
    <workbookView xWindow="6380" yWindow="500" windowWidth="28800" windowHeight="15880" activeTab="3" xr2:uid="{00000000-000D-0000-FFFF-FFFF00000000}"/>
  </bookViews>
  <sheets>
    <sheet name="Fig. 2" sheetId="11" r:id="rId1"/>
    <sheet name="Fig. 3" sheetId="10" r:id="rId2"/>
    <sheet name="Fig. 5" sheetId="8" r:id="rId3"/>
    <sheet name="Extended Data Fig. 9" sheetId="1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3" i="12" l="1"/>
  <c r="T29" i="12"/>
  <c r="S29" i="12"/>
  <c r="R29" i="12"/>
  <c r="Q29" i="12"/>
  <c r="P29" i="12"/>
  <c r="O29" i="12"/>
  <c r="T26" i="12"/>
  <c r="S26" i="12"/>
  <c r="R26" i="12"/>
  <c r="Q26" i="12"/>
  <c r="P26" i="12"/>
  <c r="O26" i="12"/>
  <c r="T23" i="12"/>
  <c r="S23" i="12"/>
  <c r="R23" i="12"/>
  <c r="Q23" i="12"/>
  <c r="P23" i="12"/>
  <c r="AO102" i="8"/>
  <c r="AO103" i="8"/>
  <c r="AO104" i="8"/>
  <c r="AO105" i="8"/>
  <c r="AO106" i="8"/>
  <c r="AO107" i="8"/>
  <c r="AO108" i="8"/>
  <c r="AO109" i="8"/>
  <c r="AO110" i="8"/>
  <c r="AO111" i="8"/>
  <c r="AO112" i="8"/>
  <c r="AO113" i="8"/>
  <c r="AO114" i="8"/>
  <c r="AO115" i="8"/>
  <c r="AO116" i="8"/>
  <c r="AO117" i="8"/>
  <c r="AO83" i="8"/>
  <c r="AO84" i="8"/>
  <c r="AO85" i="8"/>
  <c r="AO86" i="8"/>
  <c r="AO87" i="8"/>
  <c r="AO88" i="8"/>
  <c r="AO89" i="8"/>
  <c r="AO90" i="8"/>
  <c r="AO91" i="8"/>
  <c r="AO92" i="8"/>
  <c r="AO93" i="8"/>
  <c r="AO94" i="8"/>
  <c r="AO95" i="8"/>
  <c r="AO96" i="8"/>
  <c r="AO97" i="8"/>
  <c r="AO98" i="8"/>
  <c r="AO99" i="8"/>
  <c r="AO100" i="8"/>
  <c r="AO101" i="8"/>
  <c r="AO65" i="8"/>
  <c r="AO66" i="8"/>
  <c r="AO67" i="8"/>
  <c r="AO68" i="8"/>
  <c r="AO69" i="8"/>
  <c r="AO70" i="8"/>
  <c r="AO71" i="8"/>
  <c r="AO72" i="8"/>
  <c r="AO73" i="8"/>
  <c r="AO74" i="8"/>
  <c r="AO75" i="8"/>
  <c r="AO76" i="8"/>
  <c r="AO77" i="8"/>
  <c r="AO78" i="8"/>
  <c r="AO79" i="8"/>
  <c r="AO80" i="8"/>
  <c r="AO81" i="8"/>
  <c r="AO82" i="8"/>
  <c r="AO50" i="8"/>
  <c r="AO51" i="8"/>
  <c r="AO52" i="8"/>
  <c r="AO53" i="8"/>
  <c r="AO54" i="8"/>
  <c r="AO55" i="8"/>
  <c r="AO56" i="8"/>
  <c r="AO57" i="8"/>
  <c r="AO58" i="8"/>
  <c r="AO59" i="8"/>
  <c r="AO60" i="8"/>
  <c r="AO61" i="8"/>
  <c r="AO62" i="8"/>
  <c r="AO63" i="8"/>
  <c r="AO64" i="8"/>
  <c r="AO30" i="8"/>
  <c r="AO31" i="8"/>
  <c r="AO32" i="8"/>
  <c r="AO33" i="8"/>
  <c r="AO34" i="8"/>
  <c r="AO35" i="8"/>
  <c r="AO36" i="8"/>
  <c r="AO37" i="8"/>
  <c r="AO38" i="8"/>
  <c r="AO39" i="8"/>
  <c r="AO40" i="8"/>
  <c r="AO41" i="8"/>
  <c r="AO42" i="8"/>
  <c r="AO43" i="8"/>
  <c r="AO44" i="8"/>
  <c r="AO45" i="8"/>
  <c r="AO46" i="8"/>
  <c r="AO47" i="8"/>
  <c r="AO48" i="8"/>
  <c r="AO49" i="8"/>
  <c r="AO4" i="8"/>
  <c r="AO5" i="8"/>
  <c r="AO6" i="8"/>
  <c r="AO7" i="8"/>
  <c r="AO8" i="8"/>
  <c r="AO9" i="8"/>
  <c r="AO10" i="8"/>
  <c r="AO11" i="8"/>
  <c r="AO12" i="8"/>
  <c r="AO13" i="8"/>
  <c r="AO14" i="8"/>
  <c r="AO15" i="8"/>
  <c r="AO16" i="8"/>
  <c r="AO17" i="8"/>
  <c r="AO18" i="8"/>
  <c r="AO19" i="8"/>
  <c r="AO20" i="8"/>
  <c r="AO21" i="8"/>
  <c r="AO22" i="8"/>
  <c r="AO23" i="8"/>
  <c r="AO24" i="8"/>
  <c r="AO25" i="8"/>
  <c r="AO26" i="8"/>
  <c r="AO27" i="8"/>
  <c r="AO28" i="8"/>
  <c r="AO29" i="8"/>
  <c r="AO3" i="8"/>
  <c r="AN93" i="8"/>
  <c r="AN94" i="8"/>
  <c r="AN95" i="8"/>
  <c r="AN96" i="8"/>
  <c r="AN97" i="8"/>
  <c r="AN98" i="8"/>
  <c r="AN99" i="8"/>
  <c r="AN100" i="8"/>
  <c r="AN101" i="8"/>
  <c r="AN102" i="8"/>
  <c r="AN103" i="8"/>
  <c r="AN104" i="8"/>
  <c r="AN105" i="8"/>
  <c r="AN106" i="8"/>
  <c r="AN107" i="8"/>
  <c r="AN108" i="8"/>
  <c r="AN109" i="8"/>
  <c r="AN110" i="8"/>
  <c r="AN111" i="8"/>
  <c r="AN69" i="8"/>
  <c r="AN70" i="8"/>
  <c r="AN71" i="8"/>
  <c r="AN72" i="8"/>
  <c r="AN73" i="8"/>
  <c r="AN74" i="8"/>
  <c r="AN75" i="8"/>
  <c r="AN76" i="8"/>
  <c r="AN77" i="8"/>
  <c r="AN78" i="8"/>
  <c r="AN79" i="8"/>
  <c r="AN80" i="8"/>
  <c r="AN81" i="8"/>
  <c r="AN82" i="8"/>
  <c r="AN83" i="8"/>
  <c r="AN84" i="8"/>
  <c r="AN85" i="8"/>
  <c r="AN86" i="8"/>
  <c r="AN87" i="8"/>
  <c r="AN88" i="8"/>
  <c r="AN89" i="8"/>
  <c r="AN90" i="8"/>
  <c r="AN91" i="8"/>
  <c r="AN92" i="8"/>
  <c r="AN45" i="8"/>
  <c r="AN46" i="8"/>
  <c r="AN47" i="8"/>
  <c r="AN48" i="8"/>
  <c r="AN49" i="8"/>
  <c r="AN50" i="8"/>
  <c r="AN51" i="8"/>
  <c r="AN52" i="8"/>
  <c r="AN53" i="8"/>
  <c r="AN54" i="8"/>
  <c r="AN55" i="8"/>
  <c r="AN56" i="8"/>
  <c r="AN57" i="8"/>
  <c r="AN58" i="8"/>
  <c r="AN59" i="8"/>
  <c r="AN60" i="8"/>
  <c r="AN61" i="8"/>
  <c r="AN62" i="8"/>
  <c r="AN63" i="8"/>
  <c r="AN64" i="8"/>
  <c r="AN65" i="8"/>
  <c r="AN66" i="8"/>
  <c r="AN67" i="8"/>
  <c r="AN68" i="8"/>
  <c r="AN27" i="8"/>
  <c r="AN28" i="8"/>
  <c r="AN29" i="8"/>
  <c r="AN30" i="8"/>
  <c r="AN31" i="8"/>
  <c r="AN32" i="8"/>
  <c r="AN33" i="8"/>
  <c r="AN34" i="8"/>
  <c r="AN35" i="8"/>
  <c r="AN36" i="8"/>
  <c r="AN37" i="8"/>
  <c r="AN38" i="8"/>
  <c r="AN39" i="8"/>
  <c r="AN40" i="8"/>
  <c r="AN41" i="8"/>
  <c r="AN42" i="8"/>
  <c r="AN43" i="8"/>
  <c r="AN44" i="8"/>
  <c r="AN4" i="8"/>
  <c r="AN5" i="8"/>
  <c r="AN6" i="8"/>
  <c r="AN7" i="8"/>
  <c r="AN8" i="8"/>
  <c r="AN9" i="8"/>
  <c r="AN10" i="8"/>
  <c r="AN11" i="8"/>
  <c r="AN12" i="8"/>
  <c r="AN13" i="8"/>
  <c r="AN14" i="8"/>
  <c r="AN15" i="8"/>
  <c r="AN16" i="8"/>
  <c r="AN17" i="8"/>
  <c r="AN18" i="8"/>
  <c r="AN19" i="8"/>
  <c r="AN20" i="8"/>
  <c r="AN21" i="8"/>
  <c r="AN22" i="8"/>
  <c r="AN23" i="8"/>
  <c r="AN24" i="8"/>
  <c r="AN25" i="8"/>
  <c r="AN26" i="8"/>
  <c r="AN3" i="8"/>
  <c r="AM99" i="8"/>
  <c r="AM100" i="8"/>
  <c r="AM101" i="8"/>
  <c r="AM102" i="8"/>
  <c r="AM103" i="8"/>
  <c r="AM104" i="8"/>
  <c r="AM105" i="8"/>
  <c r="AM106" i="8"/>
  <c r="AM107" i="8"/>
  <c r="AM108" i="8"/>
  <c r="AM109" i="8"/>
  <c r="AM76" i="8"/>
  <c r="AM77" i="8"/>
  <c r="AM78" i="8"/>
  <c r="AM79" i="8"/>
  <c r="AM80" i="8"/>
  <c r="AM81" i="8"/>
  <c r="AM82" i="8"/>
  <c r="AM83" i="8"/>
  <c r="AM84" i="8"/>
  <c r="AM85" i="8"/>
  <c r="AM86" i="8"/>
  <c r="AM87" i="8"/>
  <c r="AM88" i="8"/>
  <c r="AM89" i="8"/>
  <c r="AM90" i="8"/>
  <c r="AM91" i="8"/>
  <c r="AM92" i="8"/>
  <c r="AM93" i="8"/>
  <c r="AM94" i="8"/>
  <c r="AM95" i="8"/>
  <c r="AM96" i="8"/>
  <c r="AM97" i="8"/>
  <c r="AM98" i="8"/>
  <c r="AM50" i="8"/>
  <c r="AM51" i="8"/>
  <c r="AM52" i="8"/>
  <c r="AM53" i="8"/>
  <c r="AM54" i="8"/>
  <c r="AM55" i="8"/>
  <c r="AM56" i="8"/>
  <c r="AM57" i="8"/>
  <c r="AM58" i="8"/>
  <c r="AM59" i="8"/>
  <c r="AM60" i="8"/>
  <c r="AM61" i="8"/>
  <c r="AM62" i="8"/>
  <c r="AM63" i="8"/>
  <c r="AM64" i="8"/>
  <c r="AM65" i="8"/>
  <c r="AM66" i="8"/>
  <c r="AM67" i="8"/>
  <c r="AM68" i="8"/>
  <c r="AM69" i="8"/>
  <c r="AM70" i="8"/>
  <c r="AM71" i="8"/>
  <c r="AM72" i="8"/>
  <c r="AM73" i="8"/>
  <c r="AM74" i="8"/>
  <c r="AM75" i="8"/>
  <c r="AM29" i="8"/>
  <c r="AM30" i="8"/>
  <c r="AM31" i="8"/>
  <c r="AM32" i="8"/>
  <c r="AM33" i="8"/>
  <c r="AM34" i="8"/>
  <c r="AM35" i="8"/>
  <c r="AM36" i="8"/>
  <c r="AM37" i="8"/>
  <c r="AM38" i="8"/>
  <c r="AM39" i="8"/>
  <c r="AM40" i="8"/>
  <c r="AM41" i="8"/>
  <c r="AM42" i="8"/>
  <c r="AM43" i="8"/>
  <c r="AM44" i="8"/>
  <c r="AM45" i="8"/>
  <c r="AM46" i="8"/>
  <c r="AM47" i="8"/>
  <c r="AM48" i="8"/>
  <c r="AM49" i="8"/>
  <c r="AM4" i="8"/>
  <c r="AM5" i="8"/>
  <c r="AM6" i="8"/>
  <c r="AM7" i="8"/>
  <c r="AM8" i="8"/>
  <c r="AM9" i="8"/>
  <c r="AM10" i="8"/>
  <c r="AM11" i="8"/>
  <c r="AM12" i="8"/>
  <c r="AM13" i="8"/>
  <c r="AM14" i="8"/>
  <c r="AM15" i="8"/>
  <c r="AM16" i="8"/>
  <c r="AM17" i="8"/>
  <c r="AM18" i="8"/>
  <c r="AM19" i="8"/>
  <c r="AM20" i="8"/>
  <c r="AM21" i="8"/>
  <c r="AM22" i="8"/>
  <c r="AM23" i="8"/>
  <c r="AM24" i="8"/>
  <c r="AM25" i="8"/>
  <c r="AM26" i="8"/>
  <c r="AM27" i="8"/>
  <c r="AM28" i="8"/>
  <c r="AM3" i="8"/>
  <c r="AL74" i="8"/>
  <c r="AL75" i="8"/>
  <c r="AL76" i="8"/>
  <c r="AL77" i="8"/>
  <c r="AL78" i="8"/>
  <c r="AL79" i="8"/>
  <c r="AL80" i="8"/>
  <c r="AL81" i="8"/>
  <c r="AL82" i="8"/>
  <c r="AL83" i="8"/>
  <c r="AL84" i="8"/>
  <c r="AL85" i="8"/>
  <c r="AL86" i="8"/>
  <c r="AL87" i="8"/>
  <c r="AL88" i="8"/>
  <c r="AL89" i="8"/>
  <c r="AL90" i="8"/>
  <c r="AL91" i="8"/>
  <c r="AL92" i="8"/>
  <c r="AL93" i="8"/>
  <c r="AL94" i="8"/>
  <c r="AL95" i="8"/>
  <c r="AL96" i="8"/>
  <c r="AL97" i="8"/>
  <c r="AL98" i="8"/>
  <c r="AL99" i="8"/>
  <c r="AL100" i="8"/>
  <c r="AL101" i="8"/>
  <c r="AL102" i="8"/>
  <c r="AL103" i="8"/>
  <c r="AL104" i="8"/>
  <c r="AL105" i="8"/>
  <c r="AL106" i="8"/>
  <c r="AL107" i="8"/>
  <c r="AL108" i="8"/>
  <c r="AL109" i="8"/>
  <c r="AL50" i="8"/>
  <c r="AL51" i="8"/>
  <c r="AL52" i="8"/>
  <c r="AL53" i="8"/>
  <c r="AL54" i="8"/>
  <c r="AL55" i="8"/>
  <c r="AL56" i="8"/>
  <c r="AL57" i="8"/>
  <c r="AL58" i="8"/>
  <c r="AL59" i="8"/>
  <c r="AL60" i="8"/>
  <c r="AL61" i="8"/>
  <c r="AL62" i="8"/>
  <c r="AL63" i="8"/>
  <c r="AL64" i="8"/>
  <c r="AL65" i="8"/>
  <c r="AL66" i="8"/>
  <c r="AL67" i="8"/>
  <c r="AL68" i="8"/>
  <c r="AL69" i="8"/>
  <c r="AL70" i="8"/>
  <c r="AL71" i="8"/>
  <c r="AL72" i="8"/>
  <c r="AL73" i="8"/>
  <c r="AL24" i="8"/>
  <c r="AL25" i="8"/>
  <c r="AL26" i="8"/>
  <c r="AL27" i="8"/>
  <c r="AL28" i="8"/>
  <c r="AL29" i="8"/>
  <c r="AL30" i="8"/>
  <c r="AL31" i="8"/>
  <c r="AL32" i="8"/>
  <c r="AL33" i="8"/>
  <c r="AL34" i="8"/>
  <c r="AL35" i="8"/>
  <c r="AL36" i="8"/>
  <c r="AL37" i="8"/>
  <c r="AL38" i="8"/>
  <c r="AL39" i="8"/>
  <c r="AL40" i="8"/>
  <c r="AL41" i="8"/>
  <c r="AL42" i="8"/>
  <c r="AL43" i="8"/>
  <c r="AL44" i="8"/>
  <c r="AL45" i="8"/>
  <c r="AL46" i="8"/>
  <c r="AL47" i="8"/>
  <c r="AL48" i="8"/>
  <c r="AL49" i="8"/>
  <c r="AL4" i="8"/>
  <c r="AL5" i="8"/>
  <c r="AL6" i="8"/>
  <c r="AL7" i="8"/>
  <c r="AL8" i="8"/>
  <c r="AL9" i="8"/>
  <c r="AL10" i="8"/>
  <c r="AL11" i="8"/>
  <c r="AL12" i="8"/>
  <c r="AL13" i="8"/>
  <c r="AL14" i="8"/>
  <c r="AL15" i="8"/>
  <c r="AL16" i="8"/>
  <c r="AL17" i="8"/>
  <c r="AL18" i="8"/>
  <c r="AL19" i="8"/>
  <c r="AL20" i="8"/>
  <c r="AL21" i="8"/>
  <c r="AL22" i="8"/>
  <c r="AL23" i="8"/>
  <c r="AL3" i="8"/>
  <c r="AK106" i="8"/>
  <c r="AK107" i="8"/>
  <c r="AK108" i="8"/>
  <c r="AK109" i="8"/>
  <c r="AK84" i="8"/>
  <c r="AK85" i="8"/>
  <c r="AK86" i="8"/>
  <c r="AK87" i="8"/>
  <c r="AK88" i="8"/>
  <c r="AK89" i="8"/>
  <c r="AK90" i="8"/>
  <c r="AK91" i="8"/>
  <c r="AK92" i="8"/>
  <c r="AK93" i="8"/>
  <c r="AK94" i="8"/>
  <c r="AK95" i="8"/>
  <c r="AK96" i="8"/>
  <c r="AK97" i="8"/>
  <c r="AK98" i="8"/>
  <c r="AK99" i="8"/>
  <c r="AK100" i="8"/>
  <c r="AK101" i="8"/>
  <c r="AK102" i="8"/>
  <c r="AK103" i="8"/>
  <c r="AK104" i="8"/>
  <c r="AK105" i="8"/>
  <c r="AK61" i="8"/>
  <c r="AK62" i="8"/>
  <c r="AK63" i="8"/>
  <c r="AK64" i="8"/>
  <c r="AK65" i="8"/>
  <c r="AK66" i="8"/>
  <c r="AK67" i="8"/>
  <c r="AK68" i="8"/>
  <c r="AK69" i="8"/>
  <c r="AK70" i="8"/>
  <c r="AK71" i="8"/>
  <c r="AK72" i="8"/>
  <c r="AK73" i="8"/>
  <c r="AK74" i="8"/>
  <c r="AK75" i="8"/>
  <c r="AK76" i="8"/>
  <c r="AK77" i="8"/>
  <c r="AK78" i="8"/>
  <c r="AK79" i="8"/>
  <c r="AK80" i="8"/>
  <c r="AK81" i="8"/>
  <c r="AK82" i="8"/>
  <c r="AK83" i="8"/>
  <c r="AK42" i="8"/>
  <c r="AK43" i="8"/>
  <c r="AK44" i="8"/>
  <c r="AK45" i="8"/>
  <c r="AK46" i="8"/>
  <c r="AK47" i="8"/>
  <c r="AK48" i="8"/>
  <c r="AK49" i="8"/>
  <c r="AK50" i="8"/>
  <c r="AK51" i="8"/>
  <c r="AK52" i="8"/>
  <c r="AK53" i="8"/>
  <c r="AK54" i="8"/>
  <c r="AK55" i="8"/>
  <c r="AK56" i="8"/>
  <c r="AK57" i="8"/>
  <c r="AK58" i="8"/>
  <c r="AK59" i="8"/>
  <c r="AK60" i="8"/>
  <c r="AK21" i="8"/>
  <c r="AK22" i="8"/>
  <c r="AK23" i="8"/>
  <c r="AK24" i="8"/>
  <c r="AK25" i="8"/>
  <c r="AK26" i="8"/>
  <c r="AK27" i="8"/>
  <c r="AK28" i="8"/>
  <c r="AK29" i="8"/>
  <c r="AK30" i="8"/>
  <c r="AK31" i="8"/>
  <c r="AK32" i="8"/>
  <c r="AK33" i="8"/>
  <c r="AK34" i="8"/>
  <c r="AK35" i="8"/>
  <c r="AK36" i="8"/>
  <c r="AK37" i="8"/>
  <c r="AK38" i="8"/>
  <c r="AK39" i="8"/>
  <c r="AK40" i="8"/>
  <c r="AK41" i="8"/>
  <c r="AK4" i="8"/>
  <c r="AK5" i="8"/>
  <c r="AK6" i="8"/>
  <c r="AK7" i="8"/>
  <c r="AK8" i="8"/>
  <c r="AK9" i="8"/>
  <c r="AK10" i="8"/>
  <c r="AK11" i="8"/>
  <c r="AK12" i="8"/>
  <c r="AK13" i="8"/>
  <c r="AK14" i="8"/>
  <c r="AK15" i="8"/>
  <c r="AK16" i="8"/>
  <c r="AK17" i="8"/>
  <c r="AK18" i="8"/>
  <c r="AK19" i="8"/>
  <c r="AK20" i="8"/>
  <c r="AK3" i="8"/>
  <c r="AJ136" i="8"/>
  <c r="AJ137" i="8"/>
  <c r="AJ138" i="8"/>
  <c r="AJ139" i="8"/>
  <c r="AJ140" i="8"/>
  <c r="AJ141" i="8"/>
  <c r="AJ142" i="8"/>
  <c r="AJ143" i="8"/>
  <c r="AJ119" i="8"/>
  <c r="AJ120" i="8"/>
  <c r="AJ121" i="8"/>
  <c r="AJ122" i="8"/>
  <c r="AJ123" i="8"/>
  <c r="AJ124" i="8"/>
  <c r="AJ125" i="8"/>
  <c r="AJ126" i="8"/>
  <c r="AJ127" i="8"/>
  <c r="AJ128" i="8"/>
  <c r="AJ129" i="8"/>
  <c r="AJ130" i="8"/>
  <c r="AJ131" i="8"/>
  <c r="AJ132" i="8"/>
  <c r="AJ133" i="8"/>
  <c r="AJ134" i="8"/>
  <c r="AJ135" i="8"/>
  <c r="AJ101" i="8"/>
  <c r="AJ102" i="8"/>
  <c r="AJ103" i="8"/>
  <c r="AJ104" i="8"/>
  <c r="AJ105" i="8"/>
  <c r="AJ106" i="8"/>
  <c r="AJ107" i="8"/>
  <c r="AJ108" i="8"/>
  <c r="AJ109" i="8"/>
  <c r="AJ110" i="8"/>
  <c r="AJ111" i="8"/>
  <c r="AJ112" i="8"/>
  <c r="AJ113" i="8"/>
  <c r="AJ114" i="8"/>
  <c r="AJ115" i="8"/>
  <c r="AJ116" i="8"/>
  <c r="AJ117" i="8"/>
  <c r="AJ118" i="8"/>
  <c r="AJ84" i="8"/>
  <c r="AJ85" i="8"/>
  <c r="AJ86" i="8"/>
  <c r="AJ87" i="8"/>
  <c r="AJ88" i="8"/>
  <c r="AJ89" i="8"/>
  <c r="AJ90" i="8"/>
  <c r="AJ91" i="8"/>
  <c r="AJ92" i="8"/>
  <c r="AJ93" i="8"/>
  <c r="AJ94" i="8"/>
  <c r="AJ95" i="8"/>
  <c r="AJ96" i="8"/>
  <c r="AJ97" i="8"/>
  <c r="AJ98" i="8"/>
  <c r="AJ99" i="8"/>
  <c r="AJ100" i="8"/>
  <c r="AJ71" i="8"/>
  <c r="AJ72" i="8"/>
  <c r="AJ73" i="8"/>
  <c r="AJ74" i="8"/>
  <c r="AJ75" i="8"/>
  <c r="AJ76" i="8"/>
  <c r="AJ77" i="8"/>
  <c r="AJ78" i="8"/>
  <c r="AJ79" i="8"/>
  <c r="AJ80" i="8"/>
  <c r="AJ81" i="8"/>
  <c r="AJ82" i="8"/>
  <c r="AJ83" i="8"/>
  <c r="AJ57" i="8"/>
  <c r="AJ58" i="8"/>
  <c r="AJ59" i="8"/>
  <c r="AJ60" i="8"/>
  <c r="AJ61" i="8"/>
  <c r="AJ62" i="8"/>
  <c r="AJ63" i="8"/>
  <c r="AJ64" i="8"/>
  <c r="AJ65" i="8"/>
  <c r="AJ66" i="8"/>
  <c r="AJ67" i="8"/>
  <c r="AJ68" i="8"/>
  <c r="AJ69" i="8"/>
  <c r="AJ70" i="8"/>
  <c r="AJ31" i="8"/>
  <c r="AJ32" i="8"/>
  <c r="AJ33" i="8"/>
  <c r="AJ34" i="8"/>
  <c r="AJ35" i="8"/>
  <c r="AJ36" i="8"/>
  <c r="AJ37" i="8"/>
  <c r="AJ38" i="8"/>
  <c r="AJ39" i="8"/>
  <c r="AJ40" i="8"/>
  <c r="AJ41" i="8"/>
  <c r="AJ42" i="8"/>
  <c r="AJ43" i="8"/>
  <c r="AJ44" i="8"/>
  <c r="AJ45" i="8"/>
  <c r="AJ46" i="8"/>
  <c r="AJ47" i="8"/>
  <c r="AJ48" i="8"/>
  <c r="AJ49" i="8"/>
  <c r="AJ50" i="8"/>
  <c r="AJ51" i="8"/>
  <c r="AJ52" i="8"/>
  <c r="AJ53" i="8"/>
  <c r="AJ54" i="8"/>
  <c r="AJ55" i="8"/>
  <c r="AJ56" i="8"/>
  <c r="AJ4" i="8"/>
  <c r="AJ5" i="8"/>
  <c r="AJ6" i="8"/>
  <c r="AJ7" i="8"/>
  <c r="AJ8" i="8"/>
  <c r="AJ9" i="8"/>
  <c r="AJ10" i="8"/>
  <c r="AJ11" i="8"/>
  <c r="AJ12" i="8"/>
  <c r="AJ13" i="8"/>
  <c r="AJ14" i="8"/>
  <c r="AJ15" i="8"/>
  <c r="AJ16" i="8"/>
  <c r="AJ17" i="8"/>
  <c r="AJ18" i="8"/>
  <c r="AJ19" i="8"/>
  <c r="AJ20" i="8"/>
  <c r="AJ21" i="8"/>
  <c r="AJ22" i="8"/>
  <c r="AJ23" i="8"/>
  <c r="AJ24" i="8"/>
  <c r="AJ25" i="8"/>
  <c r="AJ26" i="8"/>
  <c r="AJ27" i="8"/>
  <c r="AJ28" i="8"/>
  <c r="AJ29" i="8"/>
  <c r="AJ30" i="8"/>
  <c r="AJ3" i="8"/>
  <c r="AI123" i="8"/>
  <c r="AI124" i="8"/>
  <c r="AI125" i="8"/>
  <c r="AI126" i="8"/>
  <c r="AI127" i="8"/>
  <c r="AI128" i="8"/>
  <c r="AI109" i="8"/>
  <c r="AI110" i="8"/>
  <c r="AI111" i="8"/>
  <c r="AI112" i="8"/>
  <c r="AI113" i="8"/>
  <c r="AI114" i="8"/>
  <c r="AI115" i="8"/>
  <c r="AI116" i="8"/>
  <c r="AI117" i="8"/>
  <c r="AI118" i="8"/>
  <c r="AI119" i="8"/>
  <c r="AI120" i="8"/>
  <c r="AI121" i="8"/>
  <c r="AI122" i="8"/>
  <c r="AI91" i="8"/>
  <c r="AI92" i="8"/>
  <c r="AI93" i="8"/>
  <c r="AI94" i="8"/>
  <c r="AI95" i="8"/>
  <c r="AI96" i="8"/>
  <c r="AI97" i="8"/>
  <c r="AI98" i="8"/>
  <c r="AI99" i="8"/>
  <c r="AI100" i="8"/>
  <c r="AI101" i="8"/>
  <c r="AI102" i="8"/>
  <c r="AI103" i="8"/>
  <c r="AI104" i="8"/>
  <c r="AI105" i="8"/>
  <c r="AI106" i="8"/>
  <c r="AI107" i="8"/>
  <c r="AI108" i="8"/>
  <c r="AI69" i="8"/>
  <c r="AI70" i="8"/>
  <c r="AI71" i="8"/>
  <c r="AI72" i="8"/>
  <c r="AI73" i="8"/>
  <c r="AI74" i="8"/>
  <c r="AI75" i="8"/>
  <c r="AI76" i="8"/>
  <c r="AI77" i="8"/>
  <c r="AI78" i="8"/>
  <c r="AI79" i="8"/>
  <c r="AI80" i="8"/>
  <c r="AI81" i="8"/>
  <c r="AI82" i="8"/>
  <c r="AI83" i="8"/>
  <c r="AI84" i="8"/>
  <c r="AI85" i="8"/>
  <c r="AI86" i="8"/>
  <c r="AI87" i="8"/>
  <c r="AI88" i="8"/>
  <c r="AI89" i="8"/>
  <c r="AI90" i="8"/>
  <c r="AI53" i="8"/>
  <c r="AI54" i="8"/>
  <c r="AI55" i="8"/>
  <c r="AI56" i="8"/>
  <c r="AI57" i="8"/>
  <c r="AI58" i="8"/>
  <c r="AI59" i="8"/>
  <c r="AI60" i="8"/>
  <c r="AI61" i="8"/>
  <c r="AI62" i="8"/>
  <c r="AI63" i="8"/>
  <c r="AI64" i="8"/>
  <c r="AI65" i="8"/>
  <c r="AI66" i="8"/>
  <c r="AI67" i="8"/>
  <c r="AI68" i="8"/>
  <c r="AI39" i="8"/>
  <c r="AI40" i="8"/>
  <c r="AI41" i="8"/>
  <c r="AI42" i="8"/>
  <c r="AI43" i="8"/>
  <c r="AI44" i="8"/>
  <c r="AI45" i="8"/>
  <c r="AI46" i="8"/>
  <c r="AI47" i="8"/>
  <c r="AI48" i="8"/>
  <c r="AI49" i="8"/>
  <c r="AI50" i="8"/>
  <c r="AI51" i="8"/>
  <c r="AI52" i="8"/>
  <c r="AI26" i="8"/>
  <c r="AI27" i="8"/>
  <c r="AI28" i="8"/>
  <c r="AI29" i="8"/>
  <c r="AI30" i="8"/>
  <c r="AI31" i="8"/>
  <c r="AI32" i="8"/>
  <c r="AI33" i="8"/>
  <c r="AI34" i="8"/>
  <c r="AI35" i="8"/>
  <c r="AI36" i="8"/>
  <c r="AI37" i="8"/>
  <c r="AI38" i="8"/>
  <c r="AI4" i="8"/>
  <c r="AI5" i="8"/>
  <c r="AI6" i="8"/>
  <c r="AI7" i="8"/>
  <c r="AI8" i="8"/>
  <c r="AI9" i="8"/>
  <c r="AI10" i="8"/>
  <c r="AI11" i="8"/>
  <c r="AI12" i="8"/>
  <c r="AI13" i="8"/>
  <c r="AI14" i="8"/>
  <c r="AI15" i="8"/>
  <c r="AI16" i="8"/>
  <c r="AI17" i="8"/>
  <c r="AI18" i="8"/>
  <c r="AI19" i="8"/>
  <c r="AI20" i="8"/>
  <c r="AI21" i="8"/>
  <c r="AI22" i="8"/>
  <c r="AI23" i="8"/>
  <c r="AI24" i="8"/>
  <c r="AI25" i="8"/>
  <c r="AI3" i="8"/>
  <c r="AH100" i="8"/>
  <c r="AH101" i="8"/>
  <c r="AH102" i="8"/>
  <c r="AH103" i="8"/>
  <c r="AH104" i="8"/>
  <c r="AH105" i="8"/>
  <c r="AH106" i="8"/>
  <c r="AH107" i="8"/>
  <c r="AH108" i="8"/>
  <c r="AH109" i="8"/>
  <c r="AH110" i="8"/>
  <c r="AH111" i="8"/>
  <c r="AH112" i="8"/>
  <c r="AH113" i="8"/>
  <c r="AH114" i="8"/>
  <c r="AH79" i="8"/>
  <c r="AH80" i="8"/>
  <c r="AH81" i="8"/>
  <c r="AH82" i="8"/>
  <c r="AH83" i="8"/>
  <c r="AH84" i="8"/>
  <c r="AH85" i="8"/>
  <c r="AH86" i="8"/>
  <c r="AH87" i="8"/>
  <c r="AH88" i="8"/>
  <c r="AH89" i="8"/>
  <c r="AH90" i="8"/>
  <c r="AH91" i="8"/>
  <c r="AH92" i="8"/>
  <c r="AH93" i="8"/>
  <c r="AH94" i="8"/>
  <c r="AH95" i="8"/>
  <c r="AH96" i="8"/>
  <c r="AH97" i="8"/>
  <c r="AH98" i="8"/>
  <c r="AH99" i="8"/>
  <c r="AH64" i="8"/>
  <c r="AH65" i="8"/>
  <c r="AH66" i="8"/>
  <c r="AH67" i="8"/>
  <c r="AH68" i="8"/>
  <c r="AH69" i="8"/>
  <c r="AH70" i="8"/>
  <c r="AH71" i="8"/>
  <c r="AH72" i="8"/>
  <c r="AH73" i="8"/>
  <c r="AH74" i="8"/>
  <c r="AH75" i="8"/>
  <c r="AH76" i="8"/>
  <c r="AH77" i="8"/>
  <c r="AH78" i="8"/>
  <c r="AH47" i="8"/>
  <c r="AH48" i="8"/>
  <c r="AH49" i="8"/>
  <c r="AH50" i="8"/>
  <c r="AH51" i="8"/>
  <c r="AH52" i="8"/>
  <c r="AH53" i="8"/>
  <c r="AH54" i="8"/>
  <c r="AH55" i="8"/>
  <c r="AH56" i="8"/>
  <c r="AH57" i="8"/>
  <c r="AH58" i="8"/>
  <c r="AH59" i="8"/>
  <c r="AH60" i="8"/>
  <c r="AH61" i="8"/>
  <c r="AH62" i="8"/>
  <c r="AH63" i="8"/>
  <c r="AH33" i="8"/>
  <c r="AH34" i="8"/>
  <c r="AH35" i="8"/>
  <c r="AH36" i="8"/>
  <c r="AH37" i="8"/>
  <c r="AH38" i="8"/>
  <c r="AH39" i="8"/>
  <c r="AH40" i="8"/>
  <c r="AH41" i="8"/>
  <c r="AH42" i="8"/>
  <c r="AH43" i="8"/>
  <c r="AH44" i="8"/>
  <c r="AH45" i="8"/>
  <c r="AH46" i="8"/>
  <c r="AH4" i="8"/>
  <c r="AH5" i="8"/>
  <c r="AH6" i="8"/>
  <c r="AH7" i="8"/>
  <c r="AH8" i="8"/>
  <c r="AH9" i="8"/>
  <c r="AH10" i="8"/>
  <c r="AH11" i="8"/>
  <c r="AH12" i="8"/>
  <c r="AH13" i="8"/>
  <c r="AH14" i="8"/>
  <c r="AH15" i="8"/>
  <c r="AH16" i="8"/>
  <c r="AH17" i="8"/>
  <c r="AH18" i="8"/>
  <c r="AH19" i="8"/>
  <c r="AH20" i="8"/>
  <c r="AH21" i="8"/>
  <c r="AH22" i="8"/>
  <c r="AH23" i="8"/>
  <c r="AH24" i="8"/>
  <c r="AH25" i="8"/>
  <c r="AH26" i="8"/>
  <c r="AH27" i="8"/>
  <c r="AH28" i="8"/>
  <c r="AH29" i="8"/>
  <c r="AH30" i="8"/>
  <c r="AH31" i="8"/>
  <c r="AH32" i="8"/>
  <c r="AH3" i="8"/>
  <c r="AG94" i="8"/>
  <c r="AG95" i="8"/>
  <c r="AG96" i="8"/>
  <c r="AG97" i="8"/>
  <c r="AG98" i="8"/>
  <c r="AG99" i="8"/>
  <c r="AG100" i="8"/>
  <c r="AG101" i="8"/>
  <c r="AG102" i="8"/>
  <c r="AG103" i="8"/>
  <c r="AG104" i="8"/>
  <c r="AG105" i="8"/>
  <c r="AG106" i="8"/>
  <c r="AG107" i="8"/>
  <c r="AG67" i="8"/>
  <c r="AG68" i="8"/>
  <c r="AG69" i="8"/>
  <c r="AG70" i="8"/>
  <c r="AG71" i="8"/>
  <c r="AG72" i="8"/>
  <c r="AG73" i="8"/>
  <c r="AG74" i="8"/>
  <c r="AG75" i="8"/>
  <c r="AG76" i="8"/>
  <c r="AG77" i="8"/>
  <c r="AG78" i="8"/>
  <c r="AG79" i="8"/>
  <c r="AG80" i="8"/>
  <c r="AG81" i="8"/>
  <c r="AG82" i="8"/>
  <c r="AG83" i="8"/>
  <c r="AG84" i="8"/>
  <c r="AG85" i="8"/>
  <c r="AG86" i="8"/>
  <c r="AG87" i="8"/>
  <c r="AG88" i="8"/>
  <c r="AG89" i="8"/>
  <c r="AG90" i="8"/>
  <c r="AG91" i="8"/>
  <c r="AG92" i="8"/>
  <c r="AG93" i="8"/>
  <c r="AG43" i="8"/>
  <c r="AG44" i="8"/>
  <c r="AG45" i="8"/>
  <c r="AG46" i="8"/>
  <c r="AG47" i="8"/>
  <c r="AG48" i="8"/>
  <c r="AG49" i="8"/>
  <c r="AG50" i="8"/>
  <c r="AG51" i="8"/>
  <c r="AG52" i="8"/>
  <c r="AG53" i="8"/>
  <c r="AG54" i="8"/>
  <c r="AG55" i="8"/>
  <c r="AG56" i="8"/>
  <c r="AG57" i="8"/>
  <c r="AG58" i="8"/>
  <c r="AG59" i="8"/>
  <c r="AG60" i="8"/>
  <c r="AG61" i="8"/>
  <c r="AG62" i="8"/>
  <c r="AG63" i="8"/>
  <c r="AG64" i="8"/>
  <c r="AG65" i="8"/>
  <c r="AG66" i="8"/>
  <c r="AG26" i="8"/>
  <c r="AG27" i="8"/>
  <c r="AG28" i="8"/>
  <c r="AG29" i="8"/>
  <c r="AG30" i="8"/>
  <c r="AG31" i="8"/>
  <c r="AG32" i="8"/>
  <c r="AG33" i="8"/>
  <c r="AG34" i="8"/>
  <c r="AG35" i="8"/>
  <c r="AG36" i="8"/>
  <c r="AG37" i="8"/>
  <c r="AG38" i="8"/>
  <c r="AG39" i="8"/>
  <c r="AG40" i="8"/>
  <c r="AG41" i="8"/>
  <c r="AG42" i="8"/>
  <c r="AG4" i="8"/>
  <c r="AG5" i="8"/>
  <c r="AG6" i="8"/>
  <c r="AG7" i="8"/>
  <c r="AG8" i="8"/>
  <c r="AG9" i="8"/>
  <c r="AG10" i="8"/>
  <c r="AG11" i="8"/>
  <c r="AG12" i="8"/>
  <c r="AG13" i="8"/>
  <c r="AG14" i="8"/>
  <c r="AG15" i="8"/>
  <c r="AG16" i="8"/>
  <c r="AG17" i="8"/>
  <c r="AG18" i="8"/>
  <c r="AG19" i="8"/>
  <c r="AG20" i="8"/>
  <c r="AG21" i="8"/>
  <c r="AG22" i="8"/>
  <c r="AG23" i="8"/>
  <c r="AG24" i="8"/>
  <c r="AG25" i="8"/>
  <c r="AG3" i="8"/>
  <c r="AF114" i="8"/>
  <c r="AF115" i="8"/>
  <c r="AF116" i="8"/>
  <c r="AF117" i="8"/>
  <c r="AF88" i="8"/>
  <c r="AF89" i="8"/>
  <c r="AF90" i="8"/>
  <c r="AF91" i="8"/>
  <c r="AF92" i="8"/>
  <c r="AF93" i="8"/>
  <c r="AF94" i="8"/>
  <c r="AF95" i="8"/>
  <c r="AF96" i="8"/>
  <c r="AF97" i="8"/>
  <c r="AF98" i="8"/>
  <c r="AF99" i="8"/>
  <c r="AF100" i="8"/>
  <c r="AF101" i="8"/>
  <c r="AF102" i="8"/>
  <c r="AF103" i="8"/>
  <c r="AF104" i="8"/>
  <c r="AF105" i="8"/>
  <c r="AF106" i="8"/>
  <c r="AF107" i="8"/>
  <c r="AF108" i="8"/>
  <c r="AF109" i="8"/>
  <c r="AF110" i="8"/>
  <c r="AF111" i="8"/>
  <c r="AF112" i="8"/>
  <c r="AF113" i="8"/>
  <c r="AF64" i="8"/>
  <c r="AF65" i="8"/>
  <c r="AF66" i="8"/>
  <c r="AF67" i="8"/>
  <c r="AF68" i="8"/>
  <c r="AF69" i="8"/>
  <c r="AF70" i="8"/>
  <c r="AF71" i="8"/>
  <c r="AF72" i="8"/>
  <c r="AF73" i="8"/>
  <c r="AF74" i="8"/>
  <c r="AF75" i="8"/>
  <c r="AF76" i="8"/>
  <c r="AF77" i="8"/>
  <c r="AF78" i="8"/>
  <c r="AF79" i="8"/>
  <c r="AF80" i="8"/>
  <c r="AF81" i="8"/>
  <c r="AF82" i="8"/>
  <c r="AF83" i="8"/>
  <c r="AF84" i="8"/>
  <c r="AF85" i="8"/>
  <c r="AF86" i="8"/>
  <c r="AF87" i="8"/>
  <c r="AF42" i="8"/>
  <c r="AF43" i="8"/>
  <c r="AF44" i="8"/>
  <c r="AF45" i="8"/>
  <c r="AF46" i="8"/>
  <c r="AF47" i="8"/>
  <c r="AF48" i="8"/>
  <c r="AF49" i="8"/>
  <c r="AF50" i="8"/>
  <c r="AF51" i="8"/>
  <c r="AF52" i="8"/>
  <c r="AF53" i="8"/>
  <c r="AF54" i="8"/>
  <c r="AF55" i="8"/>
  <c r="AF56" i="8"/>
  <c r="AF57" i="8"/>
  <c r="AF58" i="8"/>
  <c r="AF59" i="8"/>
  <c r="AF60" i="8"/>
  <c r="AF61" i="8"/>
  <c r="AF62" i="8"/>
  <c r="AF63" i="8"/>
  <c r="AF21" i="8"/>
  <c r="AF22" i="8"/>
  <c r="AF23" i="8"/>
  <c r="AF24" i="8"/>
  <c r="AF25" i="8"/>
  <c r="AF26" i="8"/>
  <c r="AF27" i="8"/>
  <c r="AF28" i="8"/>
  <c r="AF29" i="8"/>
  <c r="AF30" i="8"/>
  <c r="AF31" i="8"/>
  <c r="AF32" i="8"/>
  <c r="AF33" i="8"/>
  <c r="AF34" i="8"/>
  <c r="AF35" i="8"/>
  <c r="AF36" i="8"/>
  <c r="AF37" i="8"/>
  <c r="AF38" i="8"/>
  <c r="AF39" i="8"/>
  <c r="AF40" i="8"/>
  <c r="AF41" i="8"/>
  <c r="AF4" i="8"/>
  <c r="AF5" i="8"/>
  <c r="AF6" i="8"/>
  <c r="AF7" i="8"/>
  <c r="AF8" i="8"/>
  <c r="AF9" i="8"/>
  <c r="AF10" i="8"/>
  <c r="AF11" i="8"/>
  <c r="AF12" i="8"/>
  <c r="AF13" i="8"/>
  <c r="AF14" i="8"/>
  <c r="AF15" i="8"/>
  <c r="AF16" i="8"/>
  <c r="AF17" i="8"/>
  <c r="AF18" i="8"/>
  <c r="AF19" i="8"/>
  <c r="AF20" i="8"/>
  <c r="AF3" i="8"/>
  <c r="AE110" i="8"/>
  <c r="AE111" i="8"/>
  <c r="AE112" i="8"/>
  <c r="AE113" i="8"/>
  <c r="AE114" i="8"/>
  <c r="AE115" i="8"/>
  <c r="AE74" i="8"/>
  <c r="AE75" i="8"/>
  <c r="AE76" i="8"/>
  <c r="AE77" i="8"/>
  <c r="AE78" i="8"/>
  <c r="AE79" i="8"/>
  <c r="AE80" i="8"/>
  <c r="AE81" i="8"/>
  <c r="AE82" i="8"/>
  <c r="AE83" i="8"/>
  <c r="AE84" i="8"/>
  <c r="AE85" i="8"/>
  <c r="AE86" i="8"/>
  <c r="AE87" i="8"/>
  <c r="AE88" i="8"/>
  <c r="AE89" i="8"/>
  <c r="AE90" i="8"/>
  <c r="AE91" i="8"/>
  <c r="AE92" i="8"/>
  <c r="AE93" i="8"/>
  <c r="AE94" i="8"/>
  <c r="AE95" i="8"/>
  <c r="AE96" i="8"/>
  <c r="AE97" i="8"/>
  <c r="AE98" i="8"/>
  <c r="AE99" i="8"/>
  <c r="AE100" i="8"/>
  <c r="AE101" i="8"/>
  <c r="AE102" i="8"/>
  <c r="AE103" i="8"/>
  <c r="AE104" i="8"/>
  <c r="AE105" i="8"/>
  <c r="AE106" i="8"/>
  <c r="AE107" i="8"/>
  <c r="AE108" i="8"/>
  <c r="AE109" i="8"/>
  <c r="AE57" i="8"/>
  <c r="AE58" i="8"/>
  <c r="AE59" i="8"/>
  <c r="AE60" i="8"/>
  <c r="AE61" i="8"/>
  <c r="AE62" i="8"/>
  <c r="AE63" i="8"/>
  <c r="AE64" i="8"/>
  <c r="AE65" i="8"/>
  <c r="AE66" i="8"/>
  <c r="AE67" i="8"/>
  <c r="AE68" i="8"/>
  <c r="AE69" i="8"/>
  <c r="AE70" i="8"/>
  <c r="AE71" i="8"/>
  <c r="AE72" i="8"/>
  <c r="AE73" i="8"/>
  <c r="AE33" i="8"/>
  <c r="AE34" i="8"/>
  <c r="AE35" i="8"/>
  <c r="AE36" i="8"/>
  <c r="AE37" i="8"/>
  <c r="AE38" i="8"/>
  <c r="AE39" i="8"/>
  <c r="AE40" i="8"/>
  <c r="AE41" i="8"/>
  <c r="AE42" i="8"/>
  <c r="AE43" i="8"/>
  <c r="AE44" i="8"/>
  <c r="AE45" i="8"/>
  <c r="AE46" i="8"/>
  <c r="AE47" i="8"/>
  <c r="AE48" i="8"/>
  <c r="AE49" i="8"/>
  <c r="AE50" i="8"/>
  <c r="AE51" i="8"/>
  <c r="AE52" i="8"/>
  <c r="AE53" i="8"/>
  <c r="AE54" i="8"/>
  <c r="AE55" i="8"/>
  <c r="AE56" i="8"/>
  <c r="AE4" i="8"/>
  <c r="AE5" i="8"/>
  <c r="AE6" i="8"/>
  <c r="AE7" i="8"/>
  <c r="AE8" i="8"/>
  <c r="AE9" i="8"/>
  <c r="AE10" i="8"/>
  <c r="AE11" i="8"/>
  <c r="AE12" i="8"/>
  <c r="AE13" i="8"/>
  <c r="AE14" i="8"/>
  <c r="AE15" i="8"/>
  <c r="AE16" i="8"/>
  <c r="AE17" i="8"/>
  <c r="AE18" i="8"/>
  <c r="AE19" i="8"/>
  <c r="AE20" i="8"/>
  <c r="AE21" i="8"/>
  <c r="AE22" i="8"/>
  <c r="AE23" i="8"/>
  <c r="AE24" i="8"/>
  <c r="AE25" i="8"/>
  <c r="AE26" i="8"/>
  <c r="AE27" i="8"/>
  <c r="AE28" i="8"/>
  <c r="AE29" i="8"/>
  <c r="AE30" i="8"/>
  <c r="AE31" i="8"/>
  <c r="AE32" i="8"/>
  <c r="AE3" i="8"/>
  <c r="AD125" i="8"/>
  <c r="AD117" i="8"/>
  <c r="AD118" i="8"/>
  <c r="AD119" i="8"/>
  <c r="AD120" i="8"/>
  <c r="AD121" i="8"/>
  <c r="AD122" i="8"/>
  <c r="AD123" i="8"/>
  <c r="AD124" i="8"/>
  <c r="AD105" i="8"/>
  <c r="AD106" i="8"/>
  <c r="AD107" i="8"/>
  <c r="AD108" i="8"/>
  <c r="AD109" i="8"/>
  <c r="AD110" i="8"/>
  <c r="AD111" i="8"/>
  <c r="AD112" i="8"/>
  <c r="AD113" i="8"/>
  <c r="AD114" i="8"/>
  <c r="AD115" i="8"/>
  <c r="AD116" i="8"/>
  <c r="AD90" i="8"/>
  <c r="AD91" i="8"/>
  <c r="AD92" i="8"/>
  <c r="AD93" i="8"/>
  <c r="AD94" i="8"/>
  <c r="AD95" i="8"/>
  <c r="AD96" i="8"/>
  <c r="AD97" i="8"/>
  <c r="AD98" i="8"/>
  <c r="AD99" i="8"/>
  <c r="AD100" i="8"/>
  <c r="AD101" i="8"/>
  <c r="AD102" i="8"/>
  <c r="AD103" i="8"/>
  <c r="AD104" i="8"/>
  <c r="AD72" i="8"/>
  <c r="AD73" i="8"/>
  <c r="AD74" i="8"/>
  <c r="AD75" i="8"/>
  <c r="AD76" i="8"/>
  <c r="AD77" i="8"/>
  <c r="AD78" i="8"/>
  <c r="AD79" i="8"/>
  <c r="AD80" i="8"/>
  <c r="AD81" i="8"/>
  <c r="AD82" i="8"/>
  <c r="AD83" i="8"/>
  <c r="AD84" i="8"/>
  <c r="AD85" i="8"/>
  <c r="AD86" i="8"/>
  <c r="AD87" i="8"/>
  <c r="AD88" i="8"/>
  <c r="AD89" i="8"/>
  <c r="AD57" i="8"/>
  <c r="AD58" i="8"/>
  <c r="AD59" i="8"/>
  <c r="AD60" i="8"/>
  <c r="AD61" i="8"/>
  <c r="AD62" i="8"/>
  <c r="AD63" i="8"/>
  <c r="AD64" i="8"/>
  <c r="AD65" i="8"/>
  <c r="AD66" i="8"/>
  <c r="AD67" i="8"/>
  <c r="AD68" i="8"/>
  <c r="AD69" i="8"/>
  <c r="AD70" i="8"/>
  <c r="AD71" i="8"/>
  <c r="AD38" i="8"/>
  <c r="AD39" i="8"/>
  <c r="AD40" i="8"/>
  <c r="AD41" i="8"/>
  <c r="AD42" i="8"/>
  <c r="AD43" i="8"/>
  <c r="AD44" i="8"/>
  <c r="AD45" i="8"/>
  <c r="AD46" i="8"/>
  <c r="AD47" i="8"/>
  <c r="AD48" i="8"/>
  <c r="AD49" i="8"/>
  <c r="AD50" i="8"/>
  <c r="AD51" i="8"/>
  <c r="AD52" i="8"/>
  <c r="AD53" i="8"/>
  <c r="AD54" i="8"/>
  <c r="AD55" i="8"/>
  <c r="AD56" i="8"/>
  <c r="AD21" i="8"/>
  <c r="AD22" i="8"/>
  <c r="AD23" i="8"/>
  <c r="AD24" i="8"/>
  <c r="AD25" i="8"/>
  <c r="AD26" i="8"/>
  <c r="AD27" i="8"/>
  <c r="AD28" i="8"/>
  <c r="AD29" i="8"/>
  <c r="AD30" i="8"/>
  <c r="AD31" i="8"/>
  <c r="AD32" i="8"/>
  <c r="AD33" i="8"/>
  <c r="AD34" i="8"/>
  <c r="AD35" i="8"/>
  <c r="AD36" i="8"/>
  <c r="AD37" i="8"/>
  <c r="AD4" i="8"/>
  <c r="AD5" i="8"/>
  <c r="AD6" i="8"/>
  <c r="AD7" i="8"/>
  <c r="AD8" i="8"/>
  <c r="AD9" i="8"/>
  <c r="AD10" i="8"/>
  <c r="AD11" i="8"/>
  <c r="AD12" i="8"/>
  <c r="AD13" i="8"/>
  <c r="AD14" i="8"/>
  <c r="AD15" i="8"/>
  <c r="AD16" i="8"/>
  <c r="AD17" i="8"/>
  <c r="AD18" i="8"/>
  <c r="AD19" i="8"/>
  <c r="AD20" i="8"/>
  <c r="AD3" i="8"/>
  <c r="AC101" i="8"/>
  <c r="AC102" i="8"/>
  <c r="AC103" i="8"/>
  <c r="AC104" i="8"/>
  <c r="AC105" i="8"/>
  <c r="AC77" i="8"/>
  <c r="AC78" i="8"/>
  <c r="AC79" i="8"/>
  <c r="AC80" i="8"/>
  <c r="AC81" i="8"/>
  <c r="AC82" i="8"/>
  <c r="AC83" i="8"/>
  <c r="AC84" i="8"/>
  <c r="AC85" i="8"/>
  <c r="AC86" i="8"/>
  <c r="AC87" i="8"/>
  <c r="AC88" i="8"/>
  <c r="AC89" i="8"/>
  <c r="AC90" i="8"/>
  <c r="AC91" i="8"/>
  <c r="AC92" i="8"/>
  <c r="AC93" i="8"/>
  <c r="AC94" i="8"/>
  <c r="AC95" i="8"/>
  <c r="AC96" i="8"/>
  <c r="AC97" i="8"/>
  <c r="AC98" i="8"/>
  <c r="AC99" i="8"/>
  <c r="AC100" i="8"/>
  <c r="AC53" i="8"/>
  <c r="AC54" i="8"/>
  <c r="AC55" i="8"/>
  <c r="AC56" i="8"/>
  <c r="AC57" i="8"/>
  <c r="AC58" i="8"/>
  <c r="AC59" i="8"/>
  <c r="AC60" i="8"/>
  <c r="AC61" i="8"/>
  <c r="AC62" i="8"/>
  <c r="AC63" i="8"/>
  <c r="AC64" i="8"/>
  <c r="AC65" i="8"/>
  <c r="AC66" i="8"/>
  <c r="AC67" i="8"/>
  <c r="AC68" i="8"/>
  <c r="AC69" i="8"/>
  <c r="AC70" i="8"/>
  <c r="AC71" i="8"/>
  <c r="AC72" i="8"/>
  <c r="AC73" i="8"/>
  <c r="AC74" i="8"/>
  <c r="AC75" i="8"/>
  <c r="AC76" i="8"/>
  <c r="AC27" i="8"/>
  <c r="AC28" i="8"/>
  <c r="AC29" i="8"/>
  <c r="AC30" i="8"/>
  <c r="AC31" i="8"/>
  <c r="AC32" i="8"/>
  <c r="AC33" i="8"/>
  <c r="AC34" i="8"/>
  <c r="AC35" i="8"/>
  <c r="AC36" i="8"/>
  <c r="AC37" i="8"/>
  <c r="AC38" i="8"/>
  <c r="AC39" i="8"/>
  <c r="AC40" i="8"/>
  <c r="AC41" i="8"/>
  <c r="AC42" i="8"/>
  <c r="AC43" i="8"/>
  <c r="AC44" i="8"/>
  <c r="AC45" i="8"/>
  <c r="AC46" i="8"/>
  <c r="AC47" i="8"/>
  <c r="AC48" i="8"/>
  <c r="AC49" i="8"/>
  <c r="AC50" i="8"/>
  <c r="AC51" i="8"/>
  <c r="AC52" i="8"/>
  <c r="AC4" i="8"/>
  <c r="AC5" i="8"/>
  <c r="AC6" i="8"/>
  <c r="AC7" i="8"/>
  <c r="AC8" i="8"/>
  <c r="AC9" i="8"/>
  <c r="AC10" i="8"/>
  <c r="AC11" i="8"/>
  <c r="AC12" i="8"/>
  <c r="AC13" i="8"/>
  <c r="AC14" i="8"/>
  <c r="AC15" i="8"/>
  <c r="AC16" i="8"/>
  <c r="AC17" i="8"/>
  <c r="AC18" i="8"/>
  <c r="AC19" i="8"/>
  <c r="AC20" i="8"/>
  <c r="AC21" i="8"/>
  <c r="AC22" i="8"/>
  <c r="AC23" i="8"/>
  <c r="AC24" i="8"/>
  <c r="AC25" i="8"/>
  <c r="AC26" i="8"/>
  <c r="AC3" i="8"/>
  <c r="A120" i="8"/>
  <c r="Y110" i="8"/>
  <c r="W105" i="8"/>
  <c r="U111" i="8"/>
  <c r="S105" i="8"/>
  <c r="Q108" i="8"/>
  <c r="O104" i="8"/>
  <c r="M127" i="8"/>
  <c r="K108" i="8"/>
  <c r="I107" i="8"/>
  <c r="G117" i="8"/>
  <c r="E108" i="8"/>
  <c r="C111" i="8"/>
</calcChain>
</file>

<file path=xl/sharedStrings.xml><?xml version="1.0" encoding="utf-8"?>
<sst xmlns="http://schemas.openxmlformats.org/spreadsheetml/2006/main" count="107" uniqueCount="73">
  <si>
    <t>NC</t>
    <phoneticPr fontId="1" type="noConversion"/>
  </si>
  <si>
    <t>Donor</t>
    <phoneticPr fontId="1" type="noConversion"/>
  </si>
  <si>
    <t>Donor:Accept</t>
    <phoneticPr fontId="1" type="noConversion"/>
  </si>
  <si>
    <r>
      <t>V</t>
    </r>
    <r>
      <rPr>
        <b/>
        <sz val="11"/>
        <color theme="1"/>
        <rFont val="Times New Roman"/>
        <family val="1"/>
      </rPr>
      <t>γ</t>
    </r>
    <r>
      <rPr>
        <b/>
        <sz val="11"/>
        <color theme="1"/>
        <rFont val="Arial"/>
        <family val="2"/>
      </rPr>
      <t>5V</t>
    </r>
    <r>
      <rPr>
        <b/>
        <sz val="11"/>
        <color theme="1"/>
        <rFont val="Times New Roman"/>
        <family val="1"/>
      </rPr>
      <t>δ</t>
    </r>
    <r>
      <rPr>
        <b/>
        <sz val="11"/>
        <color theme="1"/>
        <rFont val="Arial"/>
        <family val="2"/>
      </rPr>
      <t>1</t>
    </r>
    <phoneticPr fontId="1" type="noConversion"/>
  </si>
  <si>
    <r>
      <t>V</t>
    </r>
    <r>
      <rPr>
        <b/>
        <sz val="11"/>
        <color theme="1"/>
        <rFont val="Times New Roman"/>
        <family val="1"/>
      </rPr>
      <t>γ</t>
    </r>
    <r>
      <rPr>
        <b/>
        <sz val="11"/>
        <color theme="1"/>
        <rFont val="Arial"/>
        <family val="2"/>
      </rPr>
      <t>5V</t>
    </r>
    <r>
      <rPr>
        <b/>
        <sz val="11"/>
        <color theme="1"/>
        <rFont val="Times New Roman"/>
        <family val="1"/>
      </rPr>
      <t>δ</t>
    </r>
    <r>
      <rPr>
        <b/>
        <sz val="11"/>
        <color theme="1"/>
        <rFont val="Arial"/>
        <family val="2"/>
      </rPr>
      <t>1 (C</t>
    </r>
    <r>
      <rPr>
        <b/>
        <sz val="11"/>
        <color theme="1"/>
        <rFont val="Times New Roman"/>
        <family val="1"/>
      </rPr>
      <t>γ</t>
    </r>
    <r>
      <rPr>
        <b/>
        <sz val="11"/>
        <color theme="1"/>
        <rFont val="Arial"/>
        <family val="2"/>
      </rPr>
      <t>2)</t>
    </r>
    <phoneticPr fontId="1" type="noConversion"/>
  </si>
  <si>
    <r>
      <t>EH V</t>
    </r>
    <r>
      <rPr>
        <b/>
        <sz val="11"/>
        <color theme="1"/>
        <rFont val="Times New Roman"/>
        <family val="1"/>
      </rPr>
      <t>γ</t>
    </r>
    <r>
      <rPr>
        <b/>
        <sz val="11"/>
        <color theme="1"/>
        <rFont val="Arial"/>
        <family val="2"/>
      </rPr>
      <t>5V</t>
    </r>
    <r>
      <rPr>
        <b/>
        <sz val="11"/>
        <color theme="1"/>
        <rFont val="Times New Roman"/>
        <family val="1"/>
      </rPr>
      <t>δ</t>
    </r>
    <r>
      <rPr>
        <b/>
        <sz val="11"/>
        <color theme="1"/>
        <rFont val="Arial"/>
        <family val="2"/>
      </rPr>
      <t>1</t>
    </r>
    <phoneticPr fontId="1" type="noConversion"/>
  </si>
  <si>
    <r>
      <t>R120Q V</t>
    </r>
    <r>
      <rPr>
        <b/>
        <sz val="11"/>
        <color theme="1"/>
        <rFont val="Times New Roman"/>
        <family val="1"/>
      </rPr>
      <t>γ</t>
    </r>
    <r>
      <rPr>
        <b/>
        <sz val="11"/>
        <color theme="1"/>
        <rFont val="Arial"/>
        <family val="2"/>
      </rPr>
      <t>5V</t>
    </r>
    <r>
      <rPr>
        <b/>
        <sz val="11"/>
        <color theme="1"/>
        <rFont val="Times New Roman"/>
        <family val="1"/>
      </rPr>
      <t>δ</t>
    </r>
    <r>
      <rPr>
        <b/>
        <sz val="11"/>
        <color theme="1"/>
        <rFont val="Arial"/>
        <family val="2"/>
      </rPr>
      <t>1</t>
    </r>
    <phoneticPr fontId="1" type="noConversion"/>
  </si>
  <si>
    <r>
      <t>V</t>
    </r>
    <r>
      <rPr>
        <b/>
        <sz val="11"/>
        <color theme="1"/>
        <rFont val="Times New Roman"/>
        <family val="1"/>
      </rPr>
      <t>γ</t>
    </r>
    <r>
      <rPr>
        <b/>
        <sz val="11"/>
        <color theme="1"/>
        <rFont val="Arial"/>
        <family val="2"/>
      </rPr>
      <t>9V</t>
    </r>
    <r>
      <rPr>
        <b/>
        <sz val="11"/>
        <color theme="1"/>
        <rFont val="Times New Roman"/>
        <family val="1"/>
      </rPr>
      <t>δ</t>
    </r>
    <r>
      <rPr>
        <b/>
        <sz val="11"/>
        <color theme="1"/>
        <rFont val="Arial"/>
        <family val="2"/>
      </rPr>
      <t>2</t>
    </r>
    <phoneticPr fontId="1" type="noConversion"/>
  </si>
  <si>
    <r>
      <t>V</t>
    </r>
    <r>
      <rPr>
        <b/>
        <sz val="11"/>
        <color theme="1"/>
        <rFont val="Times New Roman"/>
        <family val="1"/>
      </rPr>
      <t>γ</t>
    </r>
    <r>
      <rPr>
        <b/>
        <sz val="11"/>
        <color theme="1"/>
        <rFont val="Arial"/>
        <family val="2"/>
      </rPr>
      <t>4V</t>
    </r>
    <r>
      <rPr>
        <b/>
        <sz val="11"/>
        <color theme="1"/>
        <rFont val="Times New Roman"/>
        <family val="1"/>
      </rPr>
      <t>δ</t>
    </r>
    <r>
      <rPr>
        <b/>
        <sz val="11"/>
        <color theme="1"/>
        <rFont val="Arial"/>
        <family val="2"/>
      </rPr>
      <t>1</t>
    </r>
    <phoneticPr fontId="1" type="noConversion"/>
  </si>
  <si>
    <r>
      <t>V</t>
    </r>
    <r>
      <rPr>
        <b/>
        <sz val="11"/>
        <color theme="1"/>
        <rFont val="Times New Roman"/>
        <family val="1"/>
      </rPr>
      <t>γ</t>
    </r>
    <r>
      <rPr>
        <b/>
        <sz val="11"/>
        <color theme="1"/>
        <rFont val="Arial"/>
        <family val="2"/>
      </rPr>
      <t>8V</t>
    </r>
    <r>
      <rPr>
        <b/>
        <sz val="11"/>
        <color theme="1"/>
        <rFont val="Times New Roman"/>
        <family val="1"/>
      </rPr>
      <t>δ</t>
    </r>
    <r>
      <rPr>
        <b/>
        <sz val="11"/>
        <color theme="1"/>
        <rFont val="Arial"/>
        <family val="2"/>
      </rPr>
      <t>3</t>
    </r>
    <phoneticPr fontId="1" type="noConversion"/>
  </si>
  <si>
    <r>
      <t>Q120R V</t>
    </r>
    <r>
      <rPr>
        <b/>
        <sz val="11"/>
        <color theme="1"/>
        <rFont val="Times New Roman"/>
        <family val="1"/>
      </rPr>
      <t>γ</t>
    </r>
    <r>
      <rPr>
        <b/>
        <sz val="11"/>
        <color theme="1"/>
        <rFont val="Arial"/>
        <family val="2"/>
      </rPr>
      <t>3V</t>
    </r>
    <r>
      <rPr>
        <b/>
        <sz val="11"/>
        <color theme="1"/>
        <rFont val="Times New Roman"/>
        <family val="1"/>
      </rPr>
      <t>δ</t>
    </r>
    <r>
      <rPr>
        <b/>
        <sz val="11"/>
        <color theme="1"/>
        <rFont val="Arial"/>
        <family val="2"/>
      </rPr>
      <t>1</t>
    </r>
    <phoneticPr fontId="1" type="noConversion"/>
  </si>
  <si>
    <r>
      <t>V</t>
    </r>
    <r>
      <rPr>
        <b/>
        <sz val="11"/>
        <color theme="1"/>
        <rFont val="Times New Roman"/>
        <family val="1"/>
      </rPr>
      <t>γ</t>
    </r>
    <r>
      <rPr>
        <b/>
        <sz val="11"/>
        <color theme="1"/>
        <rFont val="Arial"/>
        <family val="2"/>
      </rPr>
      <t>3V</t>
    </r>
    <r>
      <rPr>
        <b/>
        <sz val="11"/>
        <color theme="1"/>
        <rFont val="Times New Roman"/>
        <family val="1"/>
      </rPr>
      <t>δ</t>
    </r>
    <r>
      <rPr>
        <b/>
        <sz val="11"/>
        <color theme="1"/>
        <rFont val="Arial"/>
        <family val="2"/>
      </rPr>
      <t>1</t>
    </r>
    <phoneticPr fontId="1" type="noConversion"/>
  </si>
  <si>
    <r>
      <t>V</t>
    </r>
    <r>
      <rPr>
        <b/>
        <sz val="11"/>
        <color theme="1"/>
        <rFont val="Times New Roman"/>
        <family val="1"/>
      </rPr>
      <t>γ</t>
    </r>
    <r>
      <rPr>
        <b/>
        <sz val="11"/>
        <color theme="1"/>
        <rFont val="Arial"/>
        <family val="2"/>
      </rPr>
      <t>2V</t>
    </r>
    <r>
      <rPr>
        <b/>
        <sz val="11"/>
        <color theme="1"/>
        <rFont val="Times New Roman"/>
        <family val="1"/>
      </rPr>
      <t>δ</t>
    </r>
    <r>
      <rPr>
        <b/>
        <sz val="11"/>
        <color theme="1"/>
        <rFont val="Arial"/>
        <family val="2"/>
      </rPr>
      <t>1</t>
    </r>
    <phoneticPr fontId="1" type="noConversion"/>
  </si>
  <si>
    <r>
      <t>V</t>
    </r>
    <r>
      <rPr>
        <b/>
        <sz val="11"/>
        <color theme="1"/>
        <rFont val="Times New Roman"/>
        <family val="1"/>
      </rPr>
      <t>γ</t>
    </r>
    <r>
      <rPr>
        <b/>
        <sz val="11"/>
        <color theme="1"/>
        <rFont val="Arial"/>
        <family val="2"/>
      </rPr>
      <t>9V</t>
    </r>
    <r>
      <rPr>
        <b/>
        <sz val="11"/>
        <color theme="1"/>
        <rFont val="Times New Roman"/>
        <family val="1"/>
      </rPr>
      <t>δ</t>
    </r>
    <r>
      <rPr>
        <b/>
        <sz val="11"/>
        <color theme="1"/>
        <rFont val="Arial"/>
        <family val="2"/>
      </rPr>
      <t>2 (C</t>
    </r>
    <r>
      <rPr>
        <b/>
        <sz val="11"/>
        <color theme="1"/>
        <rFont val="Times New Roman"/>
        <family val="1"/>
      </rPr>
      <t>γ</t>
    </r>
    <r>
      <rPr>
        <b/>
        <sz val="11"/>
        <color theme="1"/>
        <rFont val="Arial"/>
        <family val="2"/>
      </rPr>
      <t>2)</t>
    </r>
    <phoneticPr fontId="1" type="noConversion"/>
  </si>
  <si>
    <r>
      <t>DYR V</t>
    </r>
    <r>
      <rPr>
        <b/>
        <sz val="11"/>
        <color theme="1"/>
        <rFont val="Arial"/>
        <family val="1"/>
      </rPr>
      <t>γ</t>
    </r>
    <r>
      <rPr>
        <b/>
        <sz val="11"/>
        <color theme="1"/>
        <rFont val="Arial"/>
        <family val="2"/>
      </rPr>
      <t>9V</t>
    </r>
    <r>
      <rPr>
        <b/>
        <sz val="11"/>
        <color theme="1"/>
        <rFont val="Arial"/>
        <family val="1"/>
      </rPr>
      <t>δ</t>
    </r>
    <r>
      <rPr>
        <b/>
        <sz val="11"/>
        <color theme="1"/>
        <rFont val="Arial"/>
        <family val="2"/>
      </rPr>
      <t>2</t>
    </r>
    <phoneticPr fontId="1" type="noConversion"/>
  </si>
  <si>
    <t>FRET Efficiency</t>
    <phoneticPr fontId="1" type="noConversion"/>
  </si>
  <si>
    <t>NC</t>
  </si>
  <si>
    <r>
      <t>V</t>
    </r>
    <r>
      <rPr>
        <b/>
        <sz val="10"/>
        <rFont val="Arial"/>
        <family val="2"/>
      </rPr>
      <t>γ2Vδ1</t>
    </r>
  </si>
  <si>
    <r>
      <t>V</t>
    </r>
    <r>
      <rPr>
        <b/>
        <sz val="10"/>
        <rFont val="Arial"/>
        <family val="2"/>
      </rPr>
      <t>γ4Vδ1</t>
    </r>
  </si>
  <si>
    <r>
      <t>V</t>
    </r>
    <r>
      <rPr>
        <b/>
        <sz val="10"/>
        <rFont val="Arial"/>
        <family val="2"/>
      </rPr>
      <t>γ8Vδ3</t>
    </r>
  </si>
  <si>
    <r>
      <t>V</t>
    </r>
    <r>
      <rPr>
        <b/>
        <sz val="10"/>
        <rFont val="Arial"/>
        <family val="2"/>
      </rPr>
      <t>γ3Vδ1</t>
    </r>
  </si>
  <si>
    <r>
      <t>Q120R V</t>
    </r>
    <r>
      <rPr>
        <b/>
        <sz val="10"/>
        <rFont val="Arial"/>
        <family val="2"/>
      </rPr>
      <t>γ3Vδ1</t>
    </r>
  </si>
  <si>
    <r>
      <t>V</t>
    </r>
    <r>
      <rPr>
        <b/>
        <sz val="10"/>
        <rFont val="Arial"/>
        <family val="2"/>
      </rPr>
      <t>γ5Vδ1</t>
    </r>
  </si>
  <si>
    <r>
      <t>V</t>
    </r>
    <r>
      <rPr>
        <b/>
        <sz val="10"/>
        <rFont val="Arial"/>
        <family val="2"/>
      </rPr>
      <t>γ5Vδ1 (Cγ2)</t>
    </r>
  </si>
  <si>
    <r>
      <t>EH V</t>
    </r>
    <r>
      <rPr>
        <b/>
        <sz val="10"/>
        <rFont val="Arial"/>
        <family val="2"/>
      </rPr>
      <t>γ5Vδ1</t>
    </r>
  </si>
  <si>
    <r>
      <t>R120Q V</t>
    </r>
    <r>
      <rPr>
        <b/>
        <sz val="10"/>
        <rFont val="Arial"/>
        <family val="2"/>
      </rPr>
      <t>γ5Vδ1</t>
    </r>
  </si>
  <si>
    <r>
      <t>V</t>
    </r>
    <r>
      <rPr>
        <b/>
        <sz val="10"/>
        <rFont val="Arial"/>
        <family val="2"/>
      </rPr>
      <t>γ9Vδ2</t>
    </r>
  </si>
  <si>
    <r>
      <t>V</t>
    </r>
    <r>
      <rPr>
        <b/>
        <sz val="10"/>
        <rFont val="Arial"/>
        <family val="2"/>
      </rPr>
      <t>γ9Vδ2 (Cγ2)</t>
    </r>
  </si>
  <si>
    <r>
      <t>DYR V</t>
    </r>
    <r>
      <rPr>
        <b/>
        <sz val="10"/>
        <rFont val="Arial"/>
        <family val="2"/>
      </rPr>
      <t>γ9Vδ2</t>
    </r>
  </si>
  <si>
    <t>K562.parental + Jurkat.WT Vγ9Vδ2</t>
    <phoneticPr fontId="1" type="noConversion"/>
  </si>
  <si>
    <t>K562.BTN2A1/3A1 + Jurkat.WT Vγ9Vδ2</t>
    <phoneticPr fontId="1" type="noConversion"/>
  </si>
  <si>
    <t>K562.parental + Jurkat.TMα Vγ9Vδ2</t>
    <phoneticPr fontId="1" type="noConversion"/>
  </si>
  <si>
    <t>K562.BTN2A1/3A1 + Jurkat.TMα Vγ9Vδ2</t>
    <phoneticPr fontId="1" type="noConversion"/>
  </si>
  <si>
    <t>K562.parental + Jurkat.AAA Vγ9Vδ2</t>
    <phoneticPr fontId="1" type="noConversion"/>
  </si>
  <si>
    <t>K562.BTN2A1/3A1 + Jurkat.AAA Vγ9Vδ2</t>
    <phoneticPr fontId="1" type="noConversion"/>
  </si>
  <si>
    <t>Jurkat.WT Vγ9Vδ2 + ALOD4</t>
    <phoneticPr fontId="1" type="noConversion"/>
  </si>
  <si>
    <t>Jurkat.WT Vγ9Vδ2 + ALOD4-mut</t>
    <phoneticPr fontId="1" type="noConversion"/>
  </si>
  <si>
    <t>Jurkat.WT Vγ5Vδ1 + ALOD4</t>
    <phoneticPr fontId="1" type="noConversion"/>
  </si>
  <si>
    <t>Jurkat.WT Vγ5Vδ1 + ALOD4-mut</t>
    <phoneticPr fontId="1" type="noConversion"/>
  </si>
  <si>
    <t>WT Vγ9Vδ2</t>
    <phoneticPr fontId="1" type="noConversion"/>
  </si>
  <si>
    <t>AAA Vγ9Vδ2</t>
    <phoneticPr fontId="1" type="noConversion"/>
  </si>
  <si>
    <t>Tma Vγ9Vδ2</t>
    <phoneticPr fontId="1" type="noConversion"/>
  </si>
  <si>
    <t>Vγ9Vδ2 (Cγ1)</t>
  </si>
  <si>
    <t>Vγ5Vδ1 (Cγ1)</t>
  </si>
  <si>
    <t>Vγ5Vδ1 (Cγ2)</t>
  </si>
  <si>
    <t>CD1d tetramer+ cells (% of CD3+ cells)</t>
    <phoneticPr fontId="1" type="noConversion"/>
  </si>
  <si>
    <t>CD69+ cells (% of CD3+ cells)</t>
    <phoneticPr fontId="1" type="noConversion"/>
  </si>
  <si>
    <t>BTN2A1 tetramer+ cells (% of CD3+ cells)</t>
  </si>
  <si>
    <t>Vγ9Vδ2 (Cγ2)</t>
  </si>
  <si>
    <r>
      <t>K562.parental + Jurkat.WT Vγ</t>
    </r>
    <r>
      <rPr>
        <sz val="10"/>
        <rFont val="Microsoft YaHei UI"/>
        <family val="2"/>
        <charset val="134"/>
      </rPr>
      <t>5</t>
    </r>
    <r>
      <rPr>
        <sz val="10"/>
        <rFont val="Arial"/>
        <family val="2"/>
      </rPr>
      <t>Vδ</t>
    </r>
    <r>
      <rPr>
        <sz val="10"/>
        <rFont val="Microsoft YaHei UI"/>
        <family val="2"/>
        <charset val="134"/>
      </rPr>
      <t>1 (Cγ1)</t>
    </r>
    <phoneticPr fontId="1" type="noConversion"/>
  </si>
  <si>
    <t>K562.CD1d  + Jurkat.WT Vγ5Vδ1 (Cγ1)</t>
    <phoneticPr fontId="1" type="noConversion"/>
  </si>
  <si>
    <r>
      <t>K562.parental + Jurkat.WT Vγ5Vδ1 (Cγ</t>
    </r>
    <r>
      <rPr>
        <sz val="10"/>
        <rFont val="Microsoft YaHei UI"/>
        <family val="2"/>
        <charset val="134"/>
      </rPr>
      <t>2</t>
    </r>
    <r>
      <rPr>
        <sz val="10"/>
        <rFont val="Arial"/>
        <family val="2"/>
      </rPr>
      <t>)</t>
    </r>
    <phoneticPr fontId="1" type="noConversion"/>
  </si>
  <si>
    <t>K562.CD1d + Jurkat.WT Vγ5Vδ1 (Cγ2)</t>
    <phoneticPr fontId="1" type="noConversion"/>
  </si>
  <si>
    <r>
      <t>K562.parental + Jurkat.WT Vγ9Vδ</t>
    </r>
    <r>
      <rPr>
        <sz val="10"/>
        <rFont val="Microsoft YaHei UI"/>
        <family val="2"/>
        <charset val="134"/>
      </rPr>
      <t>2</t>
    </r>
    <r>
      <rPr>
        <sz val="10"/>
        <rFont val="Arial"/>
        <family val="2"/>
      </rPr>
      <t xml:space="preserve"> (Cγ1)</t>
    </r>
    <phoneticPr fontId="1" type="noConversion"/>
  </si>
  <si>
    <t>K562.BTN2A1/3A1 + Jurkat.WT Vγ9Vδ2 (Cγ1)</t>
    <phoneticPr fontId="1" type="noConversion"/>
  </si>
  <si>
    <r>
      <t>K562.parental + Jurkat.WT Vγ9Vδ2 (Cγ</t>
    </r>
    <r>
      <rPr>
        <sz val="10"/>
        <rFont val="Microsoft YaHei UI"/>
        <family val="2"/>
        <charset val="134"/>
      </rPr>
      <t>2</t>
    </r>
    <r>
      <rPr>
        <sz val="10"/>
        <rFont val="Arial"/>
        <family val="2"/>
      </rPr>
      <t>)</t>
    </r>
    <phoneticPr fontId="1" type="noConversion"/>
  </si>
  <si>
    <r>
      <t>K562.BTN2A1/3A1 + Jurkat.WT Vγ9Vδ2 (Cγ</t>
    </r>
    <r>
      <rPr>
        <sz val="10"/>
        <rFont val="Microsoft YaHei UI"/>
        <family val="2"/>
        <charset val="134"/>
      </rPr>
      <t>2</t>
    </r>
    <r>
      <rPr>
        <sz val="10"/>
        <rFont val="Arial"/>
        <family val="2"/>
      </rPr>
      <t>)</t>
    </r>
    <phoneticPr fontId="1" type="noConversion"/>
  </si>
  <si>
    <t>R120Q</t>
    <phoneticPr fontId="1" type="noConversion"/>
  </si>
  <si>
    <t>EH</t>
    <phoneticPr fontId="1" type="noConversion"/>
  </si>
  <si>
    <t>WT</t>
    <phoneticPr fontId="1" type="noConversion"/>
  </si>
  <si>
    <t>24h</t>
    <phoneticPr fontId="1" type="noConversion"/>
  </si>
  <si>
    <t>EH alone</t>
    <phoneticPr fontId="1" type="noConversion"/>
  </si>
  <si>
    <t>R120Q alone</t>
    <phoneticPr fontId="1" type="noConversion"/>
  </si>
  <si>
    <t>CD3+ cells (% of total cells)</t>
    <phoneticPr fontId="1" type="noConversion"/>
  </si>
  <si>
    <t>γδ TCR-flag+ cells (% of total cells)</t>
    <phoneticPr fontId="1" type="noConversion"/>
  </si>
  <si>
    <t>WT alone</t>
  </si>
  <si>
    <t>WT+anti-CD3/CD28</t>
    <phoneticPr fontId="1" type="noConversion"/>
  </si>
  <si>
    <t>EH+anti-CD3/CD28</t>
    <phoneticPr fontId="1" type="noConversion"/>
  </si>
  <si>
    <t>R120Q+anti-CD3/CD28</t>
    <phoneticPr fontId="1" type="noConversion"/>
  </si>
  <si>
    <t>%CD69+ cells (fold relative to control)</t>
    <phoneticPr fontId="1" type="noConversion"/>
  </si>
  <si>
    <t xml:space="preserve">Jurkat.WT Vγ9Vδ2 </t>
    <phoneticPr fontId="1" type="noConversion"/>
  </si>
  <si>
    <t xml:space="preserve">Jurkat.WT Vγ5Vδ1 </t>
    <phoneticPr fontId="1" type="noConversion"/>
  </si>
  <si>
    <t>cholesterol (ng/ml)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</si>
</sst>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4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Arial"/>
      <family val="2"/>
    </font>
    <font>
      <b/>
      <sz val="11"/>
      <color theme="1"/>
      <name val="等线"/>
      <family val="2"/>
      <scheme val="minor"/>
    </font>
    <font>
      <b/>
      <sz val="11"/>
      <color theme="1"/>
      <name val="Arial"/>
      <family val="1"/>
    </font>
    <font>
      <sz val="10"/>
      <name val="Arial"/>
      <family val="2"/>
    </font>
    <font>
      <b/>
      <sz val="10"/>
      <name val="Arial"/>
      <family val="2"/>
    </font>
    <font>
      <sz val="10"/>
      <name val="Microsoft YaHei UI"/>
      <family val="2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0" fillId="0" borderId="6" xfId="0" applyBorder="1"/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/>
    <xf numFmtId="0" fontId="8" fillId="0" borderId="8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8" xfId="0" applyBorder="1"/>
    <xf numFmtId="0" fontId="0" fillId="0" borderId="7" xfId="0" applyBorder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D9AB4-432F-4BA4-9400-EEDCF7B3C087}">
  <dimension ref="B1:Z16"/>
  <sheetViews>
    <sheetView zoomScale="132" workbookViewId="0">
      <selection activeCell="Q21" sqref="Q21"/>
    </sheetView>
  </sheetViews>
  <sheetFormatPr baseColWidth="10" defaultColWidth="8.83203125" defaultRowHeight="15"/>
  <cols>
    <col min="1" max="1" width="33" customWidth="1"/>
    <col min="2" max="2" width="35.6640625" customWidth="1"/>
  </cols>
  <sheetData>
    <row r="1" spans="2:26">
      <c r="C1" s="23" t="s">
        <v>42</v>
      </c>
      <c r="D1" s="24"/>
      <c r="E1" s="25"/>
      <c r="F1" s="23" t="s">
        <v>43</v>
      </c>
      <c r="G1" s="24"/>
      <c r="H1" s="25"/>
      <c r="I1" s="23" t="s">
        <v>44</v>
      </c>
      <c r="J1" s="24"/>
      <c r="K1" s="25"/>
    </row>
    <row r="2" spans="2:26" ht="16" thickBot="1">
      <c r="B2" s="7" t="s">
        <v>45</v>
      </c>
      <c r="C2" s="8">
        <v>2.54</v>
      </c>
      <c r="D2" s="9">
        <v>1.24</v>
      </c>
      <c r="E2" s="10">
        <v>2.0499999999999998</v>
      </c>
      <c r="F2" s="8">
        <v>24.2</v>
      </c>
      <c r="G2" s="9">
        <v>24.6</v>
      </c>
      <c r="H2" s="10">
        <v>26.1</v>
      </c>
      <c r="I2" s="8">
        <v>50.9</v>
      </c>
      <c r="J2" s="9">
        <v>50.2</v>
      </c>
      <c r="K2" s="10">
        <v>53.8</v>
      </c>
    </row>
    <row r="3" spans="2:26">
      <c r="B3" s="7"/>
    </row>
    <row r="4" spans="2:26" ht="16" thickBot="1"/>
    <row r="5" spans="2:26">
      <c r="C5" s="23" t="s">
        <v>43</v>
      </c>
      <c r="D5" s="24"/>
      <c r="E5" s="25"/>
      <c r="F5" s="23" t="s">
        <v>42</v>
      </c>
      <c r="G5" s="24"/>
      <c r="H5" s="25"/>
      <c r="I5" s="23" t="s">
        <v>48</v>
      </c>
      <c r="J5" s="24"/>
      <c r="K5" s="25"/>
    </row>
    <row r="6" spans="2:26" ht="16" thickBot="1">
      <c r="B6" s="7" t="s">
        <v>47</v>
      </c>
      <c r="C6" s="8">
        <v>3.38</v>
      </c>
      <c r="D6" s="9">
        <v>3.13</v>
      </c>
      <c r="E6" s="10">
        <v>3.48</v>
      </c>
      <c r="F6" s="8">
        <v>25.4</v>
      </c>
      <c r="G6" s="9">
        <v>24.6</v>
      </c>
      <c r="H6" s="10">
        <v>26</v>
      </c>
      <c r="I6" s="8">
        <v>46.4</v>
      </c>
      <c r="J6" s="9">
        <v>46.8</v>
      </c>
      <c r="K6" s="10">
        <v>45.6</v>
      </c>
    </row>
    <row r="11" spans="2:26" ht="16" thickBot="1"/>
    <row r="12" spans="2:26">
      <c r="C12" s="23" t="s">
        <v>49</v>
      </c>
      <c r="D12" s="24"/>
      <c r="E12" s="24"/>
      <c r="F12" s="24"/>
      <c r="G12" s="24"/>
      <c r="H12" s="25"/>
      <c r="I12" s="23" t="s">
        <v>50</v>
      </c>
      <c r="J12" s="24"/>
      <c r="K12" s="24"/>
      <c r="L12" s="24"/>
      <c r="M12" s="24"/>
      <c r="N12" s="25"/>
      <c r="O12" s="23" t="s">
        <v>51</v>
      </c>
      <c r="P12" s="24"/>
      <c r="Q12" s="24"/>
      <c r="R12" s="24"/>
      <c r="S12" s="24"/>
      <c r="T12" s="25"/>
      <c r="U12" s="23" t="s">
        <v>52</v>
      </c>
      <c r="V12" s="24"/>
      <c r="W12" s="24"/>
      <c r="X12" s="24"/>
      <c r="Y12" s="24"/>
      <c r="Z12" s="25"/>
    </row>
    <row r="13" spans="2:26" ht="16" thickBot="1">
      <c r="B13" s="5" t="s">
        <v>46</v>
      </c>
      <c r="C13" s="8">
        <v>2.2999999999999998</v>
      </c>
      <c r="D13" s="9">
        <v>3.18</v>
      </c>
      <c r="E13" s="9">
        <v>2.63</v>
      </c>
      <c r="F13" s="9">
        <v>3.25</v>
      </c>
      <c r="G13" s="9">
        <v>3.55</v>
      </c>
      <c r="H13" s="10">
        <v>2.79</v>
      </c>
      <c r="I13" s="8">
        <v>32.4</v>
      </c>
      <c r="J13" s="9">
        <v>33.799999999999997</v>
      </c>
      <c r="K13" s="9">
        <v>33.200000000000003</v>
      </c>
      <c r="L13" s="9">
        <v>31.3</v>
      </c>
      <c r="M13" s="9">
        <v>32.1</v>
      </c>
      <c r="N13" s="10">
        <v>32.6</v>
      </c>
      <c r="O13" s="8">
        <v>0.98</v>
      </c>
      <c r="P13" s="9">
        <v>0.91</v>
      </c>
      <c r="Q13" s="9">
        <v>1.0900000000000001</v>
      </c>
      <c r="R13" s="9">
        <v>1.5</v>
      </c>
      <c r="S13" s="9">
        <v>1.26</v>
      </c>
      <c r="T13" s="10">
        <v>1.36</v>
      </c>
      <c r="U13" s="8">
        <v>23.6</v>
      </c>
      <c r="V13" s="9">
        <v>23</v>
      </c>
      <c r="W13" s="9">
        <v>23.7</v>
      </c>
      <c r="X13" s="9">
        <v>16.100000000000001</v>
      </c>
      <c r="Y13" s="9">
        <v>18.7</v>
      </c>
      <c r="Z13" s="10">
        <v>18.8</v>
      </c>
    </row>
    <row r="14" spans="2:26" ht="16" thickBot="1"/>
    <row r="15" spans="2:26">
      <c r="C15" s="23" t="s">
        <v>53</v>
      </c>
      <c r="D15" s="24"/>
      <c r="E15" s="24"/>
      <c r="F15" s="24"/>
      <c r="G15" s="24"/>
      <c r="H15" s="25"/>
      <c r="I15" s="23" t="s">
        <v>54</v>
      </c>
      <c r="J15" s="24"/>
      <c r="K15" s="24"/>
      <c r="L15" s="24"/>
      <c r="M15" s="24"/>
      <c r="N15" s="25"/>
      <c r="O15" s="23" t="s">
        <v>55</v>
      </c>
      <c r="P15" s="24"/>
      <c r="Q15" s="24"/>
      <c r="R15" s="24"/>
      <c r="S15" s="24"/>
      <c r="T15" s="25"/>
      <c r="U15" s="23" t="s">
        <v>56</v>
      </c>
      <c r="V15" s="24"/>
      <c r="W15" s="24"/>
      <c r="X15" s="24"/>
      <c r="Y15" s="24"/>
      <c r="Z15" s="25"/>
    </row>
    <row r="16" spans="2:26" ht="16" thickBot="1">
      <c r="B16" s="5" t="s">
        <v>46</v>
      </c>
      <c r="C16" s="8">
        <v>3.6</v>
      </c>
      <c r="D16" s="9">
        <v>4.7300000000000004</v>
      </c>
      <c r="E16" s="9">
        <v>4.2300000000000004</v>
      </c>
      <c r="F16" s="9"/>
      <c r="G16" s="9"/>
      <c r="H16" s="10"/>
      <c r="I16" s="8">
        <v>55.6</v>
      </c>
      <c r="J16" s="9">
        <v>56.7</v>
      </c>
      <c r="K16" s="9">
        <v>55.4</v>
      </c>
      <c r="L16" s="9"/>
      <c r="M16" s="9"/>
      <c r="N16" s="10"/>
      <c r="O16" s="8">
        <v>4.01</v>
      </c>
      <c r="P16" s="9">
        <v>6.45</v>
      </c>
      <c r="Q16" s="9">
        <v>3.91</v>
      </c>
      <c r="R16" s="9">
        <v>3.83</v>
      </c>
      <c r="S16" s="9">
        <v>4.67</v>
      </c>
      <c r="T16" s="10">
        <v>3.45</v>
      </c>
      <c r="U16" s="8">
        <v>40.4</v>
      </c>
      <c r="V16" s="9">
        <v>40.200000000000003</v>
      </c>
      <c r="W16" s="9">
        <v>39.4</v>
      </c>
      <c r="X16" s="9">
        <v>40.1</v>
      </c>
      <c r="Y16" s="9">
        <v>38.200000000000003</v>
      </c>
      <c r="Z16" s="10">
        <v>35.700000000000003</v>
      </c>
    </row>
  </sheetData>
  <mergeCells count="14">
    <mergeCell ref="C12:H12"/>
    <mergeCell ref="I12:N12"/>
    <mergeCell ref="O12:T12"/>
    <mergeCell ref="U12:Z12"/>
    <mergeCell ref="C15:H15"/>
    <mergeCell ref="I15:N15"/>
    <mergeCell ref="O15:T15"/>
    <mergeCell ref="U15:Z15"/>
    <mergeCell ref="C1:E1"/>
    <mergeCell ref="F1:H1"/>
    <mergeCell ref="I1:K1"/>
    <mergeCell ref="C5:E5"/>
    <mergeCell ref="F5:H5"/>
    <mergeCell ref="I5:K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7011C-35ED-4A51-B36D-6976EFDA96ED}">
  <dimension ref="A1:AR35"/>
  <sheetViews>
    <sheetView topLeftCell="H16" zoomScale="125" zoomScaleNormal="70" workbookViewId="0">
      <selection activeCell="R28" sqref="R28"/>
    </sheetView>
  </sheetViews>
  <sheetFormatPr baseColWidth="10" defaultColWidth="8.83203125" defaultRowHeight="15"/>
  <cols>
    <col min="1" max="1" width="34.1640625" customWidth="1"/>
    <col min="2" max="5" width="8.83203125" customWidth="1"/>
    <col min="8" max="8" width="9" customWidth="1"/>
    <col min="9" max="9" width="12.5" customWidth="1"/>
    <col min="10" max="10" width="11.6640625" customWidth="1"/>
    <col min="11" max="11" width="9.33203125" customWidth="1"/>
    <col min="12" max="12" width="10.33203125" customWidth="1"/>
    <col min="13" max="13" width="15" customWidth="1"/>
    <col min="14" max="14" width="10.83203125" bestFit="1" customWidth="1"/>
    <col min="15" max="16" width="11.6640625" bestFit="1" customWidth="1"/>
    <col min="17" max="17" width="8.83203125" customWidth="1"/>
    <col min="18" max="18" width="14.6640625" customWidth="1"/>
    <col min="19" max="19" width="14.1640625" customWidth="1"/>
    <col min="20" max="20" width="15.83203125" customWidth="1"/>
    <col min="21" max="21" width="11.6640625" customWidth="1"/>
  </cols>
  <sheetData>
    <row r="1" spans="1:44">
      <c r="A1" s="5" t="s">
        <v>29</v>
      </c>
      <c r="B1" s="5"/>
      <c r="C1" s="5"/>
      <c r="D1" s="5"/>
      <c r="E1" s="5"/>
      <c r="F1" s="5"/>
      <c r="G1" s="5"/>
      <c r="L1" s="5"/>
      <c r="M1" s="5"/>
      <c r="N1" s="5"/>
      <c r="O1" s="23" t="s">
        <v>29</v>
      </c>
      <c r="P1" s="24"/>
      <c r="Q1" s="25"/>
      <c r="R1" s="23" t="s">
        <v>30</v>
      </c>
      <c r="S1" s="24"/>
      <c r="T1" s="25"/>
      <c r="U1" s="23" t="s">
        <v>31</v>
      </c>
      <c r="V1" s="24"/>
      <c r="W1" s="24"/>
      <c r="X1" s="24"/>
      <c r="Y1" s="24"/>
      <c r="Z1" s="25"/>
      <c r="AA1" s="23" t="s">
        <v>32</v>
      </c>
      <c r="AB1" s="24"/>
      <c r="AC1" s="24"/>
      <c r="AD1" s="24"/>
      <c r="AE1" s="24"/>
      <c r="AF1" s="25"/>
      <c r="AG1" s="23" t="s">
        <v>33</v>
      </c>
      <c r="AH1" s="24"/>
      <c r="AI1" s="24"/>
      <c r="AJ1" s="24"/>
      <c r="AK1" s="24"/>
      <c r="AL1" s="25"/>
      <c r="AM1" s="23" t="s">
        <v>34</v>
      </c>
      <c r="AN1" s="24"/>
      <c r="AO1" s="24"/>
      <c r="AP1" s="24"/>
      <c r="AQ1" s="24"/>
      <c r="AR1" s="25"/>
    </row>
    <row r="2" spans="1:44" ht="16" thickBot="1">
      <c r="A2" s="5" t="s">
        <v>46</v>
      </c>
      <c r="B2" s="5"/>
      <c r="C2" s="5"/>
      <c r="D2" s="5"/>
      <c r="E2" s="5"/>
      <c r="F2" s="5"/>
      <c r="G2" s="5"/>
      <c r="K2" s="5"/>
      <c r="L2" s="5"/>
      <c r="M2" s="5"/>
      <c r="N2" s="5"/>
      <c r="O2" s="8">
        <v>3.83</v>
      </c>
      <c r="P2" s="9">
        <v>4.1100000000000003</v>
      </c>
      <c r="Q2" s="10">
        <v>4.07</v>
      </c>
      <c r="R2" s="8">
        <v>56.1</v>
      </c>
      <c r="S2" s="9">
        <v>56</v>
      </c>
      <c r="T2" s="10">
        <v>55.2</v>
      </c>
      <c r="U2" s="8">
        <v>5.48</v>
      </c>
      <c r="V2" s="9">
        <v>7.44</v>
      </c>
      <c r="W2" s="9">
        <v>5.62</v>
      </c>
      <c r="X2" s="9">
        <v>5.96</v>
      </c>
      <c r="Y2" s="9">
        <v>6.49</v>
      </c>
      <c r="Z2" s="10">
        <v>5.94</v>
      </c>
      <c r="AA2" s="8">
        <v>66</v>
      </c>
      <c r="AB2" s="9">
        <v>66.599999999999994</v>
      </c>
      <c r="AC2" s="9">
        <v>67.3</v>
      </c>
      <c r="AD2" s="9">
        <v>69.099999999999994</v>
      </c>
      <c r="AE2" s="9">
        <v>66.7</v>
      </c>
      <c r="AF2" s="10">
        <v>65.7</v>
      </c>
      <c r="AG2" s="8">
        <v>7.55</v>
      </c>
      <c r="AH2" s="9">
        <v>6.84</v>
      </c>
      <c r="AI2" s="9">
        <v>6.31</v>
      </c>
      <c r="AJ2" s="9">
        <v>5.95</v>
      </c>
      <c r="AK2" s="9">
        <v>6.11</v>
      </c>
      <c r="AL2" s="10">
        <v>3.76</v>
      </c>
      <c r="AM2" s="8">
        <v>42.7</v>
      </c>
      <c r="AN2" s="9">
        <v>43.2</v>
      </c>
      <c r="AO2" s="9">
        <v>42.9</v>
      </c>
      <c r="AP2" s="9">
        <v>40.6</v>
      </c>
      <c r="AQ2" s="9">
        <v>42.4</v>
      </c>
      <c r="AR2" s="11"/>
    </row>
    <row r="8" spans="1:44" ht="16" thickBot="1"/>
    <row r="9" spans="1:44">
      <c r="B9" s="26" t="s">
        <v>70</v>
      </c>
      <c r="C9" s="27"/>
      <c r="D9" s="27"/>
      <c r="E9" s="28"/>
      <c r="F9" s="26" t="s">
        <v>35</v>
      </c>
      <c r="G9" s="27"/>
      <c r="H9" s="27"/>
      <c r="I9" s="28"/>
      <c r="J9" s="26" t="s">
        <v>36</v>
      </c>
      <c r="K9" s="27"/>
      <c r="L9" s="27"/>
      <c r="M9" s="28"/>
      <c r="N9" s="26" t="s">
        <v>71</v>
      </c>
      <c r="O9" s="27"/>
      <c r="P9" s="27"/>
      <c r="Q9" s="28"/>
      <c r="R9" s="26" t="s">
        <v>37</v>
      </c>
      <c r="S9" s="27"/>
      <c r="T9" s="27"/>
      <c r="U9" s="28"/>
      <c r="V9" s="26" t="s">
        <v>38</v>
      </c>
      <c r="W9" s="27"/>
      <c r="X9" s="27"/>
      <c r="Y9" s="28"/>
    </row>
    <row r="10" spans="1:44" ht="16" thickBot="1">
      <c r="A10" s="5" t="s">
        <v>46</v>
      </c>
      <c r="B10" s="8">
        <v>5.8</v>
      </c>
      <c r="C10" s="9">
        <v>5.69</v>
      </c>
      <c r="D10" s="9">
        <v>5.29</v>
      </c>
      <c r="E10" s="10">
        <v>6.12</v>
      </c>
      <c r="F10" s="8">
        <v>68.5</v>
      </c>
      <c r="G10" s="9">
        <v>69.2</v>
      </c>
      <c r="H10" s="9">
        <v>69.099999999999994</v>
      </c>
      <c r="I10" s="10">
        <v>68.5</v>
      </c>
      <c r="J10" s="8">
        <v>5.57</v>
      </c>
      <c r="K10" s="9">
        <v>5.2</v>
      </c>
      <c r="L10" s="9">
        <v>5.86</v>
      </c>
      <c r="M10" s="10">
        <v>5.91</v>
      </c>
      <c r="N10" s="8">
        <v>5.86</v>
      </c>
      <c r="O10" s="9">
        <v>5.96</v>
      </c>
      <c r="P10" s="9">
        <v>5.91</v>
      </c>
      <c r="Q10" s="10">
        <v>6.73</v>
      </c>
      <c r="R10" s="8">
        <v>48.7</v>
      </c>
      <c r="S10" s="9">
        <v>48</v>
      </c>
      <c r="T10" s="9">
        <v>48.1</v>
      </c>
      <c r="U10" s="10">
        <v>50.1</v>
      </c>
      <c r="V10" s="8">
        <v>7.07</v>
      </c>
      <c r="W10" s="9">
        <v>6.44</v>
      </c>
      <c r="X10" s="9">
        <v>6.75</v>
      </c>
      <c r="Y10" s="10">
        <v>7.31</v>
      </c>
    </row>
    <row r="16" spans="1:44">
      <c r="F16" s="5"/>
      <c r="G16" s="5"/>
      <c r="H16" s="5"/>
    </row>
    <row r="27" spans="14:16" ht="16" thickBot="1"/>
    <row r="28" spans="14:16">
      <c r="N28" s="26" t="s">
        <v>72</v>
      </c>
      <c r="O28" s="27"/>
      <c r="P28" s="28"/>
    </row>
    <row r="29" spans="14:16">
      <c r="N29" s="12" t="s">
        <v>39</v>
      </c>
      <c r="O29" s="6" t="s">
        <v>41</v>
      </c>
      <c r="P29" s="13" t="s">
        <v>40</v>
      </c>
    </row>
    <row r="30" spans="14:16">
      <c r="N30" s="14">
        <v>6933.5569999999998</v>
      </c>
      <c r="O30" s="5">
        <v>5327.8680000000004</v>
      </c>
      <c r="P30" s="15">
        <v>8338.15</v>
      </c>
    </row>
    <row r="31" spans="14:16">
      <c r="N31" s="14">
        <v>6770.9269999999997</v>
      </c>
      <c r="O31" s="5">
        <v>5274.558</v>
      </c>
      <c r="P31" s="15">
        <v>8470.0079999999998</v>
      </c>
    </row>
    <row r="32" spans="14:16">
      <c r="N32" s="14">
        <v>7078.1859999999997</v>
      </c>
      <c r="O32" s="5">
        <v>5581.0789999999997</v>
      </c>
      <c r="P32" s="15">
        <v>8911.7849999999999</v>
      </c>
    </row>
    <row r="33" spans="14:16">
      <c r="N33" s="14">
        <v>6538.6760000000004</v>
      </c>
      <c r="O33" s="5">
        <v>5142.2969999999996</v>
      </c>
      <c r="P33" s="15">
        <v>8260.7060000000001</v>
      </c>
    </row>
    <row r="34" spans="14:16">
      <c r="N34" s="14">
        <v>6599.6779999999999</v>
      </c>
      <c r="O34" s="5">
        <v>5326.52</v>
      </c>
      <c r="P34" s="15">
        <v>8494.2070000000003</v>
      </c>
    </row>
    <row r="35" spans="14:16" ht="16" thickBot="1">
      <c r="N35" s="8">
        <v>7031.0360000000001</v>
      </c>
      <c r="O35" s="9">
        <v>5572.7</v>
      </c>
      <c r="P35" s="10">
        <v>8850.1650000000009</v>
      </c>
    </row>
  </sheetData>
  <mergeCells count="13">
    <mergeCell ref="N28:P28"/>
    <mergeCell ref="B9:E9"/>
    <mergeCell ref="N9:Q9"/>
    <mergeCell ref="F9:I9"/>
    <mergeCell ref="J9:M9"/>
    <mergeCell ref="R9:U9"/>
    <mergeCell ref="V9:Y9"/>
    <mergeCell ref="AM1:AR1"/>
    <mergeCell ref="O1:Q1"/>
    <mergeCell ref="R1:T1"/>
    <mergeCell ref="U1:Z1"/>
    <mergeCell ref="AA1:AF1"/>
    <mergeCell ref="AG1:AL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3287-77FA-FE48-9EE8-42CFD2E19348}">
  <dimension ref="A1:AO150"/>
  <sheetViews>
    <sheetView topLeftCell="Y1" zoomScale="91" zoomScaleNormal="60" workbookViewId="0">
      <selection activeCell="U1" sqref="U1:V1"/>
    </sheetView>
  </sheetViews>
  <sheetFormatPr baseColWidth="10" defaultColWidth="10.6640625" defaultRowHeight="15"/>
  <cols>
    <col min="1" max="2" width="8.83203125" style="1"/>
    <col min="11" max="11" width="14.83203125" bestFit="1" customWidth="1"/>
    <col min="13" max="13" width="11.33203125" bestFit="1" customWidth="1"/>
    <col min="15" max="15" width="10.6640625" style="1"/>
    <col min="17" max="17" width="11.6640625" style="1" bestFit="1" customWidth="1"/>
    <col min="18" max="18" width="8.83203125" style="1"/>
    <col min="19" max="19" width="14.83203125" bestFit="1" customWidth="1"/>
    <col min="23" max="23" width="10.83203125" style="1"/>
    <col min="25" max="25" width="14.5" bestFit="1" customWidth="1"/>
  </cols>
  <sheetData>
    <row r="1" spans="1:41" s="4" customFormat="1">
      <c r="A1" s="29" t="s">
        <v>0</v>
      </c>
      <c r="B1" s="29"/>
      <c r="C1" s="29" t="s">
        <v>12</v>
      </c>
      <c r="D1" s="29"/>
      <c r="E1" s="29" t="s">
        <v>8</v>
      </c>
      <c r="F1" s="29"/>
      <c r="G1" s="29" t="s">
        <v>9</v>
      </c>
      <c r="H1" s="29"/>
      <c r="I1" s="29" t="s">
        <v>11</v>
      </c>
      <c r="J1" s="29"/>
      <c r="K1" s="29" t="s">
        <v>10</v>
      </c>
      <c r="L1" s="29"/>
      <c r="M1" s="29" t="s">
        <v>3</v>
      </c>
      <c r="N1" s="29"/>
      <c r="O1" s="29" t="s">
        <v>4</v>
      </c>
      <c r="P1" s="29"/>
      <c r="Q1" s="29" t="s">
        <v>5</v>
      </c>
      <c r="R1" s="29"/>
      <c r="S1" s="29" t="s">
        <v>6</v>
      </c>
      <c r="T1" s="29"/>
      <c r="U1" s="29" t="s">
        <v>7</v>
      </c>
      <c r="V1" s="29"/>
      <c r="W1" s="29" t="s">
        <v>13</v>
      </c>
      <c r="X1" s="29"/>
      <c r="Y1" s="29" t="s">
        <v>14</v>
      </c>
      <c r="Z1" s="29"/>
      <c r="AA1" s="29"/>
      <c r="AB1" s="29"/>
      <c r="AC1" s="29" t="s">
        <v>15</v>
      </c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</row>
    <row r="2" spans="1:41">
      <c r="A2" s="2" t="s">
        <v>1</v>
      </c>
      <c r="B2" s="2" t="s">
        <v>2</v>
      </c>
      <c r="C2" s="2" t="s">
        <v>1</v>
      </c>
      <c r="D2" s="2" t="s">
        <v>2</v>
      </c>
      <c r="E2" s="2" t="s">
        <v>1</v>
      </c>
      <c r="F2" s="2" t="s">
        <v>2</v>
      </c>
      <c r="G2" s="2" t="s">
        <v>1</v>
      </c>
      <c r="H2" s="2" t="s">
        <v>2</v>
      </c>
      <c r="I2" s="2" t="s">
        <v>1</v>
      </c>
      <c r="J2" s="2" t="s">
        <v>2</v>
      </c>
      <c r="K2" s="2" t="s">
        <v>1</v>
      </c>
      <c r="L2" s="2" t="s">
        <v>2</v>
      </c>
      <c r="M2" s="2" t="s">
        <v>1</v>
      </c>
      <c r="N2" s="2" t="s">
        <v>2</v>
      </c>
      <c r="O2" s="2" t="s">
        <v>1</v>
      </c>
      <c r="P2" s="2" t="s">
        <v>2</v>
      </c>
      <c r="Q2" s="2" t="s">
        <v>1</v>
      </c>
      <c r="R2" s="2" t="s">
        <v>2</v>
      </c>
      <c r="S2" s="2" t="s">
        <v>1</v>
      </c>
      <c r="T2" s="2" t="s">
        <v>2</v>
      </c>
      <c r="U2" s="2" t="s">
        <v>1</v>
      </c>
      <c r="V2" s="2" t="s">
        <v>2</v>
      </c>
      <c r="W2" s="2" t="s">
        <v>1</v>
      </c>
      <c r="X2" s="2" t="s">
        <v>2</v>
      </c>
      <c r="Y2" s="2" t="s">
        <v>1</v>
      </c>
      <c r="Z2" s="2" t="s">
        <v>2</v>
      </c>
      <c r="AA2" s="2"/>
      <c r="AB2" s="2"/>
      <c r="AC2" s="6" t="s">
        <v>16</v>
      </c>
      <c r="AD2" s="6" t="s">
        <v>17</v>
      </c>
      <c r="AE2" s="6" t="s">
        <v>18</v>
      </c>
      <c r="AF2" s="6" t="s">
        <v>19</v>
      </c>
      <c r="AG2" s="6" t="s">
        <v>20</v>
      </c>
      <c r="AH2" s="6" t="s">
        <v>21</v>
      </c>
      <c r="AI2" s="6" t="s">
        <v>22</v>
      </c>
      <c r="AJ2" s="6" t="s">
        <v>23</v>
      </c>
      <c r="AK2" s="6" t="s">
        <v>24</v>
      </c>
      <c r="AL2" s="6" t="s">
        <v>25</v>
      </c>
      <c r="AM2" s="6" t="s">
        <v>26</v>
      </c>
      <c r="AN2" s="6" t="s">
        <v>27</v>
      </c>
      <c r="AO2" s="5" t="s">
        <v>28</v>
      </c>
    </row>
    <row r="3" spans="1:41">
      <c r="A3" s="2">
        <v>3.5760000000000001</v>
      </c>
      <c r="B3" s="2">
        <v>3.6720000000000002</v>
      </c>
      <c r="C3" s="2">
        <v>3.3290000000000002</v>
      </c>
      <c r="D3" s="2">
        <v>3.5619999999999998</v>
      </c>
      <c r="E3" s="2">
        <v>3.6349999999999998</v>
      </c>
      <c r="F3" s="2">
        <v>3.548</v>
      </c>
      <c r="G3" s="2">
        <v>3.4740000000000002</v>
      </c>
      <c r="H3" s="2">
        <v>3.585</v>
      </c>
      <c r="I3" s="2">
        <v>3.4740000000000002</v>
      </c>
      <c r="J3" s="2">
        <v>3.5459999999999998</v>
      </c>
      <c r="K3" s="2">
        <v>3.617</v>
      </c>
      <c r="L3" s="2">
        <v>3.536</v>
      </c>
      <c r="M3" s="2">
        <v>3.4740000000000002</v>
      </c>
      <c r="N3" s="2">
        <v>3.5830000000000002</v>
      </c>
      <c r="O3" s="2">
        <v>3.5779999999999998</v>
      </c>
      <c r="P3" s="2">
        <v>3.4079999999999999</v>
      </c>
      <c r="Q3" s="2">
        <v>3.6629999999999998</v>
      </c>
      <c r="R3" s="2">
        <v>2.819</v>
      </c>
      <c r="S3" s="2">
        <v>3.609</v>
      </c>
      <c r="T3" s="2">
        <v>3.5609999999999999</v>
      </c>
      <c r="U3" s="2">
        <v>3.5779999999999998</v>
      </c>
      <c r="V3" s="2">
        <v>3.5350000000000001</v>
      </c>
      <c r="W3" s="2">
        <v>3.55</v>
      </c>
      <c r="X3" s="2">
        <v>3.5840000000000001</v>
      </c>
      <c r="Y3" s="2">
        <v>3.649</v>
      </c>
      <c r="Z3" s="2">
        <v>3.347</v>
      </c>
      <c r="AA3" s="2"/>
      <c r="AB3" s="2"/>
      <c r="AC3" s="2">
        <f>1-B3/3.54494</f>
        <v>-3.5842637675108868E-2</v>
      </c>
      <c r="AD3" s="2">
        <f>1-D3/3.47612037</f>
        <v>-2.4705597292075332E-2</v>
      </c>
      <c r="AE3" s="2">
        <f>1-F3/3.5086381</f>
        <v>-1.1218569393064426E-2</v>
      </c>
      <c r="AF3" s="2">
        <f>1-H3/3.52602632</f>
        <v>-1.6725252351491138E-2</v>
      </c>
      <c r="AG3" s="2">
        <f>1-J3/3.47896154</f>
        <v>-1.9269675513572837E-2</v>
      </c>
      <c r="AH3" s="2">
        <f>1-L3/3.551809524</f>
        <v>4.4511181957176404E-3</v>
      </c>
      <c r="AI3" s="2">
        <f>1-N3/3.56245161</f>
        <v>-5.7680474711065965E-3</v>
      </c>
      <c r="AJ3" s="2">
        <f>1-P3/3.58376238</f>
        <v>4.90440942683259E-2</v>
      </c>
      <c r="AK3" s="2">
        <f>1-R3/3.48075</f>
        <v>0.19011707247001364</v>
      </c>
      <c r="AL3" s="2">
        <f>1-T3/3.616284314</f>
        <v>1.5287601637397175E-2</v>
      </c>
      <c r="AM3" s="2">
        <f>1-V3/3.52393519</f>
        <v>-3.1399016733903995E-3</v>
      </c>
      <c r="AN3" s="2">
        <f>1-X3/3.55114706</f>
        <v>-9.2513600380155214E-3</v>
      </c>
      <c r="AO3" s="2">
        <f>1-Z3/3.486140187</f>
        <v>3.9912390075092619E-2</v>
      </c>
    </row>
    <row r="4" spans="1:41">
      <c r="A4" s="2">
        <v>3.58</v>
      </c>
      <c r="B4" s="2">
        <v>3.569</v>
      </c>
      <c r="C4" s="2">
        <v>3.347</v>
      </c>
      <c r="D4" s="2">
        <v>3.5979999999999999</v>
      </c>
      <c r="E4" s="2">
        <v>3.4580000000000002</v>
      </c>
      <c r="F4" s="2">
        <v>3.5339999999999998</v>
      </c>
      <c r="G4" s="2">
        <v>3.5680000000000001</v>
      </c>
      <c r="H4" s="2">
        <v>3.4460000000000002</v>
      </c>
      <c r="I4" s="2">
        <v>3.444</v>
      </c>
      <c r="J4" s="2">
        <v>3.569</v>
      </c>
      <c r="K4" s="2">
        <v>3.5939999999999999</v>
      </c>
      <c r="L4" s="2">
        <v>3.6120000000000001</v>
      </c>
      <c r="M4" s="2">
        <v>3.1070000000000002</v>
      </c>
      <c r="N4" s="2">
        <v>3.5710000000000002</v>
      </c>
      <c r="O4" s="2">
        <v>3.585</v>
      </c>
      <c r="P4" s="2">
        <v>3.528</v>
      </c>
      <c r="Q4" s="2">
        <v>3.3460000000000001</v>
      </c>
      <c r="R4" s="2">
        <v>3.577</v>
      </c>
      <c r="S4" s="2">
        <v>3.64</v>
      </c>
      <c r="T4" s="2">
        <v>3.5920000000000001</v>
      </c>
      <c r="U4" s="2">
        <v>3.645</v>
      </c>
      <c r="V4" s="2">
        <v>3.431</v>
      </c>
      <c r="W4" s="2">
        <v>3.4430000000000001</v>
      </c>
      <c r="X4" s="2">
        <v>3.5529999999999999</v>
      </c>
      <c r="Y4" s="2">
        <v>3.5230000000000001</v>
      </c>
      <c r="Z4" s="2">
        <v>3.4460000000000002</v>
      </c>
      <c r="AA4" s="2"/>
      <c r="AB4" s="2"/>
      <c r="AC4" s="2">
        <f t="shared" ref="AC4:AC67" si="0">1-B4/3.54494</f>
        <v>-6.7871388514333386E-3</v>
      </c>
      <c r="AD4" s="2">
        <f t="shared" ref="AD4:AD55" si="1">1-D4/3.47612037</f>
        <v>-3.506197053814919E-2</v>
      </c>
      <c r="AE4" s="2">
        <f t="shared" ref="AE4:AE67" si="2">1-F4/3.5086381</f>
        <v>-7.2284172026746418E-3</v>
      </c>
      <c r="AF4" s="2">
        <f t="shared" ref="AF4:AF67" si="3">1-H4/3.52602632</f>
        <v>2.2695894113461956E-2</v>
      </c>
      <c r="AG4" s="2">
        <f t="shared" ref="AG4:AG65" si="4">1-J4/3.47896154</f>
        <v>-2.5880843741664439E-2</v>
      </c>
      <c r="AH4" s="2">
        <f t="shared" ref="AH4:AH67" si="5">1-L4/3.551809524</f>
        <v>-1.6946425643967089E-2</v>
      </c>
      <c r="AI4" s="2">
        <f t="shared" ref="AI4:AI69" si="6">1-N4/3.56245161</f>
        <v>-2.3995806640584316E-3</v>
      </c>
      <c r="AJ4" s="2">
        <f t="shared" ref="AJ4:AJ67" si="7">1-P4/3.58376238</f>
        <v>1.5559731390450082E-2</v>
      </c>
      <c r="AK4" s="2">
        <f t="shared" ref="AK4:AK67" si="8">1-R4/3.48075</f>
        <v>-2.7652086475615789E-2</v>
      </c>
      <c r="AL4" s="2">
        <f t="shared" ref="AL4:AL67" si="9">1-T4/3.616284314</f>
        <v>6.7152668018900519E-3</v>
      </c>
      <c r="AM4" s="2">
        <f t="shared" ref="AM4:AM67" si="10">1-V4/3.52393519</f>
        <v>2.6372559365939963E-2</v>
      </c>
      <c r="AN4" s="2">
        <f t="shared" ref="AN4:AN67" si="11">1-X4/3.55114706</f>
        <v>-5.2178633232946581E-4</v>
      </c>
      <c r="AO4" s="2">
        <f t="shared" ref="AO4:AO67" si="12">1-Z4/3.486140187</f>
        <v>1.1514220555353671E-2</v>
      </c>
    </row>
    <row r="5" spans="1:41">
      <c r="A5" s="2">
        <v>3.6</v>
      </c>
      <c r="B5" s="2">
        <v>3.6509999999999998</v>
      </c>
      <c r="C5" s="2">
        <v>2.4990000000000001</v>
      </c>
      <c r="D5" s="2">
        <v>3.56</v>
      </c>
      <c r="E5" s="2">
        <v>3.5979999999999999</v>
      </c>
      <c r="F5" s="2">
        <v>3.5009999999999999</v>
      </c>
      <c r="G5" s="2">
        <v>3.5630000000000002</v>
      </c>
      <c r="H5" s="2">
        <v>3.3330000000000002</v>
      </c>
      <c r="I5" s="2">
        <v>3.4510000000000001</v>
      </c>
      <c r="J5" s="2">
        <v>3.3559999999999999</v>
      </c>
      <c r="K5" s="2">
        <v>3.4529999999999998</v>
      </c>
      <c r="L5" s="2">
        <v>3.4969999999999999</v>
      </c>
      <c r="M5" s="2">
        <v>3.6059999999999999</v>
      </c>
      <c r="N5" s="2">
        <v>3.1640000000000001</v>
      </c>
      <c r="O5" s="2">
        <v>3.6739999999999999</v>
      </c>
      <c r="P5" s="2">
        <v>3.5129999999999999</v>
      </c>
      <c r="Q5" s="2">
        <v>3.5409999999999999</v>
      </c>
      <c r="R5" s="2">
        <v>3.5670000000000002</v>
      </c>
      <c r="S5" s="2">
        <v>3.5680000000000001</v>
      </c>
      <c r="T5" s="2">
        <v>3.5640000000000001</v>
      </c>
      <c r="U5" s="2">
        <v>3.444</v>
      </c>
      <c r="V5" s="2">
        <v>3.5369999999999999</v>
      </c>
      <c r="W5" s="2">
        <v>3.5059999999999998</v>
      </c>
      <c r="X5" s="2">
        <v>3.5009999999999999</v>
      </c>
      <c r="Y5" s="2">
        <v>3.6190000000000002</v>
      </c>
      <c r="Z5" s="2">
        <v>3.4369999999999998</v>
      </c>
      <c r="AA5" s="2"/>
      <c r="AB5" s="2"/>
      <c r="AC5" s="2">
        <f t="shared" si="0"/>
        <v>-2.9918701021737881E-2</v>
      </c>
      <c r="AD5" s="2">
        <f t="shared" si="1"/>
        <v>-2.4130243222849179E-2</v>
      </c>
      <c r="AE5" s="2">
        <f t="shared" si="2"/>
        <v>2.1769415318155794E-3</v>
      </c>
      <c r="AF5" s="2">
        <f t="shared" si="3"/>
        <v>5.4743300951877183E-2</v>
      </c>
      <c r="AG5" s="2">
        <f t="shared" si="4"/>
        <v>3.5344322892399638E-2</v>
      </c>
      <c r="AH5" s="2">
        <f t="shared" si="5"/>
        <v>1.543143674502967E-2</v>
      </c>
      <c r="AI5" s="2">
        <f t="shared" si="6"/>
        <v>0.11184758520832228</v>
      </c>
      <c r="AJ5" s="2">
        <f t="shared" si="7"/>
        <v>1.9745276750184559E-2</v>
      </c>
      <c r="AK5" s="2">
        <f t="shared" si="8"/>
        <v>-2.4779142426201384E-2</v>
      </c>
      <c r="AL5" s="2">
        <f t="shared" si="9"/>
        <v>1.4458020846864206E-2</v>
      </c>
      <c r="AM5" s="2">
        <f t="shared" si="10"/>
        <v>-3.7074490010697847E-3</v>
      </c>
      <c r="AN5" s="2">
        <f t="shared" si="11"/>
        <v>1.4121369561079233E-2</v>
      </c>
      <c r="AO5" s="2">
        <f t="shared" si="12"/>
        <v>1.4095872329875525E-2</v>
      </c>
    </row>
    <row r="6" spans="1:41">
      <c r="A6" s="2">
        <v>3.64</v>
      </c>
      <c r="B6" s="2">
        <v>3.681</v>
      </c>
      <c r="C6" s="2">
        <v>3.456</v>
      </c>
      <c r="D6" s="2">
        <v>3.625</v>
      </c>
      <c r="E6" s="2">
        <v>3.6840000000000002</v>
      </c>
      <c r="F6" s="2">
        <v>3.64</v>
      </c>
      <c r="G6" s="2">
        <v>3.5289999999999999</v>
      </c>
      <c r="H6" s="2">
        <v>3.5579999999999998</v>
      </c>
      <c r="I6" s="2">
        <v>3.5489999999999999</v>
      </c>
      <c r="J6" s="2">
        <v>3.516</v>
      </c>
      <c r="K6" s="2">
        <v>3.5649999999999999</v>
      </c>
      <c r="L6" s="2">
        <v>3.5619999999999998</v>
      </c>
      <c r="M6" s="2">
        <v>3.5329999999999999</v>
      </c>
      <c r="N6" s="2">
        <v>3.4580000000000002</v>
      </c>
      <c r="O6" s="2">
        <v>3.4649999999999999</v>
      </c>
      <c r="P6" s="2">
        <v>3.5339999999999998</v>
      </c>
      <c r="Q6" s="2">
        <v>3.456</v>
      </c>
      <c r="R6" s="2">
        <v>3.5779999999999998</v>
      </c>
      <c r="S6" s="2">
        <v>3.5950000000000002</v>
      </c>
      <c r="T6" s="2">
        <v>3.6539999999999999</v>
      </c>
      <c r="U6" s="2">
        <v>3.3010000000000002</v>
      </c>
      <c r="V6" s="2">
        <v>3.5070000000000001</v>
      </c>
      <c r="W6" s="2">
        <v>3.452</v>
      </c>
      <c r="X6" s="2">
        <v>3.581</v>
      </c>
      <c r="Y6" s="2">
        <v>3.4710000000000001</v>
      </c>
      <c r="Z6" s="2">
        <v>3.4260000000000002</v>
      </c>
      <c r="AA6" s="2"/>
      <c r="AB6" s="2"/>
      <c r="AC6" s="2">
        <f t="shared" si="0"/>
        <v>-3.8381467669410529E-2</v>
      </c>
      <c r="AD6" s="2">
        <f t="shared" si="1"/>
        <v>-4.2829250472704583E-2</v>
      </c>
      <c r="AE6" s="2">
        <f t="shared" si="2"/>
        <v>-3.7439569501340086E-2</v>
      </c>
      <c r="AF6" s="2">
        <f t="shared" si="3"/>
        <v>-9.0679073547017541E-3</v>
      </c>
      <c r="AG6" s="2">
        <f t="shared" si="4"/>
        <v>-1.0646412607366873E-2</v>
      </c>
      <c r="AH6" s="2">
        <f t="shared" si="5"/>
        <v>-2.869094170490305E-3</v>
      </c>
      <c r="AI6" s="2">
        <f t="shared" si="6"/>
        <v>2.9320148435644233E-2</v>
      </c>
      <c r="AJ6" s="2">
        <f t="shared" si="7"/>
        <v>1.3885513246556291E-2</v>
      </c>
      <c r="AK6" s="2">
        <f t="shared" si="8"/>
        <v>-2.7939380880557252E-2</v>
      </c>
      <c r="AL6" s="2">
        <f t="shared" si="9"/>
        <v>-1.0429402869124083E-2</v>
      </c>
      <c r="AM6" s="2">
        <f t="shared" si="10"/>
        <v>4.8057609141216595E-3</v>
      </c>
      <c r="AN6" s="2">
        <f t="shared" si="11"/>
        <v>-8.4065625826263979E-3</v>
      </c>
      <c r="AO6" s="2">
        <f t="shared" si="12"/>
        <v>1.7251224498735285E-2</v>
      </c>
    </row>
    <row r="7" spans="1:41">
      <c r="A7" s="2">
        <v>3.57</v>
      </c>
      <c r="B7" s="2">
        <v>3.5920000000000001</v>
      </c>
      <c r="C7" s="2">
        <v>3.2320000000000002</v>
      </c>
      <c r="D7" s="2">
        <v>3.3140000000000001</v>
      </c>
      <c r="E7" s="2">
        <v>3.5920000000000001</v>
      </c>
      <c r="F7" s="2">
        <v>3.6669999999999998</v>
      </c>
      <c r="G7" s="2">
        <v>3.5419999999999998</v>
      </c>
      <c r="H7" s="2">
        <v>3.464</v>
      </c>
      <c r="I7" s="2">
        <v>3.5259999999999998</v>
      </c>
      <c r="J7" s="2">
        <v>3.4279999999999999</v>
      </c>
      <c r="K7" s="2">
        <v>3.6629999999999998</v>
      </c>
      <c r="L7" s="2">
        <v>3.448</v>
      </c>
      <c r="M7" s="2">
        <v>3.4049999999999998</v>
      </c>
      <c r="N7" s="2">
        <v>3.5649999999999999</v>
      </c>
      <c r="O7" s="2">
        <v>3.6779999999999999</v>
      </c>
      <c r="P7" s="2">
        <v>3.552</v>
      </c>
      <c r="Q7" s="2">
        <v>3.4420000000000002</v>
      </c>
      <c r="R7" s="2">
        <v>3.5289999999999999</v>
      </c>
      <c r="S7" s="2">
        <v>3.3919999999999999</v>
      </c>
      <c r="T7" s="2">
        <v>3.5960000000000001</v>
      </c>
      <c r="U7" s="2">
        <v>3.677</v>
      </c>
      <c r="V7" s="2">
        <v>3.508</v>
      </c>
      <c r="W7" s="2">
        <v>3.4380000000000002</v>
      </c>
      <c r="X7" s="2">
        <v>3.61</v>
      </c>
      <c r="Y7" s="2">
        <v>3.3210000000000002</v>
      </c>
      <c r="Z7" s="2">
        <v>3.444</v>
      </c>
      <c r="AA7" s="2"/>
      <c r="AB7" s="2"/>
      <c r="AC7" s="2">
        <f t="shared" si="0"/>
        <v>-1.3275259947982176E-2</v>
      </c>
      <c r="AD7" s="2">
        <f t="shared" si="1"/>
        <v>4.6638307291988257E-2</v>
      </c>
      <c r="AE7" s="2">
        <f t="shared" si="2"/>
        <v>-4.513486301137748E-2</v>
      </c>
      <c r="AF7" s="2">
        <f t="shared" si="3"/>
        <v>1.7590997448935664E-2</v>
      </c>
      <c r="AG7" s="2">
        <f t="shared" si="4"/>
        <v>1.4648491917504725E-2</v>
      </c>
      <c r="AH7" s="2">
        <f t="shared" si="5"/>
        <v>2.9227221589037011E-2</v>
      </c>
      <c r="AI7" s="2">
        <f t="shared" si="6"/>
        <v>-7.1534726053434916E-4</v>
      </c>
      <c r="AJ7" s="2">
        <f t="shared" si="7"/>
        <v>8.8628588148749188E-3</v>
      </c>
      <c r="AK7" s="2">
        <f t="shared" si="8"/>
        <v>-1.3861955038425577E-2</v>
      </c>
      <c r="AL7" s="2">
        <f t="shared" si="9"/>
        <v>5.6091590811794267E-3</v>
      </c>
      <c r="AM7" s="2">
        <f t="shared" si="10"/>
        <v>4.5219872502819669E-3</v>
      </c>
      <c r="AN7" s="2">
        <f t="shared" si="11"/>
        <v>-1.6572937984719704E-2</v>
      </c>
      <c r="AO7" s="2">
        <f t="shared" si="12"/>
        <v>1.208792094969191E-2</v>
      </c>
    </row>
    <row r="8" spans="1:41">
      <c r="A8" s="2">
        <v>3.4409999999999998</v>
      </c>
      <c r="B8" s="2">
        <v>3.5350000000000001</v>
      </c>
      <c r="C8" s="2">
        <v>3.64</v>
      </c>
      <c r="D8" s="2">
        <v>3.6379999999999999</v>
      </c>
      <c r="E8" s="2">
        <v>3.5089999999999999</v>
      </c>
      <c r="F8" s="2">
        <v>3.589</v>
      </c>
      <c r="G8" s="2">
        <v>3.5920000000000001</v>
      </c>
      <c r="H8" s="2">
        <v>3.5139999999999998</v>
      </c>
      <c r="I8" s="2">
        <v>3.464</v>
      </c>
      <c r="J8" s="2">
        <v>3.6139999999999999</v>
      </c>
      <c r="K8" s="2">
        <v>3.585</v>
      </c>
      <c r="L8" s="2">
        <v>2.5070000000000001</v>
      </c>
      <c r="M8" s="2">
        <v>3.4910000000000001</v>
      </c>
      <c r="N8" s="2">
        <v>3.63</v>
      </c>
      <c r="O8" s="2">
        <v>3.7050000000000001</v>
      </c>
      <c r="P8" s="2">
        <v>3.2170000000000001</v>
      </c>
      <c r="Q8" s="2">
        <v>3.5710000000000002</v>
      </c>
      <c r="R8" s="2">
        <v>3.26</v>
      </c>
      <c r="S8" s="2">
        <v>3.7450000000000001</v>
      </c>
      <c r="T8" s="2">
        <v>3.4830000000000001</v>
      </c>
      <c r="U8" s="2">
        <v>3.4329999999999998</v>
      </c>
      <c r="V8" s="2">
        <v>3.4940000000000002</v>
      </c>
      <c r="W8" s="2">
        <v>3.5259999999999998</v>
      </c>
      <c r="X8" s="2">
        <v>3.6309999999999998</v>
      </c>
      <c r="Y8" s="2">
        <v>3.5459999999999998</v>
      </c>
      <c r="Z8" s="2">
        <v>3.323</v>
      </c>
      <c r="AA8" s="2"/>
      <c r="AB8" s="2"/>
      <c r="AC8" s="2">
        <f t="shared" si="0"/>
        <v>2.8039966825954554E-3</v>
      </c>
      <c r="AD8" s="2">
        <f t="shared" si="1"/>
        <v>-4.6569051922675575E-2</v>
      </c>
      <c r="AE8" s="2">
        <f t="shared" si="2"/>
        <v>-2.2904015093491603E-2</v>
      </c>
      <c r="AF8" s="2">
        <f t="shared" si="3"/>
        <v>3.4107289363626281E-3</v>
      </c>
      <c r="AG8" s="2">
        <f t="shared" si="4"/>
        <v>-3.8815738100973718E-2</v>
      </c>
      <c r="AH8" s="2">
        <f t="shared" si="5"/>
        <v>0.29416259991987104</v>
      </c>
      <c r="AI8" s="2">
        <f t="shared" si="6"/>
        <v>-1.8961209132044798E-2</v>
      </c>
      <c r="AJ8" s="2">
        <f t="shared" si="7"/>
        <v>0.10234003851561158</v>
      </c>
      <c r="AK8" s="2">
        <f t="shared" si="8"/>
        <v>6.3420239890828234E-2</v>
      </c>
      <c r="AL8" s="2">
        <f t="shared" si="9"/>
        <v>3.6856702191253587E-2</v>
      </c>
      <c r="AM8" s="2">
        <f t="shared" si="10"/>
        <v>8.4948185440378854E-3</v>
      </c>
      <c r="AN8" s="2">
        <f t="shared" si="11"/>
        <v>-2.2486520172442459E-2</v>
      </c>
      <c r="AO8" s="2">
        <f t="shared" si="12"/>
        <v>4.6796794807150488E-2</v>
      </c>
    </row>
    <row r="9" spans="1:41">
      <c r="A9" s="2">
        <v>3.6829999999999998</v>
      </c>
      <c r="B9" s="2">
        <v>3.202</v>
      </c>
      <c r="C9" s="2">
        <v>3.573</v>
      </c>
      <c r="D9" s="2">
        <v>3.5409999999999999</v>
      </c>
      <c r="E9" s="2">
        <v>3.6280000000000001</v>
      </c>
      <c r="F9" s="2">
        <v>3.597</v>
      </c>
      <c r="G9" s="2">
        <v>3.5659999999999998</v>
      </c>
      <c r="H9" s="2">
        <v>3.4390000000000001</v>
      </c>
      <c r="I9" s="2">
        <v>3.3519999999999999</v>
      </c>
      <c r="J9" s="2">
        <v>3.431</v>
      </c>
      <c r="K9" s="2">
        <v>3.3849999999999998</v>
      </c>
      <c r="L9" s="2">
        <v>3.3540000000000001</v>
      </c>
      <c r="M9" s="2">
        <v>3.3450000000000002</v>
      </c>
      <c r="N9" s="2">
        <v>3.5150000000000001</v>
      </c>
      <c r="O9" s="2">
        <v>3.65</v>
      </c>
      <c r="P9" s="2">
        <v>3.5019999999999998</v>
      </c>
      <c r="Q9" s="2">
        <v>3.5510000000000002</v>
      </c>
      <c r="R9" s="2">
        <v>3.484</v>
      </c>
      <c r="S9" s="2">
        <v>3.4</v>
      </c>
      <c r="T9" s="2">
        <v>3.5510000000000002</v>
      </c>
      <c r="U9" s="2">
        <v>3.617</v>
      </c>
      <c r="V9" s="2">
        <v>3.5819999999999999</v>
      </c>
      <c r="W9" s="2">
        <v>3.32</v>
      </c>
      <c r="X9" s="2">
        <v>3.6120000000000001</v>
      </c>
      <c r="Y9" s="2">
        <v>3.5760000000000001</v>
      </c>
      <c r="Z9" s="2">
        <v>3.4119999999999999</v>
      </c>
      <c r="AA9" s="2"/>
      <c r="AB9" s="2"/>
      <c r="AC9" s="2">
        <f t="shared" si="0"/>
        <v>9.6740706471759808E-2</v>
      </c>
      <c r="AD9" s="2">
        <f t="shared" si="1"/>
        <v>-1.8664379565199063E-2</v>
      </c>
      <c r="AE9" s="2">
        <f t="shared" si="2"/>
        <v>-2.5184102059428559E-2</v>
      </c>
      <c r="AF9" s="2">
        <f t="shared" si="3"/>
        <v>2.4681131705222237E-2</v>
      </c>
      <c r="AG9" s="2">
        <f t="shared" si="4"/>
        <v>1.3786165626884062E-2</v>
      </c>
      <c r="AH9" s="2">
        <f t="shared" si="5"/>
        <v>5.569260475917337E-2</v>
      </c>
      <c r="AI9" s="2">
        <f t="shared" si="6"/>
        <v>1.3319931102165894E-2</v>
      </c>
      <c r="AJ9" s="2">
        <f t="shared" si="7"/>
        <v>2.2814676680656509E-2</v>
      </c>
      <c r="AK9" s="2">
        <f t="shared" si="8"/>
        <v>-9.3370681605975392E-4</v>
      </c>
      <c r="AL9" s="2">
        <f t="shared" si="9"/>
        <v>1.8052870939173626E-2</v>
      </c>
      <c r="AM9" s="2">
        <f t="shared" si="10"/>
        <v>-1.647726387385684E-2</v>
      </c>
      <c r="AN9" s="2">
        <f t="shared" si="11"/>
        <v>-1.7136136288312454E-2</v>
      </c>
      <c r="AO9" s="2">
        <f t="shared" si="12"/>
        <v>2.1267127259102514E-2</v>
      </c>
    </row>
    <row r="10" spans="1:41">
      <c r="A10" s="2">
        <v>3.6110000000000002</v>
      </c>
      <c r="B10" s="2">
        <v>3.4870000000000001</v>
      </c>
      <c r="C10" s="2">
        <v>3.4169999999999998</v>
      </c>
      <c r="D10" s="2">
        <v>3.5739999999999998</v>
      </c>
      <c r="E10" s="2">
        <v>3.6349999999999998</v>
      </c>
      <c r="F10" s="2">
        <v>3.51</v>
      </c>
      <c r="G10" s="2">
        <v>3.5760000000000001</v>
      </c>
      <c r="H10" s="2">
        <v>3.5939999999999999</v>
      </c>
      <c r="I10" s="2">
        <v>3.6070000000000002</v>
      </c>
      <c r="J10" s="2">
        <v>3.351</v>
      </c>
      <c r="K10" s="2">
        <v>3.5880000000000001</v>
      </c>
      <c r="L10" s="2">
        <v>3.4910000000000001</v>
      </c>
      <c r="M10" s="2">
        <v>3.6680000000000001</v>
      </c>
      <c r="N10" s="2">
        <v>3.5110000000000001</v>
      </c>
      <c r="O10" s="2">
        <v>3.556</v>
      </c>
      <c r="P10" s="2">
        <v>3.63</v>
      </c>
      <c r="Q10" s="2">
        <v>3.3519999999999999</v>
      </c>
      <c r="R10" s="2">
        <v>3.472</v>
      </c>
      <c r="S10" s="2">
        <v>3.7269999999999999</v>
      </c>
      <c r="T10" s="2">
        <v>3.653</v>
      </c>
      <c r="U10" s="2">
        <v>3.2770000000000001</v>
      </c>
      <c r="V10" s="2">
        <v>3.5230000000000001</v>
      </c>
      <c r="W10" s="2">
        <v>3.532</v>
      </c>
      <c r="X10" s="2">
        <v>3.7109999999999999</v>
      </c>
      <c r="Y10" s="2">
        <v>3.5760000000000001</v>
      </c>
      <c r="Z10" s="2">
        <v>3.512</v>
      </c>
      <c r="AA10" s="2"/>
      <c r="AB10" s="2"/>
      <c r="AC10" s="2">
        <f t="shared" si="0"/>
        <v>1.6344423318871426E-2</v>
      </c>
      <c r="AD10" s="2">
        <f t="shared" si="1"/>
        <v>-2.8157721707433359E-2</v>
      </c>
      <c r="AE10" s="2">
        <f t="shared" si="2"/>
        <v>-3.8815630486355168E-4</v>
      </c>
      <c r="AF10" s="2">
        <f t="shared" si="3"/>
        <v>-1.927770068375434E-2</v>
      </c>
      <c r="AG10" s="2">
        <f t="shared" si="4"/>
        <v>3.6781533376767372E-2</v>
      </c>
      <c r="AH10" s="2">
        <f t="shared" si="5"/>
        <v>1.7120716521846879E-2</v>
      </c>
      <c r="AI10" s="2">
        <f t="shared" si="6"/>
        <v>1.4442753371181949E-2</v>
      </c>
      <c r="AJ10" s="2">
        <f t="shared" si="7"/>
        <v>-1.2901977055744362E-2</v>
      </c>
      <c r="AK10" s="2">
        <f t="shared" si="8"/>
        <v>2.513826043237799E-3</v>
      </c>
      <c r="AL10" s="2">
        <f t="shared" si="9"/>
        <v>-1.0152875938946426E-2</v>
      </c>
      <c r="AM10" s="2">
        <f t="shared" si="10"/>
        <v>2.653822926862448E-4</v>
      </c>
      <c r="AN10" s="2">
        <f t="shared" si="11"/>
        <v>-4.5014452316148201E-2</v>
      </c>
      <c r="AO10" s="2">
        <f t="shared" si="12"/>
        <v>-7.4178924578054417E-3</v>
      </c>
    </row>
    <row r="11" spans="1:41">
      <c r="A11" s="2">
        <v>3.573</v>
      </c>
      <c r="B11" s="2">
        <v>3.5419999999999998</v>
      </c>
      <c r="C11" s="2">
        <v>3.536</v>
      </c>
      <c r="D11" s="2">
        <v>3.6269999999999998</v>
      </c>
      <c r="E11" s="2">
        <v>3.6549999999999998</v>
      </c>
      <c r="F11" s="2">
        <v>3.32</v>
      </c>
      <c r="G11" s="2">
        <v>3.5880000000000001</v>
      </c>
      <c r="H11" s="2">
        <v>3.5489999999999999</v>
      </c>
      <c r="I11" s="2">
        <v>3.6230000000000002</v>
      </c>
      <c r="J11" s="2">
        <v>3.5670000000000002</v>
      </c>
      <c r="K11" s="2">
        <v>3.5990000000000002</v>
      </c>
      <c r="L11" s="2">
        <v>3.5139999999999998</v>
      </c>
      <c r="M11" s="2">
        <v>3.6230000000000002</v>
      </c>
      <c r="N11" s="2">
        <v>3.5390000000000001</v>
      </c>
      <c r="O11" s="2">
        <v>3.63</v>
      </c>
      <c r="P11" s="2">
        <v>3.4929999999999999</v>
      </c>
      <c r="Q11" s="2">
        <v>3.6</v>
      </c>
      <c r="R11" s="2">
        <v>3.2509999999999999</v>
      </c>
      <c r="S11" s="2">
        <v>3.569</v>
      </c>
      <c r="T11" s="2">
        <v>3.5830000000000002</v>
      </c>
      <c r="U11" s="2">
        <v>3.6080000000000001</v>
      </c>
      <c r="V11" s="2">
        <v>3.4630000000000001</v>
      </c>
      <c r="W11" s="2">
        <v>3.5670000000000002</v>
      </c>
      <c r="X11" s="2">
        <v>3.5030000000000001</v>
      </c>
      <c r="Y11" s="2">
        <v>3.3149999999999999</v>
      </c>
      <c r="Z11" s="2">
        <v>3.5009999999999999</v>
      </c>
      <c r="AA11" s="2"/>
      <c r="AB11" s="2"/>
      <c r="AC11" s="2">
        <f t="shared" si="0"/>
        <v>8.2935113147197814E-4</v>
      </c>
      <c r="AD11" s="2">
        <f t="shared" si="1"/>
        <v>-4.3404604541930736E-2</v>
      </c>
      <c r="AE11" s="2">
        <f t="shared" si="2"/>
        <v>5.3763909136140375E-2</v>
      </c>
      <c r="AF11" s="2">
        <f t="shared" si="3"/>
        <v>-6.5154590224385522E-3</v>
      </c>
      <c r="AG11" s="2">
        <f t="shared" si="4"/>
        <v>-2.5305959547917478E-2</v>
      </c>
      <c r="AH11" s="2">
        <f t="shared" si="5"/>
        <v>1.0645144044047594E-2</v>
      </c>
      <c r="AI11" s="2">
        <f t="shared" si="6"/>
        <v>6.5829974880696751E-3</v>
      </c>
      <c r="AJ11" s="2">
        <f t="shared" si="7"/>
        <v>2.5326003896497196E-2</v>
      </c>
      <c r="AK11" s="2">
        <f t="shared" si="8"/>
        <v>6.6005889535301288E-2</v>
      </c>
      <c r="AL11" s="2">
        <f t="shared" si="9"/>
        <v>9.2040091734888474E-3</v>
      </c>
      <c r="AM11" s="2">
        <f t="shared" si="10"/>
        <v>1.7291802123069133E-2</v>
      </c>
      <c r="AN11" s="2">
        <f t="shared" si="11"/>
        <v>1.3558171257486484E-2</v>
      </c>
      <c r="AO11" s="2">
        <f t="shared" si="12"/>
        <v>-4.262540288945571E-3</v>
      </c>
    </row>
    <row r="12" spans="1:41">
      <c r="A12" s="2">
        <v>3.589</v>
      </c>
      <c r="B12" s="2">
        <v>3.4620000000000002</v>
      </c>
      <c r="C12" s="2">
        <v>3.3260000000000001</v>
      </c>
      <c r="D12" s="2">
        <v>3.101</v>
      </c>
      <c r="E12" s="2">
        <v>3.6120000000000001</v>
      </c>
      <c r="F12" s="2">
        <v>3.6339999999999999</v>
      </c>
      <c r="G12" s="2">
        <v>3.5339999999999998</v>
      </c>
      <c r="H12" s="2">
        <v>3.577</v>
      </c>
      <c r="I12" s="2">
        <v>3.6179999999999999</v>
      </c>
      <c r="J12" s="2">
        <v>3.3959999999999999</v>
      </c>
      <c r="K12" s="2">
        <v>3.6120000000000001</v>
      </c>
      <c r="L12" s="2">
        <v>3.282</v>
      </c>
      <c r="M12" s="2">
        <v>3.516</v>
      </c>
      <c r="N12" s="2">
        <v>3.4870000000000001</v>
      </c>
      <c r="O12" s="2">
        <v>3.706</v>
      </c>
      <c r="P12" s="2">
        <v>3.444</v>
      </c>
      <c r="Q12" s="2">
        <v>3.4529999999999998</v>
      </c>
      <c r="R12" s="2">
        <v>3.4910000000000001</v>
      </c>
      <c r="S12" s="2">
        <v>3.653</v>
      </c>
      <c r="T12" s="2">
        <v>3.5910000000000002</v>
      </c>
      <c r="U12" s="2">
        <v>3.5569999999999999</v>
      </c>
      <c r="V12" s="2">
        <v>3.6059999999999999</v>
      </c>
      <c r="W12" s="2">
        <v>3.512</v>
      </c>
      <c r="X12" s="2">
        <v>3.544</v>
      </c>
      <c r="Y12" s="2">
        <v>3.6389999999999998</v>
      </c>
      <c r="Z12" s="2">
        <v>3.4830000000000001</v>
      </c>
      <c r="AA12" s="2"/>
      <c r="AB12" s="2"/>
      <c r="AC12" s="2">
        <f t="shared" si="0"/>
        <v>2.3396728858598448E-2</v>
      </c>
      <c r="AD12" s="2">
        <f t="shared" si="1"/>
        <v>0.10791351566459129</v>
      </c>
      <c r="AE12" s="2">
        <f t="shared" si="2"/>
        <v>-3.5729504276887258E-2</v>
      </c>
      <c r="AF12" s="2">
        <f t="shared" si="3"/>
        <v>-1.4456409389479452E-2</v>
      </c>
      <c r="AG12" s="2">
        <f t="shared" si="4"/>
        <v>2.3846639017457982E-2</v>
      </c>
      <c r="AH12" s="2">
        <f t="shared" si="5"/>
        <v>7.5963962080980107E-2</v>
      </c>
      <c r="AI12" s="2">
        <f t="shared" si="6"/>
        <v>2.1179686985278057E-2</v>
      </c>
      <c r="AJ12" s="2">
        <f t="shared" si="7"/>
        <v>3.8998785404963154E-2</v>
      </c>
      <c r="AK12" s="2">
        <f t="shared" si="8"/>
        <v>-2.9447676506499931E-3</v>
      </c>
      <c r="AL12" s="2">
        <f t="shared" si="9"/>
        <v>6.9917937320677082E-3</v>
      </c>
      <c r="AM12" s="2">
        <f t="shared" si="10"/>
        <v>-2.3287831806009907E-2</v>
      </c>
      <c r="AN12" s="2">
        <f t="shared" si="11"/>
        <v>2.0126060338373497E-3</v>
      </c>
      <c r="AO12" s="2">
        <f t="shared" si="12"/>
        <v>9.0076326009780328E-4</v>
      </c>
    </row>
    <row r="13" spans="1:41">
      <c r="A13" s="2">
        <v>3.63</v>
      </c>
      <c r="B13" s="2">
        <v>3.48</v>
      </c>
      <c r="C13" s="2">
        <v>3.4929999999999999</v>
      </c>
      <c r="D13" s="2">
        <v>3.048</v>
      </c>
      <c r="E13" s="2">
        <v>3.6379999999999999</v>
      </c>
      <c r="F13" s="2">
        <v>3.47</v>
      </c>
      <c r="G13" s="2">
        <v>3.5310000000000001</v>
      </c>
      <c r="H13" s="2">
        <v>3.6070000000000002</v>
      </c>
      <c r="I13" s="2">
        <v>3.54</v>
      </c>
      <c r="J13" s="2">
        <v>3.2869999999999999</v>
      </c>
      <c r="K13" s="2">
        <v>3.6160000000000001</v>
      </c>
      <c r="L13" s="2">
        <v>3.593</v>
      </c>
      <c r="M13" s="2">
        <v>3.6150000000000002</v>
      </c>
      <c r="N13" s="2">
        <v>3.5859999999999999</v>
      </c>
      <c r="O13" s="2">
        <v>3.661</v>
      </c>
      <c r="P13" s="2">
        <v>3.472</v>
      </c>
      <c r="Q13" s="2">
        <v>3.581</v>
      </c>
      <c r="R13" s="2">
        <v>3.6070000000000002</v>
      </c>
      <c r="S13" s="2">
        <v>3.5350000000000001</v>
      </c>
      <c r="T13" s="2">
        <v>3.573</v>
      </c>
      <c r="U13" s="2">
        <v>3.6030000000000002</v>
      </c>
      <c r="V13" s="2">
        <v>3.6139999999999999</v>
      </c>
      <c r="W13" s="2">
        <v>3.6230000000000002</v>
      </c>
      <c r="X13" s="2">
        <v>3.6349999999999998</v>
      </c>
      <c r="Y13" s="2">
        <v>3.5089999999999999</v>
      </c>
      <c r="Z13" s="2">
        <v>3.294</v>
      </c>
      <c r="AA13" s="2"/>
      <c r="AB13" s="2"/>
      <c r="AC13" s="2">
        <f t="shared" si="0"/>
        <v>1.8319068869995014E-2</v>
      </c>
      <c r="AD13" s="2">
        <f t="shared" si="1"/>
        <v>0.12316039849908877</v>
      </c>
      <c r="AE13" s="2">
        <f t="shared" si="2"/>
        <v>1.101227852482134E-2</v>
      </c>
      <c r="AF13" s="2">
        <f t="shared" si="3"/>
        <v>-2.2964570497023384E-2</v>
      </c>
      <c r="AG13" s="2">
        <f t="shared" si="4"/>
        <v>5.5177827576673888E-2</v>
      </c>
      <c r="AH13" s="2">
        <f t="shared" si="5"/>
        <v>-1.1597039684045907E-2</v>
      </c>
      <c r="AI13" s="2">
        <f t="shared" si="6"/>
        <v>-6.6101641728684157E-3</v>
      </c>
      <c r="AJ13" s="2">
        <f t="shared" si="7"/>
        <v>3.1185767400125464E-2</v>
      </c>
      <c r="AK13" s="2">
        <f t="shared" si="8"/>
        <v>-3.6270918623859894E-2</v>
      </c>
      <c r="AL13" s="2">
        <f t="shared" si="9"/>
        <v>1.196927847526541E-2</v>
      </c>
      <c r="AM13" s="2">
        <f t="shared" si="10"/>
        <v>-2.5558021116727669E-2</v>
      </c>
      <c r="AN13" s="2">
        <f t="shared" si="11"/>
        <v>-2.3612916779627735E-2</v>
      </c>
      <c r="AO13" s="2">
        <f t="shared" si="12"/>
        <v>5.5115450525053733E-2</v>
      </c>
    </row>
    <row r="14" spans="1:41">
      <c r="A14" s="2">
        <v>3.5830000000000002</v>
      </c>
      <c r="B14" s="2">
        <v>3.5493000000000001</v>
      </c>
      <c r="C14" s="2">
        <v>3.621</v>
      </c>
      <c r="D14" s="2">
        <v>3.3479999999999999</v>
      </c>
      <c r="E14" s="2">
        <v>3.411</v>
      </c>
      <c r="F14" s="2">
        <v>3.3130000000000002</v>
      </c>
      <c r="G14" s="2">
        <v>3.5659999999999998</v>
      </c>
      <c r="H14" s="2">
        <v>3.548</v>
      </c>
      <c r="I14" s="2">
        <v>3.5259999999999998</v>
      </c>
      <c r="J14" s="2">
        <v>3.1539999999999999</v>
      </c>
      <c r="K14" s="2">
        <v>3.56</v>
      </c>
      <c r="L14" s="2">
        <v>3.6320000000000001</v>
      </c>
      <c r="M14" s="2">
        <v>3.5459999999999998</v>
      </c>
      <c r="N14" s="2">
        <v>3.589</v>
      </c>
      <c r="O14" s="2">
        <v>3.6469999999999998</v>
      </c>
      <c r="P14" s="2">
        <v>3.3149999999999999</v>
      </c>
      <c r="Q14" s="2">
        <v>3.496</v>
      </c>
      <c r="R14" s="2">
        <v>3.6080000000000001</v>
      </c>
      <c r="S14" s="2">
        <v>3.6230000000000002</v>
      </c>
      <c r="T14" s="2">
        <v>3.4929999999999999</v>
      </c>
      <c r="U14" s="2">
        <v>3.64</v>
      </c>
      <c r="V14" s="2">
        <v>3.6160000000000001</v>
      </c>
      <c r="W14" s="2">
        <v>3.5910000000000002</v>
      </c>
      <c r="X14" s="2">
        <v>3.6629999999999998</v>
      </c>
      <c r="Y14" s="2">
        <v>3.5259999999999998</v>
      </c>
      <c r="Z14" s="2">
        <v>3.5859999999999999</v>
      </c>
      <c r="AA14" s="2"/>
      <c r="AB14" s="2"/>
      <c r="AC14" s="2">
        <f t="shared" si="0"/>
        <v>-1.2299220861284876E-3</v>
      </c>
      <c r="AD14" s="2">
        <f t="shared" si="1"/>
        <v>3.6857288115140885E-2</v>
      </c>
      <c r="AE14" s="2">
        <f t="shared" si="2"/>
        <v>5.5758985231335156E-2</v>
      </c>
      <c r="AF14" s="2">
        <f t="shared" si="3"/>
        <v>-6.231853652187036E-3</v>
      </c>
      <c r="AG14" s="2">
        <f t="shared" si="4"/>
        <v>9.3407626460854765E-2</v>
      </c>
      <c r="AH14" s="2">
        <f t="shared" si="5"/>
        <v>-2.2577358233357936E-2</v>
      </c>
      <c r="AI14" s="2">
        <f t="shared" si="6"/>
        <v>-7.452280874630457E-3</v>
      </c>
      <c r="AJ14" s="2">
        <f t="shared" si="7"/>
        <v>7.4994475498679658E-2</v>
      </c>
      <c r="AK14" s="2">
        <f t="shared" si="8"/>
        <v>-3.6558213028801356E-2</v>
      </c>
      <c r="AL14" s="2">
        <f t="shared" si="9"/>
        <v>3.4091432889477247E-2</v>
      </c>
      <c r="AM14" s="2">
        <f t="shared" si="10"/>
        <v>-2.6125568444407277E-2</v>
      </c>
      <c r="AN14" s="2">
        <f t="shared" si="11"/>
        <v>-3.1497693029924889E-2</v>
      </c>
      <c r="AO14" s="2">
        <f t="shared" si="12"/>
        <v>-2.8644807048317178E-2</v>
      </c>
    </row>
    <row r="15" spans="1:41">
      <c r="A15" s="2">
        <v>3.6629999999999998</v>
      </c>
      <c r="B15" s="2">
        <v>3.5150000000000001</v>
      </c>
      <c r="C15" s="2">
        <v>3.6219999999999999</v>
      </c>
      <c r="D15" s="2">
        <v>3.5750000000000002</v>
      </c>
      <c r="E15" s="2">
        <v>3.3860000000000001</v>
      </c>
      <c r="F15" s="2">
        <v>3.476</v>
      </c>
      <c r="G15" s="2">
        <v>3.452</v>
      </c>
      <c r="H15" s="2">
        <v>3.5529999999999999</v>
      </c>
      <c r="I15" s="2">
        <v>3.4430000000000001</v>
      </c>
      <c r="J15" s="2">
        <v>3.343</v>
      </c>
      <c r="K15" s="2">
        <v>3.621</v>
      </c>
      <c r="L15" s="2">
        <v>3.5489999999999999</v>
      </c>
      <c r="M15" s="2">
        <v>3.52</v>
      </c>
      <c r="N15" s="2">
        <v>3.4510000000000001</v>
      </c>
      <c r="O15" s="2">
        <v>3.4289999999999998</v>
      </c>
      <c r="P15" s="2">
        <v>3.4929999999999999</v>
      </c>
      <c r="Q15" s="2">
        <v>2.8410000000000002</v>
      </c>
      <c r="R15" s="2">
        <v>3.645</v>
      </c>
      <c r="S15" s="2">
        <v>3.548</v>
      </c>
      <c r="T15" s="2">
        <v>3.5310000000000001</v>
      </c>
      <c r="U15" s="2">
        <v>3.5920000000000001</v>
      </c>
      <c r="V15" s="2">
        <v>3.6709999999999998</v>
      </c>
      <c r="W15" s="2">
        <v>3.585</v>
      </c>
      <c r="X15" s="2">
        <v>3.609</v>
      </c>
      <c r="Y15" s="2">
        <v>3.5289999999999999</v>
      </c>
      <c r="Z15" s="2">
        <v>3.54</v>
      </c>
      <c r="AA15" s="2"/>
      <c r="AB15" s="2"/>
      <c r="AC15" s="2">
        <f t="shared" si="0"/>
        <v>8.4458411143770729E-3</v>
      </c>
      <c r="AD15" s="2">
        <f t="shared" si="1"/>
        <v>-2.8445398742046546E-2</v>
      </c>
      <c r="AE15" s="2">
        <f t="shared" si="2"/>
        <v>9.3022133003686225E-3</v>
      </c>
      <c r="AF15" s="2">
        <f t="shared" si="3"/>
        <v>-7.6498805034443951E-3</v>
      </c>
      <c r="AG15" s="2">
        <f t="shared" si="4"/>
        <v>3.9081070151755659E-2</v>
      </c>
      <c r="AH15" s="2">
        <f t="shared" si="5"/>
        <v>7.9101201261377874E-4</v>
      </c>
      <c r="AI15" s="2">
        <f t="shared" si="6"/>
        <v>3.1285087406422329E-2</v>
      </c>
      <c r="AJ15" s="2">
        <f t="shared" si="7"/>
        <v>2.5326003896497196E-2</v>
      </c>
      <c r="AK15" s="2">
        <f t="shared" si="8"/>
        <v>-4.7188106011635478E-2</v>
      </c>
      <c r="AL15" s="2">
        <f t="shared" si="9"/>
        <v>2.358340954272653E-2</v>
      </c>
      <c r="AM15" s="2">
        <f t="shared" si="10"/>
        <v>-4.173311995559148E-2</v>
      </c>
      <c r="AN15" s="2">
        <f t="shared" si="11"/>
        <v>-1.6291338832923552E-2</v>
      </c>
      <c r="AO15" s="2">
        <f t="shared" si="12"/>
        <v>-1.5449697978539678E-2</v>
      </c>
    </row>
    <row r="16" spans="1:41">
      <c r="A16" s="2">
        <v>3.6640000000000001</v>
      </c>
      <c r="B16" s="2">
        <v>3.536</v>
      </c>
      <c r="C16" s="2">
        <v>3.2919999999999998</v>
      </c>
      <c r="D16" s="2">
        <v>3.5169999999999999</v>
      </c>
      <c r="E16" s="2">
        <v>3.5640000000000001</v>
      </c>
      <c r="F16" s="2">
        <v>3.5350000000000001</v>
      </c>
      <c r="G16" s="2">
        <v>3.351</v>
      </c>
      <c r="H16" s="2">
        <v>3.5579999999999998</v>
      </c>
      <c r="I16" s="2">
        <v>3.117</v>
      </c>
      <c r="J16" s="2">
        <v>3.5369999999999999</v>
      </c>
      <c r="K16" s="2">
        <v>3.4870000000000001</v>
      </c>
      <c r="L16" s="2">
        <v>3.2759999999999998</v>
      </c>
      <c r="M16" s="2">
        <v>3.3370000000000002</v>
      </c>
      <c r="N16" s="2">
        <v>3.5339999999999998</v>
      </c>
      <c r="O16" s="2">
        <v>3.4089999999999998</v>
      </c>
      <c r="P16" s="2">
        <v>3.5390000000000001</v>
      </c>
      <c r="Q16" s="2">
        <v>2.6059999999999999</v>
      </c>
      <c r="R16" s="2">
        <v>3.0059999999999998</v>
      </c>
      <c r="S16" s="2">
        <v>3.5979999999999999</v>
      </c>
      <c r="T16" s="2">
        <v>3.581</v>
      </c>
      <c r="U16" s="2">
        <v>3.5569999999999999</v>
      </c>
      <c r="V16" s="2">
        <v>3.5990000000000002</v>
      </c>
      <c r="W16" s="2">
        <v>3.51</v>
      </c>
      <c r="X16" s="2">
        <v>3.6749999999999998</v>
      </c>
      <c r="Y16" s="2">
        <v>3.448</v>
      </c>
      <c r="Z16" s="2">
        <v>2.9649999999999999</v>
      </c>
      <c r="AA16" s="2"/>
      <c r="AB16" s="2"/>
      <c r="AC16" s="2">
        <f t="shared" si="0"/>
        <v>2.521904461006419E-3</v>
      </c>
      <c r="AD16" s="2">
        <f t="shared" si="1"/>
        <v>-1.1760130734483232E-2</v>
      </c>
      <c r="AE16" s="2">
        <f t="shared" si="2"/>
        <v>-7.5134280734168168E-3</v>
      </c>
      <c r="AF16" s="2">
        <f t="shared" si="3"/>
        <v>-9.0679073547017541E-3</v>
      </c>
      <c r="AG16" s="2">
        <f t="shared" si="4"/>
        <v>-1.668269664171107E-2</v>
      </c>
      <c r="AH16" s="2">
        <f t="shared" si="5"/>
        <v>7.7653241857797317E-2</v>
      </c>
      <c r="AI16" s="2">
        <f t="shared" si="6"/>
        <v>7.9865253243398548E-3</v>
      </c>
      <c r="AJ16" s="2">
        <f t="shared" si="7"/>
        <v>1.2490331459978021E-2</v>
      </c>
      <c r="AK16" s="2">
        <f t="shared" si="8"/>
        <v>0.13639301874595999</v>
      </c>
      <c r="AL16" s="2">
        <f t="shared" si="9"/>
        <v>9.757063033844271E-3</v>
      </c>
      <c r="AM16" s="2">
        <f t="shared" si="10"/>
        <v>-2.1301416159132058E-2</v>
      </c>
      <c r="AN16" s="2">
        <f t="shared" si="11"/>
        <v>-3.4876882851480717E-2</v>
      </c>
      <c r="AO16" s="2">
        <f t="shared" si="12"/>
        <v>0.14948916539368085</v>
      </c>
    </row>
    <row r="17" spans="1:41">
      <c r="A17" s="2">
        <v>3.6960000000000002</v>
      </c>
      <c r="B17" s="2">
        <v>3.3919999999999999</v>
      </c>
      <c r="C17" s="2">
        <v>3.3860000000000001</v>
      </c>
      <c r="D17" s="2">
        <v>3.46</v>
      </c>
      <c r="E17" s="2">
        <v>3.7349999999999999</v>
      </c>
      <c r="F17" s="2">
        <v>3.5619999999999998</v>
      </c>
      <c r="G17" s="2">
        <v>3.6120000000000001</v>
      </c>
      <c r="H17" s="2">
        <v>3.5390000000000001</v>
      </c>
      <c r="I17" s="2">
        <v>3.6179999999999999</v>
      </c>
      <c r="J17" s="2">
        <v>3.54</v>
      </c>
      <c r="K17" s="2">
        <v>3.6869999999999998</v>
      </c>
      <c r="L17" s="2">
        <v>3.492</v>
      </c>
      <c r="M17" s="2">
        <v>3.2559999999999998</v>
      </c>
      <c r="N17" s="2">
        <v>3.3140000000000001</v>
      </c>
      <c r="O17" s="2">
        <v>3.5249999999999999</v>
      </c>
      <c r="P17" s="2">
        <v>3.6869999999999998</v>
      </c>
      <c r="Q17" s="2">
        <v>3.5009999999999999</v>
      </c>
      <c r="R17" s="2">
        <v>3.3260000000000001</v>
      </c>
      <c r="S17" s="2">
        <v>3.6080000000000001</v>
      </c>
      <c r="T17" s="2">
        <v>3.3109999999999999</v>
      </c>
      <c r="U17" s="2">
        <v>3.5230000000000001</v>
      </c>
      <c r="V17" s="2">
        <v>3.5329999999999999</v>
      </c>
      <c r="W17" s="2">
        <v>3.5419999999999998</v>
      </c>
      <c r="X17" s="2">
        <v>3.6619999999999999</v>
      </c>
      <c r="Y17" s="2">
        <v>3.3730000000000002</v>
      </c>
      <c r="Z17" s="2">
        <v>3.2559999999999998</v>
      </c>
      <c r="AA17" s="2"/>
      <c r="AB17" s="2"/>
      <c r="AC17" s="2">
        <f t="shared" si="0"/>
        <v>4.314318436983422E-2</v>
      </c>
      <c r="AD17" s="2">
        <f t="shared" si="1"/>
        <v>4.637460238466895E-3</v>
      </c>
      <c r="AE17" s="2">
        <f t="shared" si="2"/>
        <v>-1.520872158345421E-2</v>
      </c>
      <c r="AF17" s="2">
        <f t="shared" si="3"/>
        <v>-3.6794053199240562E-3</v>
      </c>
      <c r="AG17" s="2">
        <f t="shared" si="4"/>
        <v>-1.7545022932331733E-2</v>
      </c>
      <c r="AH17" s="2">
        <f t="shared" si="5"/>
        <v>1.6839169892377326E-2</v>
      </c>
      <c r="AI17" s="2">
        <f t="shared" si="6"/>
        <v>6.9741750120221324E-2</v>
      </c>
      <c r="AJ17" s="2">
        <f t="shared" si="7"/>
        <v>-2.8807049422735487E-2</v>
      </c>
      <c r="AK17" s="2">
        <f t="shared" si="8"/>
        <v>4.4458809164691471E-2</v>
      </c>
      <c r="AL17" s="2">
        <f t="shared" si="9"/>
        <v>8.4419334181809025E-2</v>
      </c>
      <c r="AM17" s="2">
        <f t="shared" si="10"/>
        <v>-2.5723543457107922E-3</v>
      </c>
      <c r="AN17" s="2">
        <f t="shared" si="11"/>
        <v>-3.1216093878128515E-2</v>
      </c>
      <c r="AO17" s="2">
        <f t="shared" si="12"/>
        <v>6.6015758017478832E-2</v>
      </c>
    </row>
    <row r="18" spans="1:41">
      <c r="A18" s="2">
        <v>3.6480000000000001</v>
      </c>
      <c r="B18" s="2">
        <v>3.528</v>
      </c>
      <c r="C18" s="2">
        <v>2.5880000000000001</v>
      </c>
      <c r="D18" s="2">
        <v>3.6019999999999999</v>
      </c>
      <c r="E18" s="2">
        <v>3.44</v>
      </c>
      <c r="F18" s="2">
        <v>3.6629999999999998</v>
      </c>
      <c r="G18" s="2">
        <v>3.569</v>
      </c>
      <c r="H18" s="2">
        <v>3.589</v>
      </c>
      <c r="I18" s="2">
        <v>3.59</v>
      </c>
      <c r="J18" s="2">
        <v>3.5419999999999998</v>
      </c>
      <c r="K18" s="2">
        <v>3.5609999999999999</v>
      </c>
      <c r="L18" s="2">
        <v>3.5409999999999999</v>
      </c>
      <c r="M18" s="2">
        <v>3.4140000000000001</v>
      </c>
      <c r="N18" s="2">
        <v>3.5880000000000001</v>
      </c>
      <c r="O18" s="2">
        <v>3.6880000000000002</v>
      </c>
      <c r="P18" s="2">
        <v>3.2639999999999998</v>
      </c>
      <c r="Q18" s="2">
        <v>3.5510000000000002</v>
      </c>
      <c r="R18" s="2">
        <v>3.5009999999999999</v>
      </c>
      <c r="S18" s="2">
        <v>3.621</v>
      </c>
      <c r="T18" s="2">
        <v>3.6059999999999999</v>
      </c>
      <c r="U18" s="2">
        <v>3.5790000000000002</v>
      </c>
      <c r="V18" s="2">
        <v>3.6040000000000001</v>
      </c>
      <c r="W18" s="2">
        <v>3.548</v>
      </c>
      <c r="X18" s="2">
        <v>3.6419999999999999</v>
      </c>
      <c r="Y18" s="2">
        <v>3.52</v>
      </c>
      <c r="Z18" s="2">
        <v>3.4969999999999999</v>
      </c>
      <c r="AA18" s="2"/>
      <c r="AB18" s="2"/>
      <c r="AC18" s="2">
        <f t="shared" si="0"/>
        <v>4.7786422337190437E-3</v>
      </c>
      <c r="AD18" s="2">
        <f t="shared" si="1"/>
        <v>-3.6212678676601717E-2</v>
      </c>
      <c r="AE18" s="2">
        <f t="shared" si="2"/>
        <v>-4.3994819528409002E-2</v>
      </c>
      <c r="AF18" s="2">
        <f t="shared" si="3"/>
        <v>-1.7859673832496981E-2</v>
      </c>
      <c r="AG18" s="2">
        <f t="shared" si="4"/>
        <v>-1.8119907126078694E-2</v>
      </c>
      <c r="AH18" s="2">
        <f t="shared" si="5"/>
        <v>3.0433850483699842E-3</v>
      </c>
      <c r="AI18" s="2">
        <f t="shared" si="6"/>
        <v>-7.1715753073766653E-3</v>
      </c>
      <c r="AJ18" s="2">
        <f t="shared" si="7"/>
        <v>8.9225329721776991E-2</v>
      </c>
      <c r="AK18" s="2">
        <f t="shared" si="8"/>
        <v>-5.8177117000646206E-3</v>
      </c>
      <c r="AL18" s="2">
        <f t="shared" si="9"/>
        <v>2.843889779403086E-3</v>
      </c>
      <c r="AM18" s="2">
        <f t="shared" si="10"/>
        <v>-2.2720284478330521E-2</v>
      </c>
      <c r="AN18" s="2">
        <f t="shared" si="11"/>
        <v>-2.5584110842202135E-2</v>
      </c>
      <c r="AO18" s="2">
        <f t="shared" si="12"/>
        <v>-3.115139500269315E-3</v>
      </c>
    </row>
    <row r="19" spans="1:41">
      <c r="A19" s="2">
        <v>3.8149999999999999</v>
      </c>
      <c r="B19" s="2">
        <v>3.4249999999999998</v>
      </c>
      <c r="C19" s="2">
        <v>3.5840000000000001</v>
      </c>
      <c r="D19" s="2">
        <v>3.5819999999999999</v>
      </c>
      <c r="E19" s="2">
        <v>3.6880000000000002</v>
      </c>
      <c r="F19" s="2">
        <v>3.65</v>
      </c>
      <c r="G19" s="2">
        <v>3.5750000000000002</v>
      </c>
      <c r="H19" s="2">
        <v>3.609</v>
      </c>
      <c r="I19" s="2">
        <v>3.2850000000000001</v>
      </c>
      <c r="J19" s="2">
        <v>3.431</v>
      </c>
      <c r="K19" s="2">
        <v>3.5430000000000001</v>
      </c>
      <c r="L19" s="2">
        <v>3.512</v>
      </c>
      <c r="M19" s="2">
        <v>3.085</v>
      </c>
      <c r="N19" s="2">
        <v>3.536</v>
      </c>
      <c r="O19" s="2">
        <v>3.613</v>
      </c>
      <c r="P19" s="2">
        <v>3.4319999999999999</v>
      </c>
      <c r="Q19" s="2">
        <v>3.61</v>
      </c>
      <c r="R19" s="2">
        <v>3.6560000000000001</v>
      </c>
      <c r="S19" s="2">
        <v>3.681</v>
      </c>
      <c r="T19" s="2">
        <v>3.5409999999999999</v>
      </c>
      <c r="U19" s="2">
        <v>3.5910000000000002</v>
      </c>
      <c r="V19" s="2">
        <v>3.657</v>
      </c>
      <c r="W19" s="2">
        <v>3.5409999999999999</v>
      </c>
      <c r="X19" s="2">
        <v>3.625</v>
      </c>
      <c r="Y19" s="2">
        <v>3.0390000000000001</v>
      </c>
      <c r="Z19" s="2">
        <v>3.5070000000000001</v>
      </c>
      <c r="AA19" s="2"/>
      <c r="AB19" s="2"/>
      <c r="AC19" s="2">
        <f t="shared" si="0"/>
        <v>3.3834141057394573E-2</v>
      </c>
      <c r="AD19" s="2">
        <f t="shared" si="1"/>
        <v>-3.0459137984338636E-2</v>
      </c>
      <c r="AE19" s="2">
        <f t="shared" si="2"/>
        <v>-4.0289678208761392E-2</v>
      </c>
      <c r="AF19" s="2">
        <f t="shared" si="3"/>
        <v>-2.3531781237526195E-2</v>
      </c>
      <c r="AG19" s="2">
        <f t="shared" si="4"/>
        <v>1.3786165626884062E-2</v>
      </c>
      <c r="AH19" s="2">
        <f t="shared" si="5"/>
        <v>1.120823730298659E-2</v>
      </c>
      <c r="AI19" s="2">
        <f t="shared" si="6"/>
        <v>7.4251141898318274E-3</v>
      </c>
      <c r="AJ19" s="2">
        <f t="shared" si="7"/>
        <v>4.2347221692750736E-2</v>
      </c>
      <c r="AK19" s="2">
        <f t="shared" si="8"/>
        <v>-5.0348344465991568E-2</v>
      </c>
      <c r="AL19" s="2">
        <f t="shared" si="9"/>
        <v>2.0818140240950078E-2</v>
      </c>
      <c r="AM19" s="2">
        <f t="shared" si="10"/>
        <v>-3.7760288661835562E-2</v>
      </c>
      <c r="AN19" s="2">
        <f t="shared" si="11"/>
        <v>-2.0796925261664656E-2</v>
      </c>
      <c r="AO19" s="2">
        <f t="shared" si="12"/>
        <v>-5.9836414719600661E-3</v>
      </c>
    </row>
    <row r="20" spans="1:41">
      <c r="A20" s="2">
        <v>3.59</v>
      </c>
      <c r="B20" s="2">
        <v>3.6709999999999998</v>
      </c>
      <c r="C20" s="2">
        <v>3.5950000000000002</v>
      </c>
      <c r="D20" s="2">
        <v>3.577</v>
      </c>
      <c r="E20" s="2">
        <v>3.4849999999999999</v>
      </c>
      <c r="F20" s="2">
        <v>3.5979999999999999</v>
      </c>
      <c r="G20" s="2">
        <v>3.24</v>
      </c>
      <c r="H20" s="2">
        <v>3.5609999999999999</v>
      </c>
      <c r="I20" s="2">
        <v>3.5209999999999999</v>
      </c>
      <c r="J20" s="2">
        <v>3.52</v>
      </c>
      <c r="K20" s="2">
        <v>3.5539999999999998</v>
      </c>
      <c r="L20" s="2">
        <v>3.629</v>
      </c>
      <c r="M20" s="2">
        <v>3.66</v>
      </c>
      <c r="N20" s="2">
        <v>3.55</v>
      </c>
      <c r="O20" s="2">
        <v>3.508</v>
      </c>
      <c r="P20" s="2">
        <v>3.3860000000000001</v>
      </c>
      <c r="Q20" s="2">
        <v>3.4940000000000002</v>
      </c>
      <c r="R20" s="2">
        <v>3.613</v>
      </c>
      <c r="S20" s="2">
        <v>3.6739999999999999</v>
      </c>
      <c r="T20" s="2">
        <v>3.641</v>
      </c>
      <c r="U20" s="2">
        <v>3.577</v>
      </c>
      <c r="V20" s="2">
        <v>3.5739999999999998</v>
      </c>
      <c r="W20" s="2">
        <v>3.351</v>
      </c>
      <c r="X20" s="2">
        <v>3.6640000000000001</v>
      </c>
      <c r="Y20" s="2">
        <v>3.6120000000000001</v>
      </c>
      <c r="Z20" s="2">
        <v>3.5779999999999998</v>
      </c>
      <c r="AA20" s="2"/>
      <c r="AB20" s="2"/>
      <c r="AC20" s="2">
        <f t="shared" si="0"/>
        <v>-3.5560545453519721E-2</v>
      </c>
      <c r="AD20" s="2">
        <f t="shared" si="1"/>
        <v>-2.9020752811272699E-2</v>
      </c>
      <c r="AE20" s="2">
        <f t="shared" si="2"/>
        <v>-2.5469112930170734E-2</v>
      </c>
      <c r="AF20" s="2">
        <f t="shared" si="3"/>
        <v>-9.9187234654560807E-3</v>
      </c>
      <c r="AG20" s="2">
        <f t="shared" si="4"/>
        <v>-1.1796180994861016E-2</v>
      </c>
      <c r="AH20" s="2">
        <f t="shared" si="5"/>
        <v>-2.1732718344949165E-2</v>
      </c>
      <c r="AI20" s="2">
        <f t="shared" si="6"/>
        <v>3.495236248275746E-3</v>
      </c>
      <c r="AJ20" s="2">
        <f t="shared" si="7"/>
        <v>5.5182894129269799E-2</v>
      </c>
      <c r="AK20" s="2">
        <f t="shared" si="8"/>
        <v>-3.799468505350867E-2</v>
      </c>
      <c r="AL20" s="2">
        <f t="shared" si="9"/>
        <v>-6.8345527768145509E-3</v>
      </c>
      <c r="AM20" s="2">
        <f t="shared" si="10"/>
        <v>-1.4207074563139077E-2</v>
      </c>
      <c r="AN20" s="2">
        <f t="shared" si="11"/>
        <v>-3.1779292181721264E-2</v>
      </c>
      <c r="AO20" s="2">
        <f t="shared" si="12"/>
        <v>-2.6350005470964666E-2</v>
      </c>
    </row>
    <row r="21" spans="1:41">
      <c r="A21" s="2">
        <v>3.327</v>
      </c>
      <c r="B21" s="2">
        <v>3.6080000000000001</v>
      </c>
      <c r="C21" s="2">
        <v>3.427</v>
      </c>
      <c r="D21" s="2">
        <v>3.5350000000000001</v>
      </c>
      <c r="E21" s="2">
        <v>3.6349999999999998</v>
      </c>
      <c r="F21" s="2">
        <v>3.5510000000000002</v>
      </c>
      <c r="G21" s="2">
        <v>3.5819999999999999</v>
      </c>
      <c r="H21" s="2">
        <v>3.5939999999999999</v>
      </c>
      <c r="I21" s="2">
        <v>3.1720000000000002</v>
      </c>
      <c r="J21" s="2">
        <v>3.6150000000000002</v>
      </c>
      <c r="K21" s="2">
        <v>3.5979999999999999</v>
      </c>
      <c r="L21" s="2">
        <v>3.4820000000000002</v>
      </c>
      <c r="M21" s="2">
        <v>3.6150000000000002</v>
      </c>
      <c r="N21" s="2">
        <v>3.6749999999999998</v>
      </c>
      <c r="O21" s="2">
        <v>3.1110000000000002</v>
      </c>
      <c r="P21" s="2">
        <v>3.6360000000000001</v>
      </c>
      <c r="Q21" s="2">
        <v>2.9809999999999999</v>
      </c>
      <c r="R21" s="2">
        <v>3.258</v>
      </c>
      <c r="S21" s="2">
        <v>3.6560000000000001</v>
      </c>
      <c r="T21" s="2">
        <v>3.4340000000000002</v>
      </c>
      <c r="U21" s="2">
        <v>3.6059999999999999</v>
      </c>
      <c r="V21" s="2">
        <v>3.5430000000000001</v>
      </c>
      <c r="W21" s="2">
        <v>3.5110000000000001</v>
      </c>
      <c r="X21" s="2">
        <v>3.6520000000000001</v>
      </c>
      <c r="Y21" s="2">
        <v>3.2269999999999999</v>
      </c>
      <c r="Z21" s="2">
        <v>3.4780000000000002</v>
      </c>
      <c r="AA21" s="2"/>
      <c r="AB21" s="2"/>
      <c r="AC21" s="2">
        <f t="shared" si="0"/>
        <v>-1.7788735493407648E-2</v>
      </c>
      <c r="AD21" s="2">
        <f>1-D21/3.47612037</f>
        <v>-1.6938317357520161E-2</v>
      </c>
      <c r="AE21" s="2">
        <f t="shared" si="2"/>
        <v>-1.2073602005290951E-2</v>
      </c>
      <c r="AF21" s="2">
        <f t="shared" si="3"/>
        <v>-1.927770068375434E-2</v>
      </c>
      <c r="AG21" s="2">
        <f t="shared" si="4"/>
        <v>-3.910318019784742E-2</v>
      </c>
      <c r="AH21" s="2">
        <f t="shared" si="5"/>
        <v>1.9654636187072638E-2</v>
      </c>
      <c r="AI21" s="2">
        <f t="shared" si="6"/>
        <v>-3.1592959658475195E-2</v>
      </c>
      <c r="AJ21" s="2">
        <f t="shared" si="7"/>
        <v>-1.4576195199638153E-2</v>
      </c>
      <c r="AK21" s="2">
        <f t="shared" si="8"/>
        <v>6.3994828700711048E-2</v>
      </c>
      <c r="AL21" s="2">
        <f t="shared" si="9"/>
        <v>5.0406521769958301E-2</v>
      </c>
      <c r="AM21" s="2">
        <f t="shared" si="10"/>
        <v>-5.4100909841081624E-3</v>
      </c>
      <c r="AN21" s="2">
        <f t="shared" si="11"/>
        <v>-2.8400102360165436E-2</v>
      </c>
      <c r="AO21" s="2">
        <f t="shared" si="12"/>
        <v>2.3350142459431789E-3</v>
      </c>
    </row>
    <row r="22" spans="1:41">
      <c r="A22" s="2">
        <v>3.6019999999999999</v>
      </c>
      <c r="B22" s="2">
        <v>3.6120000000000001</v>
      </c>
      <c r="C22" s="2">
        <v>3.5009999999999999</v>
      </c>
      <c r="D22" s="2">
        <v>3.4159999999999999</v>
      </c>
      <c r="E22" s="2">
        <v>3.5739999999999998</v>
      </c>
      <c r="F22" s="2">
        <v>3.5790000000000002</v>
      </c>
      <c r="G22" s="2">
        <v>3.617</v>
      </c>
      <c r="H22" s="2">
        <v>3.4380000000000002</v>
      </c>
      <c r="I22" s="2">
        <v>3.5950000000000002</v>
      </c>
      <c r="J22" s="2">
        <v>2.9340000000000002</v>
      </c>
      <c r="K22" s="2">
        <v>3.6480000000000001</v>
      </c>
      <c r="L22" s="2">
        <v>3.6269999999999998</v>
      </c>
      <c r="M22" s="2">
        <v>3.512</v>
      </c>
      <c r="N22" s="2">
        <v>3.5859999999999999</v>
      </c>
      <c r="O22" s="2">
        <v>3.4009999999999998</v>
      </c>
      <c r="P22" s="2">
        <v>3.6619999999999999</v>
      </c>
      <c r="Q22" s="2">
        <v>3.427</v>
      </c>
      <c r="R22" s="2">
        <v>3.5539999999999998</v>
      </c>
      <c r="S22" s="2">
        <v>3.6920000000000002</v>
      </c>
      <c r="T22" s="2">
        <v>3.5979999999999999</v>
      </c>
      <c r="U22" s="2">
        <v>3.57</v>
      </c>
      <c r="V22" s="2">
        <v>3.54</v>
      </c>
      <c r="W22" s="2">
        <v>3.6110000000000002</v>
      </c>
      <c r="X22" s="2">
        <v>3.496</v>
      </c>
      <c r="Y22" s="2">
        <v>3.504</v>
      </c>
      <c r="Z22" s="2">
        <v>3.4689999999999999</v>
      </c>
      <c r="AA22" s="2"/>
      <c r="AB22" s="2"/>
      <c r="AC22" s="2">
        <f t="shared" si="0"/>
        <v>-1.8917104379763794E-2</v>
      </c>
      <c r="AD22" s="2">
        <f t="shared" si="1"/>
        <v>1.7295249761445919E-2</v>
      </c>
      <c r="AE22" s="2">
        <f t="shared" si="2"/>
        <v>-2.0053906386070519E-2</v>
      </c>
      <c r="AF22" s="2">
        <f t="shared" si="3"/>
        <v>2.4964737075473642E-2</v>
      </c>
      <c r="AG22" s="2">
        <f t="shared" si="4"/>
        <v>0.15664488777303343</v>
      </c>
      <c r="AH22" s="2">
        <f t="shared" si="5"/>
        <v>-2.1169625086010058E-2</v>
      </c>
      <c r="AI22" s="2">
        <f t="shared" si="6"/>
        <v>-6.6101641728684157E-3</v>
      </c>
      <c r="AJ22" s="2">
        <f t="shared" si="7"/>
        <v>-2.183114048984458E-2</v>
      </c>
      <c r="AK22" s="2">
        <f t="shared" si="8"/>
        <v>-2.1044315161962146E-2</v>
      </c>
      <c r="AL22" s="2">
        <f t="shared" si="9"/>
        <v>5.0561052208242252E-3</v>
      </c>
      <c r="AM22" s="2">
        <f t="shared" si="10"/>
        <v>-4.5587699925888625E-3</v>
      </c>
      <c r="AN22" s="2">
        <f t="shared" si="11"/>
        <v>1.5529365320060773E-2</v>
      </c>
      <c r="AO22" s="2">
        <f t="shared" si="12"/>
        <v>4.9166660204649215E-3</v>
      </c>
    </row>
    <row r="23" spans="1:41">
      <c r="A23" s="2">
        <v>3.415</v>
      </c>
      <c r="B23" s="2">
        <v>3.5169999999999999</v>
      </c>
      <c r="C23" s="2">
        <v>3.4350000000000001</v>
      </c>
      <c r="D23" s="2">
        <v>3.5489999999999999</v>
      </c>
      <c r="E23" s="2">
        <v>3.6240000000000001</v>
      </c>
      <c r="F23" s="2">
        <v>3.5230000000000001</v>
      </c>
      <c r="G23" s="2">
        <v>3.5339999999999998</v>
      </c>
      <c r="H23" s="2">
        <v>3.6230000000000002</v>
      </c>
      <c r="I23" s="2">
        <v>3.6040000000000001</v>
      </c>
      <c r="J23" s="2">
        <v>3.585</v>
      </c>
      <c r="K23" s="2">
        <v>3.5790000000000002</v>
      </c>
      <c r="L23" s="2">
        <v>3.4079999999999999</v>
      </c>
      <c r="M23" s="2">
        <v>3.6949999999999998</v>
      </c>
      <c r="N23" s="2">
        <v>3.577</v>
      </c>
      <c r="O23" s="2">
        <v>3.653</v>
      </c>
      <c r="P23" s="2">
        <v>3.4820000000000002</v>
      </c>
      <c r="Q23" s="2">
        <v>3.3</v>
      </c>
      <c r="R23" s="2">
        <v>3.6019999999999999</v>
      </c>
      <c r="S23" s="2">
        <v>3.6739999999999999</v>
      </c>
      <c r="T23" s="2">
        <v>3.556</v>
      </c>
      <c r="U23" s="2">
        <v>3.56</v>
      </c>
      <c r="V23" s="2">
        <v>3.4449999999999998</v>
      </c>
      <c r="W23" s="2">
        <v>3.6789999999999998</v>
      </c>
      <c r="X23" s="2">
        <v>3.4889999999999999</v>
      </c>
      <c r="Y23" s="2">
        <v>3.59</v>
      </c>
      <c r="Z23" s="2">
        <v>3.5939999999999999</v>
      </c>
      <c r="AA23" s="2"/>
      <c r="AB23" s="2"/>
      <c r="AC23" s="2">
        <f t="shared" si="0"/>
        <v>7.8816566711989999E-3</v>
      </c>
      <c r="AD23" s="2">
        <f t="shared" si="1"/>
        <v>-2.096579584210434E-2</v>
      </c>
      <c r="AE23" s="2">
        <f t="shared" si="2"/>
        <v>-4.0932976245113828E-3</v>
      </c>
      <c r="AF23" s="2">
        <f t="shared" si="3"/>
        <v>-2.7502256421046756E-2</v>
      </c>
      <c r="AG23" s="2">
        <f t="shared" si="4"/>
        <v>-3.0479917291641012E-2</v>
      </c>
      <c r="AH23" s="2">
        <f t="shared" si="5"/>
        <v>4.0489086767818483E-2</v>
      </c>
      <c r="AI23" s="2">
        <f t="shared" si="6"/>
        <v>-4.0838140675825141E-3</v>
      </c>
      <c r="AJ23" s="2">
        <f t="shared" si="7"/>
        <v>2.8395403826969035E-2</v>
      </c>
      <c r="AK23" s="2">
        <f t="shared" si="8"/>
        <v>-3.4834446599152358E-2</v>
      </c>
      <c r="AL23" s="2">
        <f t="shared" si="9"/>
        <v>1.6670236288285345E-2</v>
      </c>
      <c r="AM23" s="2">
        <f t="shared" si="10"/>
        <v>2.2399728072184044E-2</v>
      </c>
      <c r="AN23" s="2">
        <f t="shared" si="11"/>
        <v>1.7500559382635061E-2</v>
      </c>
      <c r="AO23" s="2">
        <f t="shared" si="12"/>
        <v>-3.0939608625669912E-2</v>
      </c>
    </row>
    <row r="24" spans="1:41">
      <c r="A24" s="2">
        <v>3.4790000000000001</v>
      </c>
      <c r="B24" s="2">
        <v>3.5430000000000001</v>
      </c>
      <c r="C24" s="2">
        <v>3.5659999999999998</v>
      </c>
      <c r="D24" s="2">
        <v>3.649</v>
      </c>
      <c r="E24" s="2">
        <v>3.5609999999999999</v>
      </c>
      <c r="F24" s="2">
        <v>3.0739999999999998</v>
      </c>
      <c r="G24" s="2">
        <v>3.548</v>
      </c>
      <c r="H24" s="2">
        <v>3.5569999999999999</v>
      </c>
      <c r="I24" s="2">
        <v>3.3759999999999999</v>
      </c>
      <c r="J24" s="2">
        <v>3.5659999999999998</v>
      </c>
      <c r="K24" s="2">
        <v>3.5590000000000002</v>
      </c>
      <c r="L24" s="2">
        <v>3.2029999999999998</v>
      </c>
      <c r="M24" s="2">
        <v>3.5449999999999999</v>
      </c>
      <c r="N24" s="2">
        <v>3.41</v>
      </c>
      <c r="O24" s="2">
        <v>3.6549999999999998</v>
      </c>
      <c r="P24" s="2">
        <v>3.55</v>
      </c>
      <c r="Q24" s="2">
        <v>3.472</v>
      </c>
      <c r="R24" s="2">
        <v>3.6789999999999998</v>
      </c>
      <c r="S24" s="2">
        <v>3.5939999999999999</v>
      </c>
      <c r="T24" s="2">
        <v>3.5790000000000002</v>
      </c>
      <c r="U24" s="2">
        <v>3.6549999999999998</v>
      </c>
      <c r="V24" s="2">
        <v>3.5329999999999999</v>
      </c>
      <c r="W24" s="2">
        <v>3.5819999999999999</v>
      </c>
      <c r="X24" s="2">
        <v>3.5950000000000002</v>
      </c>
      <c r="Y24" s="2">
        <v>3.5449999999999999</v>
      </c>
      <c r="Z24" s="2">
        <v>3.4329999999999998</v>
      </c>
      <c r="AA24" s="2"/>
      <c r="AB24" s="2"/>
      <c r="AC24" s="2">
        <f t="shared" si="0"/>
        <v>5.4725890988271964E-4</v>
      </c>
      <c r="AD24" s="2">
        <f t="shared" si="1"/>
        <v>-4.9733499303420414E-2</v>
      </c>
      <c r="AE24" s="2">
        <f t="shared" si="2"/>
        <v>0.12387658333870355</v>
      </c>
      <c r="AF24" s="2">
        <f t="shared" si="3"/>
        <v>-8.7843019844502379E-3</v>
      </c>
      <c r="AG24" s="2">
        <f t="shared" si="4"/>
        <v>-2.5018517451043776E-2</v>
      </c>
      <c r="AH24" s="2">
        <f t="shared" si="5"/>
        <v>9.8206145809073497E-2</v>
      </c>
      <c r="AI24" s="2">
        <f t="shared" si="6"/>
        <v>4.279401566383656E-2</v>
      </c>
      <c r="AJ24" s="2">
        <f t="shared" si="7"/>
        <v>9.4209315295061824E-3</v>
      </c>
      <c r="AK24" s="2">
        <f t="shared" si="8"/>
        <v>-5.6956115779645211E-2</v>
      </c>
      <c r="AL24" s="2">
        <f t="shared" si="9"/>
        <v>1.0310116894199473E-2</v>
      </c>
      <c r="AM24" s="2">
        <f t="shared" si="10"/>
        <v>-2.5723543457107922E-3</v>
      </c>
      <c r="AN24" s="2">
        <f t="shared" si="11"/>
        <v>-1.2348950707774975E-2</v>
      </c>
      <c r="AO24" s="2">
        <f t="shared" si="12"/>
        <v>1.5243273118551781E-2</v>
      </c>
    </row>
    <row r="25" spans="1:41">
      <c r="A25" s="2">
        <v>3.5529999999999999</v>
      </c>
      <c r="B25" s="2">
        <v>3.6</v>
      </c>
      <c r="C25" s="2">
        <v>3.6030000000000002</v>
      </c>
      <c r="D25" s="2">
        <v>3.5529999999999999</v>
      </c>
      <c r="E25" s="2">
        <v>3.6269999999999998</v>
      </c>
      <c r="F25" s="2">
        <v>3.456</v>
      </c>
      <c r="G25" s="2">
        <v>3.5590000000000002</v>
      </c>
      <c r="H25" s="2">
        <v>3.5419999999999998</v>
      </c>
      <c r="I25" s="2">
        <v>3.6269999999999998</v>
      </c>
      <c r="J25" s="2">
        <v>3.4660000000000002</v>
      </c>
      <c r="K25" s="2">
        <v>3.5579999999999998</v>
      </c>
      <c r="L25" s="2">
        <v>3.5409999999999999</v>
      </c>
      <c r="M25" s="2">
        <v>3.319</v>
      </c>
      <c r="N25" s="2">
        <v>3.504</v>
      </c>
      <c r="O25" s="2">
        <v>3.25</v>
      </c>
      <c r="P25" s="2">
        <v>3.57</v>
      </c>
      <c r="Q25" s="2">
        <v>3.01</v>
      </c>
      <c r="R25" s="2">
        <v>3.6160000000000001</v>
      </c>
      <c r="S25" s="2">
        <v>3.6339999999999999</v>
      </c>
      <c r="T25" s="2">
        <v>3.6070000000000002</v>
      </c>
      <c r="U25" s="2">
        <v>3.6190000000000002</v>
      </c>
      <c r="V25" s="2">
        <v>3.508</v>
      </c>
      <c r="W25" s="2">
        <v>3.6230000000000002</v>
      </c>
      <c r="X25" s="2">
        <v>3.5990000000000002</v>
      </c>
      <c r="Y25" s="2">
        <v>3.4529999999999998</v>
      </c>
      <c r="Z25" s="2">
        <v>3.5649999999999999</v>
      </c>
      <c r="AA25" s="2"/>
      <c r="AB25" s="2"/>
      <c r="AC25" s="2">
        <f t="shared" si="0"/>
        <v>-1.5531997720694912E-2</v>
      </c>
      <c r="AD25" s="2">
        <f t="shared" si="1"/>
        <v>-2.2116503980556868E-2</v>
      </c>
      <c r="AE25" s="2">
        <f t="shared" si="2"/>
        <v>1.5002430715211235E-2</v>
      </c>
      <c r="AF25" s="2">
        <f t="shared" si="3"/>
        <v>-4.5302214306783828E-3</v>
      </c>
      <c r="AG25" s="2">
        <f t="shared" si="4"/>
        <v>3.7256922363101408E-3</v>
      </c>
      <c r="AH25" s="2">
        <f t="shared" si="5"/>
        <v>3.0433850483699842E-3</v>
      </c>
      <c r="AI25" s="2">
        <f t="shared" si="6"/>
        <v>1.6407692341960045E-2</v>
      </c>
      <c r="AJ25" s="2">
        <f t="shared" si="7"/>
        <v>3.8402043831935462E-3</v>
      </c>
      <c r="AK25" s="2">
        <f t="shared" si="8"/>
        <v>-3.8856568268333058E-2</v>
      </c>
      <c r="AL25" s="2">
        <f t="shared" si="9"/>
        <v>2.5673628492253187E-3</v>
      </c>
      <c r="AM25" s="2">
        <f t="shared" si="10"/>
        <v>4.5219872502819669E-3</v>
      </c>
      <c r="AN25" s="2">
        <f t="shared" si="11"/>
        <v>-1.3475347314960251E-2</v>
      </c>
      <c r="AO25" s="2">
        <f t="shared" si="12"/>
        <v>-2.2620952907766556E-2</v>
      </c>
    </row>
    <row r="26" spans="1:41">
      <c r="A26" s="2">
        <v>3.52</v>
      </c>
      <c r="B26" s="2">
        <v>3.4580000000000002</v>
      </c>
      <c r="C26" s="2">
        <v>3.0750000000000002</v>
      </c>
      <c r="D26" s="2">
        <v>3.5609999999999999</v>
      </c>
      <c r="E26" s="2">
        <v>3.5390000000000001</v>
      </c>
      <c r="F26" s="2">
        <v>3.6</v>
      </c>
      <c r="G26" s="2">
        <v>3.6139999999999999</v>
      </c>
      <c r="H26" s="2">
        <v>3.5760000000000001</v>
      </c>
      <c r="I26" s="2">
        <v>3.581</v>
      </c>
      <c r="J26" s="2">
        <v>3.55</v>
      </c>
      <c r="K26" s="2">
        <v>3.4260000000000002</v>
      </c>
      <c r="L26" s="2">
        <v>3.2490000000000001</v>
      </c>
      <c r="M26" s="2">
        <v>3.718</v>
      </c>
      <c r="N26" s="2">
        <v>3.4689999999999999</v>
      </c>
      <c r="O26" s="2">
        <v>3.528</v>
      </c>
      <c r="P26" s="2">
        <v>2.9569999999999999</v>
      </c>
      <c r="Q26" s="2">
        <v>3.468</v>
      </c>
      <c r="R26" s="2">
        <v>3.6779999999999999</v>
      </c>
      <c r="S26" s="2">
        <v>3.6549999999999998</v>
      </c>
      <c r="T26" s="2">
        <v>3.407</v>
      </c>
      <c r="U26" s="2">
        <v>3.294</v>
      </c>
      <c r="V26" s="2">
        <v>3.4540000000000002</v>
      </c>
      <c r="W26" s="2">
        <v>3.7189999999999999</v>
      </c>
      <c r="X26" s="2">
        <v>3.6909999999999998</v>
      </c>
      <c r="Y26" s="2">
        <v>3.1320000000000001</v>
      </c>
      <c r="Z26" s="2">
        <v>3.3660000000000001</v>
      </c>
      <c r="AA26" s="2"/>
      <c r="AB26" s="2"/>
      <c r="AC26" s="2">
        <f t="shared" si="0"/>
        <v>2.4525097744954705E-2</v>
      </c>
      <c r="AD26" s="2">
        <f t="shared" si="1"/>
        <v>-2.4417920257462145E-2</v>
      </c>
      <c r="AE26" s="2">
        <f t="shared" si="2"/>
        <v>-2.6039134671655084E-2</v>
      </c>
      <c r="AF26" s="2">
        <f t="shared" si="3"/>
        <v>-1.4172804019228158E-2</v>
      </c>
      <c r="AG26" s="2">
        <f>1-J26/3.47896154</f>
        <v>-2.0419443901067202E-2</v>
      </c>
      <c r="AH26" s="2">
        <f t="shared" si="5"/>
        <v>8.5255000853474705E-2</v>
      </c>
      <c r="AI26" s="2">
        <f>1-N26/3.56245161</f>
        <v>2.6232387195850304E-2</v>
      </c>
      <c r="AJ26" s="2">
        <f t="shared" si="7"/>
        <v>0.17488949141767607</v>
      </c>
      <c r="AK26" s="2">
        <f t="shared" si="8"/>
        <v>-5.6668821374703748E-2</v>
      </c>
      <c r="AL26" s="2">
        <f t="shared" si="9"/>
        <v>5.787274888475491E-2</v>
      </c>
      <c r="AM26" s="2">
        <f t="shared" si="10"/>
        <v>1.9845765097626478E-2</v>
      </c>
      <c r="AN26" s="2">
        <f t="shared" si="11"/>
        <v>-3.9382469280221821E-2</v>
      </c>
      <c r="AO26" s="2">
        <f t="shared" si="12"/>
        <v>3.4462236328880014E-2</v>
      </c>
    </row>
    <row r="27" spans="1:41">
      <c r="A27" s="2">
        <v>3.6030000000000002</v>
      </c>
      <c r="B27" s="2">
        <v>3.617</v>
      </c>
      <c r="C27" s="2">
        <v>3.4830000000000001</v>
      </c>
      <c r="D27" s="2">
        <v>3.54</v>
      </c>
      <c r="E27" s="2">
        <v>3.4529999999999998</v>
      </c>
      <c r="F27" s="2">
        <v>3.6150000000000002</v>
      </c>
      <c r="G27" s="2">
        <v>3.52</v>
      </c>
      <c r="H27" s="2">
        <v>3.5019999999999998</v>
      </c>
      <c r="I27" s="2">
        <v>3.6579999999999999</v>
      </c>
      <c r="J27" s="2">
        <v>3.35</v>
      </c>
      <c r="K27" s="2">
        <v>3.5739999999999998</v>
      </c>
      <c r="L27" s="2">
        <v>2.9940000000000002</v>
      </c>
      <c r="M27" s="2">
        <v>3.3130000000000002</v>
      </c>
      <c r="N27" s="2">
        <v>3.5379999999999998</v>
      </c>
      <c r="O27" s="2">
        <v>3.645</v>
      </c>
      <c r="P27" s="2">
        <v>3.26</v>
      </c>
      <c r="Q27" s="2">
        <v>3.5219999999999998</v>
      </c>
      <c r="R27" s="2">
        <v>3.2730000000000001</v>
      </c>
      <c r="S27" s="2">
        <v>3.7</v>
      </c>
      <c r="T27" s="2">
        <v>3.6589999999999998</v>
      </c>
      <c r="U27" s="2">
        <v>3.46</v>
      </c>
      <c r="V27" s="2">
        <v>3.4129999999999998</v>
      </c>
      <c r="W27" s="2">
        <v>3.6019999999999999</v>
      </c>
      <c r="X27" s="2">
        <v>3.4660000000000002</v>
      </c>
      <c r="Y27" s="2">
        <v>3.347</v>
      </c>
      <c r="Z27" s="2">
        <v>3.5619999999999998</v>
      </c>
      <c r="AA27" s="2"/>
      <c r="AB27" s="2"/>
      <c r="AC27" s="2">
        <f t="shared" si="0"/>
        <v>-2.0327565487709309E-2</v>
      </c>
      <c r="AD27" s="2">
        <f t="shared" si="1"/>
        <v>-1.8376702530585876E-2</v>
      </c>
      <c r="AE27" s="2">
        <f t="shared" si="2"/>
        <v>-3.0314297732787043E-2</v>
      </c>
      <c r="AF27" s="2">
        <f t="shared" si="3"/>
        <v>6.8139933793802676E-3</v>
      </c>
      <c r="AG27" s="2">
        <f t="shared" si="4"/>
        <v>3.7068975473640853E-2</v>
      </c>
      <c r="AH27" s="2">
        <f t="shared" si="5"/>
        <v>0.15704939136820661</v>
      </c>
      <c r="AI27" s="2">
        <f t="shared" si="6"/>
        <v>6.8637030553237999E-3</v>
      </c>
      <c r="AJ27" s="2">
        <f t="shared" si="7"/>
        <v>9.0341475151039519E-2</v>
      </c>
      <c r="AK27" s="2">
        <f t="shared" si="8"/>
        <v>5.9685412626589107E-2</v>
      </c>
      <c r="AL27" s="2">
        <f t="shared" si="9"/>
        <v>-1.1812037520012142E-2</v>
      </c>
      <c r="AM27" s="2">
        <f t="shared" si="10"/>
        <v>3.1480485315054874E-2</v>
      </c>
      <c r="AN27" s="2">
        <f>1-X27/3.55114706</f>
        <v>2.3977339873950343E-2</v>
      </c>
      <c r="AO27" s="2">
        <f t="shared" si="12"/>
        <v>-2.176040231625942E-2</v>
      </c>
    </row>
    <row r="28" spans="1:41">
      <c r="A28" s="2">
        <v>3.4060000000000001</v>
      </c>
      <c r="B28" s="2">
        <v>3.66</v>
      </c>
      <c r="C28" s="2">
        <v>3.5840000000000001</v>
      </c>
      <c r="D28" s="2">
        <v>3.3580000000000001</v>
      </c>
      <c r="E28" s="2">
        <v>3.677</v>
      </c>
      <c r="F28" s="2">
        <v>3.613</v>
      </c>
      <c r="G28" s="2">
        <v>3.4569999999999999</v>
      </c>
      <c r="H28" s="2">
        <v>3.5680000000000001</v>
      </c>
      <c r="I28" s="2">
        <v>3.6269999999999998</v>
      </c>
      <c r="J28" s="2">
        <v>3.3879999999999999</v>
      </c>
      <c r="K28" s="2">
        <v>3.44</v>
      </c>
      <c r="L28" s="2">
        <v>3.0089999999999999</v>
      </c>
      <c r="M28" s="2">
        <v>3.2679999999999998</v>
      </c>
      <c r="N28" s="2">
        <v>3.649</v>
      </c>
      <c r="O28" s="2">
        <v>3.7320000000000002</v>
      </c>
      <c r="P28" s="2">
        <v>2.62</v>
      </c>
      <c r="Q28" s="2">
        <v>3.4809999999999999</v>
      </c>
      <c r="R28" s="2">
        <v>3.5859999999999999</v>
      </c>
      <c r="S28" s="2">
        <v>3.633</v>
      </c>
      <c r="T28" s="2">
        <v>3.4790000000000001</v>
      </c>
      <c r="U28" s="2">
        <v>3.5739999999999998</v>
      </c>
      <c r="V28" s="2">
        <v>3.5670000000000002</v>
      </c>
      <c r="W28" s="2">
        <v>3.508</v>
      </c>
      <c r="X28" s="2">
        <v>3.5249999999999999</v>
      </c>
      <c r="Y28" s="2">
        <v>3.548</v>
      </c>
      <c r="Z28" s="2">
        <v>3.3210000000000002</v>
      </c>
      <c r="AA28" s="2"/>
      <c r="AB28" s="2"/>
      <c r="AC28" s="2">
        <f t="shared" si="0"/>
        <v>-3.2457531016039765E-2</v>
      </c>
      <c r="AD28" s="2">
        <f t="shared" si="1"/>
        <v>3.3980517769009233E-2</v>
      </c>
      <c r="AE28" s="2">
        <f t="shared" si="2"/>
        <v>-2.9744275991302693E-2</v>
      </c>
      <c r="AF28" s="2">
        <f t="shared" si="3"/>
        <v>-1.190396105721625E-2</v>
      </c>
      <c r="AG28" s="2">
        <f t="shared" si="4"/>
        <v>2.614617579244638E-2</v>
      </c>
      <c r="AH28" s="2">
        <f t="shared" si="5"/>
        <v>0.15282619192616365</v>
      </c>
      <c r="AI28" s="2">
        <f t="shared" si="6"/>
        <v>-2.429461490987106E-2</v>
      </c>
      <c r="AJ28" s="2">
        <f t="shared" si="7"/>
        <v>0.26892474383304399</v>
      </c>
      <c r="AK28" s="2">
        <f t="shared" si="8"/>
        <v>-3.0237736120088954E-2</v>
      </c>
      <c r="AL28" s="2">
        <f t="shared" si="9"/>
        <v>3.7962809911964213E-2</v>
      </c>
      <c r="AM28" s="2">
        <f t="shared" si="10"/>
        <v>-1.2220658916261229E-2</v>
      </c>
      <c r="AN28" s="2">
        <f t="shared" si="11"/>
        <v>7.3629899179674663E-3</v>
      </c>
      <c r="AO28" s="2">
        <f t="shared" si="12"/>
        <v>4.7370495201488616E-2</v>
      </c>
    </row>
    <row r="29" spans="1:41">
      <c r="A29" s="2">
        <v>3.7210000000000001</v>
      </c>
      <c r="B29" s="2">
        <v>3.5609999999999999</v>
      </c>
      <c r="C29" s="2">
        <v>3.4740000000000002</v>
      </c>
      <c r="D29" s="2">
        <v>3.395</v>
      </c>
      <c r="E29" s="2">
        <v>3.11</v>
      </c>
      <c r="F29" s="2">
        <v>3.395</v>
      </c>
      <c r="G29" s="2">
        <v>3.51</v>
      </c>
      <c r="H29" s="2">
        <v>3.5329999999999999</v>
      </c>
      <c r="I29" s="2">
        <v>3.5510000000000002</v>
      </c>
      <c r="J29" s="2">
        <v>3.4769999999999999</v>
      </c>
      <c r="K29" s="2">
        <v>3.5870000000000002</v>
      </c>
      <c r="L29" s="2">
        <v>3.532</v>
      </c>
      <c r="M29" s="2">
        <v>3.6139999999999999</v>
      </c>
      <c r="N29" s="2">
        <v>3.3279999999999998</v>
      </c>
      <c r="O29" s="2">
        <v>3.629</v>
      </c>
      <c r="P29" s="2">
        <v>3.01</v>
      </c>
      <c r="Q29" s="2">
        <v>3.21</v>
      </c>
      <c r="R29" s="2">
        <v>3.5619999999999998</v>
      </c>
      <c r="S29" s="2">
        <v>3.6269999999999998</v>
      </c>
      <c r="T29" s="2">
        <v>3.57</v>
      </c>
      <c r="U29" s="2">
        <v>3.589</v>
      </c>
      <c r="V29" s="2">
        <v>3.6280000000000001</v>
      </c>
      <c r="W29" s="2">
        <v>3.5710000000000002</v>
      </c>
      <c r="X29" s="2">
        <v>3.6030000000000002</v>
      </c>
      <c r="Y29" s="2">
        <v>3.6030000000000002</v>
      </c>
      <c r="Z29" s="2">
        <v>3.3460000000000001</v>
      </c>
      <c r="AA29" s="2"/>
      <c r="AB29" s="2"/>
      <c r="AC29" s="2">
        <f t="shared" si="0"/>
        <v>-4.5304010787206028E-3</v>
      </c>
      <c r="AD29" s="2">
        <f t="shared" si="1"/>
        <v>2.3336467488322299E-2</v>
      </c>
      <c r="AE29" s="2">
        <f t="shared" si="2"/>
        <v>3.2388093830480913E-2</v>
      </c>
      <c r="AF29" s="2">
        <f t="shared" si="3"/>
        <v>-1.9777730984151809E-3</v>
      </c>
      <c r="AG29" s="2">
        <f t="shared" si="4"/>
        <v>5.6382917070130212E-4</v>
      </c>
      <c r="AH29" s="2">
        <f t="shared" si="5"/>
        <v>5.5773047135958542E-3</v>
      </c>
      <c r="AI29" s="2">
        <f t="shared" si="6"/>
        <v>6.5811872178665243E-2</v>
      </c>
      <c r="AJ29" s="2">
        <f t="shared" si="7"/>
        <v>0.16010056447994758</v>
      </c>
      <c r="AK29" s="2">
        <f t="shared" si="8"/>
        <v>-2.3342670401493848E-2</v>
      </c>
      <c r="AL29" s="2">
        <f t="shared" si="9"/>
        <v>1.2798859265798379E-2</v>
      </c>
      <c r="AM29" s="2">
        <f>1-V29/3.52393519</f>
        <v>-2.953085241048381E-2</v>
      </c>
      <c r="AN29" s="2">
        <f t="shared" si="11"/>
        <v>-1.4601743922145527E-2</v>
      </c>
      <c r="AO29" s="2">
        <f t="shared" si="12"/>
        <v>4.0199240272261627E-2</v>
      </c>
    </row>
    <row r="30" spans="1:41">
      <c r="A30" s="2">
        <v>3.5630000000000002</v>
      </c>
      <c r="B30" s="2">
        <v>3.5670000000000002</v>
      </c>
      <c r="C30" s="2">
        <v>3.6150000000000002</v>
      </c>
      <c r="D30" s="2">
        <v>3.3660000000000001</v>
      </c>
      <c r="E30" s="2">
        <v>3.706</v>
      </c>
      <c r="F30" s="2">
        <v>2.9220000000000002</v>
      </c>
      <c r="G30" s="2">
        <v>3.4790000000000001</v>
      </c>
      <c r="H30" s="2">
        <v>3.585</v>
      </c>
      <c r="I30" s="2">
        <v>3.35</v>
      </c>
      <c r="J30" s="2">
        <v>3.45</v>
      </c>
      <c r="K30" s="2">
        <v>3.5270000000000001</v>
      </c>
      <c r="L30" s="2">
        <v>3.6349999999999998</v>
      </c>
      <c r="M30" s="2">
        <v>3.6230000000000002</v>
      </c>
      <c r="N30" s="2">
        <v>3.4580000000000002</v>
      </c>
      <c r="O30" s="2">
        <v>3.5609999999999999</v>
      </c>
      <c r="P30" s="2">
        <v>2.9079999999999999</v>
      </c>
      <c r="Q30" s="2">
        <v>3.2010000000000001</v>
      </c>
      <c r="R30" s="2">
        <v>3.706</v>
      </c>
      <c r="S30" s="2">
        <v>3.6829999999999998</v>
      </c>
      <c r="T30" s="2">
        <v>3.6480000000000001</v>
      </c>
      <c r="U30" s="2">
        <v>3.3660000000000001</v>
      </c>
      <c r="V30" s="2">
        <v>3.569</v>
      </c>
      <c r="W30" s="2">
        <v>3.56</v>
      </c>
      <c r="X30" s="2">
        <v>3.589</v>
      </c>
      <c r="Y30" s="2">
        <v>3.4470000000000001</v>
      </c>
      <c r="Z30" s="2">
        <v>3.1469999999999998</v>
      </c>
      <c r="AA30" s="2"/>
      <c r="AB30" s="2"/>
      <c r="AC30" s="2">
        <f t="shared" si="0"/>
        <v>-6.2229544082552657E-3</v>
      </c>
      <c r="AD30" s="2">
        <f t="shared" si="1"/>
        <v>3.1679101492103845E-2</v>
      </c>
      <c r="AE30" s="2">
        <f t="shared" si="2"/>
        <v>0.1671982356915066</v>
      </c>
      <c r="AF30" s="2">
        <f t="shared" si="3"/>
        <v>-1.6725252351491138E-2</v>
      </c>
      <c r="AG30" s="2">
        <f t="shared" si="4"/>
        <v>8.3247657862868252E-3</v>
      </c>
      <c r="AH30" s="2">
        <f t="shared" si="5"/>
        <v>-2.3421998121766485E-2</v>
      </c>
      <c r="AI30" s="2">
        <f t="shared" si="6"/>
        <v>2.9320148435644233E-2</v>
      </c>
      <c r="AJ30" s="2">
        <f t="shared" si="7"/>
        <v>0.18856227292614192</v>
      </c>
      <c r="AK30" s="2">
        <f t="shared" si="8"/>
        <v>-6.4713064713064705E-2</v>
      </c>
      <c r="AL30" s="2">
        <f t="shared" si="9"/>
        <v>-8.7702412880581448E-3</v>
      </c>
      <c r="AM30" s="2">
        <f t="shared" si="10"/>
        <v>-1.2788206243940614E-2</v>
      </c>
      <c r="AN30" s="2">
        <f t="shared" si="11"/>
        <v>-1.065935579699695E-2</v>
      </c>
      <c r="AO30" s="2">
        <f>1-Z30/3.486140187</f>
        <v>9.7282429508908419E-2</v>
      </c>
    </row>
    <row r="31" spans="1:41">
      <c r="A31" s="2">
        <v>3.6760000000000002</v>
      </c>
      <c r="B31" s="2">
        <v>3.5510000000000002</v>
      </c>
      <c r="C31" s="2">
        <v>3.6480000000000001</v>
      </c>
      <c r="D31" s="2">
        <v>3.6539999999999999</v>
      </c>
      <c r="E31" s="2">
        <v>3.5369999999999999</v>
      </c>
      <c r="F31" s="2">
        <v>2.8839999999999999</v>
      </c>
      <c r="G31" s="2">
        <v>3.5710000000000002</v>
      </c>
      <c r="H31" s="2">
        <v>3.5569999999999999</v>
      </c>
      <c r="I31" s="2">
        <v>3.573</v>
      </c>
      <c r="J31" s="2">
        <v>3.4940000000000002</v>
      </c>
      <c r="K31" s="2">
        <v>2.944</v>
      </c>
      <c r="L31" s="2">
        <v>3.629</v>
      </c>
      <c r="M31" s="2">
        <v>3.637</v>
      </c>
      <c r="N31" s="2">
        <v>3.504</v>
      </c>
      <c r="O31" s="2">
        <v>3.6920000000000002</v>
      </c>
      <c r="P31" s="2">
        <v>2.6989999999999998</v>
      </c>
      <c r="Q31" s="2">
        <v>3.464</v>
      </c>
      <c r="R31" s="2">
        <v>3.5960000000000001</v>
      </c>
      <c r="S31" s="2">
        <v>3.645</v>
      </c>
      <c r="T31" s="2">
        <v>3.5870000000000002</v>
      </c>
      <c r="U31" s="2">
        <v>3.3439999999999999</v>
      </c>
      <c r="V31" s="2">
        <v>3.5569999999999999</v>
      </c>
      <c r="W31" s="2">
        <v>3.5329999999999999</v>
      </c>
      <c r="X31" s="2">
        <v>3.5179999999999998</v>
      </c>
      <c r="Y31" s="2">
        <v>3.597</v>
      </c>
      <c r="Z31" s="2">
        <v>3.5139999999999998</v>
      </c>
      <c r="AA31" s="2"/>
      <c r="AB31" s="2"/>
      <c r="AC31" s="2">
        <f t="shared" si="0"/>
        <v>-1.7094788628297941E-3</v>
      </c>
      <c r="AD31" s="2">
        <f t="shared" si="1"/>
        <v>-5.1171884476486129E-2</v>
      </c>
      <c r="AE31" s="2">
        <f t="shared" si="2"/>
        <v>0.17802864877970748</v>
      </c>
      <c r="AF31" s="2">
        <f t="shared" si="3"/>
        <v>-8.7843019844502379E-3</v>
      </c>
      <c r="AG31" s="2">
        <f t="shared" si="4"/>
        <v>-4.3226864761489736E-3</v>
      </c>
      <c r="AH31" s="2">
        <f t="shared" si="5"/>
        <v>-2.1732718344949165E-2</v>
      </c>
      <c r="AI31" s="2">
        <f t="shared" si="6"/>
        <v>1.6407692341960045E-2</v>
      </c>
      <c r="AJ31" s="2">
        <f>1-P31/3.58376238</f>
        <v>0.24688087160510908</v>
      </c>
      <c r="AK31" s="2">
        <f t="shared" si="8"/>
        <v>-3.3110680169503803E-2</v>
      </c>
      <c r="AL31" s="2">
        <f t="shared" si="9"/>
        <v>8.0979014527782223E-3</v>
      </c>
      <c r="AM31" s="2">
        <f t="shared" si="10"/>
        <v>-9.3829222778640808E-3</v>
      </c>
      <c r="AN31" s="2">
        <f t="shared" si="11"/>
        <v>9.3341839805417548E-3</v>
      </c>
      <c r="AO31" s="2">
        <f t="shared" si="12"/>
        <v>-7.9915928521434587E-3</v>
      </c>
    </row>
    <row r="32" spans="1:41">
      <c r="A32" s="2">
        <v>3.597</v>
      </c>
      <c r="B32" s="2">
        <v>3.6030000000000002</v>
      </c>
      <c r="C32" s="2">
        <v>3.5430000000000001</v>
      </c>
      <c r="D32" s="2">
        <v>3.2930000000000001</v>
      </c>
      <c r="E32" s="2">
        <v>3.657</v>
      </c>
      <c r="F32" s="2">
        <v>3.532</v>
      </c>
      <c r="G32" s="2">
        <v>3.51</v>
      </c>
      <c r="H32" s="2">
        <v>3.5230000000000001</v>
      </c>
      <c r="I32" s="2">
        <v>3.657</v>
      </c>
      <c r="J32" s="2">
        <v>3.4039999999999999</v>
      </c>
      <c r="K32" s="2">
        <v>3.585</v>
      </c>
      <c r="L32" s="2">
        <v>3.4569999999999999</v>
      </c>
      <c r="M32" s="2">
        <v>3.649</v>
      </c>
      <c r="N32" s="2">
        <v>3.036</v>
      </c>
      <c r="O32" s="2">
        <v>3.7269999999999999</v>
      </c>
      <c r="P32" s="2">
        <v>3.0790000000000002</v>
      </c>
      <c r="Q32" s="2">
        <v>3.4849999999999999</v>
      </c>
      <c r="R32" s="2">
        <v>3.613</v>
      </c>
      <c r="S32" s="2">
        <v>3.6680000000000001</v>
      </c>
      <c r="T32" s="2">
        <v>3.65</v>
      </c>
      <c r="U32" s="2">
        <v>3.367</v>
      </c>
      <c r="V32" s="2">
        <v>3.5939999999999999</v>
      </c>
      <c r="W32" s="2">
        <v>3.5920000000000001</v>
      </c>
      <c r="X32" s="2">
        <v>3.6949999999999998</v>
      </c>
      <c r="Y32" s="2">
        <v>3.528</v>
      </c>
      <c r="Z32" s="2">
        <v>3.5369999999999999</v>
      </c>
      <c r="AA32" s="2"/>
      <c r="AB32" s="2"/>
      <c r="AC32" s="2">
        <f t="shared" si="0"/>
        <v>-1.6378274385462133E-2</v>
      </c>
      <c r="AD32" s="2">
        <f t="shared" si="1"/>
        <v>5.2679525018864526E-2</v>
      </c>
      <c r="AE32" s="2">
        <f t="shared" si="2"/>
        <v>-6.6583954611905138E-3</v>
      </c>
      <c r="AF32" s="2">
        <f t="shared" si="3"/>
        <v>8.5828060409942619E-4</v>
      </c>
      <c r="AG32" s="2">
        <f t="shared" si="4"/>
        <v>2.1547102242469696E-2</v>
      </c>
      <c r="AH32" s="2">
        <f t="shared" si="5"/>
        <v>2.6693301923811141E-2</v>
      </c>
      <c r="AI32" s="2">
        <f t="shared" si="6"/>
        <v>0.14777789781683526</v>
      </c>
      <c r="AJ32" s="2">
        <f t="shared" si="7"/>
        <v>0.14084705582516877</v>
      </c>
      <c r="AK32" s="2">
        <f t="shared" si="8"/>
        <v>-3.799468505350867E-2</v>
      </c>
      <c r="AL32" s="2">
        <f t="shared" si="9"/>
        <v>-9.3232951484134574E-3</v>
      </c>
      <c r="AM32" s="2">
        <f t="shared" si="10"/>
        <v>-1.9882547839933373E-2</v>
      </c>
      <c r="AN32" s="2">
        <f t="shared" si="11"/>
        <v>-4.0508865887407097E-2</v>
      </c>
      <c r="AO32" s="2">
        <f t="shared" si="12"/>
        <v>-1.458914738703232E-2</v>
      </c>
    </row>
    <row r="33" spans="1:41">
      <c r="A33" s="2">
        <v>3.532</v>
      </c>
      <c r="B33" s="2">
        <v>3.6509999999999998</v>
      </c>
      <c r="C33" s="2">
        <v>3.6789999999999998</v>
      </c>
      <c r="D33" s="2">
        <v>3.4750000000000001</v>
      </c>
      <c r="E33" s="2">
        <v>3.5680000000000001</v>
      </c>
      <c r="F33" s="2">
        <v>3.4660000000000002</v>
      </c>
      <c r="G33" s="2">
        <v>3.34</v>
      </c>
      <c r="H33" s="2">
        <v>3.5779999999999998</v>
      </c>
      <c r="I33" s="2">
        <v>3.2639999999999998</v>
      </c>
      <c r="J33" s="2">
        <v>3.5169999999999999</v>
      </c>
      <c r="K33" s="2">
        <v>3.5179999999999998</v>
      </c>
      <c r="L33" s="2">
        <v>3.0459999999999998</v>
      </c>
      <c r="M33" s="2">
        <v>3.1549999999999998</v>
      </c>
      <c r="N33" s="2">
        <v>3.0590000000000002</v>
      </c>
      <c r="O33" s="2">
        <v>3.4489999999999998</v>
      </c>
      <c r="P33" s="2">
        <v>3.5859999999999999</v>
      </c>
      <c r="Q33" s="2">
        <v>3.6509999999999998</v>
      </c>
      <c r="R33" s="2">
        <v>3.6720000000000002</v>
      </c>
      <c r="S33" s="2">
        <v>3.6579999999999999</v>
      </c>
      <c r="T33" s="2">
        <v>3.5990000000000002</v>
      </c>
      <c r="U33" s="2">
        <v>3.4820000000000002</v>
      </c>
      <c r="V33" s="2">
        <v>3.6509999999999998</v>
      </c>
      <c r="W33" s="2">
        <v>3.54</v>
      </c>
      <c r="X33" s="2">
        <v>3.6629999999999998</v>
      </c>
      <c r="Y33" s="2">
        <v>3.2149999999999999</v>
      </c>
      <c r="Z33" s="2">
        <v>3.51</v>
      </c>
      <c r="AA33" s="2"/>
      <c r="AB33" s="2"/>
      <c r="AC33" s="2">
        <f t="shared" si="0"/>
        <v>-2.9918701021737881E-2</v>
      </c>
      <c r="AD33" s="2">
        <f t="shared" si="1"/>
        <v>3.2230471926952831E-4</v>
      </c>
      <c r="AE33" s="2">
        <f>1-F33/3.5086381</f>
        <v>1.2152322007789818E-2</v>
      </c>
      <c r="AF33" s="2">
        <f t="shared" si="3"/>
        <v>-1.4740014759730968E-2</v>
      </c>
      <c r="AG33" s="2">
        <f t="shared" si="4"/>
        <v>-1.0933854704240353E-2</v>
      </c>
      <c r="AH33" s="2">
        <f>1-L33/3.551809524</f>
        <v>0.14240896663579083</v>
      </c>
      <c r="AI33" s="2">
        <f t="shared" si="6"/>
        <v>0.14132166976999305</v>
      </c>
      <c r="AJ33" s="2">
        <f t="shared" si="7"/>
        <v>-6.243773338565628E-4</v>
      </c>
      <c r="AK33" s="2">
        <f t="shared" si="8"/>
        <v>-5.4945054945054972E-2</v>
      </c>
      <c r="AL33" s="2">
        <f t="shared" si="9"/>
        <v>4.7795782906464579E-3</v>
      </c>
      <c r="AM33" s="2">
        <f t="shared" si="10"/>
        <v>-3.6057646678797184E-2</v>
      </c>
      <c r="AN33" s="2">
        <f t="shared" si="11"/>
        <v>-3.1497693029924889E-2</v>
      </c>
      <c r="AO33" s="2">
        <f t="shared" si="12"/>
        <v>-6.8441920634672027E-3</v>
      </c>
    </row>
    <row r="34" spans="1:41">
      <c r="A34" s="2">
        <v>3.6640000000000001</v>
      </c>
      <c r="B34" s="2">
        <v>3.673</v>
      </c>
      <c r="C34" s="2">
        <v>3.645</v>
      </c>
      <c r="D34" s="2">
        <v>3.27</v>
      </c>
      <c r="E34" s="2">
        <v>3.5640000000000001</v>
      </c>
      <c r="F34" s="2">
        <v>3.36</v>
      </c>
      <c r="G34" s="2">
        <v>3.5710000000000002</v>
      </c>
      <c r="H34" s="2">
        <v>3.5950000000000002</v>
      </c>
      <c r="I34" s="2">
        <v>3.6339999999999999</v>
      </c>
      <c r="J34" s="2">
        <v>3.53</v>
      </c>
      <c r="K34" s="2">
        <v>3.601</v>
      </c>
      <c r="L34" s="2">
        <v>3.86</v>
      </c>
      <c r="M34" s="2">
        <v>3.62</v>
      </c>
      <c r="N34" s="2">
        <v>2.8929999999999998</v>
      </c>
      <c r="O34" s="2">
        <v>3.5289999999999999</v>
      </c>
      <c r="P34" s="2">
        <v>3.5779999999999998</v>
      </c>
      <c r="Q34" s="2">
        <v>3.66</v>
      </c>
      <c r="R34" s="2">
        <v>3.6579999999999999</v>
      </c>
      <c r="S34" s="2">
        <v>3.7</v>
      </c>
      <c r="T34" s="2">
        <v>3.5710000000000002</v>
      </c>
      <c r="U34" s="2">
        <v>3.484</v>
      </c>
      <c r="V34" s="2">
        <v>3.6030000000000002</v>
      </c>
      <c r="W34" s="2">
        <v>3.5649999999999999</v>
      </c>
      <c r="X34" s="2">
        <v>2.6749999999999998</v>
      </c>
      <c r="Y34" s="2">
        <v>3.6030000000000002</v>
      </c>
      <c r="Z34" s="2">
        <v>3.4809999999999999</v>
      </c>
      <c r="AA34" s="2"/>
      <c r="AB34" s="2"/>
      <c r="AC34" s="2">
        <f t="shared" si="0"/>
        <v>-3.6124729896697794E-2</v>
      </c>
      <c r="AD34" s="2">
        <f t="shared" si="1"/>
        <v>5.9296096814967281E-2</v>
      </c>
      <c r="AE34" s="2">
        <f t="shared" si="2"/>
        <v>4.2363474306455373E-2</v>
      </c>
      <c r="AF34" s="2">
        <f t="shared" si="3"/>
        <v>-1.9561306054005856E-2</v>
      </c>
      <c r="AG34" s="2">
        <f t="shared" si="4"/>
        <v>-1.4670601963596264E-2</v>
      </c>
      <c r="AH34" s="2">
        <f t="shared" si="5"/>
        <v>-8.6769989752412124E-2</v>
      </c>
      <c r="AI34" s="2">
        <f t="shared" si="6"/>
        <v>0.18791879393415822</v>
      </c>
      <c r="AJ34" s="2">
        <f t="shared" si="7"/>
        <v>1.6079135246684917E-3</v>
      </c>
      <c r="AK34" s="2">
        <f t="shared" si="8"/>
        <v>-5.0922933275874493E-2</v>
      </c>
      <c r="AL34" s="2">
        <f t="shared" si="9"/>
        <v>1.2522332335620612E-2</v>
      </c>
      <c r="AM34" s="2">
        <f t="shared" si="10"/>
        <v>-2.2436510814491051E-2</v>
      </c>
      <c r="AN34" s="2">
        <f t="shared" si="11"/>
        <v>0.24672226894484062</v>
      </c>
      <c r="AO34" s="2">
        <f t="shared" si="12"/>
        <v>1.4744636544360423E-3</v>
      </c>
    </row>
    <row r="35" spans="1:41">
      <c r="A35" s="2">
        <v>3.6070000000000002</v>
      </c>
      <c r="B35" s="2">
        <v>3.5950000000000002</v>
      </c>
      <c r="C35" s="2">
        <v>3.5289999999999999</v>
      </c>
      <c r="D35" s="2">
        <v>3.3079999999999998</v>
      </c>
      <c r="E35" s="2">
        <v>3.6019999999999999</v>
      </c>
      <c r="F35" s="2">
        <v>2.911</v>
      </c>
      <c r="G35" s="2">
        <v>3.4449999999999998</v>
      </c>
      <c r="H35" s="2">
        <v>3.577</v>
      </c>
      <c r="I35" s="2">
        <v>3.7389999999999999</v>
      </c>
      <c r="J35" s="2">
        <v>3.1760000000000002</v>
      </c>
      <c r="K35" s="2">
        <v>3.5830000000000002</v>
      </c>
      <c r="L35" s="2">
        <v>3.4180000000000001</v>
      </c>
      <c r="M35" s="2">
        <v>3.59</v>
      </c>
      <c r="N35" s="2">
        <v>3.4319999999999999</v>
      </c>
      <c r="O35" s="2">
        <v>3.3849999999999998</v>
      </c>
      <c r="P35" s="2">
        <v>3.3940000000000001</v>
      </c>
      <c r="Q35" s="2">
        <v>2.629</v>
      </c>
      <c r="R35" s="2">
        <v>3.7149999999999999</v>
      </c>
      <c r="S35" s="2">
        <v>3.58</v>
      </c>
      <c r="T35" s="2">
        <v>3.6080000000000001</v>
      </c>
      <c r="U35" s="2">
        <v>3.41</v>
      </c>
      <c r="V35" s="2">
        <v>3.6459999999999999</v>
      </c>
      <c r="W35" s="2">
        <v>3.6269999999999998</v>
      </c>
      <c r="X35" s="2">
        <v>3.3809999999999998</v>
      </c>
      <c r="Y35" s="2">
        <v>3.6139999999999999</v>
      </c>
      <c r="Z35" s="2">
        <v>3.5619999999999998</v>
      </c>
      <c r="AA35" s="2"/>
      <c r="AB35" s="2"/>
      <c r="AC35" s="2">
        <f t="shared" si="0"/>
        <v>-1.4121536612749397E-2</v>
      </c>
      <c r="AD35" s="2">
        <f t="shared" si="1"/>
        <v>4.836436949966727E-2</v>
      </c>
      <c r="AE35" s="2">
        <f t="shared" si="2"/>
        <v>0.17033335526967008</v>
      </c>
      <c r="AF35" s="2">
        <f t="shared" si="3"/>
        <v>-1.4456409389479452E-2</v>
      </c>
      <c r="AG35" s="2">
        <f t="shared" si="4"/>
        <v>8.7083900329636754E-2</v>
      </c>
      <c r="AH35" s="2">
        <f t="shared" si="5"/>
        <v>3.767362047312306E-2</v>
      </c>
      <c r="AI35" s="2">
        <f t="shared" si="6"/>
        <v>3.661849318424848E-2</v>
      </c>
      <c r="AJ35" s="2">
        <f t="shared" si="7"/>
        <v>5.2950603270744745E-2</v>
      </c>
      <c r="AK35" s="2">
        <f t="shared" si="8"/>
        <v>-6.729871435753787E-2</v>
      </c>
      <c r="AL35" s="2">
        <f t="shared" si="9"/>
        <v>2.2908359190476624E-3</v>
      </c>
      <c r="AM35" s="2">
        <f t="shared" si="10"/>
        <v>-3.4638778359598499E-2</v>
      </c>
      <c r="AN35" s="2">
        <f t="shared" si="11"/>
        <v>4.7913267776637847E-2</v>
      </c>
      <c r="AO35" s="2">
        <f t="shared" si="12"/>
        <v>-2.176040231625942E-2</v>
      </c>
    </row>
    <row r="36" spans="1:41">
      <c r="A36" s="2">
        <v>3.496</v>
      </c>
      <c r="B36" s="2">
        <v>3.5720000000000001</v>
      </c>
      <c r="C36" s="2">
        <v>3.581</v>
      </c>
      <c r="D36" s="2">
        <v>3.6389999999999998</v>
      </c>
      <c r="E36" s="2">
        <v>3.6040000000000001</v>
      </c>
      <c r="F36" s="2">
        <v>3.3450000000000002</v>
      </c>
      <c r="G36" s="2">
        <v>3.528</v>
      </c>
      <c r="H36" s="2">
        <v>3.5289999999999999</v>
      </c>
      <c r="I36" s="2">
        <v>3.048</v>
      </c>
      <c r="J36" s="2">
        <v>2.819</v>
      </c>
      <c r="K36" s="2">
        <v>3.61</v>
      </c>
      <c r="L36" s="2">
        <v>2.9039999999999999</v>
      </c>
      <c r="M36" s="2">
        <v>3.6040000000000001</v>
      </c>
      <c r="N36" s="2">
        <v>3.4590000000000001</v>
      </c>
      <c r="O36" s="2">
        <v>3.4249999999999998</v>
      </c>
      <c r="P36" s="2">
        <v>3.3879999999999999</v>
      </c>
      <c r="Q36" s="2">
        <v>3.673</v>
      </c>
      <c r="R36" s="2">
        <v>3.476</v>
      </c>
      <c r="S36" s="2">
        <v>3.6280000000000001</v>
      </c>
      <c r="T36" s="2">
        <v>3.5569999999999999</v>
      </c>
      <c r="U36" s="2">
        <v>3.3540000000000001</v>
      </c>
      <c r="V36" s="2">
        <v>3.5910000000000002</v>
      </c>
      <c r="W36" s="2">
        <v>3.5979999999999999</v>
      </c>
      <c r="X36" s="2">
        <v>3.5619999999999998</v>
      </c>
      <c r="Y36" s="2">
        <v>3.5089999999999999</v>
      </c>
      <c r="Z36" s="2">
        <v>3.5049999999999999</v>
      </c>
      <c r="AA36" s="2"/>
      <c r="AB36" s="2"/>
      <c r="AC36" s="2">
        <f t="shared" si="0"/>
        <v>-7.633415516200559E-3</v>
      </c>
      <c r="AD36" s="2">
        <f t="shared" si="1"/>
        <v>-4.6856728957288762E-2</v>
      </c>
      <c r="AE36" s="2">
        <f t="shared" si="2"/>
        <v>4.663863736758711E-2</v>
      </c>
      <c r="AF36" s="2">
        <f t="shared" si="3"/>
        <v>-8.4335161740933806E-4</v>
      </c>
      <c r="AG36" s="2">
        <f t="shared" si="4"/>
        <v>0.18970072891349066</v>
      </c>
      <c r="AH36" s="2">
        <f t="shared" si="5"/>
        <v>0.18238858802046498</v>
      </c>
      <c r="AI36" s="2">
        <f t="shared" si="6"/>
        <v>2.9039442868390331E-2</v>
      </c>
      <c r="AJ36" s="2">
        <f t="shared" si="7"/>
        <v>5.4624821414638536E-2</v>
      </c>
      <c r="AK36" s="2">
        <f t="shared" si="8"/>
        <v>1.364648423471948E-3</v>
      </c>
      <c r="AL36" s="2">
        <f t="shared" si="9"/>
        <v>1.63937093581078E-2</v>
      </c>
      <c r="AM36" s="2">
        <f t="shared" si="10"/>
        <v>-1.9031226848414295E-2</v>
      </c>
      <c r="AN36" s="2">
        <f t="shared" si="11"/>
        <v>-3.0561786984963923E-3</v>
      </c>
      <c r="AO36" s="2">
        <f t="shared" si="12"/>
        <v>-5.4099410776218271E-3</v>
      </c>
    </row>
    <row r="37" spans="1:41">
      <c r="A37" s="2">
        <v>3.569</v>
      </c>
      <c r="B37" s="2">
        <v>3.613</v>
      </c>
      <c r="C37" s="2">
        <v>3.589</v>
      </c>
      <c r="D37" s="2">
        <v>3.6869999999999998</v>
      </c>
      <c r="E37" s="2">
        <v>3.496</v>
      </c>
      <c r="F37" s="2">
        <v>3.55</v>
      </c>
      <c r="G37" s="2">
        <v>3.59</v>
      </c>
      <c r="H37" s="2">
        <v>3.4689999999999999</v>
      </c>
      <c r="I37" s="2">
        <v>3.5720000000000001</v>
      </c>
      <c r="J37" s="2">
        <v>3.589</v>
      </c>
      <c r="K37" s="2">
        <v>3.5339999999999998</v>
      </c>
      <c r="L37" s="2">
        <v>3.577</v>
      </c>
      <c r="M37" s="2">
        <v>3.6160000000000001</v>
      </c>
      <c r="N37" s="2">
        <v>3.5369999999999999</v>
      </c>
      <c r="O37" s="2">
        <v>3.681</v>
      </c>
      <c r="P37" s="2">
        <v>3.625</v>
      </c>
      <c r="Q37" s="2">
        <v>3.71</v>
      </c>
      <c r="R37" s="2">
        <v>3.6760000000000002</v>
      </c>
      <c r="S37" s="2">
        <v>3.536</v>
      </c>
      <c r="T37" s="2">
        <v>3.3980000000000001</v>
      </c>
      <c r="U37" s="2">
        <v>3.613</v>
      </c>
      <c r="V37" s="2">
        <v>3.649</v>
      </c>
      <c r="W37" s="2">
        <v>3.5310000000000001</v>
      </c>
      <c r="X37" s="2">
        <v>3.3839999999999999</v>
      </c>
      <c r="Y37" s="2">
        <v>3.6190000000000002</v>
      </c>
      <c r="Z37" s="2">
        <v>3.5270000000000001</v>
      </c>
      <c r="AA37" s="2"/>
      <c r="AB37" s="2"/>
      <c r="AC37" s="2">
        <f t="shared" si="0"/>
        <v>-1.9199196601352941E-2</v>
      </c>
      <c r="AD37" s="2">
        <f t="shared" si="1"/>
        <v>-6.0665226618720425E-2</v>
      </c>
      <c r="AE37" s="2">
        <f t="shared" si="2"/>
        <v>-1.1788591134548554E-2</v>
      </c>
      <c r="AF37" s="2">
        <f t="shared" si="3"/>
        <v>1.6172970597678415E-2</v>
      </c>
      <c r="AG37" s="2">
        <f t="shared" si="4"/>
        <v>-3.1629685679135155E-2</v>
      </c>
      <c r="AH37" s="2">
        <f t="shared" si="5"/>
        <v>-7.0922936125332736E-3</v>
      </c>
      <c r="AI37" s="2">
        <f t="shared" si="6"/>
        <v>7.1444086225778136E-3</v>
      </c>
      <c r="AJ37" s="2">
        <f t="shared" si="7"/>
        <v>-1.1506795269166314E-2</v>
      </c>
      <c r="AK37" s="2">
        <f t="shared" si="8"/>
        <v>-5.6094232564820823E-2</v>
      </c>
      <c r="AL37" s="2">
        <f t="shared" si="9"/>
        <v>6.0361491256353705E-2</v>
      </c>
      <c r="AM37" s="2">
        <f t="shared" si="10"/>
        <v>-3.5490099351117799E-2</v>
      </c>
      <c r="AN37" s="2">
        <f t="shared" si="11"/>
        <v>4.7068470321248834E-2</v>
      </c>
      <c r="AO37" s="2">
        <f t="shared" si="12"/>
        <v>-1.172064541534179E-2</v>
      </c>
    </row>
    <row r="38" spans="1:41">
      <c r="A38" s="2">
        <v>3.669</v>
      </c>
      <c r="B38" s="2">
        <v>3.4630000000000001</v>
      </c>
      <c r="C38" s="2">
        <v>3.3410000000000002</v>
      </c>
      <c r="D38" s="2">
        <v>3.5379999999999998</v>
      </c>
      <c r="E38" s="2">
        <v>3.544</v>
      </c>
      <c r="F38" s="2">
        <v>3.4940000000000002</v>
      </c>
      <c r="G38" s="2">
        <v>3.5489999999999999</v>
      </c>
      <c r="H38" s="2">
        <v>3.5939999999999999</v>
      </c>
      <c r="I38" s="2">
        <v>3.3079999999999998</v>
      </c>
      <c r="J38" s="2">
        <v>3.5859999999999999</v>
      </c>
      <c r="K38" s="2">
        <v>3.4929999999999999</v>
      </c>
      <c r="L38" s="2">
        <v>3.5819999999999999</v>
      </c>
      <c r="M38" s="2">
        <v>3.5960000000000001</v>
      </c>
      <c r="N38" s="2">
        <v>3.5990000000000002</v>
      </c>
      <c r="O38" s="2">
        <v>3.59</v>
      </c>
      <c r="P38" s="2">
        <v>3.4740000000000002</v>
      </c>
      <c r="Q38" s="2">
        <v>3.6659999999999999</v>
      </c>
      <c r="R38" s="2">
        <v>3.6080000000000001</v>
      </c>
      <c r="S38" s="2">
        <v>3.5710000000000002</v>
      </c>
      <c r="T38" s="2">
        <v>3.5209999999999999</v>
      </c>
      <c r="U38" s="2">
        <v>3.53</v>
      </c>
      <c r="V38" s="2">
        <v>3.5750000000000002</v>
      </c>
      <c r="W38" s="2">
        <v>3.6240000000000001</v>
      </c>
      <c r="X38" s="2">
        <v>3.657</v>
      </c>
      <c r="Y38" s="2">
        <v>3.4279999999999999</v>
      </c>
      <c r="Z38" s="2">
        <v>3.5049999999999999</v>
      </c>
      <c r="AA38" s="2"/>
      <c r="AB38" s="2"/>
      <c r="AC38" s="2">
        <f t="shared" si="0"/>
        <v>2.31146366370093E-2</v>
      </c>
      <c r="AD38" s="2">
        <f>1-D38/3.47612037</f>
        <v>-1.7801348461359501E-2</v>
      </c>
      <c r="AE38" s="2">
        <f t="shared" si="2"/>
        <v>4.1720176270103604E-3</v>
      </c>
      <c r="AF38" s="2">
        <f t="shared" si="3"/>
        <v>-1.927770068375434E-2</v>
      </c>
      <c r="AG38" s="2">
        <f t="shared" si="4"/>
        <v>-3.0767359388514492E-2</v>
      </c>
      <c r="AH38" s="2">
        <f t="shared" si="5"/>
        <v>-8.5000267598809298E-3</v>
      </c>
      <c r="AI38" s="2">
        <f t="shared" si="6"/>
        <v>-1.0259336547170594E-2</v>
      </c>
      <c r="AJ38" s="2">
        <f t="shared" si="7"/>
        <v>3.0627694685494089E-2</v>
      </c>
      <c r="AK38" s="2">
        <f t="shared" si="8"/>
        <v>-3.6558213028801356E-2</v>
      </c>
      <c r="AL38" s="2">
        <f t="shared" si="9"/>
        <v>2.6348678844503093E-2</v>
      </c>
      <c r="AM38" s="2">
        <f t="shared" si="10"/>
        <v>-1.4490848226978992E-2</v>
      </c>
      <c r="AN38" s="2">
        <f t="shared" si="11"/>
        <v>-2.9808098119146864E-2</v>
      </c>
      <c r="AO38" s="2">
        <f t="shared" si="12"/>
        <v>-5.4099410776218271E-3</v>
      </c>
    </row>
    <row r="39" spans="1:41">
      <c r="A39" s="2">
        <v>3.2679999999999998</v>
      </c>
      <c r="B39" s="2">
        <v>3.5190000000000001</v>
      </c>
      <c r="C39" s="2">
        <v>3.6269999999999998</v>
      </c>
      <c r="D39" s="2">
        <v>3.484</v>
      </c>
      <c r="E39" s="2">
        <v>3.6030000000000002</v>
      </c>
      <c r="F39" s="2">
        <v>3.621</v>
      </c>
      <c r="G39" s="2">
        <v>3.2650000000000001</v>
      </c>
      <c r="H39" s="2">
        <v>3.56</v>
      </c>
      <c r="I39" s="2">
        <v>3.6360000000000001</v>
      </c>
      <c r="J39" s="2">
        <v>3.407</v>
      </c>
      <c r="K39" s="2">
        <v>3.5270000000000001</v>
      </c>
      <c r="L39" s="2">
        <v>3.4359999999999999</v>
      </c>
      <c r="M39" s="2">
        <v>3.64</v>
      </c>
      <c r="N39" s="2">
        <v>3.3490000000000002</v>
      </c>
      <c r="O39" s="2">
        <v>3.468</v>
      </c>
      <c r="P39" s="2">
        <v>3.4079999999999999</v>
      </c>
      <c r="Q39" s="2">
        <v>3.6840000000000002</v>
      </c>
      <c r="R39" s="2">
        <v>3.6349999999999998</v>
      </c>
      <c r="S39" s="2">
        <v>3.641</v>
      </c>
      <c r="T39" s="2">
        <v>3.5720000000000001</v>
      </c>
      <c r="U39" s="2">
        <v>3.5649999999999999</v>
      </c>
      <c r="V39" s="2">
        <v>3.6059999999999999</v>
      </c>
      <c r="W39" s="2">
        <v>3.4950000000000001</v>
      </c>
      <c r="X39" s="2">
        <v>3.613</v>
      </c>
      <c r="Y39" s="2">
        <v>3.2229999999999999</v>
      </c>
      <c r="Z39" s="2">
        <v>3.4769999999999999</v>
      </c>
      <c r="AA39" s="2"/>
      <c r="AB39" s="2"/>
      <c r="AC39" s="2">
        <f t="shared" si="0"/>
        <v>7.317472228020705E-3</v>
      </c>
      <c r="AD39" s="2">
        <f t="shared" si="1"/>
        <v>-2.2667885922489361E-3</v>
      </c>
      <c r="AE39" s="2">
        <f t="shared" si="2"/>
        <v>-3.2024362957239649E-2</v>
      </c>
      <c r="AF39" s="2">
        <f t="shared" si="3"/>
        <v>-9.6351180952045645E-3</v>
      </c>
      <c r="AG39" s="2">
        <f t="shared" si="4"/>
        <v>2.0684775951849033E-2</v>
      </c>
      <c r="AH39" s="2">
        <f t="shared" si="5"/>
        <v>3.2605781142671431E-2</v>
      </c>
      <c r="AI39" s="2">
        <f t="shared" si="6"/>
        <v>5.9917055266331065E-2</v>
      </c>
      <c r="AJ39" s="2">
        <f t="shared" si="7"/>
        <v>4.90440942683259E-2</v>
      </c>
      <c r="AK39" s="2">
        <f t="shared" si="8"/>
        <v>-4.4315161962220628E-2</v>
      </c>
      <c r="AL39" s="2">
        <f t="shared" si="9"/>
        <v>1.2245805405443067E-2</v>
      </c>
      <c r="AM39" s="2">
        <f t="shared" si="10"/>
        <v>-2.3287831806009907E-2</v>
      </c>
      <c r="AN39" s="2">
        <f t="shared" si="11"/>
        <v>-1.7417735440108828E-2</v>
      </c>
      <c r="AO39" s="2">
        <f t="shared" si="12"/>
        <v>2.6218644431122984E-3</v>
      </c>
    </row>
    <row r="40" spans="1:41">
      <c r="A40" s="2">
        <v>3.5779999999999998</v>
      </c>
      <c r="B40" s="2">
        <v>3.6179999999999999</v>
      </c>
      <c r="C40" s="2">
        <v>3.5339999999999998</v>
      </c>
      <c r="D40" s="2">
        <v>3.4910000000000001</v>
      </c>
      <c r="E40" s="2">
        <v>3.5459999999999998</v>
      </c>
      <c r="F40" s="2">
        <v>3.4620000000000002</v>
      </c>
      <c r="G40" s="2">
        <v>3.5859999999999999</v>
      </c>
      <c r="H40" s="2">
        <v>3.625</v>
      </c>
      <c r="I40" s="2">
        <v>3.5750000000000002</v>
      </c>
      <c r="J40" s="2">
        <v>3.5939999999999999</v>
      </c>
      <c r="K40" s="2">
        <v>3.5720000000000001</v>
      </c>
      <c r="L40" s="2">
        <v>3.2909999999999999</v>
      </c>
      <c r="M40" s="2">
        <v>3.613</v>
      </c>
      <c r="N40" s="2">
        <v>3.5379999999999998</v>
      </c>
      <c r="O40" s="2">
        <v>3.2389999999999999</v>
      </c>
      <c r="P40" s="2">
        <v>3.5739999999999998</v>
      </c>
      <c r="Q40" s="2">
        <v>3.6240000000000001</v>
      </c>
      <c r="R40" s="2">
        <v>3.5910000000000002</v>
      </c>
      <c r="S40" s="2">
        <v>3.6640000000000001</v>
      </c>
      <c r="T40" s="2">
        <v>3.7109999999999999</v>
      </c>
      <c r="U40" s="2">
        <v>3.4129999999999998</v>
      </c>
      <c r="V40" s="2">
        <v>3.3620000000000001</v>
      </c>
      <c r="W40" s="2">
        <v>3.6019999999999999</v>
      </c>
      <c r="X40" s="2">
        <v>3.6190000000000002</v>
      </c>
      <c r="Y40" s="2">
        <v>3.625</v>
      </c>
      <c r="Z40" s="2">
        <v>3.4689999999999999</v>
      </c>
      <c r="AA40" s="2"/>
      <c r="AB40" s="2"/>
      <c r="AC40" s="2">
        <f t="shared" si="0"/>
        <v>-2.0609657709298235E-2</v>
      </c>
      <c r="AD40" s="2">
        <f t="shared" si="1"/>
        <v>-4.2805278345410258E-3</v>
      </c>
      <c r="AE40" s="2">
        <f t="shared" si="2"/>
        <v>1.3292365490758407E-2</v>
      </c>
      <c r="AF40" s="2">
        <f t="shared" si="3"/>
        <v>-2.8069467161549566E-2</v>
      </c>
      <c r="AG40" s="2">
        <f t="shared" si="4"/>
        <v>-3.3066896163502779E-2</v>
      </c>
      <c r="AH40" s="2">
        <f t="shared" si="5"/>
        <v>7.3430042415754238E-2</v>
      </c>
      <c r="AI40" s="2">
        <f t="shared" si="6"/>
        <v>6.8637030553237999E-3</v>
      </c>
      <c r="AJ40" s="2">
        <f t="shared" si="7"/>
        <v>2.7240589539310189E-3</v>
      </c>
      <c r="AK40" s="2">
        <f t="shared" si="8"/>
        <v>-3.167420814479649E-2</v>
      </c>
      <c r="AL40" s="2">
        <f t="shared" si="9"/>
        <v>-2.6191437889249825E-2</v>
      </c>
      <c r="AM40" s="2">
        <f t="shared" si="10"/>
        <v>4.5952942170880196E-2</v>
      </c>
      <c r="AN40" s="2">
        <f t="shared" si="11"/>
        <v>-1.9107330350886853E-2</v>
      </c>
      <c r="AO40" s="2">
        <f t="shared" si="12"/>
        <v>4.9166660204649215E-3</v>
      </c>
    </row>
    <row r="41" spans="1:41">
      <c r="A41" s="2">
        <v>3.4590000000000001</v>
      </c>
      <c r="B41" s="2">
        <v>3.6619999999999999</v>
      </c>
      <c r="C41" s="2">
        <v>3.355</v>
      </c>
      <c r="D41" s="2">
        <v>3.2869999999999999</v>
      </c>
      <c r="E41" s="2">
        <v>3.37</v>
      </c>
      <c r="F41" s="2">
        <v>3.4649999999999999</v>
      </c>
      <c r="G41" s="2">
        <v>3.625</v>
      </c>
      <c r="H41" s="2">
        <v>3.4929999999999999</v>
      </c>
      <c r="I41" s="2">
        <v>3.48</v>
      </c>
      <c r="J41" s="2">
        <v>3.5409999999999999</v>
      </c>
      <c r="K41" s="2">
        <v>3.48</v>
      </c>
      <c r="L41" s="2">
        <v>3.472</v>
      </c>
      <c r="M41" s="2">
        <v>3.7160000000000002</v>
      </c>
      <c r="N41" s="2">
        <v>3.5880000000000001</v>
      </c>
      <c r="O41" s="2">
        <v>3.5920000000000001</v>
      </c>
      <c r="P41" s="2">
        <v>3.5369999999999999</v>
      </c>
      <c r="Q41" s="2">
        <v>3.6349999999999998</v>
      </c>
      <c r="R41" s="2">
        <v>3.7149999999999999</v>
      </c>
      <c r="S41" s="2">
        <v>3.6019999999999999</v>
      </c>
      <c r="T41" s="2">
        <v>3.609</v>
      </c>
      <c r="U41" s="2">
        <v>3.4740000000000002</v>
      </c>
      <c r="V41" s="2">
        <v>3.4670000000000001</v>
      </c>
      <c r="W41" s="2">
        <v>3.5169999999999999</v>
      </c>
      <c r="X41" s="2">
        <v>3.5750000000000002</v>
      </c>
      <c r="Y41" s="2">
        <v>3.5539999999999998</v>
      </c>
      <c r="Z41" s="2">
        <v>3.512</v>
      </c>
      <c r="AA41" s="2"/>
      <c r="AB41" s="2"/>
      <c r="AC41" s="2">
        <f t="shared" si="0"/>
        <v>-3.3021715459217837E-2</v>
      </c>
      <c r="AD41" s="2">
        <f t="shared" si="1"/>
        <v>5.4405587226543539E-2</v>
      </c>
      <c r="AE41" s="2">
        <f t="shared" si="2"/>
        <v>1.2437332878532104E-2</v>
      </c>
      <c r="AF41" s="2">
        <f t="shared" si="3"/>
        <v>9.3664417116433585E-3</v>
      </c>
      <c r="AG41" s="2">
        <f t="shared" si="4"/>
        <v>-1.7832465029205213E-2</v>
      </c>
      <c r="AH41" s="2">
        <f t="shared" si="5"/>
        <v>2.2470102481768062E-2</v>
      </c>
      <c r="AI41" s="2">
        <f t="shared" si="6"/>
        <v>-7.1715753073766653E-3</v>
      </c>
      <c r="AJ41" s="2">
        <f t="shared" si="7"/>
        <v>1.3048404174609396E-2</v>
      </c>
      <c r="AK41" s="2">
        <f t="shared" si="8"/>
        <v>-6.729871435753787E-2</v>
      </c>
      <c r="AL41" s="2">
        <f t="shared" si="9"/>
        <v>2.0143089888701171E-3</v>
      </c>
      <c r="AM41" s="2">
        <f t="shared" si="10"/>
        <v>1.6156707467710252E-2</v>
      </c>
      <c r="AN41" s="2">
        <f t="shared" si="11"/>
        <v>-6.7169676718485949E-3</v>
      </c>
      <c r="AO41" s="2">
        <f t="shared" si="12"/>
        <v>-7.4178924578054417E-3</v>
      </c>
    </row>
    <row r="42" spans="1:41">
      <c r="A42" s="2">
        <v>3.508</v>
      </c>
      <c r="B42" s="2">
        <v>3.6989999999999998</v>
      </c>
      <c r="C42" s="2">
        <v>3.5619999999999998</v>
      </c>
      <c r="D42" s="2">
        <v>3.6080000000000001</v>
      </c>
      <c r="E42" s="2">
        <v>3.5830000000000002</v>
      </c>
      <c r="F42" s="2">
        <v>3.407</v>
      </c>
      <c r="G42" s="2">
        <v>3.65</v>
      </c>
      <c r="H42" s="2">
        <v>3.5670000000000002</v>
      </c>
      <c r="I42" s="2">
        <v>3.4529999999999998</v>
      </c>
      <c r="J42" s="2">
        <v>3.5579999999999998</v>
      </c>
      <c r="K42" s="2">
        <v>3.5</v>
      </c>
      <c r="L42" s="2">
        <v>3.6320000000000001</v>
      </c>
      <c r="M42" s="2">
        <v>3.5779999999999998</v>
      </c>
      <c r="N42" s="2">
        <v>3.4820000000000002</v>
      </c>
      <c r="O42" s="2">
        <v>3.649</v>
      </c>
      <c r="P42" s="2">
        <v>3.3889999999999998</v>
      </c>
      <c r="Q42" s="2">
        <v>3.637</v>
      </c>
      <c r="R42" s="2">
        <v>3.3690000000000002</v>
      </c>
      <c r="S42" s="2">
        <v>3.633</v>
      </c>
      <c r="T42" s="2">
        <v>3.6339999999999999</v>
      </c>
      <c r="U42" s="2">
        <v>3.5249999999999999</v>
      </c>
      <c r="V42" s="2">
        <v>3.661</v>
      </c>
      <c r="W42" s="2">
        <v>3.589</v>
      </c>
      <c r="X42" s="2">
        <v>3.6749999999999998</v>
      </c>
      <c r="Y42" s="2">
        <v>3.6280000000000001</v>
      </c>
      <c r="Z42" s="2">
        <v>3.5640000000000001</v>
      </c>
      <c r="AA42" s="2"/>
      <c r="AB42" s="2"/>
      <c r="AC42" s="2">
        <f t="shared" si="0"/>
        <v>-4.3459127658013852E-2</v>
      </c>
      <c r="AD42" s="2">
        <f t="shared" si="1"/>
        <v>-3.7938740884280842E-2</v>
      </c>
      <c r="AE42" s="2">
        <f t="shared" si="2"/>
        <v>2.8967963381575368E-2</v>
      </c>
      <c r="AF42" s="2">
        <f>1-H42/3.52602632</f>
        <v>-1.1620355686964956E-2</v>
      </c>
      <c r="AG42" s="2">
        <f t="shared" si="4"/>
        <v>-2.2718980676055489E-2</v>
      </c>
      <c r="AH42" s="2">
        <f t="shared" si="5"/>
        <v>-2.2577358233357936E-2</v>
      </c>
      <c r="AI42" s="2">
        <f t="shared" si="6"/>
        <v>2.2583214821548125E-2</v>
      </c>
      <c r="AJ42" s="2">
        <f t="shared" si="7"/>
        <v>5.4345785057323015E-2</v>
      </c>
      <c r="AK42" s="2">
        <f>1-R42/3.48075</f>
        <v>3.2105149752208462E-2</v>
      </c>
      <c r="AL42" s="2">
        <f t="shared" si="9"/>
        <v>-4.8988642655711789E-3</v>
      </c>
      <c r="AM42" s="2">
        <f t="shared" si="10"/>
        <v>-3.8895383317194332E-2</v>
      </c>
      <c r="AN42" s="2">
        <f t="shared" si="11"/>
        <v>-3.4876882851480717E-2</v>
      </c>
      <c r="AO42" s="2">
        <f t="shared" si="12"/>
        <v>-2.2334102710597659E-2</v>
      </c>
    </row>
    <row r="43" spans="1:41">
      <c r="A43" s="2">
        <v>3.6019999999999999</v>
      </c>
      <c r="B43" s="2">
        <v>3.7080000000000002</v>
      </c>
      <c r="C43" s="2">
        <v>3.5710000000000002</v>
      </c>
      <c r="D43" s="2">
        <v>3.3889999999999998</v>
      </c>
      <c r="E43" s="2">
        <v>3.5950000000000002</v>
      </c>
      <c r="F43" s="2">
        <v>3.6280000000000001</v>
      </c>
      <c r="G43" s="2">
        <v>3.5579999999999998</v>
      </c>
      <c r="H43" s="2">
        <v>3.46</v>
      </c>
      <c r="I43" s="2">
        <v>3.3969999999999998</v>
      </c>
      <c r="J43" s="2">
        <v>3.468</v>
      </c>
      <c r="K43" s="2">
        <v>3.5750000000000002</v>
      </c>
      <c r="L43" s="2">
        <v>3.556</v>
      </c>
      <c r="M43" s="2">
        <v>3.6579999999999999</v>
      </c>
      <c r="N43" s="2">
        <v>3.5529999999999999</v>
      </c>
      <c r="O43" s="2">
        <v>3.7559999999999998</v>
      </c>
      <c r="P43" s="2">
        <v>3.4449999999999998</v>
      </c>
      <c r="Q43" s="2">
        <v>3.7170000000000001</v>
      </c>
      <c r="R43" s="2">
        <v>3.3069999999999999</v>
      </c>
      <c r="S43" s="2">
        <v>3.6059999999999999</v>
      </c>
      <c r="T43" s="2">
        <v>3.5859999999999999</v>
      </c>
      <c r="U43" s="2">
        <v>3.63</v>
      </c>
      <c r="V43" s="2">
        <v>3.3919999999999999</v>
      </c>
      <c r="W43" s="2">
        <v>3.637</v>
      </c>
      <c r="X43" s="2">
        <v>3.6579999999999999</v>
      </c>
      <c r="Y43" s="2">
        <v>3.7269999999999999</v>
      </c>
      <c r="Z43" s="2">
        <v>3.5529999999999999</v>
      </c>
      <c r="AA43" s="2"/>
      <c r="AB43" s="2"/>
      <c r="AC43" s="2">
        <f t="shared" si="0"/>
        <v>-4.5997957652315735E-2</v>
      </c>
      <c r="AD43" s="2">
        <f t="shared" si="1"/>
        <v>2.5062529696001312E-2</v>
      </c>
      <c r="AE43" s="2">
        <f t="shared" si="2"/>
        <v>-3.4019439052434652E-2</v>
      </c>
      <c r="AF43" s="2">
        <f t="shared" si="3"/>
        <v>1.8725418929941617E-2</v>
      </c>
      <c r="AG43" s="2">
        <f>1-J43/3.47896154</f>
        <v>3.1508080425631801E-3</v>
      </c>
      <c r="AH43" s="2">
        <f t="shared" si="5"/>
        <v>-1.1798143936729844E-3</v>
      </c>
      <c r="AI43" s="2">
        <f t="shared" si="6"/>
        <v>2.6531195465137047E-3</v>
      </c>
      <c r="AJ43" s="2">
        <f t="shared" si="7"/>
        <v>3.8719749047647523E-2</v>
      </c>
      <c r="AK43" s="2">
        <f t="shared" si="8"/>
        <v>4.9917402858579374E-2</v>
      </c>
      <c r="AL43" s="2">
        <f t="shared" si="9"/>
        <v>8.3744283829559896E-3</v>
      </c>
      <c r="AM43" s="2">
        <f t="shared" si="10"/>
        <v>3.7439732255688862E-2</v>
      </c>
      <c r="AN43" s="2">
        <f t="shared" si="11"/>
        <v>-3.0089697270943239E-2</v>
      </c>
      <c r="AO43" s="2">
        <f t="shared" si="12"/>
        <v>-1.9178750541737788E-2</v>
      </c>
    </row>
    <row r="44" spans="1:41">
      <c r="A44" s="2">
        <v>3.5339999999999998</v>
      </c>
      <c r="B44" s="2">
        <v>3.5990000000000002</v>
      </c>
      <c r="C44" s="2">
        <v>3.4790000000000001</v>
      </c>
      <c r="D44" s="2">
        <v>3.528</v>
      </c>
      <c r="E44" s="2">
        <v>3.2570000000000001</v>
      </c>
      <c r="F44" s="2">
        <v>3.5910000000000002</v>
      </c>
      <c r="G44" s="2">
        <v>3.585</v>
      </c>
      <c r="H44" s="2">
        <v>3.5920000000000001</v>
      </c>
      <c r="I44" s="2">
        <v>3.3969999999999998</v>
      </c>
      <c r="J44" s="2">
        <v>3.5390000000000001</v>
      </c>
      <c r="K44" s="2">
        <v>3.5750000000000002</v>
      </c>
      <c r="L44" s="2">
        <v>3.5830000000000002</v>
      </c>
      <c r="M44" s="2">
        <v>3.6549999999999998</v>
      </c>
      <c r="N44" s="2">
        <v>3.339</v>
      </c>
      <c r="O44" s="2">
        <v>3.7410000000000001</v>
      </c>
      <c r="P44" s="2">
        <v>3.3679999999999999</v>
      </c>
      <c r="Q44" s="2">
        <v>3.1230000000000002</v>
      </c>
      <c r="R44" s="2">
        <v>3.2120000000000002</v>
      </c>
      <c r="S44" s="2">
        <v>3.5819999999999999</v>
      </c>
      <c r="T44" s="2">
        <v>3.64</v>
      </c>
      <c r="U44" s="2">
        <v>3.5019999999999998</v>
      </c>
      <c r="V44" s="2">
        <v>3.589</v>
      </c>
      <c r="W44" s="2">
        <v>3.5979999999999999</v>
      </c>
      <c r="X44" s="2">
        <v>3.613</v>
      </c>
      <c r="Y44" s="2">
        <v>3.298</v>
      </c>
      <c r="Z44" s="2">
        <v>3.4750000000000001</v>
      </c>
      <c r="AA44" s="2"/>
      <c r="AB44" s="2"/>
      <c r="AC44" s="2">
        <f t="shared" si="0"/>
        <v>-1.5249905499105765E-2</v>
      </c>
      <c r="AD44" s="2">
        <f t="shared" si="1"/>
        <v>-1.4924578115228071E-2</v>
      </c>
      <c r="AE44" s="2">
        <f t="shared" si="2"/>
        <v>-2.3474036834975953E-2</v>
      </c>
      <c r="AF44" s="2">
        <f t="shared" si="3"/>
        <v>-1.8710489943251529E-2</v>
      </c>
      <c r="AG44" s="2">
        <f t="shared" si="4"/>
        <v>-1.7257580835458253E-2</v>
      </c>
      <c r="AH44" s="2">
        <f t="shared" si="5"/>
        <v>-8.7815733893505943E-3</v>
      </c>
      <c r="AI44" s="2">
        <f t="shared" si="6"/>
        <v>6.2724110938871092E-2</v>
      </c>
      <c r="AJ44" s="2">
        <f t="shared" si="7"/>
        <v>6.0205548560951172E-2</v>
      </c>
      <c r="AK44" s="2">
        <f t="shared" si="8"/>
        <v>7.7210371328018335E-2</v>
      </c>
      <c r="AL44" s="2">
        <f t="shared" si="9"/>
        <v>-6.5580258466371166E-3</v>
      </c>
      <c r="AM44" s="2">
        <f t="shared" si="10"/>
        <v>-1.846367952073491E-2</v>
      </c>
      <c r="AN44" s="2">
        <f t="shared" si="11"/>
        <v>-1.7417735440108828E-2</v>
      </c>
      <c r="AO44" s="2">
        <f t="shared" si="12"/>
        <v>3.1955648374504264E-3</v>
      </c>
    </row>
    <row r="45" spans="1:41">
      <c r="A45" s="2">
        <v>3.4390000000000001</v>
      </c>
      <c r="B45" s="2">
        <v>3.6</v>
      </c>
      <c r="C45" s="2">
        <v>3.548</v>
      </c>
      <c r="D45" s="2">
        <v>3.3969999999999998</v>
      </c>
      <c r="E45" s="2">
        <v>3.3959999999999999</v>
      </c>
      <c r="F45" s="2">
        <v>3.367</v>
      </c>
      <c r="G45" s="2">
        <v>3.5670000000000002</v>
      </c>
      <c r="H45" s="2">
        <v>3.4910000000000001</v>
      </c>
      <c r="I45" s="2">
        <v>3.5790000000000002</v>
      </c>
      <c r="J45" s="2">
        <v>3.444</v>
      </c>
      <c r="K45" s="2">
        <v>3.548</v>
      </c>
      <c r="L45" s="2">
        <v>3.621</v>
      </c>
      <c r="M45" s="2">
        <v>3.6480000000000001</v>
      </c>
      <c r="N45" s="2">
        <v>3.512</v>
      </c>
      <c r="O45" s="2">
        <v>3.5539999999999998</v>
      </c>
      <c r="P45" s="2">
        <v>3.5529999999999999</v>
      </c>
      <c r="Q45" s="2">
        <v>3.1920000000000002</v>
      </c>
      <c r="R45" s="2">
        <v>3.4940000000000002</v>
      </c>
      <c r="S45" s="2">
        <v>3.6160000000000001</v>
      </c>
      <c r="T45" s="2">
        <v>3.343</v>
      </c>
      <c r="U45" s="2">
        <v>3.38</v>
      </c>
      <c r="V45" s="2">
        <v>3.5870000000000002</v>
      </c>
      <c r="W45" s="2">
        <v>3.6179999999999999</v>
      </c>
      <c r="X45" s="2">
        <v>3.641</v>
      </c>
      <c r="Y45" s="2">
        <v>3.5</v>
      </c>
      <c r="Z45" s="2">
        <v>3.552</v>
      </c>
      <c r="AA45" s="2"/>
      <c r="AB45" s="2"/>
      <c r="AC45" s="2">
        <f t="shared" si="0"/>
        <v>-1.5531997720694912E-2</v>
      </c>
      <c r="AD45" s="2">
        <f t="shared" si="1"/>
        <v>2.2761113419096035E-2</v>
      </c>
      <c r="AE45" s="2">
        <f t="shared" si="2"/>
        <v>4.0368398211260481E-2</v>
      </c>
      <c r="AF45" s="2">
        <f t="shared" si="3"/>
        <v>9.9336524521461689E-3</v>
      </c>
      <c r="AG45" s="2">
        <f t="shared" si="4"/>
        <v>1.0049418367528151E-2</v>
      </c>
      <c r="AH45" s="2">
        <f t="shared" si="5"/>
        <v>-1.9480345309192959E-2</v>
      </c>
      <c r="AI45" s="2">
        <f t="shared" si="6"/>
        <v>1.4162047803927935E-2</v>
      </c>
      <c r="AJ45" s="2">
        <f t="shared" si="7"/>
        <v>8.583822457559287E-3</v>
      </c>
      <c r="AK45" s="2">
        <f t="shared" si="8"/>
        <v>-3.8066508654743814E-3</v>
      </c>
      <c r="AL45" s="2">
        <f t="shared" si="9"/>
        <v>7.5570472416124357E-2</v>
      </c>
      <c r="AM45" s="2">
        <f t="shared" si="10"/>
        <v>-1.7896132193055525E-2</v>
      </c>
      <c r="AN45" s="2">
        <f>1-X45/3.55114706</f>
        <v>-2.530251169040576E-2</v>
      </c>
      <c r="AO45" s="2">
        <f t="shared" si="12"/>
        <v>-1.8891900344568668E-2</v>
      </c>
    </row>
    <row r="46" spans="1:41">
      <c r="A46" s="2">
        <v>3.3570000000000002</v>
      </c>
      <c r="B46" s="2">
        <v>3.5659999999999998</v>
      </c>
      <c r="C46" s="2">
        <v>3.0270000000000001</v>
      </c>
      <c r="D46" s="2">
        <v>3.387</v>
      </c>
      <c r="E46" s="2">
        <v>3.4180000000000001</v>
      </c>
      <c r="F46" s="2">
        <v>3.484</v>
      </c>
      <c r="G46" s="2">
        <v>3.5859999999999999</v>
      </c>
      <c r="H46" s="2">
        <v>3.44</v>
      </c>
      <c r="I46" s="2">
        <v>3.5139999999999998</v>
      </c>
      <c r="J46" s="2">
        <v>3.323</v>
      </c>
      <c r="K46" s="2">
        <v>3.5870000000000002</v>
      </c>
      <c r="L46" s="2">
        <v>3.5470000000000002</v>
      </c>
      <c r="M46" s="2">
        <v>3.5950000000000002</v>
      </c>
      <c r="N46" s="2">
        <v>3.0920000000000001</v>
      </c>
      <c r="O46" s="2">
        <v>3.7480000000000002</v>
      </c>
      <c r="P46" s="2">
        <v>3.48</v>
      </c>
      <c r="Q46" s="2">
        <v>3.6030000000000002</v>
      </c>
      <c r="R46" s="2">
        <v>3.6619999999999999</v>
      </c>
      <c r="S46" s="2">
        <v>3.613</v>
      </c>
      <c r="T46" s="2">
        <v>3.5870000000000002</v>
      </c>
      <c r="U46" s="2">
        <v>3.6840000000000002</v>
      </c>
      <c r="V46" s="2">
        <v>3.5569999999999999</v>
      </c>
      <c r="W46" s="2">
        <v>3.6110000000000002</v>
      </c>
      <c r="X46" s="2">
        <v>3.601</v>
      </c>
      <c r="Y46" s="2">
        <v>3.4020000000000001</v>
      </c>
      <c r="Z46" s="2">
        <v>3.5209999999999999</v>
      </c>
      <c r="AA46" s="2"/>
      <c r="AB46" s="2"/>
      <c r="AC46" s="2">
        <f t="shared" si="0"/>
        <v>-5.9408621866661182E-3</v>
      </c>
      <c r="AD46" s="2">
        <f t="shared" si="1"/>
        <v>2.5637883765227576E-2</v>
      </c>
      <c r="AE46" s="2">
        <f t="shared" si="2"/>
        <v>7.0221263344316665E-3</v>
      </c>
      <c r="AF46" s="2">
        <f t="shared" si="3"/>
        <v>2.4397526334970832E-2</v>
      </c>
      <c r="AG46" s="2">
        <f t="shared" si="4"/>
        <v>4.4829912089226487E-2</v>
      </c>
      <c r="AH46" s="2">
        <f t="shared" si="5"/>
        <v>1.3541052715527746E-3</v>
      </c>
      <c r="AI46" s="2">
        <f t="shared" si="6"/>
        <v>0.13205838605061082</v>
      </c>
      <c r="AJ46" s="2">
        <f t="shared" si="7"/>
        <v>2.8953476541600409E-2</v>
      </c>
      <c r="AK46" s="2">
        <f t="shared" si="8"/>
        <v>-5.2072110895640344E-2</v>
      </c>
      <c r="AL46" s="2">
        <f t="shared" si="9"/>
        <v>8.0979014527782223E-3</v>
      </c>
      <c r="AM46" s="2">
        <f t="shared" si="10"/>
        <v>-9.3829222778640808E-3</v>
      </c>
      <c r="AN46" s="2">
        <f t="shared" si="11"/>
        <v>-1.4038545618553E-2</v>
      </c>
      <c r="AO46" s="2">
        <f t="shared" si="12"/>
        <v>-9.9995442323270733E-3</v>
      </c>
    </row>
    <row r="47" spans="1:41">
      <c r="A47" s="2">
        <v>3.61</v>
      </c>
      <c r="B47" s="2">
        <v>3.6309999999999998</v>
      </c>
      <c r="C47" s="2">
        <v>3.4089999999999998</v>
      </c>
      <c r="D47" s="2">
        <v>3.5449999999999999</v>
      </c>
      <c r="E47" s="2">
        <v>2.9079999999999999</v>
      </c>
      <c r="F47" s="2">
        <v>3.27</v>
      </c>
      <c r="G47" s="2">
        <v>3.536</v>
      </c>
      <c r="H47" s="2">
        <v>3.6019999999999999</v>
      </c>
      <c r="I47" s="2">
        <v>3.4009999999999998</v>
      </c>
      <c r="J47" s="2">
        <v>3.5880000000000001</v>
      </c>
      <c r="K47" s="2">
        <v>3.524</v>
      </c>
      <c r="L47" s="2">
        <v>3.3759999999999999</v>
      </c>
      <c r="M47" s="2">
        <v>3.48</v>
      </c>
      <c r="N47" s="2">
        <v>3.4</v>
      </c>
      <c r="O47" s="2">
        <v>3.6789999999999998</v>
      </c>
      <c r="P47" s="2">
        <v>3.4630000000000001</v>
      </c>
      <c r="Q47" s="2">
        <v>3.5609999999999999</v>
      </c>
      <c r="R47" s="2">
        <v>3.4620000000000002</v>
      </c>
      <c r="S47" s="2">
        <v>3.633</v>
      </c>
      <c r="T47" s="2">
        <v>3.581</v>
      </c>
      <c r="U47" s="2">
        <v>3.6179999999999999</v>
      </c>
      <c r="V47" s="2">
        <v>3.5979999999999999</v>
      </c>
      <c r="W47" s="2">
        <v>3.5219999999999998</v>
      </c>
      <c r="X47" s="2">
        <v>3.6240000000000001</v>
      </c>
      <c r="Y47" s="2">
        <v>3.6070000000000002</v>
      </c>
      <c r="Z47" s="2">
        <v>3.3639999999999999</v>
      </c>
      <c r="AA47" s="2"/>
      <c r="AB47" s="2"/>
      <c r="AC47" s="2">
        <f t="shared" si="0"/>
        <v>-2.4276856589956264E-2</v>
      </c>
      <c r="AD47" s="2">
        <f t="shared" si="1"/>
        <v>-1.981508770365159E-2</v>
      </c>
      <c r="AE47" s="2">
        <f t="shared" si="2"/>
        <v>6.8014452673246684E-2</v>
      </c>
      <c r="AF47" s="2">
        <f t="shared" si="3"/>
        <v>-2.1546543645766025E-2</v>
      </c>
      <c r="AG47" s="2">
        <f t="shared" si="4"/>
        <v>-3.1342243582261675E-2</v>
      </c>
      <c r="AH47" s="2">
        <f>1-L47/3.551809524</f>
        <v>4.9498578910843638E-2</v>
      </c>
      <c r="AI47" s="2">
        <f t="shared" si="6"/>
        <v>4.5601071336376697E-2</v>
      </c>
      <c r="AJ47" s="2">
        <f t="shared" si="7"/>
        <v>3.369709461596615E-2</v>
      </c>
      <c r="AK47" s="2">
        <f t="shared" si="8"/>
        <v>5.3867700926524265E-3</v>
      </c>
      <c r="AL47" s="2">
        <f t="shared" si="9"/>
        <v>9.757063033844271E-3</v>
      </c>
      <c r="AM47" s="2">
        <f t="shared" si="10"/>
        <v>-2.1017642495292366E-2</v>
      </c>
      <c r="AN47" s="2">
        <f t="shared" si="11"/>
        <v>-2.0515326109868282E-2</v>
      </c>
      <c r="AO47" s="2">
        <f t="shared" si="12"/>
        <v>3.5035936723218253E-2</v>
      </c>
    </row>
    <row r="48" spans="1:41">
      <c r="A48" s="2">
        <v>3.6829999999999998</v>
      </c>
      <c r="B48" s="2">
        <v>3.4569999999999999</v>
      </c>
      <c r="C48" s="2">
        <v>3.5859999999999999</v>
      </c>
      <c r="D48" s="2">
        <v>3.5990000000000002</v>
      </c>
      <c r="E48" s="2">
        <v>3.492</v>
      </c>
      <c r="F48" s="2">
        <v>3.5739999999999998</v>
      </c>
      <c r="G48" s="2">
        <v>3.597</v>
      </c>
      <c r="H48" s="2">
        <v>3.5270000000000001</v>
      </c>
      <c r="I48" s="2">
        <v>3.157</v>
      </c>
      <c r="J48" s="2">
        <v>3.5630000000000002</v>
      </c>
      <c r="K48" s="2">
        <v>3.5030000000000001</v>
      </c>
      <c r="L48" s="2">
        <v>3.3639999999999999</v>
      </c>
      <c r="M48" s="2">
        <v>3.472</v>
      </c>
      <c r="N48" s="2">
        <v>3.569</v>
      </c>
      <c r="O48" s="2">
        <v>3.63</v>
      </c>
      <c r="P48" s="2">
        <v>3.617</v>
      </c>
      <c r="Q48" s="2">
        <v>3.6179999999999999</v>
      </c>
      <c r="R48" s="2">
        <v>3.6150000000000002</v>
      </c>
      <c r="S48" s="2">
        <v>3.613</v>
      </c>
      <c r="T48" s="2">
        <v>3.5579999999999998</v>
      </c>
      <c r="U48" s="2">
        <v>3.6030000000000002</v>
      </c>
      <c r="V48" s="2">
        <v>3.5619999999999998</v>
      </c>
      <c r="W48" s="2">
        <v>3.5630000000000002</v>
      </c>
      <c r="X48" s="2">
        <v>3.4620000000000002</v>
      </c>
      <c r="Y48" s="2">
        <v>3.5750000000000002</v>
      </c>
      <c r="Z48" s="2">
        <v>3.4660000000000002</v>
      </c>
      <c r="AA48" s="2"/>
      <c r="AB48" s="2"/>
      <c r="AC48" s="2">
        <f t="shared" si="0"/>
        <v>2.4807189966543852E-2</v>
      </c>
      <c r="AD48" s="2">
        <f t="shared" si="1"/>
        <v>-3.5349647572762377E-2</v>
      </c>
      <c r="AE48" s="2">
        <f t="shared" si="2"/>
        <v>-1.8628852032359644E-2</v>
      </c>
      <c r="AF48" s="2">
        <f t="shared" si="3"/>
        <v>-2.7614087690652767E-4</v>
      </c>
      <c r="AG48" s="2">
        <f t="shared" si="4"/>
        <v>-2.4156191160423335E-2</v>
      </c>
      <c r="AH48" s="2">
        <f t="shared" si="5"/>
        <v>5.2877138464478057E-2</v>
      </c>
      <c r="AI48" s="2">
        <f t="shared" si="6"/>
        <v>-1.8381695295504041E-3</v>
      </c>
      <c r="AJ48" s="2">
        <f t="shared" si="7"/>
        <v>-9.27450441064126E-3</v>
      </c>
      <c r="AK48" s="2">
        <f t="shared" si="8"/>
        <v>-3.8569273863391595E-2</v>
      </c>
      <c r="AL48" s="2">
        <f t="shared" si="9"/>
        <v>1.6117182427930143E-2</v>
      </c>
      <c r="AM48" s="2">
        <f t="shared" si="10"/>
        <v>-1.0801790597062544E-2</v>
      </c>
      <c r="AN48" s="2">
        <f t="shared" si="11"/>
        <v>2.510373648113573E-2</v>
      </c>
      <c r="AO48" s="2">
        <f t="shared" si="12"/>
        <v>5.7772166119721691E-3</v>
      </c>
    </row>
    <row r="49" spans="1:41">
      <c r="A49" s="2">
        <v>3.39</v>
      </c>
      <c r="B49" s="2">
        <v>3.52</v>
      </c>
      <c r="C49" s="2">
        <v>3.5960000000000001</v>
      </c>
      <c r="D49" s="2">
        <v>3.46</v>
      </c>
      <c r="E49" s="2">
        <v>3.6509999999999998</v>
      </c>
      <c r="F49" s="2">
        <v>2.8969999999999998</v>
      </c>
      <c r="G49" s="2">
        <v>3.6349999999999998</v>
      </c>
      <c r="H49" s="2">
        <v>3.6030000000000002</v>
      </c>
      <c r="I49" s="2">
        <v>3.3740000000000001</v>
      </c>
      <c r="J49" s="2">
        <v>3.6680000000000001</v>
      </c>
      <c r="K49" s="2">
        <v>3.5419999999999998</v>
      </c>
      <c r="L49" s="2">
        <v>3.448</v>
      </c>
      <c r="M49" s="2">
        <v>3.238</v>
      </c>
      <c r="N49" s="2">
        <v>3.5470000000000002</v>
      </c>
      <c r="O49" s="2">
        <v>3.6859999999999999</v>
      </c>
      <c r="P49" s="2">
        <v>3.5270000000000001</v>
      </c>
      <c r="Q49" s="2">
        <v>3.48</v>
      </c>
      <c r="R49" s="2">
        <v>3.5979999999999999</v>
      </c>
      <c r="S49" s="2">
        <v>3.601</v>
      </c>
      <c r="T49" s="2">
        <v>3.5819999999999999</v>
      </c>
      <c r="U49" s="2">
        <v>3.5750000000000002</v>
      </c>
      <c r="V49" s="2">
        <v>3.6040000000000001</v>
      </c>
      <c r="W49" s="2">
        <v>3.653</v>
      </c>
      <c r="X49" s="2">
        <v>3.351</v>
      </c>
      <c r="Y49" s="2">
        <v>3.4540000000000002</v>
      </c>
      <c r="Z49" s="2">
        <v>3.51</v>
      </c>
      <c r="AA49" s="2"/>
      <c r="AB49" s="2"/>
      <c r="AC49" s="2">
        <f t="shared" si="0"/>
        <v>7.0353800064316685E-3</v>
      </c>
      <c r="AD49" s="2">
        <f t="shared" si="1"/>
        <v>4.637460238466895E-3</v>
      </c>
      <c r="AE49" s="2">
        <f t="shared" si="2"/>
        <v>0.17432350746005987</v>
      </c>
      <c r="AF49" s="2">
        <f t="shared" si="3"/>
        <v>-2.1830149016017542E-2</v>
      </c>
      <c r="AG49" s="2">
        <f t="shared" si="4"/>
        <v>-5.4337611332144986E-2</v>
      </c>
      <c r="AH49" s="2">
        <f t="shared" si="5"/>
        <v>2.9227221589037011E-2</v>
      </c>
      <c r="AI49" s="2">
        <f t="shared" si="6"/>
        <v>4.3373529500376762E-3</v>
      </c>
      <c r="AJ49" s="2">
        <f t="shared" si="7"/>
        <v>1.5838767747765603E-2</v>
      </c>
      <c r="AK49" s="2">
        <f t="shared" si="8"/>
        <v>-3.3685268979386507E-2</v>
      </c>
      <c r="AL49" s="2">
        <f t="shared" si="9"/>
        <v>9.4805361036666147E-3</v>
      </c>
      <c r="AM49" s="2">
        <f t="shared" si="10"/>
        <v>-2.2720284478330521E-2</v>
      </c>
      <c r="AN49" s="2">
        <f t="shared" si="11"/>
        <v>5.6361242330527417E-2</v>
      </c>
      <c r="AO49" s="2">
        <f t="shared" si="12"/>
        <v>-6.8441920634672027E-3</v>
      </c>
    </row>
    <row r="50" spans="1:41">
      <c r="A50" s="2">
        <v>3.6160000000000001</v>
      </c>
      <c r="B50" s="2">
        <v>3.532</v>
      </c>
      <c r="C50" s="2">
        <v>3.585</v>
      </c>
      <c r="D50" s="2">
        <v>3.2810000000000001</v>
      </c>
      <c r="E50" s="2">
        <v>3.5390000000000001</v>
      </c>
      <c r="F50" s="2">
        <v>3.4209999999999998</v>
      </c>
      <c r="G50" s="2">
        <v>3.5760000000000001</v>
      </c>
      <c r="H50" s="2">
        <v>3.5739999999999998</v>
      </c>
      <c r="I50" s="2">
        <v>2.996</v>
      </c>
      <c r="J50" s="2">
        <v>3.65</v>
      </c>
      <c r="K50" s="2">
        <v>3.355</v>
      </c>
      <c r="L50" s="2">
        <v>3.54</v>
      </c>
      <c r="M50" s="2">
        <v>3.4569999999999999</v>
      </c>
      <c r="N50" s="2">
        <v>3.581</v>
      </c>
      <c r="O50" s="2">
        <v>3.456</v>
      </c>
      <c r="P50" s="2">
        <v>3.556</v>
      </c>
      <c r="Q50" s="2">
        <v>3.649</v>
      </c>
      <c r="R50" s="2">
        <v>3.2949999999999999</v>
      </c>
      <c r="S50" s="2">
        <v>3.468</v>
      </c>
      <c r="T50" s="2">
        <v>3.601</v>
      </c>
      <c r="U50" s="2">
        <v>3.5409999999999999</v>
      </c>
      <c r="V50" s="2">
        <v>3.536</v>
      </c>
      <c r="W50" s="2">
        <v>3.66</v>
      </c>
      <c r="X50" s="2">
        <v>3.7570000000000001</v>
      </c>
      <c r="Y50" s="2">
        <v>3.6339999999999999</v>
      </c>
      <c r="Z50" s="2">
        <v>3.427</v>
      </c>
      <c r="AA50" s="2"/>
      <c r="AB50" s="2"/>
      <c r="AC50" s="2">
        <f t="shared" si="0"/>
        <v>3.6502733473626758E-3</v>
      </c>
      <c r="AD50" s="2">
        <f t="shared" si="1"/>
        <v>5.6131649434222441E-2</v>
      </c>
      <c r="AE50" s="2">
        <f t="shared" si="2"/>
        <v>2.4977811191185695E-2</v>
      </c>
      <c r="AF50" s="2">
        <f t="shared" si="3"/>
        <v>-1.3605593278725125E-2</v>
      </c>
      <c r="AG50" s="2">
        <f t="shared" si="4"/>
        <v>-4.916365358842123E-2</v>
      </c>
      <c r="AH50" s="2">
        <f t="shared" si="5"/>
        <v>3.3249316778395377E-3</v>
      </c>
      <c r="AI50" s="2">
        <f t="shared" si="6"/>
        <v>-5.2066363365985691E-3</v>
      </c>
      <c r="AJ50" s="2">
        <f t="shared" si="7"/>
        <v>7.7467133856123915E-3</v>
      </c>
      <c r="AK50" s="2">
        <f t="shared" si="8"/>
        <v>5.3364935717876927E-2</v>
      </c>
      <c r="AL50" s="2">
        <f>1-T50/3.616284314</f>
        <v>4.2265244302912564E-3</v>
      </c>
      <c r="AM50" s="2">
        <f>1-V50/3.52393519</f>
        <v>-3.4236753372300921E-3</v>
      </c>
      <c r="AN50" s="2">
        <f t="shared" si="11"/>
        <v>-5.7968013298778986E-2</v>
      </c>
      <c r="AO50" s="2">
        <f>1-Z50/3.486140187</f>
        <v>1.6964374301566276E-2</v>
      </c>
    </row>
    <row r="51" spans="1:41">
      <c r="A51" s="2">
        <v>3.5550000000000002</v>
      </c>
      <c r="B51" s="2">
        <v>3.6339999999999999</v>
      </c>
      <c r="C51" s="2">
        <v>3.5510000000000002</v>
      </c>
      <c r="D51" s="2">
        <v>3.5230000000000001</v>
      </c>
      <c r="E51" s="2">
        <v>3.5830000000000002</v>
      </c>
      <c r="F51" s="2">
        <v>3.3460000000000001</v>
      </c>
      <c r="G51" s="2">
        <v>3.61</v>
      </c>
      <c r="H51" s="2">
        <v>3.585</v>
      </c>
      <c r="I51" s="2">
        <v>3.3820000000000001</v>
      </c>
      <c r="J51" s="2">
        <v>3.577</v>
      </c>
      <c r="K51" s="2">
        <v>3.5339999999999998</v>
      </c>
      <c r="L51" s="2">
        <v>3.169</v>
      </c>
      <c r="M51" s="2">
        <v>3.5640000000000001</v>
      </c>
      <c r="N51" s="2">
        <v>3.3570000000000002</v>
      </c>
      <c r="O51" s="2">
        <v>3.7109999999999999</v>
      </c>
      <c r="P51" s="2">
        <v>3.629</v>
      </c>
      <c r="Q51" s="2">
        <v>3.3679999999999999</v>
      </c>
      <c r="R51" s="2">
        <v>3.59</v>
      </c>
      <c r="S51" s="2">
        <v>3.6280000000000001</v>
      </c>
      <c r="T51" s="2">
        <v>3.5350000000000001</v>
      </c>
      <c r="U51" s="2">
        <v>3.5609999999999999</v>
      </c>
      <c r="V51" s="2">
        <v>3.589</v>
      </c>
      <c r="W51" s="2">
        <v>3.5910000000000002</v>
      </c>
      <c r="X51" s="2">
        <v>3.6549999999999998</v>
      </c>
      <c r="Y51" s="2">
        <v>3.633</v>
      </c>
      <c r="Z51" s="2">
        <v>3.4940000000000002</v>
      </c>
      <c r="AA51" s="2"/>
      <c r="AB51" s="2"/>
      <c r="AC51" s="2">
        <f t="shared" si="0"/>
        <v>-2.5123133254723706E-2</v>
      </c>
      <c r="AD51" s="2">
        <f t="shared" si="1"/>
        <v>-1.3486192942162134E-2</v>
      </c>
      <c r="AE51" s="2">
        <f t="shared" si="2"/>
        <v>4.6353626496845046E-2</v>
      </c>
      <c r="AF51" s="2">
        <f t="shared" si="3"/>
        <v>-1.6725252351491138E-2</v>
      </c>
      <c r="AG51" s="2">
        <f t="shared" si="4"/>
        <v>-2.8180380516652725E-2</v>
      </c>
      <c r="AH51" s="2">
        <f t="shared" si="5"/>
        <v>0.10777873121103776</v>
      </c>
      <c r="AI51" s="2">
        <f t="shared" si="6"/>
        <v>5.7671410728298955E-2</v>
      </c>
      <c r="AJ51" s="2">
        <f t="shared" si="7"/>
        <v>-1.2622940698428842E-2</v>
      </c>
      <c r="AK51" s="2">
        <f t="shared" si="8"/>
        <v>-3.1386913739854805E-2</v>
      </c>
      <c r="AL51" s="2">
        <f t="shared" si="9"/>
        <v>2.2477301822015905E-2</v>
      </c>
      <c r="AM51" s="2">
        <f t="shared" si="10"/>
        <v>-1.846367952073491E-2</v>
      </c>
      <c r="AN51" s="2">
        <f t="shared" si="11"/>
        <v>-2.9244899815554115E-2</v>
      </c>
      <c r="AO51" s="2">
        <f t="shared" si="12"/>
        <v>-2.2545889087621784E-3</v>
      </c>
    </row>
    <row r="52" spans="1:41">
      <c r="A52" s="2">
        <v>3.3570000000000002</v>
      </c>
      <c r="B52" s="2">
        <v>3.589</v>
      </c>
      <c r="C52" s="2">
        <v>3.5470000000000002</v>
      </c>
      <c r="D52" s="2">
        <v>3.198</v>
      </c>
      <c r="E52" s="2">
        <v>3.657</v>
      </c>
      <c r="F52" s="2">
        <v>3.052</v>
      </c>
      <c r="G52" s="2">
        <v>3.5640000000000001</v>
      </c>
      <c r="H52" s="2">
        <v>3.569</v>
      </c>
      <c r="I52" s="2">
        <v>3.3730000000000002</v>
      </c>
      <c r="J52" s="2">
        <v>3.4980000000000002</v>
      </c>
      <c r="K52" s="2">
        <v>3.5539999999999998</v>
      </c>
      <c r="L52" s="2">
        <v>3.274</v>
      </c>
      <c r="M52" s="2">
        <v>3.56</v>
      </c>
      <c r="N52" s="2">
        <v>3.4980000000000002</v>
      </c>
      <c r="O52" s="2">
        <v>3.7050000000000001</v>
      </c>
      <c r="P52" s="2">
        <v>3.5979999999999999</v>
      </c>
      <c r="Q52" s="2">
        <v>2.9449999999999998</v>
      </c>
      <c r="R52" s="2">
        <v>3.6379999999999999</v>
      </c>
      <c r="S52" s="2">
        <v>3.6469999999999998</v>
      </c>
      <c r="T52" s="2">
        <v>3.633</v>
      </c>
      <c r="U52" s="2">
        <v>3.5819999999999999</v>
      </c>
      <c r="V52" s="2">
        <v>3.496</v>
      </c>
      <c r="W52" s="2">
        <v>3.669</v>
      </c>
      <c r="X52" s="2">
        <v>3.6469999999999998</v>
      </c>
      <c r="Y52" s="2">
        <v>3.56</v>
      </c>
      <c r="Z52" s="2">
        <v>3.4889999999999999</v>
      </c>
      <c r="AA52" s="2"/>
      <c r="AB52" s="2"/>
      <c r="AC52" s="2">
        <f t="shared" si="0"/>
        <v>-1.2428983283214956E-2</v>
      </c>
      <c r="AD52" s="2">
        <f t="shared" si="1"/>
        <v>8.0008843307114774E-2</v>
      </c>
      <c r="AE52" s="2">
        <f t="shared" si="2"/>
        <v>0.13014682249503018</v>
      </c>
      <c r="AF52" s="2">
        <f t="shared" si="3"/>
        <v>-1.2187566427467766E-2</v>
      </c>
      <c r="AG52" s="2">
        <f t="shared" si="4"/>
        <v>-5.472454863643117E-3</v>
      </c>
      <c r="AH52" s="2">
        <f t="shared" si="5"/>
        <v>7.8216335116736313E-2</v>
      </c>
      <c r="AI52" s="2">
        <f t="shared" si="6"/>
        <v>1.8091925745484017E-2</v>
      </c>
      <c r="AJ52" s="2">
        <f t="shared" si="7"/>
        <v>-3.9728136216441445E-3</v>
      </c>
      <c r="AK52" s="2">
        <f t="shared" si="8"/>
        <v>-4.5177045177045239E-2</v>
      </c>
      <c r="AL52" s="2">
        <f t="shared" si="9"/>
        <v>-4.6223373353935227E-3</v>
      </c>
      <c r="AM52" s="2">
        <f t="shared" si="10"/>
        <v>7.9272712163585002E-3</v>
      </c>
      <c r="AN52" s="2">
        <f t="shared" si="11"/>
        <v>-2.6992106601183563E-2</v>
      </c>
      <c r="AO52" s="2">
        <f t="shared" si="12"/>
        <v>-8.2033792291658081E-4</v>
      </c>
    </row>
    <row r="53" spans="1:41">
      <c r="A53" s="2">
        <v>3.4870000000000001</v>
      </c>
      <c r="B53" s="2">
        <v>3.5049999999999999</v>
      </c>
      <c r="C53" s="2">
        <v>3.0640000000000001</v>
      </c>
      <c r="D53" s="2">
        <v>3.5379999999999998</v>
      </c>
      <c r="E53" s="2">
        <v>3.6240000000000001</v>
      </c>
      <c r="F53" s="2">
        <v>3.6059999999999999</v>
      </c>
      <c r="G53" s="2">
        <v>3.5579999999999998</v>
      </c>
      <c r="H53" s="2">
        <v>3.5750000000000002</v>
      </c>
      <c r="I53" s="2">
        <v>3.419</v>
      </c>
      <c r="J53" s="2">
        <v>3.4580000000000002</v>
      </c>
      <c r="K53" s="2">
        <v>3.569</v>
      </c>
      <c r="L53" s="2">
        <v>3.6110000000000002</v>
      </c>
      <c r="M53" s="2">
        <v>3.6160000000000001</v>
      </c>
      <c r="N53" s="2">
        <v>3.5659999999999998</v>
      </c>
      <c r="O53" s="2">
        <v>3.6379999999999999</v>
      </c>
      <c r="P53" s="2">
        <v>3.4319999999999999</v>
      </c>
      <c r="Q53" s="2">
        <v>3.6349999999999998</v>
      </c>
      <c r="R53" s="2">
        <v>3.2290000000000001</v>
      </c>
      <c r="S53" s="2">
        <v>3.59</v>
      </c>
      <c r="T53" s="2">
        <v>3.5990000000000002</v>
      </c>
      <c r="U53" s="2">
        <v>3.6259999999999999</v>
      </c>
      <c r="V53" s="2">
        <v>3.5510000000000002</v>
      </c>
      <c r="W53" s="2">
        <v>3.72</v>
      </c>
      <c r="X53" s="2">
        <v>3.6549999999999998</v>
      </c>
      <c r="Y53" s="2">
        <v>3.6120000000000001</v>
      </c>
      <c r="Z53" s="2">
        <v>3.488</v>
      </c>
      <c r="AA53" s="2"/>
      <c r="AB53" s="2"/>
      <c r="AC53" s="2">
        <f>1-B53/3.54494</f>
        <v>1.1266763330267993E-2</v>
      </c>
      <c r="AD53" s="2">
        <f t="shared" si="1"/>
        <v>-1.7801348461359501E-2</v>
      </c>
      <c r="AE53" s="2">
        <f t="shared" si="2"/>
        <v>-2.774919989610769E-2</v>
      </c>
      <c r="AF53" s="2">
        <f t="shared" si="3"/>
        <v>-1.3889198648976642E-2</v>
      </c>
      <c r="AG53" s="2">
        <f t="shared" si="4"/>
        <v>6.0252290112984275E-3</v>
      </c>
      <c r="AH53" s="2">
        <f t="shared" si="5"/>
        <v>-1.6664879014497647E-2</v>
      </c>
      <c r="AI53" s="2">
        <f t="shared" si="6"/>
        <v>-9.960528277883629E-4</v>
      </c>
      <c r="AJ53" s="2">
        <f t="shared" si="7"/>
        <v>4.2347221692750736E-2</v>
      </c>
      <c r="AK53" s="2">
        <f t="shared" si="8"/>
        <v>7.2326366444013468E-2</v>
      </c>
      <c r="AL53" s="2">
        <f t="shared" si="9"/>
        <v>4.7795782906464579E-3</v>
      </c>
      <c r="AM53" s="2">
        <f t="shared" si="10"/>
        <v>-7.6802802948257032E-3</v>
      </c>
      <c r="AN53" s="2">
        <f t="shared" si="11"/>
        <v>-2.9244899815554115E-2</v>
      </c>
      <c r="AO53" s="2">
        <f t="shared" si="12"/>
        <v>-5.3348772574746128E-4</v>
      </c>
    </row>
    <row r="54" spans="1:41">
      <c r="A54" s="2">
        <v>3.3820000000000001</v>
      </c>
      <c r="B54" s="2">
        <v>3.6240000000000001</v>
      </c>
      <c r="C54" s="2">
        <v>3.532</v>
      </c>
      <c r="D54" s="2">
        <v>3.4159999999999999</v>
      </c>
      <c r="E54" s="2">
        <v>3.6339999999999999</v>
      </c>
      <c r="F54" s="2">
        <v>3.35</v>
      </c>
      <c r="G54" s="2">
        <v>3.4940000000000002</v>
      </c>
      <c r="H54" s="2">
        <v>3.4980000000000002</v>
      </c>
      <c r="I54" s="2">
        <v>2.8220000000000001</v>
      </c>
      <c r="J54" s="2">
        <v>3.363</v>
      </c>
      <c r="K54" s="2">
        <v>3.4239999999999999</v>
      </c>
      <c r="L54" s="2">
        <v>3.548</v>
      </c>
      <c r="M54" s="2">
        <v>3.59</v>
      </c>
      <c r="N54" s="2">
        <v>3.456</v>
      </c>
      <c r="O54" s="2">
        <v>3.7160000000000002</v>
      </c>
      <c r="P54" s="2">
        <v>3.4580000000000002</v>
      </c>
      <c r="Q54" s="2">
        <v>3.6560000000000001</v>
      </c>
      <c r="R54" s="2">
        <v>3.3420000000000001</v>
      </c>
      <c r="S54" s="2">
        <v>3.5870000000000002</v>
      </c>
      <c r="T54" s="2">
        <v>3.5419999999999998</v>
      </c>
      <c r="U54" s="2">
        <v>3.4060000000000001</v>
      </c>
      <c r="V54" s="2">
        <v>3.56</v>
      </c>
      <c r="W54" s="2">
        <v>3.661</v>
      </c>
      <c r="X54" s="2">
        <v>3.6040000000000001</v>
      </c>
      <c r="Y54" s="2">
        <v>3.6139999999999999</v>
      </c>
      <c r="Z54" s="2">
        <v>3.3050000000000002</v>
      </c>
      <c r="AA54" s="2"/>
      <c r="AB54" s="2"/>
      <c r="AC54" s="2">
        <f t="shared" si="0"/>
        <v>-2.2302211038832898E-2</v>
      </c>
      <c r="AD54" s="2">
        <f t="shared" si="1"/>
        <v>1.7295249761445919E-2</v>
      </c>
      <c r="AE54" s="2">
        <f t="shared" si="2"/>
        <v>4.5213583013876568E-2</v>
      </c>
      <c r="AF54" s="2">
        <f t="shared" si="3"/>
        <v>7.9484148603858884E-3</v>
      </c>
      <c r="AG54" s="2">
        <f t="shared" si="4"/>
        <v>3.3332228214284831E-2</v>
      </c>
      <c r="AH54" s="2">
        <f t="shared" si="5"/>
        <v>1.0725586420832212E-3</v>
      </c>
      <c r="AI54" s="2">
        <f t="shared" si="6"/>
        <v>2.9881559570152372E-2</v>
      </c>
      <c r="AJ54" s="2">
        <f t="shared" si="7"/>
        <v>3.5092276402544309E-2</v>
      </c>
      <c r="AK54" s="2">
        <f t="shared" si="8"/>
        <v>3.9862098685628067E-2</v>
      </c>
      <c r="AL54" s="2">
        <f t="shared" si="9"/>
        <v>2.0541613310772533E-2</v>
      </c>
      <c r="AM54" s="2">
        <f t="shared" si="10"/>
        <v>-1.0234243269383159E-2</v>
      </c>
      <c r="AN54" s="2">
        <f t="shared" si="11"/>
        <v>-1.4883343073941901E-2</v>
      </c>
      <c r="AO54" s="2">
        <f t="shared" si="12"/>
        <v>5.1960098356193862E-2</v>
      </c>
    </row>
    <row r="55" spans="1:41">
      <c r="A55" s="2">
        <v>3.419</v>
      </c>
      <c r="B55" s="2">
        <v>3.5</v>
      </c>
      <c r="C55" s="2">
        <v>3.3730000000000002</v>
      </c>
      <c r="D55" s="2">
        <v>3.3780000000000001</v>
      </c>
      <c r="E55" s="2">
        <v>3.5579999999999998</v>
      </c>
      <c r="F55" s="2">
        <v>3.6030000000000002</v>
      </c>
      <c r="G55" s="2">
        <v>3.4089999999999998</v>
      </c>
      <c r="H55" s="2">
        <v>3.573</v>
      </c>
      <c r="I55" s="2">
        <v>3.14</v>
      </c>
      <c r="J55" s="2">
        <v>3.5750000000000002</v>
      </c>
      <c r="K55" s="2">
        <v>3.5960000000000001</v>
      </c>
      <c r="L55" s="2">
        <v>3.5539999999999998</v>
      </c>
      <c r="M55" s="2">
        <v>3.5880000000000001</v>
      </c>
      <c r="N55" s="2">
        <v>3.4870000000000001</v>
      </c>
      <c r="O55" s="2">
        <v>3.653</v>
      </c>
      <c r="P55" s="2">
        <v>3.0939999999999999</v>
      </c>
      <c r="Q55" s="2">
        <v>3.6150000000000002</v>
      </c>
      <c r="R55" s="2">
        <v>3.4540000000000002</v>
      </c>
      <c r="S55" s="2">
        <v>3.7</v>
      </c>
      <c r="T55" s="2">
        <v>3.6059999999999999</v>
      </c>
      <c r="U55" s="2">
        <v>3.573</v>
      </c>
      <c r="V55" s="2">
        <v>3.54</v>
      </c>
      <c r="W55" s="2">
        <v>3.5630000000000002</v>
      </c>
      <c r="X55" s="2">
        <v>3.5350000000000001</v>
      </c>
      <c r="Y55" s="2">
        <v>3.63</v>
      </c>
      <c r="Z55" s="2">
        <v>3.496</v>
      </c>
      <c r="AA55" s="2"/>
      <c r="AB55" s="2"/>
      <c r="AC55" s="2">
        <f t="shared" si="0"/>
        <v>1.2677224438213286E-2</v>
      </c>
      <c r="AD55" s="2">
        <f t="shared" si="1"/>
        <v>2.8226977076745929E-2</v>
      </c>
      <c r="AE55" s="2">
        <f t="shared" si="2"/>
        <v>-2.6894167283881387E-2</v>
      </c>
      <c r="AF55" s="2">
        <f t="shared" si="3"/>
        <v>-1.3321987908473609E-2</v>
      </c>
      <c r="AG55" s="2">
        <f t="shared" si="4"/>
        <v>-2.7605496322905765E-2</v>
      </c>
      <c r="AH55" s="2">
        <f t="shared" si="5"/>
        <v>-6.1672113473387746E-4</v>
      </c>
      <c r="AI55" s="2">
        <f t="shared" si="6"/>
        <v>2.1179686985278057E-2</v>
      </c>
      <c r="AJ55" s="2">
        <f t="shared" si="7"/>
        <v>0.1366615104654344</v>
      </c>
      <c r="AK55" s="2">
        <f t="shared" si="8"/>
        <v>7.6851253321841284E-3</v>
      </c>
      <c r="AL55" s="2">
        <f t="shared" si="9"/>
        <v>2.843889779403086E-3</v>
      </c>
      <c r="AM55" s="2">
        <f t="shared" si="10"/>
        <v>-4.5587699925888625E-3</v>
      </c>
      <c r="AN55" s="2">
        <f t="shared" si="11"/>
        <v>4.5469984000042762E-3</v>
      </c>
      <c r="AO55" s="2">
        <f t="shared" si="12"/>
        <v>-2.8282893031001954E-3</v>
      </c>
    </row>
    <row r="56" spans="1:41">
      <c r="A56" s="2">
        <v>3.59</v>
      </c>
      <c r="B56" s="2">
        <v>3.407</v>
      </c>
      <c r="C56" s="2">
        <v>3.55</v>
      </c>
      <c r="D56" s="2">
        <v>3.181</v>
      </c>
      <c r="E56" s="2">
        <v>3.6429999999999998</v>
      </c>
      <c r="F56" s="2">
        <v>3.5379999999999998</v>
      </c>
      <c r="G56" s="2">
        <v>3.2120000000000002</v>
      </c>
      <c r="H56" s="2">
        <v>3.5169999999999999</v>
      </c>
      <c r="I56" s="2">
        <v>3.1219999999999999</v>
      </c>
      <c r="J56" s="2">
        <v>3.6150000000000002</v>
      </c>
      <c r="K56" s="2">
        <v>3.605</v>
      </c>
      <c r="L56" s="2">
        <v>3.552</v>
      </c>
      <c r="M56" s="2">
        <v>3.6160000000000001</v>
      </c>
      <c r="N56" s="2">
        <v>3.5870000000000002</v>
      </c>
      <c r="O56" s="2">
        <v>3.5190000000000001</v>
      </c>
      <c r="P56" s="2">
        <v>3.383</v>
      </c>
      <c r="Q56" s="2">
        <v>3.4590000000000001</v>
      </c>
      <c r="R56" s="2">
        <v>3.6120000000000001</v>
      </c>
      <c r="S56" s="2">
        <v>3.57</v>
      </c>
      <c r="T56" s="2">
        <v>3.5550000000000002</v>
      </c>
      <c r="U56" s="2">
        <v>3.61</v>
      </c>
      <c r="V56" s="2">
        <v>3.5169999999999999</v>
      </c>
      <c r="W56" s="2">
        <v>3.5369999999999999</v>
      </c>
      <c r="X56" s="2">
        <v>3.6230000000000002</v>
      </c>
      <c r="Y56" s="2">
        <v>3.5710000000000002</v>
      </c>
      <c r="Z56" s="2">
        <v>3.532</v>
      </c>
      <c r="AA56" s="2"/>
      <c r="AB56" s="2"/>
      <c r="AC56" s="2">
        <f t="shared" si="0"/>
        <v>3.8911801045997896E-2</v>
      </c>
      <c r="AD56" s="2">
        <f>1-D56/3.47612037</f>
        <v>8.4899352895538516E-2</v>
      </c>
      <c r="AE56" s="2">
        <f t="shared" si="2"/>
        <v>-8.3684606856431198E-3</v>
      </c>
      <c r="AF56" s="2">
        <f t="shared" si="3"/>
        <v>2.5599128256083015E-3</v>
      </c>
      <c r="AG56" s="2">
        <f t="shared" si="4"/>
        <v>-3.910318019784742E-2</v>
      </c>
      <c r="AH56" s="2">
        <f t="shared" si="5"/>
        <v>-5.3627875794992619E-5</v>
      </c>
      <c r="AI56" s="2">
        <f t="shared" si="6"/>
        <v>-6.8908697401226515E-3</v>
      </c>
      <c r="AJ56" s="2">
        <f t="shared" si="7"/>
        <v>5.6020003201216695E-2</v>
      </c>
      <c r="AK56" s="2">
        <f t="shared" si="8"/>
        <v>-3.7707390648567207E-2</v>
      </c>
      <c r="AL56" s="2">
        <f t="shared" si="9"/>
        <v>1.6946763218463001E-2</v>
      </c>
      <c r="AM56" s="2">
        <f t="shared" si="10"/>
        <v>1.9680242757246225E-3</v>
      </c>
      <c r="AN56" s="2">
        <f t="shared" si="11"/>
        <v>-2.0233726958072129E-2</v>
      </c>
      <c r="AO56" s="2">
        <f t="shared" si="12"/>
        <v>-1.3154896401186944E-2</v>
      </c>
    </row>
    <row r="57" spans="1:41">
      <c r="A57" s="2">
        <v>3.55</v>
      </c>
      <c r="B57" s="2">
        <v>3.4580000000000002</v>
      </c>
      <c r="C57" s="2">
        <v>3.5449999999999999</v>
      </c>
      <c r="D57" s="2">
        <v>3.4089999999999998</v>
      </c>
      <c r="E57" s="2">
        <v>3.6850000000000001</v>
      </c>
      <c r="F57" s="2">
        <v>3.6539999999999999</v>
      </c>
      <c r="G57" s="2">
        <v>3.5430000000000001</v>
      </c>
      <c r="H57" s="2">
        <v>3.661</v>
      </c>
      <c r="I57" s="2">
        <v>3.649</v>
      </c>
      <c r="J57" s="2">
        <v>3.5649999999999999</v>
      </c>
      <c r="K57" s="2">
        <v>3.6230000000000002</v>
      </c>
      <c r="L57" s="2">
        <v>3.5459999999999998</v>
      </c>
      <c r="M57" s="2">
        <v>3.6840000000000002</v>
      </c>
      <c r="N57" s="2">
        <v>3.4409999999999998</v>
      </c>
      <c r="O57" s="2">
        <v>3.6920000000000002</v>
      </c>
      <c r="P57" s="2">
        <v>3.3730000000000002</v>
      </c>
      <c r="Q57" s="2">
        <v>3.4420000000000002</v>
      </c>
      <c r="R57" s="2">
        <v>3.403</v>
      </c>
      <c r="S57" s="2">
        <v>3.6960000000000002</v>
      </c>
      <c r="T57" s="2">
        <v>3.5910000000000002</v>
      </c>
      <c r="U57" s="2">
        <v>3.57</v>
      </c>
      <c r="V57" s="2">
        <v>3.5659999999999998</v>
      </c>
      <c r="W57" s="2">
        <v>3.63</v>
      </c>
      <c r="X57" s="2">
        <v>3.569</v>
      </c>
      <c r="Y57" s="2">
        <v>3.516</v>
      </c>
      <c r="Z57" s="2">
        <v>3.43</v>
      </c>
      <c r="AA57" s="2"/>
      <c r="AB57" s="2"/>
      <c r="AC57" s="2">
        <f t="shared" si="0"/>
        <v>2.4525097744954705E-2</v>
      </c>
      <c r="AD57" s="2">
        <f>1-D57/3.47612037</f>
        <v>1.930898900373812E-2</v>
      </c>
      <c r="AE57" s="2">
        <f>1-F57/3.5086381</f>
        <v>-4.1429721691729871E-2</v>
      </c>
      <c r="AF57" s="2">
        <f t="shared" si="3"/>
        <v>-3.8279260490602374E-2</v>
      </c>
      <c r="AG57" s="2">
        <f t="shared" si="4"/>
        <v>-2.4731075354170295E-2</v>
      </c>
      <c r="AH57" s="2">
        <f t="shared" si="5"/>
        <v>1.6356519010224391E-3</v>
      </c>
      <c r="AI57" s="2">
        <f t="shared" si="6"/>
        <v>3.4092143078962467E-2</v>
      </c>
      <c r="AJ57" s="2">
        <f>1-P57/3.58376238</f>
        <v>5.8810366774373013E-2</v>
      </c>
      <c r="AK57" s="2">
        <f t="shared" si="8"/>
        <v>2.2337139984198839E-2</v>
      </c>
      <c r="AL57" s="2">
        <f t="shared" si="9"/>
        <v>6.9917937320677082E-3</v>
      </c>
      <c r="AM57" s="2">
        <f t="shared" si="10"/>
        <v>-1.1936885252421314E-2</v>
      </c>
      <c r="AN57" s="2">
        <f t="shared" si="11"/>
        <v>-5.0273727610705699E-3</v>
      </c>
      <c r="AO57" s="2">
        <f t="shared" si="12"/>
        <v>1.6103823710058918E-2</v>
      </c>
    </row>
    <row r="58" spans="1:41">
      <c r="A58" s="2">
        <v>3.4849999999999999</v>
      </c>
      <c r="B58" s="2">
        <v>3.6240000000000001</v>
      </c>
      <c r="C58" s="2">
        <v>3.4740000000000002</v>
      </c>
      <c r="D58" s="2">
        <v>3.5790000000000002</v>
      </c>
      <c r="E58" s="2">
        <v>3.4449999999999998</v>
      </c>
      <c r="F58" s="2">
        <v>3.5739999999999998</v>
      </c>
      <c r="G58" s="2">
        <v>3.4950000000000001</v>
      </c>
      <c r="H58" s="2">
        <v>3.5569999999999999</v>
      </c>
      <c r="I58" s="2">
        <v>3.5609999999999999</v>
      </c>
      <c r="J58" s="2">
        <v>3.6709999999999998</v>
      </c>
      <c r="K58" s="2">
        <v>3.58</v>
      </c>
      <c r="L58" s="2">
        <v>3.6070000000000002</v>
      </c>
      <c r="M58" s="2">
        <v>3.5779999999999998</v>
      </c>
      <c r="N58" s="2">
        <v>3.3620000000000001</v>
      </c>
      <c r="O58" s="2">
        <v>3.472</v>
      </c>
      <c r="P58" s="2">
        <v>3.3940000000000001</v>
      </c>
      <c r="Q58" s="2">
        <v>3.6070000000000002</v>
      </c>
      <c r="R58" s="2">
        <v>3.4510000000000001</v>
      </c>
      <c r="S58" s="2">
        <v>3.5880000000000001</v>
      </c>
      <c r="T58" s="2">
        <v>3.6190000000000002</v>
      </c>
      <c r="U58" s="2">
        <v>3.3490000000000002</v>
      </c>
      <c r="V58" s="2">
        <v>3.5659999999999998</v>
      </c>
      <c r="W58" s="2">
        <v>3.5659999999999998</v>
      </c>
      <c r="X58" s="2">
        <v>3.53</v>
      </c>
      <c r="Y58" s="2">
        <v>3.532</v>
      </c>
      <c r="Z58" s="2">
        <v>3.4169999999999998</v>
      </c>
      <c r="AA58" s="2"/>
      <c r="AB58" s="2"/>
      <c r="AC58" s="2">
        <f t="shared" si="0"/>
        <v>-2.2302211038832898E-2</v>
      </c>
      <c r="AD58" s="2">
        <f t="shared" ref="AD58:AD71" si="13">1-D58/3.47612037</f>
        <v>-2.9596106880499073E-2</v>
      </c>
      <c r="AE58" s="2">
        <f t="shared" si="2"/>
        <v>-1.8628852032359644E-2</v>
      </c>
      <c r="AF58" s="2">
        <f t="shared" si="3"/>
        <v>-8.7843019844502379E-3</v>
      </c>
      <c r="AG58" s="2">
        <f t="shared" si="4"/>
        <v>-5.5199937622765427E-2</v>
      </c>
      <c r="AH58" s="2">
        <f t="shared" si="5"/>
        <v>-1.5538692496619433E-2</v>
      </c>
      <c r="AI58" s="2">
        <f t="shared" si="6"/>
        <v>5.6267882892028998E-2</v>
      </c>
      <c r="AJ58" s="2">
        <f t="shared" si="7"/>
        <v>5.2950603270744745E-2</v>
      </c>
      <c r="AK58" s="2">
        <f t="shared" si="8"/>
        <v>8.5470085470085166E-3</v>
      </c>
      <c r="AL58" s="2">
        <f t="shared" si="9"/>
        <v>-7.5096031290655674E-4</v>
      </c>
      <c r="AM58" s="2">
        <f t="shared" si="10"/>
        <v>-1.1936885252421314E-2</v>
      </c>
      <c r="AN58" s="2">
        <f t="shared" si="11"/>
        <v>5.9549941589859268E-3</v>
      </c>
      <c r="AO58" s="2">
        <f t="shared" si="12"/>
        <v>1.9832876273257138E-2</v>
      </c>
    </row>
    <row r="59" spans="1:41">
      <c r="A59" s="2">
        <v>3.49</v>
      </c>
      <c r="B59" s="2">
        <v>3.7160000000000002</v>
      </c>
      <c r="C59" s="2">
        <v>3.5259999999999998</v>
      </c>
      <c r="D59" s="2">
        <v>3.4910000000000001</v>
      </c>
      <c r="E59" s="2">
        <v>3.6259999999999999</v>
      </c>
      <c r="F59" s="2">
        <v>3.4009999999999998</v>
      </c>
      <c r="G59" s="2">
        <v>3.57</v>
      </c>
      <c r="H59" s="2">
        <v>3.6</v>
      </c>
      <c r="I59" s="2">
        <v>3.2389999999999999</v>
      </c>
      <c r="J59" s="2">
        <v>3.58</v>
      </c>
      <c r="K59" s="2">
        <v>3.5979999999999999</v>
      </c>
      <c r="L59" s="2">
        <v>3.4159999999999999</v>
      </c>
      <c r="M59" s="2">
        <v>3.5760000000000001</v>
      </c>
      <c r="N59" s="2">
        <v>3.19</v>
      </c>
      <c r="O59" s="2">
        <v>3.661</v>
      </c>
      <c r="P59" s="2">
        <v>3.1160000000000001</v>
      </c>
      <c r="Q59" s="2">
        <v>3.6989999999999998</v>
      </c>
      <c r="R59" s="2">
        <v>3.5569999999999999</v>
      </c>
      <c r="S59" s="2">
        <v>3.6339999999999999</v>
      </c>
      <c r="T59" s="2">
        <v>3.5760000000000001</v>
      </c>
      <c r="U59" s="2">
        <v>3.0219999999999998</v>
      </c>
      <c r="V59" s="2">
        <v>3.516</v>
      </c>
      <c r="W59" s="2">
        <v>3.278</v>
      </c>
      <c r="X59" s="2">
        <v>3.37</v>
      </c>
      <c r="Y59" s="2">
        <v>3.5609999999999999</v>
      </c>
      <c r="Z59" s="2">
        <v>3.4710000000000001</v>
      </c>
      <c r="AA59" s="2"/>
      <c r="AB59" s="2"/>
      <c r="AC59" s="2">
        <f t="shared" si="0"/>
        <v>-4.8254695425028471E-2</v>
      </c>
      <c r="AD59" s="2">
        <f t="shared" si="13"/>
        <v>-4.2805278345410258E-3</v>
      </c>
      <c r="AE59" s="2">
        <f t="shared" si="2"/>
        <v>3.0678028606028196E-2</v>
      </c>
      <c r="AF59" s="2">
        <f t="shared" si="3"/>
        <v>-2.0979332905263215E-2</v>
      </c>
      <c r="AG59" s="2">
        <f t="shared" si="4"/>
        <v>-2.9042706807273388E-2</v>
      </c>
      <c r="AH59" s="2">
        <f t="shared" si="5"/>
        <v>3.8236713732062166E-2</v>
      </c>
      <c r="AI59" s="2">
        <f t="shared" si="6"/>
        <v>0.10454924045971814</v>
      </c>
      <c r="AJ59" s="2">
        <f t="shared" si="7"/>
        <v>0.1305227106044905</v>
      </c>
      <c r="AK59" s="2">
        <f t="shared" si="8"/>
        <v>-2.1906198376786534E-2</v>
      </c>
      <c r="AL59" s="2">
        <f t="shared" si="9"/>
        <v>1.1139697684732441E-2</v>
      </c>
      <c r="AM59" s="2">
        <f t="shared" si="10"/>
        <v>2.251797939564204E-3</v>
      </c>
      <c r="AN59" s="2">
        <f t="shared" si="11"/>
        <v>5.10108584463973E-2</v>
      </c>
      <c r="AO59" s="2">
        <f t="shared" si="12"/>
        <v>4.3429656261267935E-3</v>
      </c>
    </row>
    <row r="60" spans="1:41">
      <c r="A60" s="2">
        <v>3.4609999999999999</v>
      </c>
      <c r="B60" s="2">
        <v>3.5880000000000001</v>
      </c>
      <c r="C60" s="2">
        <v>3.6</v>
      </c>
      <c r="D60" s="2">
        <v>3.4510000000000001</v>
      </c>
      <c r="E60" s="2">
        <v>3.6030000000000002</v>
      </c>
      <c r="F60" s="2">
        <v>3.4340000000000002</v>
      </c>
      <c r="G60" s="2">
        <v>3.5409999999999999</v>
      </c>
      <c r="H60" s="2">
        <v>3.504</v>
      </c>
      <c r="I60" s="2">
        <v>3.3919999999999999</v>
      </c>
      <c r="J60" s="2">
        <v>3.37</v>
      </c>
      <c r="K60" s="2">
        <v>3.6219999999999999</v>
      </c>
      <c r="L60" s="2">
        <v>3.3820000000000001</v>
      </c>
      <c r="M60" s="2">
        <v>3.4790000000000001</v>
      </c>
      <c r="N60" s="2">
        <v>3.5009999999999999</v>
      </c>
      <c r="O60" s="2">
        <v>3.7160000000000002</v>
      </c>
      <c r="P60" s="2">
        <v>2.91</v>
      </c>
      <c r="Q60" s="2">
        <v>3.4140000000000001</v>
      </c>
      <c r="R60" s="2">
        <v>3.5550000000000002</v>
      </c>
      <c r="S60" s="2">
        <v>3.6930000000000001</v>
      </c>
      <c r="T60" s="2">
        <v>3.4169999999999998</v>
      </c>
      <c r="U60" s="2">
        <v>3.5779999999999998</v>
      </c>
      <c r="V60" s="2">
        <v>3.4769999999999999</v>
      </c>
      <c r="W60" s="2">
        <v>3.57</v>
      </c>
      <c r="X60" s="2">
        <v>3.6269999999999998</v>
      </c>
      <c r="Y60" s="2">
        <v>3.621</v>
      </c>
      <c r="Z60" s="2">
        <v>3.3679999999999999</v>
      </c>
      <c r="AA60" s="2"/>
      <c r="AB60" s="2"/>
      <c r="AC60" s="2">
        <f t="shared" si="0"/>
        <v>-1.2146891061625809E-2</v>
      </c>
      <c r="AD60" s="2">
        <f t="shared" si="13"/>
        <v>7.2265535499853595E-3</v>
      </c>
      <c r="AE60" s="2">
        <f t="shared" si="2"/>
        <v>2.1272669871537864E-2</v>
      </c>
      <c r="AF60" s="2">
        <f t="shared" si="3"/>
        <v>6.2467826388772352E-3</v>
      </c>
      <c r="AG60" s="2">
        <f t="shared" si="4"/>
        <v>3.1320133536170025E-2</v>
      </c>
      <c r="AH60" s="2">
        <f t="shared" si="5"/>
        <v>4.7809299134026317E-2</v>
      </c>
      <c r="AI60" s="2">
        <f t="shared" si="6"/>
        <v>1.7249809043722086E-2</v>
      </c>
      <c r="AJ60" s="2">
        <f t="shared" si="7"/>
        <v>0.18800420021151065</v>
      </c>
      <c r="AK60" s="2">
        <f t="shared" si="8"/>
        <v>-2.1331609566903831E-2</v>
      </c>
      <c r="AL60" s="2">
        <f t="shared" si="9"/>
        <v>5.5107479582978458E-2</v>
      </c>
      <c r="AM60" s="2">
        <f t="shared" si="10"/>
        <v>1.3318970829313215E-2</v>
      </c>
      <c r="AN60" s="2">
        <f t="shared" si="11"/>
        <v>-2.1360123565257183E-2</v>
      </c>
      <c r="AO60" s="2">
        <f t="shared" si="12"/>
        <v>3.3888535934541997E-2</v>
      </c>
    </row>
    <row r="61" spans="1:41">
      <c r="A61" s="2">
        <v>3.613</v>
      </c>
      <c r="B61" s="2">
        <v>3.6110000000000002</v>
      </c>
      <c r="C61" s="2">
        <v>2.7469999999999999</v>
      </c>
      <c r="D61" s="2">
        <v>3.5409999999999999</v>
      </c>
      <c r="E61" s="2">
        <v>3.4350000000000001</v>
      </c>
      <c r="F61" s="2">
        <v>3.4169999999999998</v>
      </c>
      <c r="G61" s="2">
        <v>3.407</v>
      </c>
      <c r="H61" s="2">
        <v>3.5760000000000001</v>
      </c>
      <c r="I61" s="2">
        <v>3.2749999999999999</v>
      </c>
      <c r="J61" s="2">
        <v>3.3450000000000002</v>
      </c>
      <c r="K61" s="2">
        <v>3.5830000000000002</v>
      </c>
      <c r="L61" s="2">
        <v>3.3279999999999998</v>
      </c>
      <c r="M61" s="2">
        <v>3.601</v>
      </c>
      <c r="N61" s="2">
        <v>3.5659999999999998</v>
      </c>
      <c r="O61" s="2">
        <v>3.6040000000000001</v>
      </c>
      <c r="P61" s="2">
        <v>3.2240000000000002</v>
      </c>
      <c r="Q61" s="2">
        <v>3.7269999999999999</v>
      </c>
      <c r="R61" s="2">
        <v>3.5139999999999998</v>
      </c>
      <c r="S61" s="2">
        <v>3.58</v>
      </c>
      <c r="T61" s="2">
        <v>3.68</v>
      </c>
      <c r="U61" s="2">
        <v>3.48</v>
      </c>
      <c r="V61" s="2">
        <v>3.4489999999999998</v>
      </c>
      <c r="W61" s="2">
        <v>3.4609999999999999</v>
      </c>
      <c r="X61" s="2">
        <v>3.6579999999999999</v>
      </c>
      <c r="Y61" s="2">
        <v>3.2280000000000002</v>
      </c>
      <c r="Z61" s="2">
        <v>3.4590000000000001</v>
      </c>
      <c r="AA61" s="2"/>
      <c r="AB61" s="2"/>
      <c r="AC61" s="2">
        <f t="shared" si="0"/>
        <v>-1.8635012158174868E-2</v>
      </c>
      <c r="AD61" s="2">
        <f t="shared" si="13"/>
        <v>-1.8664379565199063E-2</v>
      </c>
      <c r="AE61" s="2">
        <f t="shared" si="2"/>
        <v>2.6117854674154173E-2</v>
      </c>
      <c r="AF61" s="2">
        <f t="shared" si="3"/>
        <v>-1.4172804019228158E-2</v>
      </c>
      <c r="AG61" s="2">
        <f t="shared" si="4"/>
        <v>3.8506185958008476E-2</v>
      </c>
      <c r="AH61" s="2">
        <f t="shared" si="5"/>
        <v>6.3012817125381426E-2</v>
      </c>
      <c r="AI61" s="2">
        <f t="shared" si="6"/>
        <v>-9.960528277883629E-4</v>
      </c>
      <c r="AJ61" s="2">
        <f t="shared" si="7"/>
        <v>0.10038678401440215</v>
      </c>
      <c r="AK61" s="2">
        <f>1-R61/3.48075</f>
        <v>-9.5525389643036362E-3</v>
      </c>
      <c r="AL61" s="2">
        <f t="shared" si="9"/>
        <v>-1.7619103053742924E-2</v>
      </c>
      <c r="AM61" s="2">
        <f t="shared" si="10"/>
        <v>2.1264633416825163E-2</v>
      </c>
      <c r="AN61" s="2">
        <f t="shared" si="11"/>
        <v>-3.0089697270943239E-2</v>
      </c>
      <c r="AO61" s="2">
        <f t="shared" si="12"/>
        <v>7.7851679921556727E-3</v>
      </c>
    </row>
    <row r="62" spans="1:41">
      <c r="A62" s="2">
        <v>3.6139999999999999</v>
      </c>
      <c r="B62" s="2">
        <v>3.6349999999999998</v>
      </c>
      <c r="C62" s="2">
        <v>3.0070000000000001</v>
      </c>
      <c r="D62" s="2">
        <v>3.4169999999999998</v>
      </c>
      <c r="E62" s="2">
        <v>3.238</v>
      </c>
      <c r="F62" s="2">
        <v>3.4119999999999999</v>
      </c>
      <c r="G62" s="2">
        <v>3.6219999999999999</v>
      </c>
      <c r="H62" s="2">
        <v>3.66</v>
      </c>
      <c r="I62" s="2">
        <v>3.5990000000000002</v>
      </c>
      <c r="J62" s="2">
        <v>3.044</v>
      </c>
      <c r="K62" s="2">
        <v>3.6139999999999999</v>
      </c>
      <c r="L62" s="2">
        <v>2.9</v>
      </c>
      <c r="M62" s="2">
        <v>3.69</v>
      </c>
      <c r="N62" s="2">
        <v>3.54</v>
      </c>
      <c r="O62" s="2">
        <v>3.6709999999999998</v>
      </c>
      <c r="P62" s="2">
        <v>2.8679999999999999</v>
      </c>
      <c r="Q62" s="2">
        <v>3.694</v>
      </c>
      <c r="R62" s="2">
        <v>3.7189999999999999</v>
      </c>
      <c r="S62" s="2">
        <v>3.6150000000000002</v>
      </c>
      <c r="T62" s="2">
        <v>3.5310000000000001</v>
      </c>
      <c r="U62" s="2">
        <v>3.6110000000000002</v>
      </c>
      <c r="V62" s="2">
        <v>3.5129999999999999</v>
      </c>
      <c r="W62" s="2">
        <v>3.597</v>
      </c>
      <c r="X62" s="2">
        <v>3.6059999999999999</v>
      </c>
      <c r="Y62" s="2">
        <v>3.5640000000000001</v>
      </c>
      <c r="Z62" s="2">
        <v>3.5</v>
      </c>
      <c r="AA62" s="2"/>
      <c r="AB62" s="2"/>
      <c r="AC62" s="2">
        <f t="shared" si="0"/>
        <v>-2.5405225476312632E-2</v>
      </c>
      <c r="AD62" s="2">
        <f t="shared" si="13"/>
        <v>1.7007572726832842E-2</v>
      </c>
      <c r="AE62" s="2">
        <f t="shared" si="2"/>
        <v>2.7542909027864715E-2</v>
      </c>
      <c r="AF62" s="2">
        <f t="shared" si="3"/>
        <v>-3.7995655120350857E-2</v>
      </c>
      <c r="AG62" s="2">
        <f t="shared" si="4"/>
        <v>0.12502625711694404</v>
      </c>
      <c r="AH62" s="2">
        <f t="shared" si="5"/>
        <v>0.18351477453834319</v>
      </c>
      <c r="AI62" s="2">
        <f t="shared" si="6"/>
        <v>6.3022919208157724E-3</v>
      </c>
      <c r="AJ62" s="2">
        <f t="shared" si="7"/>
        <v>0.1997237272187673</v>
      </c>
      <c r="AK62" s="2">
        <f t="shared" si="8"/>
        <v>-6.8447891977303721E-2</v>
      </c>
      <c r="AL62" s="2">
        <f t="shared" si="9"/>
        <v>2.358340954272653E-2</v>
      </c>
      <c r="AM62" s="2">
        <f t="shared" si="10"/>
        <v>3.1031189310833929E-3</v>
      </c>
      <c r="AN62" s="2">
        <f t="shared" si="11"/>
        <v>-1.5446541377534428E-2</v>
      </c>
      <c r="AO62" s="2">
        <f t="shared" si="12"/>
        <v>-3.9756900917764515E-3</v>
      </c>
    </row>
    <row r="63" spans="1:41">
      <c r="A63" s="2">
        <v>3.609</v>
      </c>
      <c r="B63" s="2">
        <v>3.3290000000000002</v>
      </c>
      <c r="C63" s="2">
        <v>3.343</v>
      </c>
      <c r="D63" s="2">
        <v>3.4580000000000002</v>
      </c>
      <c r="E63" s="2">
        <v>3.2250000000000001</v>
      </c>
      <c r="F63" s="2">
        <v>3.4820000000000002</v>
      </c>
      <c r="G63" s="2">
        <v>3.6629999999999998</v>
      </c>
      <c r="H63" s="2">
        <v>3.5739999999999998</v>
      </c>
      <c r="I63" s="2">
        <v>3.5910000000000002</v>
      </c>
      <c r="J63" s="2">
        <v>3.6190000000000002</v>
      </c>
      <c r="K63" s="2">
        <v>3.5720000000000001</v>
      </c>
      <c r="L63" s="2">
        <v>2.9849999999999999</v>
      </c>
      <c r="M63" s="2">
        <v>3.58</v>
      </c>
      <c r="N63" s="2">
        <v>2.8730000000000002</v>
      </c>
      <c r="O63" s="2">
        <v>3.65</v>
      </c>
      <c r="P63" s="2">
        <v>3.4180000000000001</v>
      </c>
      <c r="Q63" s="2">
        <v>3.6819999999999999</v>
      </c>
      <c r="R63" s="2">
        <v>3.5920000000000001</v>
      </c>
      <c r="S63" s="2">
        <v>3.6280000000000001</v>
      </c>
      <c r="T63" s="2">
        <v>3.6259999999999999</v>
      </c>
      <c r="U63" s="2">
        <v>3.63</v>
      </c>
      <c r="V63" s="2">
        <v>3.5779999999999998</v>
      </c>
      <c r="W63" s="2">
        <v>3.5489999999999999</v>
      </c>
      <c r="X63" s="2">
        <v>3.544</v>
      </c>
      <c r="Y63" s="2">
        <v>3.577</v>
      </c>
      <c r="Z63" s="2">
        <v>3.14</v>
      </c>
      <c r="AA63" s="2"/>
      <c r="AB63" s="2"/>
      <c r="AC63" s="2">
        <f t="shared" si="0"/>
        <v>6.0914994329946293E-2</v>
      </c>
      <c r="AD63" s="2">
        <f t="shared" si="13"/>
        <v>5.2128143076931588E-3</v>
      </c>
      <c r="AE63" s="2">
        <f t="shared" si="2"/>
        <v>7.5921480759157944E-3</v>
      </c>
      <c r="AF63" s="2">
        <f t="shared" si="3"/>
        <v>-1.3605593278725125E-2</v>
      </c>
      <c r="AG63" s="2">
        <f t="shared" si="4"/>
        <v>-4.0252948585341564E-2</v>
      </c>
      <c r="AH63" s="2">
        <f t="shared" si="5"/>
        <v>0.1595833110334326</v>
      </c>
      <c r="AI63" s="2">
        <f t="shared" si="6"/>
        <v>0.19353290527923828</v>
      </c>
      <c r="AJ63" s="2">
        <f t="shared" si="7"/>
        <v>4.6253730695169581E-2</v>
      </c>
      <c r="AK63" s="2">
        <f t="shared" si="8"/>
        <v>-3.1961502549737952E-2</v>
      </c>
      <c r="AL63" s="2">
        <f t="shared" si="9"/>
        <v>-2.6866488241499287E-3</v>
      </c>
      <c r="AM63" s="2">
        <f t="shared" si="10"/>
        <v>-1.534216921849807E-2</v>
      </c>
      <c r="AN63" s="2">
        <f t="shared" si="11"/>
        <v>2.0126060338373497E-3</v>
      </c>
      <c r="AO63" s="2">
        <f t="shared" si="12"/>
        <v>9.9290380889091923E-2</v>
      </c>
    </row>
    <row r="64" spans="1:41">
      <c r="A64" s="2">
        <v>3.5790000000000002</v>
      </c>
      <c r="B64" s="2">
        <v>3.6859999999999999</v>
      </c>
      <c r="C64" s="2">
        <v>3.4470000000000001</v>
      </c>
      <c r="D64" s="2">
        <v>3.1440000000000001</v>
      </c>
      <c r="E64" s="2">
        <v>3.6709999999999998</v>
      </c>
      <c r="F64" s="2">
        <v>3.157</v>
      </c>
      <c r="G64" s="2">
        <v>3.653</v>
      </c>
      <c r="H64" s="2">
        <v>3.5289999999999999</v>
      </c>
      <c r="I64" s="2">
        <v>3.415</v>
      </c>
      <c r="J64" s="2">
        <v>3.5750000000000002</v>
      </c>
      <c r="K64" s="2">
        <v>3.609</v>
      </c>
      <c r="L64" s="2">
        <v>3.5459999999999998</v>
      </c>
      <c r="M64" s="2">
        <v>3.528</v>
      </c>
      <c r="N64" s="2">
        <v>3.4289999999999998</v>
      </c>
      <c r="O64" s="2">
        <v>3.577</v>
      </c>
      <c r="P64" s="2">
        <v>3.0550000000000002</v>
      </c>
      <c r="Q64" s="2">
        <v>3.677</v>
      </c>
      <c r="R64" s="2">
        <v>3.6080000000000001</v>
      </c>
      <c r="S64" s="2">
        <v>3.5939999999999999</v>
      </c>
      <c r="T64" s="2">
        <v>3.625</v>
      </c>
      <c r="U64" s="2">
        <v>3.5830000000000002</v>
      </c>
      <c r="V64" s="2">
        <v>3.484</v>
      </c>
      <c r="W64" s="2">
        <v>3.609</v>
      </c>
      <c r="X64" s="2">
        <v>3.6619999999999999</v>
      </c>
      <c r="Y64" s="2">
        <v>3.5009999999999999</v>
      </c>
      <c r="Z64" s="2">
        <v>3.4710000000000001</v>
      </c>
      <c r="AA64" s="2"/>
      <c r="AB64" s="2"/>
      <c r="AC64" s="2">
        <f t="shared" si="0"/>
        <v>-3.9791928777355823E-2</v>
      </c>
      <c r="AD64" s="2">
        <f t="shared" si="13"/>
        <v>9.5543403176225339E-2</v>
      </c>
      <c r="AE64" s="2">
        <f t="shared" si="2"/>
        <v>0.10022068106710702</v>
      </c>
      <c r="AF64" s="2">
        <f>1-H64/3.52602632</f>
        <v>-8.4335161740933806E-4</v>
      </c>
      <c r="AG64" s="2">
        <f t="shared" si="4"/>
        <v>-2.7605496322905765E-2</v>
      </c>
      <c r="AH64" s="2">
        <f>1-L64/3.551809524</f>
        <v>1.6356519010224391E-3</v>
      </c>
      <c r="AI64" s="2">
        <f t="shared" si="6"/>
        <v>3.7460609886010521E-2</v>
      </c>
      <c r="AJ64" s="2">
        <f t="shared" si="7"/>
        <v>0.14754392840074404</v>
      </c>
      <c r="AK64" s="2">
        <f t="shared" si="8"/>
        <v>-3.6558213028801356E-2</v>
      </c>
      <c r="AL64" s="2">
        <f t="shared" si="9"/>
        <v>-2.4101218939722724E-3</v>
      </c>
      <c r="AM64" s="2">
        <f t="shared" si="10"/>
        <v>1.1332555182435144E-2</v>
      </c>
      <c r="AN64" s="2">
        <f t="shared" si="11"/>
        <v>-3.1216093878128515E-2</v>
      </c>
      <c r="AO64" s="2">
        <f t="shared" si="12"/>
        <v>4.3429656261267935E-3</v>
      </c>
    </row>
    <row r="65" spans="1:41">
      <c r="A65" s="2">
        <v>3.5939999999999999</v>
      </c>
      <c r="B65" s="2">
        <v>3.613</v>
      </c>
      <c r="C65" s="2">
        <v>3.3849999999999998</v>
      </c>
      <c r="D65" s="2">
        <v>3.157</v>
      </c>
      <c r="E65" s="2">
        <v>3.6429999999999998</v>
      </c>
      <c r="F65" s="2">
        <v>3.637</v>
      </c>
      <c r="G65" s="2">
        <v>3.5630000000000002</v>
      </c>
      <c r="H65" s="2">
        <v>3.476</v>
      </c>
      <c r="I65" s="2">
        <v>3.5859999999999999</v>
      </c>
      <c r="J65" s="2">
        <v>3.569</v>
      </c>
      <c r="K65" s="2">
        <v>3.5790000000000002</v>
      </c>
      <c r="L65" s="2">
        <v>3.3980000000000001</v>
      </c>
      <c r="M65" s="2">
        <v>3.6120000000000001</v>
      </c>
      <c r="N65" s="2">
        <v>3.5179999999999998</v>
      </c>
      <c r="O65" s="2">
        <v>3.7040000000000002</v>
      </c>
      <c r="P65" s="2">
        <v>3.48</v>
      </c>
      <c r="Q65" s="2">
        <v>3.7370000000000001</v>
      </c>
      <c r="R65" s="2">
        <v>3.593</v>
      </c>
      <c r="S65" s="2">
        <v>3.6240000000000001</v>
      </c>
      <c r="T65" s="2">
        <v>3.581</v>
      </c>
      <c r="U65" s="2">
        <v>3.5470000000000002</v>
      </c>
      <c r="V65" s="2">
        <v>3.629</v>
      </c>
      <c r="W65" s="2">
        <v>3.6389999999999998</v>
      </c>
      <c r="X65" s="2">
        <v>3.6539999999999999</v>
      </c>
      <c r="Y65" s="2">
        <v>3.645</v>
      </c>
      <c r="Z65" s="2">
        <v>3.47</v>
      </c>
      <c r="AA65" s="2"/>
      <c r="AB65" s="2"/>
      <c r="AC65" s="2">
        <f t="shared" si="0"/>
        <v>-1.9199196601352941E-2</v>
      </c>
      <c r="AD65" s="2">
        <f t="shared" si="13"/>
        <v>9.1803601726254347E-2</v>
      </c>
      <c r="AE65" s="2">
        <f t="shared" si="2"/>
        <v>-3.6584536889113783E-2</v>
      </c>
      <c r="AF65" s="2">
        <f t="shared" si="3"/>
        <v>1.4187733005918135E-2</v>
      </c>
      <c r="AG65" s="2">
        <f t="shared" si="4"/>
        <v>-2.5880843741664439E-2</v>
      </c>
      <c r="AH65" s="2">
        <f t="shared" si="5"/>
        <v>4.3304553062513795E-2</v>
      </c>
      <c r="AI65" s="2">
        <f t="shared" si="6"/>
        <v>1.2477814400403964E-2</v>
      </c>
      <c r="AJ65" s="2">
        <f t="shared" si="7"/>
        <v>2.8953476541600409E-2</v>
      </c>
      <c r="AK65" s="2">
        <f t="shared" si="8"/>
        <v>-3.2248796954679193E-2</v>
      </c>
      <c r="AL65" s="2">
        <f t="shared" si="9"/>
        <v>9.757063033844271E-3</v>
      </c>
      <c r="AM65" s="2">
        <f t="shared" si="10"/>
        <v>-2.9814626074323503E-2</v>
      </c>
      <c r="AN65" s="2">
        <f t="shared" si="11"/>
        <v>-2.8963300663757963E-2</v>
      </c>
      <c r="AO65" s="2">
        <f>1-Z65/3.486140187</f>
        <v>4.629815823295802E-3</v>
      </c>
    </row>
    <row r="66" spans="1:41">
      <c r="A66" s="2">
        <v>3.5960000000000001</v>
      </c>
      <c r="B66" s="2">
        <v>3.5920000000000001</v>
      </c>
      <c r="C66" s="2">
        <v>3.415</v>
      </c>
      <c r="D66" s="2">
        <v>3.41</v>
      </c>
      <c r="E66" s="2">
        <v>3.5950000000000002</v>
      </c>
      <c r="F66" s="2">
        <v>3.2480000000000002</v>
      </c>
      <c r="G66" s="2">
        <v>3.5350000000000001</v>
      </c>
      <c r="H66" s="2">
        <v>3.6080000000000001</v>
      </c>
      <c r="I66" s="2">
        <v>3.4990000000000001</v>
      </c>
      <c r="J66" s="2">
        <v>3.5979999999999999</v>
      </c>
      <c r="K66" s="2">
        <v>3.597</v>
      </c>
      <c r="L66" s="2">
        <v>3.2429999999999999</v>
      </c>
      <c r="M66" s="2">
        <v>3.593</v>
      </c>
      <c r="N66" s="2">
        <v>3.5449999999999999</v>
      </c>
      <c r="O66" s="2">
        <v>3.7069999999999999</v>
      </c>
      <c r="P66" s="2">
        <v>3.4870000000000001</v>
      </c>
      <c r="Q66" s="2">
        <v>3.661</v>
      </c>
      <c r="R66" s="2">
        <v>3.7029999999999998</v>
      </c>
      <c r="S66" s="2">
        <v>3.657</v>
      </c>
      <c r="T66" s="2">
        <v>3.6520000000000001</v>
      </c>
      <c r="U66" s="2">
        <v>3.53</v>
      </c>
      <c r="V66" s="2">
        <v>3.5990000000000002</v>
      </c>
      <c r="W66" s="2">
        <v>3.605</v>
      </c>
      <c r="X66" s="2">
        <v>3.621</v>
      </c>
      <c r="Y66" s="2">
        <v>3.5840000000000001</v>
      </c>
      <c r="Z66" s="2">
        <v>3.5859999999999999</v>
      </c>
      <c r="AA66" s="2"/>
      <c r="AB66" s="2"/>
      <c r="AC66" s="2">
        <f t="shared" si="0"/>
        <v>-1.3275259947982176E-2</v>
      </c>
      <c r="AD66" s="2">
        <f t="shared" si="13"/>
        <v>1.9021311969124821E-2</v>
      </c>
      <c r="AE66" s="2">
        <f t="shared" si="2"/>
        <v>7.4284691829573424E-2</v>
      </c>
      <c r="AF66" s="2">
        <f t="shared" si="3"/>
        <v>-2.3248175867274901E-2</v>
      </c>
      <c r="AG66" s="2">
        <f>1-J66/3.47896154</f>
        <v>-3.4216664550997145E-2</v>
      </c>
      <c r="AH66" s="2">
        <f t="shared" si="5"/>
        <v>8.6944280630292026E-2</v>
      </c>
      <c r="AI66" s="2">
        <f t="shared" si="6"/>
        <v>4.8987640845457037E-3</v>
      </c>
      <c r="AJ66" s="2">
        <f t="shared" si="7"/>
        <v>2.7000222040390986E-2</v>
      </c>
      <c r="AK66" s="2">
        <f t="shared" si="8"/>
        <v>-6.3851181498240317E-2</v>
      </c>
      <c r="AL66" s="2">
        <f t="shared" si="9"/>
        <v>-9.87634900876877E-3</v>
      </c>
      <c r="AM66" s="2">
        <f t="shared" si="10"/>
        <v>-2.1301416159132058E-2</v>
      </c>
      <c r="AN66" s="2">
        <f t="shared" si="11"/>
        <v>-1.967052865447938E-2</v>
      </c>
      <c r="AO66" s="2">
        <f t="shared" si="12"/>
        <v>-2.8644807048317178E-2</v>
      </c>
    </row>
    <row r="67" spans="1:41">
      <c r="A67" s="2">
        <v>3.512</v>
      </c>
      <c r="B67" s="2">
        <v>3.6309999999999998</v>
      </c>
      <c r="C67" s="2">
        <v>3.5840000000000001</v>
      </c>
      <c r="D67" s="2">
        <v>3.4079999999999999</v>
      </c>
      <c r="E67" s="2">
        <v>3.6920000000000002</v>
      </c>
      <c r="F67" s="2">
        <v>3.5920000000000001</v>
      </c>
      <c r="G67" s="2">
        <v>3.5979999999999999</v>
      </c>
      <c r="H67" s="2">
        <v>3.609</v>
      </c>
      <c r="I67" s="2">
        <v>3.48</v>
      </c>
      <c r="J67" s="2">
        <v>3.6230000000000002</v>
      </c>
      <c r="K67" s="2">
        <v>3.66</v>
      </c>
      <c r="L67" s="2">
        <v>3.2709999999999999</v>
      </c>
      <c r="M67" s="2">
        <v>3.6059999999999999</v>
      </c>
      <c r="N67" s="2">
        <v>2.911</v>
      </c>
      <c r="O67" s="2">
        <v>3.548</v>
      </c>
      <c r="P67" s="2">
        <v>3.4889999999999999</v>
      </c>
      <c r="Q67" s="2">
        <v>3.7229999999999999</v>
      </c>
      <c r="R67" s="2">
        <v>3.3730000000000002</v>
      </c>
      <c r="S67" s="2">
        <v>3.5939999999999999</v>
      </c>
      <c r="T67" s="2">
        <v>3.6110000000000002</v>
      </c>
      <c r="U67" s="2">
        <v>3.5179999999999998</v>
      </c>
      <c r="V67" s="2">
        <v>3.597</v>
      </c>
      <c r="W67" s="2">
        <v>3.5920000000000001</v>
      </c>
      <c r="X67" s="2">
        <v>3.6509999999999998</v>
      </c>
      <c r="Y67" s="2">
        <v>3.544</v>
      </c>
      <c r="Z67" s="2">
        <v>3.6320000000000001</v>
      </c>
      <c r="AA67" s="2"/>
      <c r="AB67" s="2"/>
      <c r="AC67" s="2">
        <f t="shared" si="0"/>
        <v>-2.4276856589956264E-2</v>
      </c>
      <c r="AD67" s="2">
        <f t="shared" si="13"/>
        <v>1.9596666038351196E-2</v>
      </c>
      <c r="AE67" s="2">
        <f t="shared" si="2"/>
        <v>-2.3759047705718128E-2</v>
      </c>
      <c r="AF67" s="2">
        <f t="shared" si="3"/>
        <v>-2.3531781237526195E-2</v>
      </c>
      <c r="AG67" s="2">
        <f>1-J67/3.47896154</f>
        <v>-4.1402716972835707E-2</v>
      </c>
      <c r="AH67" s="2">
        <f t="shared" si="5"/>
        <v>7.9060975005144973E-2</v>
      </c>
      <c r="AI67" s="2">
        <f t="shared" si="6"/>
        <v>0.18286609372358609</v>
      </c>
      <c r="AJ67" s="2">
        <f t="shared" si="7"/>
        <v>2.6442149325759723E-2</v>
      </c>
      <c r="AK67" s="2">
        <f t="shared" si="8"/>
        <v>3.0955972132442611E-2</v>
      </c>
      <c r="AL67" s="2">
        <f t="shared" si="9"/>
        <v>1.4612551285146935E-3</v>
      </c>
      <c r="AM67" s="2">
        <f t="shared" si="10"/>
        <v>-2.0733868831452673E-2</v>
      </c>
      <c r="AN67" s="2">
        <f t="shared" si="11"/>
        <v>-2.8118503208368839E-2</v>
      </c>
      <c r="AO67" s="2">
        <f t="shared" si="12"/>
        <v>-4.18399161180949E-2</v>
      </c>
    </row>
    <row r="68" spans="1:41">
      <c r="A68" s="2">
        <v>3.56</v>
      </c>
      <c r="B68" s="2">
        <v>3.6080000000000001</v>
      </c>
      <c r="C68" s="2">
        <v>3.4670000000000001</v>
      </c>
      <c r="D68" s="2">
        <v>3.62</v>
      </c>
      <c r="E68" s="2">
        <v>3.3929999999999998</v>
      </c>
      <c r="F68" s="2">
        <v>3.5870000000000002</v>
      </c>
      <c r="G68" s="2">
        <v>3.581</v>
      </c>
      <c r="H68" s="2">
        <v>3.629</v>
      </c>
      <c r="I68" s="2">
        <v>3.3420000000000001</v>
      </c>
      <c r="J68" s="2">
        <v>3.613</v>
      </c>
      <c r="K68" s="2">
        <v>3.6179999999999999</v>
      </c>
      <c r="L68" s="2">
        <v>3.2669999999999999</v>
      </c>
      <c r="M68" s="2">
        <v>3.6440000000000001</v>
      </c>
      <c r="N68" s="2">
        <v>3.2160000000000002</v>
      </c>
      <c r="O68" s="2">
        <v>3.7120000000000002</v>
      </c>
      <c r="P68" s="2">
        <v>3.5350000000000001</v>
      </c>
      <c r="Q68" s="2">
        <v>3.69</v>
      </c>
      <c r="R68" s="2">
        <v>3.5350000000000001</v>
      </c>
      <c r="S68" s="2">
        <v>3.669</v>
      </c>
      <c r="T68" s="2">
        <v>3.5720000000000001</v>
      </c>
      <c r="U68" s="2">
        <v>3.617</v>
      </c>
      <c r="V68" s="2">
        <v>3.605</v>
      </c>
      <c r="W68" s="2">
        <v>3.6219999999999999</v>
      </c>
      <c r="X68" s="2">
        <v>3.61</v>
      </c>
      <c r="Y68" s="2">
        <v>3.64</v>
      </c>
      <c r="Z68" s="2">
        <v>3.5840000000000001</v>
      </c>
      <c r="AA68" s="2"/>
      <c r="AB68" s="2"/>
      <c r="AC68" s="2">
        <f t="shared" ref="AC68:AC76" si="14">1-B68/3.54494</f>
        <v>-1.7788735493407648E-2</v>
      </c>
      <c r="AD68" s="2">
        <f t="shared" si="13"/>
        <v>-4.1390865299638646E-2</v>
      </c>
      <c r="AE68" s="2">
        <f t="shared" ref="AE68:AE73" si="15">1-F68/3.5086381</f>
        <v>-2.2333993352007475E-2</v>
      </c>
      <c r="AF68" s="2">
        <f t="shared" ref="AF68:AF87" si="16">1-H68/3.52602632</f>
        <v>-2.9203888642555631E-2</v>
      </c>
      <c r="AG68" s="2">
        <f t="shared" ref="AG68:AG93" si="17">1-J68/3.47896154</f>
        <v>-3.8528296004100238E-2</v>
      </c>
      <c r="AH68" s="2">
        <f t="shared" ref="AH68:AH78" si="18">1-L68/3.551809524</f>
        <v>8.0187161523023187E-2</v>
      </c>
      <c r="AI68" s="2">
        <f t="shared" ref="AI68" si="19">1-N68/3.56245161</f>
        <v>9.7250895711113894E-2</v>
      </c>
      <c r="AJ68" s="2">
        <f t="shared" ref="AJ68:AJ99" si="20">1-P68/3.58376238</f>
        <v>1.3606476889240549E-2</v>
      </c>
      <c r="AK68" s="2">
        <f t="shared" ref="AK68:AK83" si="21">1-R68/3.48075</f>
        <v>-1.5585721468074354E-2</v>
      </c>
      <c r="AL68" s="2">
        <f t="shared" ref="AL68:AL73" si="22">1-T68/3.616284314</f>
        <v>1.2245805405443067E-2</v>
      </c>
      <c r="AM68" s="2">
        <f t="shared" ref="AM68:AM75" si="23">1-V68/3.52393519</f>
        <v>-2.3004058142170214E-2</v>
      </c>
      <c r="AN68" s="2">
        <f t="shared" ref="AN68" si="24">1-X68/3.55114706</f>
        <v>-1.6572937984719704E-2</v>
      </c>
      <c r="AO68" s="2">
        <f t="shared" ref="AO68:AO82" si="25">1-Z68/3.486140187</f>
        <v>-2.8071106653979161E-2</v>
      </c>
    </row>
    <row r="69" spans="1:41">
      <c r="A69" s="2">
        <v>3.4630000000000001</v>
      </c>
      <c r="B69" s="2">
        <v>3.5870000000000002</v>
      </c>
      <c r="C69" s="2">
        <v>3.5819999999999999</v>
      </c>
      <c r="D69" s="2">
        <v>3.1989999999999998</v>
      </c>
      <c r="E69" s="2">
        <v>3.391</v>
      </c>
      <c r="F69" s="2">
        <v>3.43</v>
      </c>
      <c r="G69" s="2">
        <v>3.536</v>
      </c>
      <c r="H69" s="2">
        <v>3.6259999999999999</v>
      </c>
      <c r="I69" s="2">
        <v>3.6339999999999999</v>
      </c>
      <c r="J69" s="2">
        <v>3.4630000000000001</v>
      </c>
      <c r="K69" s="2">
        <v>3.57</v>
      </c>
      <c r="L69" s="2">
        <v>2.7269999999999999</v>
      </c>
      <c r="M69" s="2">
        <v>3.625</v>
      </c>
      <c r="N69" s="2">
        <v>3.5230000000000001</v>
      </c>
      <c r="O69" s="2">
        <v>3.7170000000000001</v>
      </c>
      <c r="P69" s="2">
        <v>3.3119999999999998</v>
      </c>
      <c r="Q69" s="2">
        <v>3.6150000000000002</v>
      </c>
      <c r="R69" s="2">
        <v>3.597</v>
      </c>
      <c r="S69" s="2">
        <v>3.5880000000000001</v>
      </c>
      <c r="T69" s="2">
        <v>3.5750000000000002</v>
      </c>
      <c r="U69" s="2">
        <v>3.4009999999999998</v>
      </c>
      <c r="V69" s="2">
        <v>3.5710000000000002</v>
      </c>
      <c r="W69" s="2">
        <v>3.6539999999999999</v>
      </c>
      <c r="X69" s="2">
        <v>3.5680000000000001</v>
      </c>
      <c r="Y69" s="2">
        <v>3.5550000000000002</v>
      </c>
      <c r="Z69" s="2">
        <v>3.4750000000000001</v>
      </c>
      <c r="AA69" s="2"/>
      <c r="AB69" s="2"/>
      <c r="AC69" s="2">
        <f t="shared" si="14"/>
        <v>-1.1864798840036883E-2</v>
      </c>
      <c r="AD69" s="2">
        <f t="shared" si="13"/>
        <v>7.9721166272501698E-2</v>
      </c>
      <c r="AE69" s="2">
        <f t="shared" si="15"/>
        <v>2.2412713354506453E-2</v>
      </c>
      <c r="AF69" s="2">
        <f t="shared" si="16"/>
        <v>-2.8353072531801082E-2</v>
      </c>
      <c r="AG69" s="2">
        <f t="shared" si="17"/>
        <v>4.5880185269308038E-3</v>
      </c>
      <c r="AH69" s="2">
        <f t="shared" si="18"/>
        <v>0.23222234143657305</v>
      </c>
      <c r="AI69" s="2">
        <f t="shared" si="6"/>
        <v>1.1074286564133895E-2</v>
      </c>
      <c r="AJ69" s="2">
        <f t="shared" si="20"/>
        <v>7.5831584570626664E-2</v>
      </c>
      <c r="AK69" s="2">
        <f t="shared" si="21"/>
        <v>-3.3397974574445044E-2</v>
      </c>
      <c r="AL69" s="2">
        <f t="shared" si="22"/>
        <v>1.1416224614910098E-2</v>
      </c>
      <c r="AM69" s="2">
        <f t="shared" si="23"/>
        <v>-1.3355753571619999E-2</v>
      </c>
      <c r="AN69" s="2">
        <f>1-X69/3.55114706</f>
        <v>-4.7457736092744174E-3</v>
      </c>
      <c r="AO69" s="2">
        <f t="shared" si="25"/>
        <v>3.1955648374504264E-3</v>
      </c>
    </row>
    <row r="70" spans="1:41">
      <c r="A70" s="2">
        <v>3.3849999999999998</v>
      </c>
      <c r="B70" s="2">
        <v>3.605</v>
      </c>
      <c r="C70" s="2">
        <v>3.5350000000000001</v>
      </c>
      <c r="D70" s="2">
        <v>3.528</v>
      </c>
      <c r="E70" s="2">
        <v>3.68</v>
      </c>
      <c r="F70" s="2">
        <v>3.1389999999999998</v>
      </c>
      <c r="G70" s="2">
        <v>3.5209999999999999</v>
      </c>
      <c r="H70" s="2">
        <v>3.5750000000000002</v>
      </c>
      <c r="I70" s="2">
        <v>3.6160000000000001</v>
      </c>
      <c r="J70" s="2">
        <v>3.5529999999999999</v>
      </c>
      <c r="K70" s="2">
        <v>3.532</v>
      </c>
      <c r="L70" s="2">
        <v>2.798</v>
      </c>
      <c r="M70" s="2">
        <v>3.6150000000000002</v>
      </c>
      <c r="N70" s="2">
        <v>3.6030000000000002</v>
      </c>
      <c r="O70" s="2">
        <v>3.76</v>
      </c>
      <c r="P70" s="2">
        <v>3.2650000000000001</v>
      </c>
      <c r="Q70" s="2">
        <v>3.6339999999999999</v>
      </c>
      <c r="R70" s="2">
        <v>3.528</v>
      </c>
      <c r="S70" s="2">
        <v>3.6150000000000002</v>
      </c>
      <c r="T70" s="2">
        <v>3.399</v>
      </c>
      <c r="U70" s="2">
        <v>3.6059999999999999</v>
      </c>
      <c r="V70" s="2">
        <v>3.5649999999999999</v>
      </c>
      <c r="W70" s="2">
        <v>3.7290000000000001</v>
      </c>
      <c r="X70" s="2">
        <v>3.5750000000000002</v>
      </c>
      <c r="Y70" s="2">
        <v>3.5019999999999998</v>
      </c>
      <c r="Z70" s="2">
        <v>3.5369999999999999</v>
      </c>
      <c r="AA70" s="2"/>
      <c r="AB70" s="2"/>
      <c r="AC70" s="2">
        <f t="shared" si="14"/>
        <v>-1.6942458828640206E-2</v>
      </c>
      <c r="AD70" s="2">
        <f t="shared" si="13"/>
        <v>-1.4924578115228071E-2</v>
      </c>
      <c r="AE70" s="2">
        <f t="shared" si="15"/>
        <v>0.10535087674046528</v>
      </c>
      <c r="AF70" s="2">
        <f t="shared" si="16"/>
        <v>-1.3889198648976642E-2</v>
      </c>
      <c r="AG70" s="2">
        <f t="shared" si="17"/>
        <v>-2.1281770191687865E-2</v>
      </c>
      <c r="AH70" s="2">
        <f t="shared" si="18"/>
        <v>0.21223253074423587</v>
      </c>
      <c r="AI70" s="2">
        <f t="shared" ref="AI70:AI101" si="26">1-N70/3.56245161</f>
        <v>-1.1382158816186649E-2</v>
      </c>
      <c r="AJ70" s="2">
        <f t="shared" si="20"/>
        <v>8.8946293364461249E-2</v>
      </c>
      <c r="AK70" s="2">
        <f t="shared" si="21"/>
        <v>-1.3574660633484115E-2</v>
      </c>
      <c r="AL70" s="2">
        <f t="shared" si="22"/>
        <v>6.0084964326176049E-2</v>
      </c>
      <c r="AM70" s="2">
        <f t="shared" si="23"/>
        <v>-1.1653111588581622E-2</v>
      </c>
      <c r="AN70" s="2">
        <f t="shared" ref="AN70:AN92" si="27">1-X70/3.55114706</f>
        <v>-6.7169676718485949E-3</v>
      </c>
      <c r="AO70" s="2">
        <f t="shared" si="25"/>
        <v>-1.458914738703232E-2</v>
      </c>
    </row>
    <row r="71" spans="1:41">
      <c r="A71" s="2">
        <v>3.4460000000000002</v>
      </c>
      <c r="B71" s="2">
        <v>3.6</v>
      </c>
      <c r="C71" s="2">
        <v>3.2690000000000001</v>
      </c>
      <c r="D71" s="2">
        <v>3.53</v>
      </c>
      <c r="E71" s="2">
        <v>3.6440000000000001</v>
      </c>
      <c r="F71" s="2">
        <v>3.137</v>
      </c>
      <c r="G71" s="2">
        <v>3.5630000000000002</v>
      </c>
      <c r="H71" s="2">
        <v>3.5390000000000001</v>
      </c>
      <c r="I71" s="2">
        <v>3.5680000000000001</v>
      </c>
      <c r="J71" s="2">
        <v>3.6259999999999999</v>
      </c>
      <c r="K71" s="2">
        <v>3.6059999999999999</v>
      </c>
      <c r="L71" s="2">
        <v>3.42</v>
      </c>
      <c r="M71" s="2">
        <v>3.6269999999999998</v>
      </c>
      <c r="N71" s="2">
        <v>3.2959999999999998</v>
      </c>
      <c r="O71" s="2">
        <v>3.6539999999999999</v>
      </c>
      <c r="P71" s="2">
        <v>3.4169999999999998</v>
      </c>
      <c r="Q71" s="2">
        <v>3.383</v>
      </c>
      <c r="R71" s="2">
        <v>3.573</v>
      </c>
      <c r="S71" s="2">
        <v>3.4319999999999999</v>
      </c>
      <c r="T71" s="2">
        <v>3.4689999999999999</v>
      </c>
      <c r="U71" s="2">
        <v>3.6349999999999998</v>
      </c>
      <c r="V71" s="2">
        <v>3.5760000000000001</v>
      </c>
      <c r="W71" s="2">
        <v>3.61</v>
      </c>
      <c r="X71" s="2">
        <v>3.6349999999999998</v>
      </c>
      <c r="Y71" s="2">
        <v>3.6579999999999999</v>
      </c>
      <c r="Z71" s="2">
        <v>3.448</v>
      </c>
      <c r="AA71" s="2"/>
      <c r="AB71" s="2"/>
      <c r="AC71" s="2">
        <f t="shared" si="14"/>
        <v>-1.5531997720694912E-2</v>
      </c>
      <c r="AD71" s="2">
        <f t="shared" si="13"/>
        <v>-1.5499932184454224E-2</v>
      </c>
      <c r="AE71" s="2">
        <f t="shared" si="15"/>
        <v>0.10592089848194952</v>
      </c>
      <c r="AF71" s="2">
        <f t="shared" si="16"/>
        <v>-3.6794053199240562E-3</v>
      </c>
      <c r="AG71" s="2">
        <f t="shared" si="17"/>
        <v>-4.2265043263456148E-2</v>
      </c>
      <c r="AH71" s="2">
        <f t="shared" si="18"/>
        <v>3.7110527214183953E-2</v>
      </c>
      <c r="AI71" s="2">
        <f t="shared" si="26"/>
        <v>7.4794450330793461E-2</v>
      </c>
      <c r="AJ71" s="2">
        <f t="shared" si="20"/>
        <v>4.6532767052485324E-2</v>
      </c>
      <c r="AK71" s="2">
        <f t="shared" si="21"/>
        <v>-2.6502908855849938E-2</v>
      </c>
      <c r="AL71" s="2">
        <f t="shared" si="22"/>
        <v>4.0728079213740775E-2</v>
      </c>
      <c r="AM71" s="2">
        <f t="shared" si="23"/>
        <v>-1.4774621890818684E-2</v>
      </c>
      <c r="AN71" s="2">
        <f t="shared" si="27"/>
        <v>-2.3612916779627735E-2</v>
      </c>
      <c r="AO71" s="2">
        <f t="shared" si="25"/>
        <v>1.0940520161015654E-2</v>
      </c>
    </row>
    <row r="72" spans="1:41">
      <c r="A72" s="2">
        <v>3.5990000000000002</v>
      </c>
      <c r="B72" s="2">
        <v>3.6240000000000001</v>
      </c>
      <c r="C72" s="2">
        <v>3.6160000000000001</v>
      </c>
      <c r="D72" s="2">
        <v>3.391</v>
      </c>
      <c r="E72" s="2">
        <v>3.5169999999999999</v>
      </c>
      <c r="F72" s="2">
        <v>3.3410000000000002</v>
      </c>
      <c r="G72" s="2">
        <v>3.585</v>
      </c>
      <c r="H72" s="2">
        <v>3.4329999999999998</v>
      </c>
      <c r="I72" s="2">
        <v>3.5459999999999998</v>
      </c>
      <c r="J72" s="2">
        <v>3.6150000000000002</v>
      </c>
      <c r="K72" s="2">
        <v>3.6259999999999999</v>
      </c>
      <c r="L72" s="2">
        <v>2.7010000000000001</v>
      </c>
      <c r="M72" s="2">
        <v>3.6419999999999999</v>
      </c>
      <c r="N72" s="2">
        <v>3.335</v>
      </c>
      <c r="O72" s="2">
        <v>3.601</v>
      </c>
      <c r="P72" s="2">
        <v>3.5910000000000002</v>
      </c>
      <c r="Q72" s="2">
        <v>3.427</v>
      </c>
      <c r="R72" s="2">
        <v>3.5979999999999999</v>
      </c>
      <c r="S72" s="2">
        <v>3.702</v>
      </c>
      <c r="T72" s="2">
        <v>3.5870000000000002</v>
      </c>
      <c r="U72" s="2">
        <v>3.4039999999999999</v>
      </c>
      <c r="V72" s="2">
        <v>3.5630000000000002</v>
      </c>
      <c r="W72" s="2">
        <v>3.6179999999999999</v>
      </c>
      <c r="X72" s="2">
        <v>3.1040000000000001</v>
      </c>
      <c r="Y72" s="2">
        <v>3.4769999999999999</v>
      </c>
      <c r="Z72" s="2">
        <v>2.6869999999999998</v>
      </c>
      <c r="AA72" s="2"/>
      <c r="AB72" s="2"/>
      <c r="AC72" s="2">
        <f t="shared" si="14"/>
        <v>-2.2302211038832898E-2</v>
      </c>
      <c r="AD72" s="2">
        <f>1-D72/3.47612037</f>
        <v>2.4487175626774937E-2</v>
      </c>
      <c r="AE72" s="2">
        <f t="shared" si="15"/>
        <v>4.7778680850555699E-2</v>
      </c>
      <c r="AF72" s="2">
        <f t="shared" si="16"/>
        <v>2.6382763926731112E-2</v>
      </c>
      <c r="AG72" s="2">
        <f t="shared" si="17"/>
        <v>-3.910318019784742E-2</v>
      </c>
      <c r="AH72" s="2">
        <f t="shared" si="18"/>
        <v>0.239542553802781</v>
      </c>
      <c r="AI72" s="2">
        <f t="shared" si="26"/>
        <v>6.3846933207887147E-2</v>
      </c>
      <c r="AJ72" s="2">
        <f t="shared" si="20"/>
        <v>-2.0195591204348329E-3</v>
      </c>
      <c r="AK72" s="2">
        <f t="shared" si="21"/>
        <v>-3.3685268979386507E-2</v>
      </c>
      <c r="AL72" s="2">
        <f t="shared" si="22"/>
        <v>8.0979014527782223E-3</v>
      </c>
      <c r="AM72" s="2">
        <f t="shared" si="23"/>
        <v>-1.1085564260902458E-2</v>
      </c>
      <c r="AN72" s="2">
        <f t="shared" si="27"/>
        <v>0.12591623282421871</v>
      </c>
      <c r="AO72" s="2">
        <f t="shared" si="25"/>
        <v>0.22923352020668475</v>
      </c>
    </row>
    <row r="73" spans="1:41">
      <c r="A73" s="2">
        <v>3.53</v>
      </c>
      <c r="B73" s="2">
        <v>3.6080000000000001</v>
      </c>
      <c r="C73" s="2">
        <v>3.5150000000000001</v>
      </c>
      <c r="D73" s="2">
        <v>3.4889999999999999</v>
      </c>
      <c r="E73" s="2">
        <v>3.2229999999999999</v>
      </c>
      <c r="F73" s="2">
        <v>3.5569999999999999</v>
      </c>
      <c r="G73" s="2">
        <v>3.508</v>
      </c>
      <c r="H73" s="2">
        <v>3.6829999999999998</v>
      </c>
      <c r="I73" s="2">
        <v>3.468</v>
      </c>
      <c r="J73" s="2">
        <v>3.5870000000000002</v>
      </c>
      <c r="K73" s="2">
        <v>3.609</v>
      </c>
      <c r="L73" s="2">
        <v>3.371</v>
      </c>
      <c r="M73" s="2">
        <v>3.6230000000000002</v>
      </c>
      <c r="N73" s="2">
        <v>3.5169999999999999</v>
      </c>
      <c r="O73" s="2">
        <v>3.641</v>
      </c>
      <c r="P73" s="2">
        <v>3.577</v>
      </c>
      <c r="Q73" s="2">
        <v>3.2290000000000001</v>
      </c>
      <c r="R73" s="2">
        <v>3.681</v>
      </c>
      <c r="S73" s="2">
        <v>3.617</v>
      </c>
      <c r="T73" s="2">
        <v>3.5870000000000002</v>
      </c>
      <c r="U73" s="2">
        <v>3.4169999999999998</v>
      </c>
      <c r="V73" s="2">
        <v>3.5150000000000001</v>
      </c>
      <c r="W73" s="2">
        <v>3.762</v>
      </c>
      <c r="X73" s="2">
        <v>2.9329999999999998</v>
      </c>
      <c r="Y73" s="2">
        <v>3.5710000000000002</v>
      </c>
      <c r="Z73" s="2">
        <v>2.948</v>
      </c>
      <c r="AA73" s="2"/>
      <c r="AB73" s="2"/>
      <c r="AC73" s="2">
        <f t="shared" si="14"/>
        <v>-1.7788735493407648E-2</v>
      </c>
      <c r="AD73" s="2">
        <f t="shared" ref="AD73:AD89" si="28">1-D73/3.47612037</f>
        <v>-3.705173765314651E-3</v>
      </c>
      <c r="AE73" s="2">
        <f t="shared" si="15"/>
        <v>-1.3783667229743557E-2</v>
      </c>
      <c r="AF73" s="2">
        <f t="shared" si="16"/>
        <v>-4.4518578636134398E-2</v>
      </c>
      <c r="AG73" s="2">
        <f t="shared" si="17"/>
        <v>-3.1054801485388195E-2</v>
      </c>
      <c r="AH73" s="2">
        <f t="shared" si="18"/>
        <v>5.0906312058191294E-2</v>
      </c>
      <c r="AI73" s="2">
        <f t="shared" si="26"/>
        <v>1.2758519967657977E-2</v>
      </c>
      <c r="AJ73" s="2">
        <f t="shared" si="20"/>
        <v>1.8869498819841235E-3</v>
      </c>
      <c r="AK73" s="2">
        <f t="shared" si="21"/>
        <v>-5.7530704589528137E-2</v>
      </c>
      <c r="AL73" s="2">
        <f t="shared" si="22"/>
        <v>8.0979014527782223E-3</v>
      </c>
      <c r="AM73" s="2">
        <f t="shared" si="23"/>
        <v>2.5355716034038966E-3</v>
      </c>
      <c r="AN73" s="2">
        <f t="shared" si="27"/>
        <v>0.17406968778138976</v>
      </c>
      <c r="AO73" s="2">
        <f t="shared" si="25"/>
        <v>0.1543656187455551</v>
      </c>
    </row>
    <row r="74" spans="1:41">
      <c r="A74" s="2">
        <v>3.5449999999999999</v>
      </c>
      <c r="B74" s="2">
        <v>3.5579999999999998</v>
      </c>
      <c r="C74" s="2">
        <v>3.6110000000000002</v>
      </c>
      <c r="D74" s="2">
        <v>3.2909999999999999</v>
      </c>
      <c r="E74" s="2">
        <v>3.1680000000000001</v>
      </c>
      <c r="F74" s="2">
        <v>3.6309999999999998</v>
      </c>
      <c r="G74" s="2">
        <v>3.5529999999999999</v>
      </c>
      <c r="H74" s="2">
        <v>3.577</v>
      </c>
      <c r="I74" s="2">
        <v>3.4369999999999998</v>
      </c>
      <c r="J74" s="2">
        <v>3.516</v>
      </c>
      <c r="K74" s="2">
        <v>3.5659999999999998</v>
      </c>
      <c r="L74" s="2">
        <v>3.4489999999999998</v>
      </c>
      <c r="M74" s="2">
        <v>3.6459999999999999</v>
      </c>
      <c r="N74" s="2">
        <v>3.536</v>
      </c>
      <c r="O74" s="2">
        <v>3.5089999999999999</v>
      </c>
      <c r="P74" s="2">
        <v>3.645</v>
      </c>
      <c r="Q74" s="2">
        <v>3.71</v>
      </c>
      <c r="R74" s="2">
        <v>3.6669999999999998</v>
      </c>
      <c r="S74" s="2">
        <v>3.5230000000000001</v>
      </c>
      <c r="T74" s="2">
        <v>3.5910000000000002</v>
      </c>
      <c r="U74" s="2">
        <v>3.629</v>
      </c>
      <c r="V74" s="2">
        <v>3.472</v>
      </c>
      <c r="W74" s="2">
        <v>3.6320000000000001</v>
      </c>
      <c r="X74" s="2">
        <v>3.3330000000000002</v>
      </c>
      <c r="Y74" s="2">
        <v>3.6030000000000002</v>
      </c>
      <c r="Z74" s="2">
        <v>3.3290000000000002</v>
      </c>
      <c r="AA74" s="2"/>
      <c r="AB74" s="2"/>
      <c r="AC74" s="2">
        <f t="shared" si="14"/>
        <v>-3.6841244139533824E-3</v>
      </c>
      <c r="AD74" s="2">
        <f t="shared" si="28"/>
        <v>5.3254879088090901E-2</v>
      </c>
      <c r="AE74" s="2">
        <f>1-F74/3.5086381</f>
        <v>-3.4874471664660955E-2</v>
      </c>
      <c r="AF74" s="2">
        <f t="shared" si="16"/>
        <v>-1.4456409389479452E-2</v>
      </c>
      <c r="AG74" s="2">
        <f t="shared" si="17"/>
        <v>-1.0646412607366873E-2</v>
      </c>
      <c r="AH74" s="2">
        <f t="shared" si="18"/>
        <v>2.8945674959567458E-2</v>
      </c>
      <c r="AI74" s="2">
        <f t="shared" si="26"/>
        <v>7.4251141898318274E-3</v>
      </c>
      <c r="AJ74" s="2">
        <f t="shared" si="20"/>
        <v>-1.7087522415478951E-2</v>
      </c>
      <c r="AK74" s="2">
        <f t="shared" si="21"/>
        <v>-5.3508582920347658E-2</v>
      </c>
      <c r="AL74" s="2">
        <f t="shared" ref="AL74:AL109" si="29">1-T74/3.616284314</f>
        <v>6.9917937320677082E-3</v>
      </c>
      <c r="AM74" s="2">
        <f t="shared" si="23"/>
        <v>1.4737839148511678E-2</v>
      </c>
      <c r="AN74" s="2">
        <f t="shared" si="27"/>
        <v>6.1430027062861159E-2</v>
      </c>
      <c r="AO74" s="2">
        <f t="shared" si="25"/>
        <v>4.5075693624135993E-2</v>
      </c>
    </row>
    <row r="75" spans="1:41">
      <c r="A75" s="2">
        <v>3.6760000000000002</v>
      </c>
      <c r="B75" s="2">
        <v>3.6669999999999998</v>
      </c>
      <c r="C75" s="2">
        <v>3.5720000000000001</v>
      </c>
      <c r="D75" s="2">
        <v>3.1360000000000001</v>
      </c>
      <c r="E75" s="2">
        <v>3.4220000000000002</v>
      </c>
      <c r="F75" s="2">
        <v>3.448</v>
      </c>
      <c r="G75" s="2">
        <v>3.512</v>
      </c>
      <c r="H75" s="2">
        <v>3.552</v>
      </c>
      <c r="I75" s="2">
        <v>3.1819999999999999</v>
      </c>
      <c r="J75" s="2">
        <v>3.62</v>
      </c>
      <c r="K75" s="2">
        <v>3.4359999999999999</v>
      </c>
      <c r="L75" s="2">
        <v>3.5510000000000002</v>
      </c>
      <c r="M75" s="2">
        <v>3.5760000000000001</v>
      </c>
      <c r="N75" s="2">
        <v>3.0430000000000001</v>
      </c>
      <c r="O75" s="2">
        <v>3.64</v>
      </c>
      <c r="P75" s="2">
        <v>3.5630000000000002</v>
      </c>
      <c r="Q75" s="2">
        <v>3.5019999999999998</v>
      </c>
      <c r="R75" s="2">
        <v>3.64</v>
      </c>
      <c r="S75" s="2">
        <v>3.5550000000000002</v>
      </c>
      <c r="T75" s="2">
        <v>3.5910000000000002</v>
      </c>
      <c r="U75" s="2">
        <v>3.5219999999999998</v>
      </c>
      <c r="V75" s="2">
        <v>3.5609999999999999</v>
      </c>
      <c r="W75" s="2">
        <v>3.5979999999999999</v>
      </c>
      <c r="X75" s="2">
        <v>3.2149999999999999</v>
      </c>
      <c r="Y75" s="2">
        <v>3.64</v>
      </c>
      <c r="Z75" s="2">
        <v>3.117</v>
      </c>
      <c r="AA75" s="2"/>
      <c r="AB75" s="2"/>
      <c r="AC75" s="2">
        <f t="shared" si="14"/>
        <v>-3.4432176567163353E-2</v>
      </c>
      <c r="AD75" s="2">
        <f t="shared" si="28"/>
        <v>9.7844819453130616E-2</v>
      </c>
      <c r="AE75" s="2">
        <f t="shared" ref="AE75:AE109" si="30">1-F75/3.5086381</f>
        <v>1.7282517681148191E-2</v>
      </c>
      <c r="AF75" s="2">
        <f t="shared" si="16"/>
        <v>-7.3662751331928789E-3</v>
      </c>
      <c r="AG75" s="2">
        <f t="shared" si="17"/>
        <v>-4.0540390682215044E-2</v>
      </c>
      <c r="AH75" s="2">
        <f t="shared" si="18"/>
        <v>2.2791875367456083E-4</v>
      </c>
      <c r="AI75" s="2">
        <f t="shared" si="26"/>
        <v>0.14581295884605716</v>
      </c>
      <c r="AJ75" s="2">
        <f t="shared" si="20"/>
        <v>5.7934588844028578E-3</v>
      </c>
      <c r="AK75" s="2">
        <f t="shared" si="21"/>
        <v>-4.5751633986928164E-2</v>
      </c>
      <c r="AL75" s="2">
        <f t="shared" si="29"/>
        <v>6.9917937320677082E-3</v>
      </c>
      <c r="AM75" s="2">
        <f t="shared" si="23"/>
        <v>-1.0518016933222851E-2</v>
      </c>
      <c r="AN75" s="2">
        <f t="shared" si="27"/>
        <v>9.4658726974827134E-2</v>
      </c>
      <c r="AO75" s="2">
        <f t="shared" si="25"/>
        <v>0.10588793542398078</v>
      </c>
    </row>
    <row r="76" spans="1:41">
      <c r="A76" s="2">
        <v>3.589</v>
      </c>
      <c r="B76" s="2">
        <v>3.5649999999999999</v>
      </c>
      <c r="C76" s="2">
        <v>3.5249999999999999</v>
      </c>
      <c r="D76" s="2">
        <v>3.4670000000000001</v>
      </c>
      <c r="E76" s="2">
        <v>3.246</v>
      </c>
      <c r="F76" s="2">
        <v>3.6589999999999998</v>
      </c>
      <c r="G76" s="2">
        <v>3.5310000000000001</v>
      </c>
      <c r="H76" s="2">
        <v>3.5419999999999998</v>
      </c>
      <c r="I76" s="2">
        <v>3.6120000000000001</v>
      </c>
      <c r="J76" s="2">
        <v>3.605</v>
      </c>
      <c r="K76" s="2">
        <v>3.6190000000000002</v>
      </c>
      <c r="L76" s="2">
        <v>3.5649999999999999</v>
      </c>
      <c r="M76" s="2">
        <v>3.6</v>
      </c>
      <c r="N76" s="2">
        <v>3.3769999999999998</v>
      </c>
      <c r="O76" s="2">
        <v>3.5760000000000001</v>
      </c>
      <c r="P76" s="2">
        <v>3.5760000000000001</v>
      </c>
      <c r="Q76" s="2">
        <v>3.2839999999999998</v>
      </c>
      <c r="R76" s="2">
        <v>3.681</v>
      </c>
      <c r="S76" s="2">
        <v>3.5710000000000002</v>
      </c>
      <c r="T76" s="2">
        <v>3.5489999999999999</v>
      </c>
      <c r="U76" s="2">
        <v>3.5920000000000001</v>
      </c>
      <c r="V76" s="2">
        <v>3.536</v>
      </c>
      <c r="W76" s="2">
        <v>3.6309999999999998</v>
      </c>
      <c r="X76" s="2">
        <v>3.431</v>
      </c>
      <c r="Y76" s="2">
        <v>3.4990000000000001</v>
      </c>
      <c r="Z76" s="2">
        <v>2.988</v>
      </c>
      <c r="AA76" s="2"/>
      <c r="AB76" s="2"/>
      <c r="AC76" s="2">
        <f t="shared" si="14"/>
        <v>-5.6587699650769707E-3</v>
      </c>
      <c r="AD76" s="2">
        <f t="shared" si="28"/>
        <v>2.6237209961748054E-3</v>
      </c>
      <c r="AE76" s="2">
        <f t="shared" si="30"/>
        <v>-4.2854776045440524E-2</v>
      </c>
      <c r="AF76" s="2">
        <f t="shared" si="16"/>
        <v>-4.5302214306783828E-3</v>
      </c>
      <c r="AG76" s="2">
        <f t="shared" si="17"/>
        <v>-3.6228759229111951E-2</v>
      </c>
      <c r="AH76" s="2">
        <f t="shared" si="18"/>
        <v>-3.7137340588988543E-3</v>
      </c>
      <c r="AI76" s="2">
        <f t="shared" si="26"/>
        <v>5.2057299383218902E-2</v>
      </c>
      <c r="AJ76" s="2">
        <f t="shared" si="20"/>
        <v>2.1659862392997553E-3</v>
      </c>
      <c r="AK76" s="2">
        <f t="shared" si="21"/>
        <v>-5.7530704589528137E-2</v>
      </c>
      <c r="AL76" s="2">
        <f t="shared" si="29"/>
        <v>1.8605924799528939E-2</v>
      </c>
      <c r="AM76" s="2">
        <f>1-V76/3.52393519</f>
        <v>-3.4236753372300921E-3</v>
      </c>
      <c r="AN76" s="2">
        <f t="shared" si="27"/>
        <v>3.3833310186821675E-2</v>
      </c>
      <c r="AO76" s="2">
        <f t="shared" si="25"/>
        <v>0.14289161085879198</v>
      </c>
    </row>
    <row r="77" spans="1:41">
      <c r="A77" s="2">
        <v>3.3570000000000002</v>
      </c>
      <c r="B77" s="2">
        <v>3.6080000000000001</v>
      </c>
      <c r="C77" s="2">
        <v>3.573</v>
      </c>
      <c r="D77" s="2">
        <v>3.2210000000000001</v>
      </c>
      <c r="E77" s="2">
        <v>3.22</v>
      </c>
      <c r="F77" s="2">
        <v>3.641</v>
      </c>
      <c r="G77" s="2">
        <v>3.5950000000000002</v>
      </c>
      <c r="H77" s="2">
        <v>3.5619999999999998</v>
      </c>
      <c r="I77" s="2">
        <v>3.419</v>
      </c>
      <c r="J77" s="2">
        <v>3.4670000000000001</v>
      </c>
      <c r="K77" s="2">
        <v>3.63</v>
      </c>
      <c r="L77" s="2">
        <v>3.44</v>
      </c>
      <c r="M77" s="2">
        <v>3.5179999999999998</v>
      </c>
      <c r="N77" s="2">
        <v>3.4340000000000002</v>
      </c>
      <c r="O77" s="2">
        <v>3.6869999999999998</v>
      </c>
      <c r="P77" s="2">
        <v>2.9529999999999998</v>
      </c>
      <c r="Q77" s="2">
        <v>3.601</v>
      </c>
      <c r="R77" s="2">
        <v>3.6309999999999998</v>
      </c>
      <c r="S77" s="2">
        <v>3.6339999999999999</v>
      </c>
      <c r="T77" s="2">
        <v>3.581</v>
      </c>
      <c r="U77" s="2">
        <v>3.5790000000000002</v>
      </c>
      <c r="V77" s="2">
        <v>3.5680000000000001</v>
      </c>
      <c r="W77" s="2">
        <v>3.581</v>
      </c>
      <c r="X77" s="2">
        <v>3.2890000000000001</v>
      </c>
      <c r="Y77" s="2">
        <v>3.5609999999999999</v>
      </c>
      <c r="Z77" s="2">
        <v>2.823</v>
      </c>
      <c r="AA77" s="2"/>
      <c r="AB77" s="2"/>
      <c r="AC77" s="2">
        <f>1-B77/3.54494</f>
        <v>-1.7788735493407648E-2</v>
      </c>
      <c r="AD77" s="2">
        <f t="shared" si="28"/>
        <v>7.339227151101213E-2</v>
      </c>
      <c r="AE77" s="2">
        <f t="shared" si="30"/>
        <v>-3.7724580372082261E-2</v>
      </c>
      <c r="AF77" s="2">
        <f t="shared" si="16"/>
        <v>-1.0202328835707597E-2</v>
      </c>
      <c r="AG77" s="2">
        <f t="shared" si="17"/>
        <v>3.4382501394366605E-3</v>
      </c>
      <c r="AH77" s="2">
        <f t="shared" si="18"/>
        <v>3.1479594624793217E-2</v>
      </c>
      <c r="AI77" s="2">
        <f t="shared" si="26"/>
        <v>3.6057082049740452E-2</v>
      </c>
      <c r="AJ77" s="2">
        <f t="shared" si="20"/>
        <v>0.1760056368469386</v>
      </c>
      <c r="AK77" s="2">
        <f t="shared" si="21"/>
        <v>-4.3165984342454777E-2</v>
      </c>
      <c r="AL77" s="2">
        <f t="shared" si="29"/>
        <v>9.757063033844271E-3</v>
      </c>
      <c r="AM77" s="2">
        <f t="shared" ref="AM77:AM98" si="31">1-V77/3.52393519</f>
        <v>-1.2504432580100922E-2</v>
      </c>
      <c r="AN77" s="2">
        <f t="shared" si="27"/>
        <v>7.3820389741899306E-2</v>
      </c>
      <c r="AO77" s="2">
        <f t="shared" si="25"/>
        <v>0.19022189339168993</v>
      </c>
    </row>
    <row r="78" spans="1:41">
      <c r="A78" s="2">
        <v>3.4910000000000001</v>
      </c>
      <c r="B78" s="2">
        <v>3.597</v>
      </c>
      <c r="C78" s="2">
        <v>3.5569999999999999</v>
      </c>
      <c r="D78" s="2">
        <v>3.5339999999999998</v>
      </c>
      <c r="E78" s="2">
        <v>3.363</v>
      </c>
      <c r="F78" s="2">
        <v>3.6179999999999999</v>
      </c>
      <c r="G78" s="2">
        <v>3.6059999999999999</v>
      </c>
      <c r="H78" s="2">
        <v>3.6320000000000001</v>
      </c>
      <c r="I78" s="2">
        <v>3.4809999999999999</v>
      </c>
      <c r="J78" s="2">
        <v>3.649</v>
      </c>
      <c r="K78" s="2">
        <v>3.6139999999999999</v>
      </c>
      <c r="L78" s="2">
        <v>3.121</v>
      </c>
      <c r="M78" s="2">
        <v>3.6150000000000002</v>
      </c>
      <c r="N78" s="2">
        <v>3.2890000000000001</v>
      </c>
      <c r="O78" s="2">
        <v>3.6850000000000001</v>
      </c>
      <c r="P78" s="2">
        <v>2.6720000000000002</v>
      </c>
      <c r="Q78" s="2">
        <v>3.5390000000000001</v>
      </c>
      <c r="R78" s="2">
        <v>3.3740000000000001</v>
      </c>
      <c r="S78" s="2">
        <v>3.6059999999999999</v>
      </c>
      <c r="T78" s="2">
        <v>3.3540000000000001</v>
      </c>
      <c r="U78" s="2">
        <v>3.004</v>
      </c>
      <c r="V78" s="2">
        <v>3.5819999999999999</v>
      </c>
      <c r="W78" s="2">
        <v>3.718</v>
      </c>
      <c r="X78" s="2">
        <v>3.5249999999999999</v>
      </c>
      <c r="Y78" s="2">
        <v>3.5289999999999999</v>
      </c>
      <c r="Z78" s="2">
        <v>3.08</v>
      </c>
      <c r="AA78" s="2"/>
      <c r="AB78" s="2"/>
      <c r="AC78" s="2">
        <f t="shared" ref="AC78:AC100" si="32">1-B78/3.54494</f>
        <v>-1.4685721055927692E-2</v>
      </c>
      <c r="AD78" s="2">
        <f t="shared" si="28"/>
        <v>-1.6650640322906973E-2</v>
      </c>
      <c r="AE78" s="2">
        <f t="shared" si="30"/>
        <v>-3.1169330345013346E-2</v>
      </c>
      <c r="AF78" s="2">
        <f t="shared" si="16"/>
        <v>-3.0054704753309958E-2</v>
      </c>
      <c r="AG78" s="2">
        <f t="shared" si="17"/>
        <v>-4.8876211491547528E-2</v>
      </c>
      <c r="AH78" s="2">
        <f t="shared" si="18"/>
        <v>0.12129296942557555</v>
      </c>
      <c r="AI78" s="2">
        <f t="shared" si="26"/>
        <v>7.6759389301571446E-2</v>
      </c>
      <c r="AJ78" s="2">
        <f t="shared" si="20"/>
        <v>0.25441485325263102</v>
      </c>
      <c r="AK78" s="2">
        <f t="shared" si="21"/>
        <v>3.0668677727501259E-2</v>
      </c>
      <c r="AL78" s="2">
        <f t="shared" si="29"/>
        <v>7.2528676184170138E-2</v>
      </c>
      <c r="AM78" s="2">
        <f t="shared" si="31"/>
        <v>-1.647726387385684E-2</v>
      </c>
      <c r="AN78" s="2">
        <f t="shared" si="27"/>
        <v>7.3629899179674663E-3</v>
      </c>
      <c r="AO78" s="2">
        <f t="shared" si="25"/>
        <v>0.11650139271923665</v>
      </c>
    </row>
    <row r="79" spans="1:41">
      <c r="A79" s="2">
        <v>3.3639999999999999</v>
      </c>
      <c r="B79" s="2">
        <v>3.66</v>
      </c>
      <c r="C79" s="2">
        <v>3.6040000000000001</v>
      </c>
      <c r="D79" s="2">
        <v>3.581</v>
      </c>
      <c r="E79" s="2">
        <v>3.2509999999999999</v>
      </c>
      <c r="F79" s="2">
        <v>3.6120000000000001</v>
      </c>
      <c r="G79" s="2">
        <v>3.569</v>
      </c>
      <c r="H79" s="2">
        <v>3.3519999999999999</v>
      </c>
      <c r="I79" s="2">
        <v>3.3090000000000002</v>
      </c>
      <c r="J79" s="2">
        <v>3.55</v>
      </c>
      <c r="K79" s="2">
        <v>3.621</v>
      </c>
      <c r="L79" s="2">
        <v>3.468</v>
      </c>
      <c r="M79" s="2">
        <v>3.637</v>
      </c>
      <c r="N79" s="2">
        <v>2.931</v>
      </c>
      <c r="O79" s="2">
        <v>3.633</v>
      </c>
      <c r="P79" s="2">
        <v>3.5129999999999999</v>
      </c>
      <c r="Q79" s="2">
        <v>3.5430000000000001</v>
      </c>
      <c r="R79" s="2">
        <v>3.6360000000000001</v>
      </c>
      <c r="S79" s="2">
        <v>3.6440000000000001</v>
      </c>
      <c r="T79" s="2">
        <v>3.5960000000000001</v>
      </c>
      <c r="U79" s="2">
        <v>3.181</v>
      </c>
      <c r="V79" s="2">
        <v>3.5960000000000001</v>
      </c>
      <c r="W79" s="2">
        <v>3.6219999999999999</v>
      </c>
      <c r="X79" s="2">
        <v>3.6419999999999999</v>
      </c>
      <c r="Y79" s="2">
        <v>2.9969999999999999</v>
      </c>
      <c r="Z79" s="2">
        <v>3.198</v>
      </c>
      <c r="AA79" s="2"/>
      <c r="AB79" s="2"/>
      <c r="AC79" s="2">
        <f t="shared" si="32"/>
        <v>-3.2457531016039765E-2</v>
      </c>
      <c r="AD79" s="2">
        <f t="shared" si="28"/>
        <v>-3.0171460949725448E-2</v>
      </c>
      <c r="AE79" s="2">
        <f t="shared" si="30"/>
        <v>-2.9459265120560518E-2</v>
      </c>
      <c r="AF79" s="2">
        <f t="shared" si="16"/>
        <v>4.9354798917099485E-2</v>
      </c>
      <c r="AG79" s="2">
        <f t="shared" si="17"/>
        <v>-2.0419443901067202E-2</v>
      </c>
      <c r="AH79" s="2">
        <f>1-L79/3.551809524</f>
        <v>2.3596288999646164E-2</v>
      </c>
      <c r="AI79" s="2">
        <f t="shared" si="26"/>
        <v>0.17725198237850592</v>
      </c>
      <c r="AJ79" s="2">
        <f t="shared" si="20"/>
        <v>1.9745276750184559E-2</v>
      </c>
      <c r="AK79" s="2">
        <f t="shared" si="21"/>
        <v>-4.4602456367162313E-2</v>
      </c>
      <c r="AL79" s="2">
        <f t="shared" si="29"/>
        <v>5.6091590811794267E-3</v>
      </c>
      <c r="AM79" s="2">
        <f t="shared" si="31"/>
        <v>-2.0450095167612981E-2</v>
      </c>
      <c r="AN79" s="2">
        <f t="shared" si="27"/>
        <v>-2.5584110842202135E-2</v>
      </c>
      <c r="AO79" s="2">
        <f t="shared" si="25"/>
        <v>8.2653069453285322E-2</v>
      </c>
    </row>
    <row r="80" spans="1:41">
      <c r="A80" s="2">
        <v>3.5819999999999999</v>
      </c>
      <c r="B80" s="2">
        <v>3.4430000000000001</v>
      </c>
      <c r="C80" s="2">
        <v>3.532</v>
      </c>
      <c r="D80" s="2">
        <v>3.4820000000000002</v>
      </c>
      <c r="E80" s="2">
        <v>3.5640000000000001</v>
      </c>
      <c r="F80" s="2">
        <v>3.585</v>
      </c>
      <c r="G80" s="2">
        <v>3.3109999999999999</v>
      </c>
      <c r="H80" s="2">
        <v>3.5550000000000002</v>
      </c>
      <c r="I80" s="2">
        <v>3.6549999999999998</v>
      </c>
      <c r="J80" s="2">
        <v>3.56</v>
      </c>
      <c r="K80" s="2">
        <v>3.552</v>
      </c>
      <c r="L80" s="2">
        <v>3.4670000000000001</v>
      </c>
      <c r="M80" s="2">
        <v>3.6680000000000001</v>
      </c>
      <c r="N80" s="2">
        <v>3.4289999999999998</v>
      </c>
      <c r="O80" s="2">
        <v>3.6619999999999999</v>
      </c>
      <c r="P80" s="2">
        <v>3.2690000000000001</v>
      </c>
      <c r="Q80" s="2">
        <v>3.4849999999999999</v>
      </c>
      <c r="R80" s="2">
        <v>3.58</v>
      </c>
      <c r="S80" s="2">
        <v>3.6349999999999998</v>
      </c>
      <c r="T80" s="2">
        <v>3.6819999999999999</v>
      </c>
      <c r="U80" s="2">
        <v>3.4950000000000001</v>
      </c>
      <c r="V80" s="2">
        <v>3.621</v>
      </c>
      <c r="W80" s="2">
        <v>3.6629999999999998</v>
      </c>
      <c r="X80" s="2">
        <v>3.5939999999999999</v>
      </c>
      <c r="Y80" s="2">
        <v>2.8820000000000001</v>
      </c>
      <c r="Z80" s="2">
        <v>3.1829999999999998</v>
      </c>
      <c r="AA80" s="2"/>
      <c r="AB80" s="2"/>
      <c r="AC80" s="2">
        <f t="shared" si="32"/>
        <v>2.8756481068791029E-2</v>
      </c>
      <c r="AD80" s="2">
        <f t="shared" si="28"/>
        <v>-1.6914345230227834E-3</v>
      </c>
      <c r="AE80" s="2">
        <f t="shared" si="30"/>
        <v>-2.1763971610523125E-2</v>
      </c>
      <c r="AF80" s="2">
        <f t="shared" si="16"/>
        <v>-8.2170912439474275E-3</v>
      </c>
      <c r="AG80" s="2">
        <f t="shared" si="17"/>
        <v>-2.3293864869802672E-2</v>
      </c>
      <c r="AH80" s="2">
        <f t="shared" ref="AH80:AH99" si="33">1-L80/3.551809524</f>
        <v>2.3877835629115718E-2</v>
      </c>
      <c r="AI80" s="2">
        <f t="shared" si="26"/>
        <v>3.7460609886010521E-2</v>
      </c>
      <c r="AJ80" s="2">
        <f t="shared" si="20"/>
        <v>8.7830147935198721E-2</v>
      </c>
      <c r="AK80" s="2">
        <f t="shared" si="21"/>
        <v>-2.8513969690440399E-2</v>
      </c>
      <c r="AL80" s="2">
        <f t="shared" si="29"/>
        <v>-1.8172156914098236E-2</v>
      </c>
      <c r="AM80" s="2">
        <f t="shared" si="31"/>
        <v>-2.754443676360574E-2</v>
      </c>
      <c r="AN80" s="2">
        <f t="shared" si="27"/>
        <v>-1.20673515559786E-2</v>
      </c>
      <c r="AO80" s="2">
        <f t="shared" si="25"/>
        <v>8.6955822410821559E-2</v>
      </c>
    </row>
    <row r="81" spans="1:41">
      <c r="A81" s="2">
        <v>3.5670000000000002</v>
      </c>
      <c r="B81" s="2">
        <v>3.6309999999999998</v>
      </c>
      <c r="C81" s="2">
        <v>3.605</v>
      </c>
      <c r="D81" s="2">
        <v>3.1150000000000002</v>
      </c>
      <c r="E81" s="2">
        <v>3.278</v>
      </c>
      <c r="F81" s="2">
        <v>3.46</v>
      </c>
      <c r="G81" s="2">
        <v>3.5870000000000002</v>
      </c>
      <c r="H81" s="2">
        <v>3.613</v>
      </c>
      <c r="I81" s="2">
        <v>3.605</v>
      </c>
      <c r="J81" s="2">
        <v>3.722</v>
      </c>
      <c r="K81" s="2">
        <v>3.5510000000000002</v>
      </c>
      <c r="L81" s="2">
        <v>3.5150000000000001</v>
      </c>
      <c r="M81" s="2">
        <v>3.6160000000000001</v>
      </c>
      <c r="N81" s="2">
        <v>3.351</v>
      </c>
      <c r="O81" s="2">
        <v>3.5830000000000002</v>
      </c>
      <c r="P81" s="2">
        <v>3.43</v>
      </c>
      <c r="Q81" s="2">
        <v>3.657</v>
      </c>
      <c r="R81" s="2">
        <v>3.6179999999999999</v>
      </c>
      <c r="S81" s="2">
        <v>3.6389999999999998</v>
      </c>
      <c r="T81" s="2">
        <v>3.6269999999999998</v>
      </c>
      <c r="U81" s="2">
        <v>3.5720000000000001</v>
      </c>
      <c r="V81" s="2">
        <v>3.5569999999999999</v>
      </c>
      <c r="W81" s="2">
        <v>3.548</v>
      </c>
      <c r="X81" s="2">
        <v>3.516</v>
      </c>
      <c r="Y81" s="2">
        <v>3.1349999999999998</v>
      </c>
      <c r="Z81" s="2">
        <v>3.1190000000000002</v>
      </c>
      <c r="AA81" s="2"/>
      <c r="AB81" s="2"/>
      <c r="AC81" s="2">
        <f t="shared" si="32"/>
        <v>-2.4276856589956264E-2</v>
      </c>
      <c r="AD81" s="2">
        <f t="shared" si="28"/>
        <v>0.103886037180007</v>
      </c>
      <c r="AE81" s="2">
        <f t="shared" si="30"/>
        <v>1.3862387232242646E-2</v>
      </c>
      <c r="AF81" s="2">
        <f t="shared" si="16"/>
        <v>-2.4666202718532038E-2</v>
      </c>
      <c r="AG81" s="2">
        <f t="shared" si="17"/>
        <v>-6.9859484563316032E-2</v>
      </c>
      <c r="AH81" s="2">
        <f t="shared" si="33"/>
        <v>1.036359741457793E-2</v>
      </c>
      <c r="AI81" s="2">
        <f t="shared" si="26"/>
        <v>5.9355644131823038E-2</v>
      </c>
      <c r="AJ81" s="2">
        <f t="shared" si="20"/>
        <v>4.2905294407382E-2</v>
      </c>
      <c r="AK81" s="2">
        <f t="shared" si="21"/>
        <v>-3.9431157078215762E-2</v>
      </c>
      <c r="AL81" s="2">
        <f t="shared" si="29"/>
        <v>-2.963175754327585E-3</v>
      </c>
      <c r="AM81" s="2">
        <f t="shared" si="31"/>
        <v>-9.3829222778640808E-3</v>
      </c>
      <c r="AN81" s="2">
        <f t="shared" si="27"/>
        <v>9.8973822841343928E-3</v>
      </c>
      <c r="AO81" s="2">
        <f t="shared" si="25"/>
        <v>0.10531423502964254</v>
      </c>
    </row>
    <row r="82" spans="1:41">
      <c r="A82" s="2">
        <v>3.504</v>
      </c>
      <c r="B82" s="2">
        <v>3.5950000000000002</v>
      </c>
      <c r="C82" s="2">
        <v>3.6030000000000002</v>
      </c>
      <c r="D82" s="2">
        <v>3.274</v>
      </c>
      <c r="E82" s="2">
        <v>3.4340000000000002</v>
      </c>
      <c r="F82" s="2">
        <v>3.5720000000000001</v>
      </c>
      <c r="G82" s="2">
        <v>3.5409999999999999</v>
      </c>
      <c r="H82" s="2">
        <v>3.45</v>
      </c>
      <c r="I82" s="2">
        <v>3.6190000000000002</v>
      </c>
      <c r="J82" s="2">
        <v>3.5649999999999999</v>
      </c>
      <c r="K82" s="2">
        <v>3.6389999999999998</v>
      </c>
      <c r="L82" s="2">
        <v>3.4119999999999999</v>
      </c>
      <c r="M82" s="2">
        <v>3.5750000000000002</v>
      </c>
      <c r="N82" s="2">
        <v>3.3780000000000001</v>
      </c>
      <c r="O82" s="2">
        <v>3.7029999999999998</v>
      </c>
      <c r="P82" s="2">
        <v>3.5110000000000001</v>
      </c>
      <c r="Q82" s="2">
        <v>3.64</v>
      </c>
      <c r="R82" s="2">
        <v>3.5950000000000002</v>
      </c>
      <c r="S82" s="2">
        <v>3.5819999999999999</v>
      </c>
      <c r="T82" s="2">
        <v>3.49</v>
      </c>
      <c r="U82" s="2">
        <v>3.6320000000000001</v>
      </c>
      <c r="V82" s="2">
        <v>3.5670000000000002</v>
      </c>
      <c r="W82" s="2">
        <v>3.1659999999999999</v>
      </c>
      <c r="X82" s="2">
        <v>3.141</v>
      </c>
      <c r="Y82" s="2">
        <v>2.964</v>
      </c>
      <c r="Z82" s="2">
        <v>3.34</v>
      </c>
      <c r="AA82" s="2"/>
      <c r="AB82" s="2"/>
      <c r="AC82" s="2">
        <f t="shared" si="32"/>
        <v>-1.4121536612749397E-2</v>
      </c>
      <c r="AD82" s="2">
        <f t="shared" si="28"/>
        <v>5.8145388676514642E-2</v>
      </c>
      <c r="AE82" s="2">
        <f t="shared" si="30"/>
        <v>-1.8058830290875516E-2</v>
      </c>
      <c r="AF82" s="2">
        <f t="shared" si="16"/>
        <v>2.1561472632456113E-2</v>
      </c>
      <c r="AG82" s="2">
        <f t="shared" si="17"/>
        <v>-2.4731075354170295E-2</v>
      </c>
      <c r="AH82" s="2">
        <f t="shared" si="33"/>
        <v>3.9362900249940269E-2</v>
      </c>
      <c r="AI82" s="2">
        <f t="shared" si="26"/>
        <v>5.1776593815964889E-2</v>
      </c>
      <c r="AJ82" s="2">
        <f t="shared" si="20"/>
        <v>2.0303349464815823E-2</v>
      </c>
      <c r="AK82" s="2">
        <f t="shared" si="21"/>
        <v>-3.2823385764562341E-2</v>
      </c>
      <c r="AL82" s="2">
        <f t="shared" si="29"/>
        <v>3.4921013680010105E-2</v>
      </c>
      <c r="AM82" s="2">
        <f t="shared" si="31"/>
        <v>-1.2220658916261229E-2</v>
      </c>
      <c r="AN82" s="2">
        <f t="shared" si="27"/>
        <v>0.11549706420775485</v>
      </c>
      <c r="AO82" s="2">
        <f t="shared" si="25"/>
        <v>4.1920341455276122E-2</v>
      </c>
    </row>
    <row r="83" spans="1:41">
      <c r="A83" s="2">
        <v>3.645</v>
      </c>
      <c r="B83" s="2">
        <v>3.5939999999999999</v>
      </c>
      <c r="C83" s="2">
        <v>3.581</v>
      </c>
      <c r="D83" s="2">
        <v>3.3319999999999999</v>
      </c>
      <c r="E83" s="2">
        <v>3.5430000000000001</v>
      </c>
      <c r="F83" s="2">
        <v>3.5979999999999999</v>
      </c>
      <c r="G83" s="2">
        <v>3.4510000000000001</v>
      </c>
      <c r="H83" s="2">
        <v>3.3959999999999999</v>
      </c>
      <c r="I83" s="2">
        <v>3.5910000000000002</v>
      </c>
      <c r="J83" s="2">
        <v>3.5070000000000001</v>
      </c>
      <c r="K83" s="2">
        <v>3.6549999999999998</v>
      </c>
      <c r="L83" s="2">
        <v>3.173</v>
      </c>
      <c r="M83" s="2">
        <v>3.6360000000000001</v>
      </c>
      <c r="N83" s="2">
        <v>3.3109999999999999</v>
      </c>
      <c r="O83" s="2">
        <v>3.72</v>
      </c>
      <c r="P83" s="2">
        <v>3.4990000000000001</v>
      </c>
      <c r="Q83" s="2">
        <v>3.2109999999999999</v>
      </c>
      <c r="R83" s="2">
        <v>3.6339999999999999</v>
      </c>
      <c r="S83" s="2">
        <v>3.5680000000000001</v>
      </c>
      <c r="T83" s="2">
        <v>3.67</v>
      </c>
      <c r="U83" s="2">
        <v>3.37</v>
      </c>
      <c r="V83" s="2">
        <v>3.61</v>
      </c>
      <c r="W83" s="2">
        <v>3.367</v>
      </c>
      <c r="X83" s="2">
        <v>3.5150000000000001</v>
      </c>
      <c r="Y83" s="2">
        <v>3.6659999999999999</v>
      </c>
      <c r="Z83" s="2">
        <v>3.1859999999999999</v>
      </c>
      <c r="AA83" s="2"/>
      <c r="AB83" s="2"/>
      <c r="AC83" s="2">
        <f t="shared" si="32"/>
        <v>-1.3839444391160249E-2</v>
      </c>
      <c r="AD83" s="2">
        <f t="shared" si="28"/>
        <v>4.1460120668951439E-2</v>
      </c>
      <c r="AE83" s="2">
        <f t="shared" si="30"/>
        <v>-2.5469112930170734E-2</v>
      </c>
      <c r="AF83" s="2">
        <f t="shared" si="16"/>
        <v>3.6876162626035103E-2</v>
      </c>
      <c r="AG83" s="2">
        <f t="shared" si="17"/>
        <v>-8.059433735504884E-3</v>
      </c>
      <c r="AH83" s="2">
        <f t="shared" si="33"/>
        <v>0.10665254469315955</v>
      </c>
      <c r="AI83" s="2">
        <f t="shared" si="26"/>
        <v>7.0583866821983365E-2</v>
      </c>
      <c r="AJ83" s="2">
        <f t="shared" si="20"/>
        <v>2.3651785752603405E-2</v>
      </c>
      <c r="AK83" s="2">
        <f t="shared" si="21"/>
        <v>-4.4027867557279388E-2</v>
      </c>
      <c r="AL83" s="2">
        <f t="shared" si="29"/>
        <v>-1.4853833751966361E-2</v>
      </c>
      <c r="AM83" s="2">
        <f t="shared" si="31"/>
        <v>-2.4422926461368899E-2</v>
      </c>
      <c r="AN83" s="2">
        <f t="shared" si="27"/>
        <v>1.0178981435930656E-2</v>
      </c>
      <c r="AO83" s="2">
        <f>1-Z83/3.486140187</f>
        <v>8.6095271819314312E-2</v>
      </c>
    </row>
    <row r="84" spans="1:41">
      <c r="A84" s="2">
        <v>3.351</v>
      </c>
      <c r="B84" s="2">
        <v>3.6970000000000001</v>
      </c>
      <c r="C84" s="2">
        <v>3.5670000000000002</v>
      </c>
      <c r="D84" s="2">
        <v>3.5059999999999998</v>
      </c>
      <c r="E84" s="2">
        <v>3.5289999999999999</v>
      </c>
      <c r="F84" s="2">
        <v>3.5049999999999999</v>
      </c>
      <c r="G84" s="2">
        <v>3.6070000000000002</v>
      </c>
      <c r="H84" s="2">
        <v>3.52</v>
      </c>
      <c r="I84" s="2">
        <v>3.6280000000000001</v>
      </c>
      <c r="J84" s="2">
        <v>3.57</v>
      </c>
      <c r="K84" s="2">
        <v>3.58</v>
      </c>
      <c r="L84" s="2">
        <v>3.5030000000000001</v>
      </c>
      <c r="M84" s="2">
        <v>3.6110000000000002</v>
      </c>
      <c r="N84" s="2">
        <v>3.3370000000000002</v>
      </c>
      <c r="O84" s="2">
        <v>3.714</v>
      </c>
      <c r="P84" s="2">
        <v>3.5569999999999999</v>
      </c>
      <c r="Q84" s="2">
        <v>3.4860000000000002</v>
      </c>
      <c r="R84" s="2">
        <v>3.4689999999999999</v>
      </c>
      <c r="S84" s="2">
        <v>3.5390000000000001</v>
      </c>
      <c r="T84" s="2">
        <v>3.6</v>
      </c>
      <c r="U84" s="2">
        <v>3.6059999999999999</v>
      </c>
      <c r="V84" s="2">
        <v>3.5379999999999998</v>
      </c>
      <c r="W84" s="2">
        <v>3.298</v>
      </c>
      <c r="X84" s="2">
        <v>3.5760000000000001</v>
      </c>
      <c r="Y84" s="2">
        <v>3.4039999999999999</v>
      </c>
      <c r="Z84" s="2">
        <v>2.996</v>
      </c>
      <c r="AA84" s="2"/>
      <c r="AB84" s="2"/>
      <c r="AC84" s="2">
        <f t="shared" si="32"/>
        <v>-4.2894943214835779E-2</v>
      </c>
      <c r="AD84" s="2">
        <f t="shared" si="28"/>
        <v>-8.5956833537383925E-3</v>
      </c>
      <c r="AE84" s="2">
        <f t="shared" si="30"/>
        <v>1.0368980488469903E-3</v>
      </c>
      <c r="AF84" s="2">
        <f t="shared" si="16"/>
        <v>1.7090967148538638E-3</v>
      </c>
      <c r="AG84" s="2">
        <f t="shared" si="17"/>
        <v>-2.6168285838537919E-2</v>
      </c>
      <c r="AH84" s="2">
        <f t="shared" si="33"/>
        <v>1.3742156968212349E-2</v>
      </c>
      <c r="AI84" s="2">
        <f t="shared" si="26"/>
        <v>6.3285522073379119E-2</v>
      </c>
      <c r="AJ84" s="2">
        <f t="shared" si="20"/>
        <v>7.4676770282967597E-3</v>
      </c>
      <c r="AK84" s="2">
        <f>1-R84/3.48075</f>
        <v>3.3757092580621872E-3</v>
      </c>
      <c r="AL84" s="2">
        <f t="shared" si="29"/>
        <v>4.5030513604689126E-3</v>
      </c>
      <c r="AM84" s="2">
        <f t="shared" si="31"/>
        <v>-3.9912226649094773E-3</v>
      </c>
      <c r="AN84" s="2">
        <f t="shared" si="27"/>
        <v>-6.9985668236449694E-3</v>
      </c>
      <c r="AO84" s="2">
        <f t="shared" ref="AO84:AO101" si="34">1-Z84/3.486140187</f>
        <v>0.14059680928143925</v>
      </c>
    </row>
    <row r="85" spans="1:41">
      <c r="A85" s="2">
        <v>3.5790000000000002</v>
      </c>
      <c r="B85" s="2">
        <v>3.5720000000000001</v>
      </c>
      <c r="C85" s="2">
        <v>2.8690000000000002</v>
      </c>
      <c r="D85" s="2">
        <v>3.5230000000000001</v>
      </c>
      <c r="E85" s="2">
        <v>3.633</v>
      </c>
      <c r="F85" s="2">
        <v>2.8010000000000002</v>
      </c>
      <c r="G85" s="2">
        <v>3.532</v>
      </c>
      <c r="H85" s="2">
        <v>3.5760000000000001</v>
      </c>
      <c r="I85" s="2">
        <v>3.577</v>
      </c>
      <c r="J85" s="2">
        <v>3.548</v>
      </c>
      <c r="K85" s="2">
        <v>3.6579999999999999</v>
      </c>
      <c r="L85" s="2">
        <v>2.7010000000000001</v>
      </c>
      <c r="M85" s="2">
        <v>3.58</v>
      </c>
      <c r="N85" s="2">
        <v>3.3809999999999998</v>
      </c>
      <c r="O85" s="2">
        <v>3.754</v>
      </c>
      <c r="P85" s="2">
        <v>3.4740000000000002</v>
      </c>
      <c r="Q85" s="2">
        <v>3.13</v>
      </c>
      <c r="R85" s="2">
        <v>3.0009999999999999</v>
      </c>
      <c r="S85" s="2">
        <v>3.6259999999999999</v>
      </c>
      <c r="T85" s="2">
        <v>3.6659999999999999</v>
      </c>
      <c r="U85" s="2">
        <v>3.5179999999999998</v>
      </c>
      <c r="V85" s="2">
        <v>3.5939999999999999</v>
      </c>
      <c r="W85" s="2">
        <v>3.5670000000000002</v>
      </c>
      <c r="X85" s="2">
        <v>3.5339999999999998</v>
      </c>
      <c r="Y85" s="2">
        <v>3.597</v>
      </c>
      <c r="Z85" s="2">
        <v>2.605</v>
      </c>
      <c r="AA85" s="2"/>
      <c r="AB85" s="2"/>
      <c r="AC85" s="2">
        <f t="shared" si="32"/>
        <v>-7.633415516200559E-3</v>
      </c>
      <c r="AD85" s="2">
        <f t="shared" si="28"/>
        <v>-1.3486192942162134E-2</v>
      </c>
      <c r="AE85" s="2">
        <f t="shared" si="30"/>
        <v>0.2016845510513039</v>
      </c>
      <c r="AF85" s="2">
        <f t="shared" si="16"/>
        <v>-1.4172804019228158E-2</v>
      </c>
      <c r="AG85" s="2">
        <f t="shared" si="17"/>
        <v>-1.984455970732002E-2</v>
      </c>
      <c r="AH85" s="2">
        <f t="shared" si="33"/>
        <v>0.239542553802781</v>
      </c>
      <c r="AI85" s="2">
        <f t="shared" si="26"/>
        <v>5.0934477114202958E-2</v>
      </c>
      <c r="AJ85" s="2">
        <f t="shared" si="20"/>
        <v>3.0627694685494089E-2</v>
      </c>
      <c r="AK85" s="2">
        <f t="shared" ref="AK85:AK105" si="35">1-R85/3.48075</f>
        <v>0.13782949077066731</v>
      </c>
      <c r="AL85" s="2">
        <f t="shared" si="29"/>
        <v>-1.3747726031255736E-2</v>
      </c>
      <c r="AM85" s="2">
        <f t="shared" si="31"/>
        <v>-1.9882547839933373E-2</v>
      </c>
      <c r="AN85" s="2">
        <f t="shared" si="27"/>
        <v>4.8285975518006508E-3</v>
      </c>
      <c r="AO85" s="2">
        <f t="shared" si="34"/>
        <v>0.25275523637454922</v>
      </c>
    </row>
    <row r="86" spans="1:41">
      <c r="A86" s="2">
        <v>3.5609999999999999</v>
      </c>
      <c r="B86" s="2">
        <v>3.58</v>
      </c>
      <c r="C86" s="2">
        <v>3.492</v>
      </c>
      <c r="D86" s="2">
        <v>3.387</v>
      </c>
      <c r="E86" s="2">
        <v>3.4620000000000002</v>
      </c>
      <c r="F86" s="2">
        <v>2.98</v>
      </c>
      <c r="G86" s="2">
        <v>3.5089999999999999</v>
      </c>
      <c r="H86" s="2">
        <v>3.5760000000000001</v>
      </c>
      <c r="I86" s="2">
        <v>3.5710000000000002</v>
      </c>
      <c r="J86" s="2">
        <v>3.5640000000000001</v>
      </c>
      <c r="K86" s="2">
        <v>3.5990000000000002</v>
      </c>
      <c r="L86" s="2">
        <v>3.1840000000000002</v>
      </c>
      <c r="M86" s="2">
        <v>3.528</v>
      </c>
      <c r="N86" s="2">
        <v>3.476</v>
      </c>
      <c r="O86" s="2">
        <v>3.6629999999999998</v>
      </c>
      <c r="P86" s="2">
        <v>3.2490000000000001</v>
      </c>
      <c r="Q86" s="2">
        <v>3.5960000000000001</v>
      </c>
      <c r="R86" s="2">
        <v>3.714</v>
      </c>
      <c r="S86" s="2">
        <v>3.5539999999999998</v>
      </c>
      <c r="T86" s="2">
        <v>3.5489999999999999</v>
      </c>
      <c r="U86" s="2">
        <v>3.6160000000000001</v>
      </c>
      <c r="V86" s="2">
        <v>3.6110000000000002</v>
      </c>
      <c r="W86" s="2">
        <v>3.694</v>
      </c>
      <c r="X86" s="2">
        <v>3.4119999999999999</v>
      </c>
      <c r="Y86" s="2">
        <v>3.6120000000000001</v>
      </c>
      <c r="Z86" s="2">
        <v>3.1230000000000002</v>
      </c>
      <c r="AA86" s="2"/>
      <c r="AB86" s="2"/>
      <c r="AC86" s="2">
        <f t="shared" si="32"/>
        <v>-9.8901532889132948E-3</v>
      </c>
      <c r="AD86" s="2">
        <f t="shared" si="28"/>
        <v>2.5637883765227576E-2</v>
      </c>
      <c r="AE86" s="2">
        <f t="shared" si="30"/>
        <v>0.15066760518846334</v>
      </c>
      <c r="AF86" s="2">
        <f t="shared" si="16"/>
        <v>-1.4172804019228158E-2</v>
      </c>
      <c r="AG86" s="2">
        <f t="shared" si="17"/>
        <v>-2.4443633257296815E-2</v>
      </c>
      <c r="AH86" s="2">
        <f t="shared" si="33"/>
        <v>0.10355553176899468</v>
      </c>
      <c r="AI86" s="2">
        <f t="shared" si="26"/>
        <v>2.4267448225072208E-2</v>
      </c>
      <c r="AJ86" s="2">
        <f t="shared" si="20"/>
        <v>9.3410875081511358E-2</v>
      </c>
      <c r="AK86" s="2">
        <f t="shared" si="35"/>
        <v>-6.7011419952596407E-2</v>
      </c>
      <c r="AL86" s="2">
        <f t="shared" si="29"/>
        <v>1.8605924799528939E-2</v>
      </c>
      <c r="AM86" s="2">
        <f t="shared" si="31"/>
        <v>-2.4706700125208592E-2</v>
      </c>
      <c r="AN86" s="2">
        <f t="shared" si="27"/>
        <v>3.9183694070951791E-2</v>
      </c>
      <c r="AO86" s="2">
        <f t="shared" si="34"/>
        <v>0.10416683424096618</v>
      </c>
    </row>
    <row r="87" spans="1:41">
      <c r="A87" s="2">
        <v>3.5779999999999998</v>
      </c>
      <c r="B87" s="2">
        <v>3.6829999999999998</v>
      </c>
      <c r="C87" s="2">
        <v>3.6080000000000001</v>
      </c>
      <c r="D87" s="2">
        <v>3.4969999999999999</v>
      </c>
      <c r="E87" s="2">
        <v>3.4249999999999998</v>
      </c>
      <c r="F87" s="2">
        <v>3.4710000000000001</v>
      </c>
      <c r="G87" s="2">
        <v>3.2930000000000001</v>
      </c>
      <c r="H87" s="2">
        <v>3.5249999999999999</v>
      </c>
      <c r="I87" s="2">
        <v>3.5979999999999999</v>
      </c>
      <c r="J87" s="2">
        <v>3.5979999999999999</v>
      </c>
      <c r="K87" s="2">
        <v>3.5649999999999999</v>
      </c>
      <c r="L87" s="2">
        <v>3.3479999999999999</v>
      </c>
      <c r="M87" s="2">
        <v>3.6579999999999999</v>
      </c>
      <c r="N87" s="2">
        <v>2.649</v>
      </c>
      <c r="O87" s="2">
        <v>3.6280000000000001</v>
      </c>
      <c r="P87" s="2">
        <v>2.847</v>
      </c>
      <c r="Q87" s="2">
        <v>3.63</v>
      </c>
      <c r="R87" s="2">
        <v>3.7269999999999999</v>
      </c>
      <c r="S87" s="2">
        <v>3.5630000000000002</v>
      </c>
      <c r="T87" s="2">
        <v>3.556</v>
      </c>
      <c r="U87" s="2">
        <v>3.3159999999999998</v>
      </c>
      <c r="V87" s="2">
        <v>3.6059999999999999</v>
      </c>
      <c r="W87" s="2">
        <v>3.351</v>
      </c>
      <c r="X87" s="2">
        <v>3.0590000000000002</v>
      </c>
      <c r="Y87" s="2">
        <v>3.444</v>
      </c>
      <c r="Z87" s="2">
        <v>3.3279999999999998</v>
      </c>
      <c r="AA87" s="2"/>
      <c r="AB87" s="2"/>
      <c r="AC87" s="2">
        <f t="shared" si="32"/>
        <v>-3.8945652112588602E-2</v>
      </c>
      <c r="AD87" s="2">
        <f t="shared" si="28"/>
        <v>-6.0065900422199281E-3</v>
      </c>
      <c r="AE87" s="2">
        <f t="shared" si="30"/>
        <v>1.0727267654079276E-2</v>
      </c>
      <c r="AF87" s="2">
        <f t="shared" si="16"/>
        <v>2.9106986359650477E-4</v>
      </c>
      <c r="AG87" s="2">
        <f t="shared" si="17"/>
        <v>-3.4216664550997145E-2</v>
      </c>
      <c r="AH87" s="2">
        <f t="shared" si="33"/>
        <v>5.738188453599069E-2</v>
      </c>
      <c r="AI87" s="2">
        <f t="shared" si="26"/>
        <v>0.2564109523441358</v>
      </c>
      <c r="AJ87" s="2">
        <f t="shared" si="20"/>
        <v>0.20558349072239546</v>
      </c>
      <c r="AK87" s="2">
        <f t="shared" si="35"/>
        <v>-7.0746247216835423E-2</v>
      </c>
      <c r="AL87" s="2">
        <f t="shared" si="29"/>
        <v>1.6670236288285345E-2</v>
      </c>
      <c r="AM87" s="2">
        <f t="shared" si="31"/>
        <v>-2.3287831806009907E-2</v>
      </c>
      <c r="AN87" s="2">
        <f t="shared" si="27"/>
        <v>0.13858819465505312</v>
      </c>
      <c r="AO87" s="2">
        <f t="shared" si="34"/>
        <v>4.5362543821305112E-2</v>
      </c>
    </row>
    <row r="88" spans="1:41">
      <c r="A88" s="2">
        <v>3.694</v>
      </c>
      <c r="B88" s="2">
        <v>3.54</v>
      </c>
      <c r="C88" s="2">
        <v>3.62</v>
      </c>
      <c r="D88" s="2">
        <v>3.383</v>
      </c>
      <c r="E88" s="2">
        <v>3.5649999999999999</v>
      </c>
      <c r="F88" s="2">
        <v>3.3180000000000001</v>
      </c>
      <c r="G88" s="2">
        <v>3.3170000000000002</v>
      </c>
      <c r="H88" s="2">
        <v>3.57</v>
      </c>
      <c r="I88" s="2">
        <v>3.6230000000000002</v>
      </c>
      <c r="J88" s="2">
        <v>3.4590000000000001</v>
      </c>
      <c r="K88" s="2">
        <v>3.4159999999999999</v>
      </c>
      <c r="L88" s="2">
        <v>3.629</v>
      </c>
      <c r="M88" s="2">
        <v>3.5449999999999999</v>
      </c>
      <c r="N88" s="2">
        <v>2.8010000000000002</v>
      </c>
      <c r="O88" s="2">
        <v>3.7120000000000002</v>
      </c>
      <c r="P88" s="2">
        <v>3.1850000000000001</v>
      </c>
      <c r="Q88" s="2">
        <v>3.5539999999999998</v>
      </c>
      <c r="R88" s="2">
        <v>3.62</v>
      </c>
      <c r="S88" s="2">
        <v>3.6640000000000001</v>
      </c>
      <c r="T88" s="2">
        <v>3.5350000000000001</v>
      </c>
      <c r="U88" s="2">
        <v>3.6659999999999999</v>
      </c>
      <c r="V88" s="2">
        <v>3.5539999999999998</v>
      </c>
      <c r="W88" s="2">
        <v>3.55</v>
      </c>
      <c r="X88" s="2">
        <v>3.665</v>
      </c>
      <c r="Y88" s="2">
        <v>3.601</v>
      </c>
      <c r="Z88" s="2">
        <v>3.3610000000000002</v>
      </c>
      <c r="AA88" s="2"/>
      <c r="AB88" s="2"/>
      <c r="AC88" s="2">
        <f t="shared" si="32"/>
        <v>1.3935355746500511E-3</v>
      </c>
      <c r="AD88" s="2">
        <f t="shared" si="28"/>
        <v>2.6788591903680214E-2</v>
      </c>
      <c r="AE88" s="2">
        <f t="shared" si="30"/>
        <v>5.4333930877624614E-2</v>
      </c>
      <c r="AF88" s="2">
        <f>1-H88/3.52602632</f>
        <v>-1.2471171797719283E-2</v>
      </c>
      <c r="AG88" s="2">
        <f t="shared" si="17"/>
        <v>5.7377869144249471E-3</v>
      </c>
      <c r="AH88" s="2">
        <f t="shared" si="33"/>
        <v>-2.1732718344949165E-2</v>
      </c>
      <c r="AI88" s="2">
        <f t="shared" si="26"/>
        <v>0.21374370612152682</v>
      </c>
      <c r="AJ88" s="2">
        <f t="shared" si="20"/>
        <v>0.11126920194971179</v>
      </c>
      <c r="AK88" s="2">
        <f t="shared" si="35"/>
        <v>-4.0005745888098909E-2</v>
      </c>
      <c r="AL88" s="2">
        <f t="shared" si="29"/>
        <v>2.2477301822015905E-2</v>
      </c>
      <c r="AM88" s="2">
        <f t="shared" si="31"/>
        <v>-8.531601286344781E-3</v>
      </c>
      <c r="AN88" s="2">
        <f t="shared" si="27"/>
        <v>-3.2060891333517416E-2</v>
      </c>
      <c r="AO88" s="2">
        <f t="shared" si="34"/>
        <v>3.5896487314725389E-2</v>
      </c>
    </row>
    <row r="89" spans="1:41">
      <c r="A89" s="2">
        <v>3.6440000000000001</v>
      </c>
      <c r="B89" s="2">
        <v>3.5720000000000001</v>
      </c>
      <c r="C89" s="2">
        <v>3.5920000000000001</v>
      </c>
      <c r="D89" s="2">
        <v>3.0880000000000001</v>
      </c>
      <c r="E89" s="2">
        <v>3.2469999999999999</v>
      </c>
      <c r="F89" s="2">
        <v>3.3519999999999999</v>
      </c>
      <c r="G89" s="2">
        <v>3.43</v>
      </c>
      <c r="H89" s="2">
        <v>3.5960000000000001</v>
      </c>
      <c r="I89" s="2">
        <v>3.6190000000000002</v>
      </c>
      <c r="J89" s="2">
        <v>3.5990000000000002</v>
      </c>
      <c r="K89" s="2">
        <v>3.5259999999999998</v>
      </c>
      <c r="L89" s="2">
        <v>3.399</v>
      </c>
      <c r="M89" s="2">
        <v>3.581</v>
      </c>
      <c r="N89" s="2">
        <v>3.3540000000000001</v>
      </c>
      <c r="O89" s="2">
        <v>3.5139999999999998</v>
      </c>
      <c r="P89" s="2">
        <v>2.7010000000000001</v>
      </c>
      <c r="Q89" s="2">
        <v>3.51</v>
      </c>
      <c r="R89" s="2">
        <v>3.6070000000000002</v>
      </c>
      <c r="S89" s="2">
        <v>3.6419999999999999</v>
      </c>
      <c r="T89" s="2">
        <v>3.641</v>
      </c>
      <c r="U89" s="2">
        <v>3.2370000000000001</v>
      </c>
      <c r="V89" s="2">
        <v>3.5790000000000002</v>
      </c>
      <c r="W89" s="2">
        <v>3.2669999999999999</v>
      </c>
      <c r="X89" s="2">
        <v>3.528</v>
      </c>
      <c r="Y89" s="2">
        <v>3.5310000000000001</v>
      </c>
      <c r="Z89" s="2">
        <v>3.399</v>
      </c>
      <c r="AA89" s="2"/>
      <c r="AB89" s="2"/>
      <c r="AC89" s="2">
        <f t="shared" si="32"/>
        <v>-7.633415516200559E-3</v>
      </c>
      <c r="AD89" s="2">
        <f t="shared" si="28"/>
        <v>0.11165331711456239</v>
      </c>
      <c r="AE89" s="2">
        <f t="shared" si="30"/>
        <v>4.4643561272392329E-2</v>
      </c>
      <c r="AF89" s="2">
        <f t="shared" ref="AF89:AF113" si="36">1-H89/3.52602632</f>
        <v>-1.9844911424257372E-2</v>
      </c>
      <c r="AG89" s="2">
        <f t="shared" si="17"/>
        <v>-3.4504106647870625E-2</v>
      </c>
      <c r="AH89" s="2">
        <f t="shared" si="33"/>
        <v>4.3023006433044242E-2</v>
      </c>
      <c r="AI89" s="2">
        <f t="shared" si="26"/>
        <v>5.8513527430060996E-2</v>
      </c>
      <c r="AJ89" s="2">
        <f t="shared" si="20"/>
        <v>0.24632279889047781</v>
      </c>
      <c r="AK89" s="2">
        <f t="shared" si="35"/>
        <v>-3.6270918623859894E-2</v>
      </c>
      <c r="AL89" s="2">
        <f t="shared" si="29"/>
        <v>-6.8345527768145509E-3</v>
      </c>
      <c r="AM89" s="2">
        <f t="shared" si="31"/>
        <v>-1.5625942882337762E-2</v>
      </c>
      <c r="AN89" s="2">
        <f t="shared" si="27"/>
        <v>6.5181924625785648E-3</v>
      </c>
      <c r="AO89" s="2">
        <f t="shared" si="34"/>
        <v>2.4996179822300402E-2</v>
      </c>
    </row>
    <row r="90" spans="1:41">
      <c r="A90" s="2">
        <v>3.633</v>
      </c>
      <c r="B90" s="2">
        <v>3.58</v>
      </c>
      <c r="C90" s="2">
        <v>3.6030000000000002</v>
      </c>
      <c r="D90" s="2">
        <v>3.391</v>
      </c>
      <c r="E90" s="2">
        <v>3.3109999999999999</v>
      </c>
      <c r="F90" s="2">
        <v>3.6480000000000001</v>
      </c>
      <c r="G90" s="2">
        <v>3.5</v>
      </c>
      <c r="H90" s="2">
        <v>3.609</v>
      </c>
      <c r="I90" s="2">
        <v>3.3849999999999998</v>
      </c>
      <c r="J90" s="2">
        <v>3.6019999999999999</v>
      </c>
      <c r="K90" s="2">
        <v>3.4089999999999998</v>
      </c>
      <c r="L90" s="2">
        <v>3.5489999999999999</v>
      </c>
      <c r="M90" s="2">
        <v>3.6789999999999998</v>
      </c>
      <c r="N90" s="2">
        <v>3.516</v>
      </c>
      <c r="O90" s="2">
        <v>3.3530000000000002</v>
      </c>
      <c r="P90" s="2">
        <v>3.431</v>
      </c>
      <c r="Q90" s="2">
        <v>3.6349999999999998</v>
      </c>
      <c r="R90" s="2">
        <v>3.0449999999999999</v>
      </c>
      <c r="S90" s="2">
        <v>3.6379999999999999</v>
      </c>
      <c r="T90" s="2">
        <v>3.6440000000000001</v>
      </c>
      <c r="U90" s="2">
        <v>3.0070000000000001</v>
      </c>
      <c r="V90" s="2">
        <v>3.5579999999999998</v>
      </c>
      <c r="W90" s="2">
        <v>3.6970000000000001</v>
      </c>
      <c r="X90" s="2">
        <v>3.601</v>
      </c>
      <c r="Y90" s="2">
        <v>3.4119999999999999</v>
      </c>
      <c r="Z90" s="2">
        <v>3.3620000000000001</v>
      </c>
      <c r="AA90" s="2"/>
      <c r="AB90" s="2"/>
      <c r="AC90" s="2">
        <f t="shared" si="32"/>
        <v>-9.8901532889132948E-3</v>
      </c>
      <c r="AD90" s="2">
        <f>1-D90/3.47612037</f>
        <v>2.4487175626774937E-2</v>
      </c>
      <c r="AE90" s="2">
        <f t="shared" si="30"/>
        <v>-3.9719656467277042E-2</v>
      </c>
      <c r="AF90" s="2">
        <f t="shared" si="36"/>
        <v>-2.3531781237526195E-2</v>
      </c>
      <c r="AG90" s="2">
        <f>1-J90/3.47896154</f>
        <v>-3.5366432938491288E-2</v>
      </c>
      <c r="AH90" s="2">
        <f t="shared" si="33"/>
        <v>7.9101201261377874E-4</v>
      </c>
      <c r="AI90" s="2">
        <f t="shared" si="26"/>
        <v>1.303922553491188E-2</v>
      </c>
      <c r="AJ90" s="2">
        <f t="shared" si="20"/>
        <v>4.2626258050066368E-2</v>
      </c>
      <c r="AK90" s="2">
        <f t="shared" si="35"/>
        <v>0.12518853695324283</v>
      </c>
      <c r="AL90" s="2">
        <f t="shared" si="29"/>
        <v>-7.6641335673475197E-3</v>
      </c>
      <c r="AM90" s="2">
        <f t="shared" si="31"/>
        <v>-9.6666959417037734E-3</v>
      </c>
      <c r="AN90" s="2">
        <f t="shared" si="27"/>
        <v>-1.4038545618553E-2</v>
      </c>
      <c r="AO90" s="2">
        <f t="shared" si="34"/>
        <v>3.5609637117556381E-2</v>
      </c>
    </row>
    <row r="91" spans="1:41">
      <c r="A91" s="2">
        <v>3.573</v>
      </c>
      <c r="B91" s="2">
        <v>3.5720000000000001</v>
      </c>
      <c r="C91" s="2">
        <v>3.5270000000000001</v>
      </c>
      <c r="D91" s="2">
        <v>3.1339999999999999</v>
      </c>
      <c r="E91" s="2">
        <v>3.2320000000000002</v>
      </c>
      <c r="F91" s="2">
        <v>3.3620000000000001</v>
      </c>
      <c r="G91" s="2">
        <v>3.5920000000000001</v>
      </c>
      <c r="H91" s="2">
        <v>3.5670000000000002</v>
      </c>
      <c r="I91" s="2">
        <v>3.593</v>
      </c>
      <c r="J91" s="2">
        <v>3.3860000000000001</v>
      </c>
      <c r="K91" s="2">
        <v>3.5129999999999999</v>
      </c>
      <c r="L91" s="2">
        <v>3.4460000000000002</v>
      </c>
      <c r="M91" s="2">
        <v>3.6680000000000001</v>
      </c>
      <c r="N91" s="2">
        <v>3.2679999999999998</v>
      </c>
      <c r="O91" s="2">
        <v>3.472</v>
      </c>
      <c r="P91" s="2">
        <v>3.0619999999999998</v>
      </c>
      <c r="Q91" s="2">
        <v>3.347</v>
      </c>
      <c r="R91" s="2">
        <v>3.4420000000000002</v>
      </c>
      <c r="S91" s="2">
        <v>3.6059999999999999</v>
      </c>
      <c r="T91" s="2">
        <v>3.6070000000000002</v>
      </c>
      <c r="U91" s="2">
        <v>3.649</v>
      </c>
      <c r="V91" s="2">
        <v>3.4929999999999999</v>
      </c>
      <c r="W91" s="2">
        <v>3.3319999999999999</v>
      </c>
      <c r="X91" s="2">
        <v>3.6139999999999999</v>
      </c>
      <c r="Y91" s="2">
        <v>3.145</v>
      </c>
      <c r="Z91" s="2">
        <v>3.3769999999999998</v>
      </c>
      <c r="AA91" s="2"/>
      <c r="AB91" s="2"/>
      <c r="AC91" s="2">
        <f t="shared" si="32"/>
        <v>-7.633415516200559E-3</v>
      </c>
      <c r="AD91" s="2">
        <f t="shared" ref="AD91:AD104" si="37">1-D91/3.47612037</f>
        <v>9.8420173522356991E-2</v>
      </c>
      <c r="AE91" s="2">
        <f t="shared" si="30"/>
        <v>4.1793452564971023E-2</v>
      </c>
      <c r="AF91" s="2">
        <f t="shared" si="36"/>
        <v>-1.1620355686964956E-2</v>
      </c>
      <c r="AG91" s="2">
        <f t="shared" si="17"/>
        <v>2.6721059986193341E-2</v>
      </c>
      <c r="AH91" s="2">
        <f t="shared" si="33"/>
        <v>2.9790314847976007E-2</v>
      </c>
      <c r="AI91" s="2">
        <f t="shared" si="26"/>
        <v>8.2654206213905734E-2</v>
      </c>
      <c r="AJ91" s="2">
        <f t="shared" si="20"/>
        <v>0.14559067389953462</v>
      </c>
      <c r="AK91" s="2">
        <f t="shared" si="35"/>
        <v>1.1132658191481681E-2</v>
      </c>
      <c r="AL91" s="2">
        <f t="shared" si="29"/>
        <v>2.5673628492253187E-3</v>
      </c>
      <c r="AM91" s="2">
        <f t="shared" si="31"/>
        <v>8.778592207877689E-3</v>
      </c>
      <c r="AN91" s="2">
        <f t="shared" si="27"/>
        <v>-1.769933459190498E-2</v>
      </c>
      <c r="AO91" s="2">
        <f t="shared" si="34"/>
        <v>3.1306884160020254E-2</v>
      </c>
    </row>
    <row r="92" spans="1:41">
      <c r="A92" s="2">
        <v>3.6880000000000002</v>
      </c>
      <c r="B92" s="2">
        <v>3.57</v>
      </c>
      <c r="C92" s="2">
        <v>3.6360000000000001</v>
      </c>
      <c r="D92" s="2">
        <v>3.4980000000000002</v>
      </c>
      <c r="E92" s="2">
        <v>3.1859999999999999</v>
      </c>
      <c r="F92" s="2">
        <v>3.4470000000000001</v>
      </c>
      <c r="G92" s="2">
        <v>3.427</v>
      </c>
      <c r="H92" s="2">
        <v>3.5419999999999998</v>
      </c>
      <c r="I92" s="2">
        <v>3.6320000000000001</v>
      </c>
      <c r="J92" s="2">
        <v>3.5390000000000001</v>
      </c>
      <c r="K92" s="2">
        <v>3.351</v>
      </c>
      <c r="L92" s="2">
        <v>3.3220000000000001</v>
      </c>
      <c r="M92" s="2">
        <v>3.6880000000000002</v>
      </c>
      <c r="N92" s="2">
        <v>3.2040000000000002</v>
      </c>
      <c r="O92" s="2">
        <v>3.593</v>
      </c>
      <c r="P92" s="2">
        <v>3.5369999999999999</v>
      </c>
      <c r="Q92" s="2">
        <v>3.1890000000000001</v>
      </c>
      <c r="R92" s="2">
        <v>3.4630000000000001</v>
      </c>
      <c r="S92" s="2">
        <v>3.6760000000000002</v>
      </c>
      <c r="T92" s="2">
        <v>3.5779999999999998</v>
      </c>
      <c r="U92" s="2">
        <v>3.5539999999999998</v>
      </c>
      <c r="V92" s="2">
        <v>3.6150000000000002</v>
      </c>
      <c r="W92" s="2">
        <v>3.5649999999999999</v>
      </c>
      <c r="X92" s="2">
        <v>3.6269999999999998</v>
      </c>
      <c r="Y92" s="2">
        <v>3.3029999999999999</v>
      </c>
      <c r="Z92" s="2">
        <v>3.53</v>
      </c>
      <c r="AA92" s="2"/>
      <c r="AB92" s="2"/>
      <c r="AC92" s="2">
        <f t="shared" si="32"/>
        <v>-7.0692310730222641E-3</v>
      </c>
      <c r="AD92" s="2">
        <f t="shared" si="37"/>
        <v>-6.2942670768333375E-3</v>
      </c>
      <c r="AE92" s="2">
        <f t="shared" si="30"/>
        <v>1.7567528551890255E-2</v>
      </c>
      <c r="AF92" s="2">
        <f t="shared" si="36"/>
        <v>-4.5302214306783828E-3</v>
      </c>
      <c r="AG92" s="2">
        <f t="shared" si="17"/>
        <v>-1.7257580835458253E-2</v>
      </c>
      <c r="AH92" s="2">
        <f t="shared" si="33"/>
        <v>6.4702096902198525E-2</v>
      </c>
      <c r="AI92" s="2">
        <f t="shared" si="26"/>
        <v>0.10061936251816206</v>
      </c>
      <c r="AJ92" s="2">
        <f t="shared" si="20"/>
        <v>1.3048404174609396E-2</v>
      </c>
      <c r="AK92" s="2">
        <f t="shared" si="35"/>
        <v>5.0994756877109637E-3</v>
      </c>
      <c r="AL92" s="2">
        <f t="shared" si="29"/>
        <v>1.058664382437724E-2</v>
      </c>
      <c r="AM92" s="2">
        <f t="shared" si="31"/>
        <v>-2.5841794780567584E-2</v>
      </c>
      <c r="AN92" s="2">
        <f t="shared" si="27"/>
        <v>-2.1360123565257183E-2</v>
      </c>
      <c r="AO92" s="2">
        <f t="shared" si="34"/>
        <v>-1.2581196006848927E-2</v>
      </c>
    </row>
    <row r="93" spans="1:41">
      <c r="A93" s="2">
        <v>3.585</v>
      </c>
      <c r="B93" s="2">
        <v>3.6190000000000002</v>
      </c>
      <c r="C93" s="2">
        <v>3.5760000000000001</v>
      </c>
      <c r="D93" s="2">
        <v>3.339</v>
      </c>
      <c r="E93" s="2">
        <v>3.4129999999999998</v>
      </c>
      <c r="F93" s="2">
        <v>3.4159999999999999</v>
      </c>
      <c r="G93" s="2">
        <v>3.5529999999999999</v>
      </c>
      <c r="H93" s="2">
        <v>3.6230000000000002</v>
      </c>
      <c r="I93" s="2">
        <v>3.4590000000000001</v>
      </c>
      <c r="J93" s="2">
        <v>3.3690000000000002</v>
      </c>
      <c r="K93" s="2">
        <v>3.5270000000000001</v>
      </c>
      <c r="L93" s="2">
        <v>3.4449999999999998</v>
      </c>
      <c r="M93" s="2">
        <v>3.5680000000000001</v>
      </c>
      <c r="N93" s="2">
        <v>3.33</v>
      </c>
      <c r="O93" s="2">
        <v>3.6960000000000002</v>
      </c>
      <c r="P93" s="2">
        <v>3.0150000000000001</v>
      </c>
      <c r="Q93" s="2">
        <v>3.484</v>
      </c>
      <c r="R93" s="2">
        <v>3.2429999999999999</v>
      </c>
      <c r="S93" s="2">
        <v>3.6349999999999998</v>
      </c>
      <c r="T93" s="2">
        <v>3.6469999999999998</v>
      </c>
      <c r="U93" s="2">
        <v>3.5939999999999999</v>
      </c>
      <c r="V93" s="2">
        <v>3.3290000000000002</v>
      </c>
      <c r="W93" s="2">
        <v>3.5449999999999999</v>
      </c>
      <c r="X93" s="2">
        <v>3.5750000000000002</v>
      </c>
      <c r="Y93" s="2">
        <v>3.4830000000000001</v>
      </c>
      <c r="Z93" s="2">
        <v>3.15</v>
      </c>
      <c r="AA93" s="2"/>
      <c r="AB93" s="2"/>
      <c r="AC93" s="2">
        <f t="shared" si="32"/>
        <v>-2.0891749930887382E-2</v>
      </c>
      <c r="AD93" s="2">
        <f t="shared" si="37"/>
        <v>3.9446381426659238E-2</v>
      </c>
      <c r="AE93" s="2">
        <f t="shared" si="30"/>
        <v>2.6402865544896237E-2</v>
      </c>
      <c r="AF93" s="2">
        <f t="shared" si="36"/>
        <v>-2.7502256421046756E-2</v>
      </c>
      <c r="AG93" s="2">
        <f t="shared" si="17"/>
        <v>3.1607575633043505E-2</v>
      </c>
      <c r="AH93" s="2">
        <f t="shared" si="33"/>
        <v>3.0071861477445561E-2</v>
      </c>
      <c r="AI93" s="2">
        <f t="shared" si="26"/>
        <v>6.5250461044157215E-2</v>
      </c>
      <c r="AJ93" s="2">
        <f t="shared" si="20"/>
        <v>0.15870538269336931</v>
      </c>
      <c r="AK93" s="2">
        <f t="shared" si="35"/>
        <v>6.8304244774833101E-2</v>
      </c>
      <c r="AL93" s="2">
        <f t="shared" si="29"/>
        <v>-8.4937143578804886E-3</v>
      </c>
      <c r="AM93" s="2">
        <f t="shared" si="31"/>
        <v>5.5317473077590829E-2</v>
      </c>
      <c r="AN93" s="2">
        <f t="shared" ref="AN93:AN111" si="38">1-X93/3.55114706</f>
        <v>-6.7169676718485949E-3</v>
      </c>
      <c r="AO93" s="2">
        <f t="shared" si="34"/>
        <v>9.6421878917401171E-2</v>
      </c>
    </row>
    <row r="94" spans="1:41">
      <c r="A94" s="2">
        <v>3.673</v>
      </c>
      <c r="B94" s="2">
        <v>3.58</v>
      </c>
      <c r="C94" s="2">
        <v>3.57</v>
      </c>
      <c r="D94" s="2">
        <v>3.5169999999999999</v>
      </c>
      <c r="E94" s="2">
        <v>3.62</v>
      </c>
      <c r="F94" s="2">
        <v>3.3809999999999998</v>
      </c>
      <c r="G94" s="2">
        <v>3.5569999999999999</v>
      </c>
      <c r="H94" s="2">
        <v>3.5630000000000002</v>
      </c>
      <c r="I94" s="2">
        <v>3.5609999999999999</v>
      </c>
      <c r="J94" s="2">
        <v>3.5539999999999998</v>
      </c>
      <c r="K94" s="2">
        <v>3.4609999999999999</v>
      </c>
      <c r="L94" s="2">
        <v>2.7320000000000002</v>
      </c>
      <c r="M94" s="2">
        <v>3.5009999999999999</v>
      </c>
      <c r="N94" s="2">
        <v>3.4350000000000001</v>
      </c>
      <c r="O94" s="2">
        <v>3.71</v>
      </c>
      <c r="P94" s="2">
        <v>3.327</v>
      </c>
      <c r="Q94" s="2">
        <v>3.677</v>
      </c>
      <c r="R94" s="2">
        <v>3.5</v>
      </c>
      <c r="S94" s="2">
        <v>3.6190000000000002</v>
      </c>
      <c r="T94" s="2">
        <v>3.5990000000000002</v>
      </c>
      <c r="U94" s="2">
        <v>3.633</v>
      </c>
      <c r="V94" s="2">
        <v>3.673</v>
      </c>
      <c r="W94" s="2">
        <v>3.5550000000000002</v>
      </c>
      <c r="X94" s="2">
        <v>3.6419999999999999</v>
      </c>
      <c r="Y94" s="2">
        <v>3.3370000000000002</v>
      </c>
      <c r="Z94" s="2">
        <v>3.5870000000000002</v>
      </c>
      <c r="AA94" s="2"/>
      <c r="AB94" s="2"/>
      <c r="AC94" s="2">
        <f t="shared" si="32"/>
        <v>-9.8901532889132948E-3</v>
      </c>
      <c r="AD94" s="2">
        <f t="shared" si="37"/>
        <v>-1.1760130734483232E-2</v>
      </c>
      <c r="AE94" s="2">
        <f t="shared" si="30"/>
        <v>3.6378246020870697E-2</v>
      </c>
      <c r="AF94" s="2">
        <f t="shared" si="36"/>
        <v>-1.0485934205959113E-2</v>
      </c>
      <c r="AG94" s="2">
        <f t="shared" ref="AG94:AG107" si="39">1-J94/3.47896154</f>
        <v>-2.1569212288561346E-2</v>
      </c>
      <c r="AH94" s="2">
        <f t="shared" si="33"/>
        <v>0.23081460828922529</v>
      </c>
      <c r="AI94" s="2">
        <f t="shared" si="26"/>
        <v>3.5776376482486438E-2</v>
      </c>
      <c r="AJ94" s="2">
        <f t="shared" si="20"/>
        <v>7.1646039210892076E-2</v>
      </c>
      <c r="AK94" s="2">
        <f t="shared" si="35"/>
        <v>-5.5304172951231578E-3</v>
      </c>
      <c r="AL94" s="2">
        <f t="shared" si="29"/>
        <v>4.7795782906464579E-3</v>
      </c>
      <c r="AM94" s="2">
        <f t="shared" si="31"/>
        <v>-4.2300667283270865E-2</v>
      </c>
      <c r="AN94" s="2">
        <f t="shared" si="38"/>
        <v>-2.5584110842202135E-2</v>
      </c>
      <c r="AO94" s="2">
        <f t="shared" si="34"/>
        <v>-2.893165724548652E-2</v>
      </c>
    </row>
    <row r="95" spans="1:41">
      <c r="A95" s="2">
        <v>3.629</v>
      </c>
      <c r="B95" s="2">
        <v>3.5680000000000001</v>
      </c>
      <c r="C95" s="2">
        <v>3.5369999999999999</v>
      </c>
      <c r="D95" s="2">
        <v>3.1269999999999998</v>
      </c>
      <c r="E95" s="2">
        <v>3.67</v>
      </c>
      <c r="F95" s="2">
        <v>3.3210000000000002</v>
      </c>
      <c r="G95" s="2">
        <v>3.589</v>
      </c>
      <c r="H95" s="2">
        <v>3.4420000000000002</v>
      </c>
      <c r="I95" s="2">
        <v>3.6160000000000001</v>
      </c>
      <c r="J95" s="2">
        <v>3.58</v>
      </c>
      <c r="K95" s="2">
        <v>3.1739999999999999</v>
      </c>
      <c r="L95" s="2">
        <v>3.1440000000000001</v>
      </c>
      <c r="M95" s="2">
        <v>3.5569999999999999</v>
      </c>
      <c r="N95" s="2">
        <v>2.5289999999999999</v>
      </c>
      <c r="O95" s="2">
        <v>3.266</v>
      </c>
      <c r="P95" s="2">
        <v>2.75</v>
      </c>
      <c r="Q95" s="2">
        <v>3.5739999999999998</v>
      </c>
      <c r="R95" s="2">
        <v>3.5670000000000002</v>
      </c>
      <c r="S95" s="2">
        <v>3.677</v>
      </c>
      <c r="T95" s="2">
        <v>3.5790000000000002</v>
      </c>
      <c r="U95" s="2">
        <v>3.6480000000000001</v>
      </c>
      <c r="V95" s="2">
        <v>3.56</v>
      </c>
      <c r="W95" s="2">
        <v>3.55</v>
      </c>
      <c r="X95" s="2">
        <v>3.5960000000000001</v>
      </c>
      <c r="Y95" s="2">
        <v>3.177</v>
      </c>
      <c r="Z95" s="2">
        <v>3.351</v>
      </c>
      <c r="AA95" s="2"/>
      <c r="AB95" s="2"/>
      <c r="AC95" s="2">
        <f t="shared" si="32"/>
        <v>-6.5050466298441911E-3</v>
      </c>
      <c r="AD95" s="2">
        <f t="shared" si="37"/>
        <v>0.10043391276464919</v>
      </c>
      <c r="AE95" s="2">
        <f t="shared" si="30"/>
        <v>5.34788982653982E-2</v>
      </c>
      <c r="AF95" s="2">
        <f t="shared" si="36"/>
        <v>2.3830315594467799E-2</v>
      </c>
      <c r="AG95" s="2">
        <f t="shared" si="39"/>
        <v>-2.9042706807273388E-2</v>
      </c>
      <c r="AH95" s="2">
        <f t="shared" si="33"/>
        <v>0.11481739694777615</v>
      </c>
      <c r="AI95" s="2">
        <f t="shared" si="26"/>
        <v>0.29009562041461667</v>
      </c>
      <c r="AJ95" s="2">
        <f t="shared" si="20"/>
        <v>0.23265001738201185</v>
      </c>
      <c r="AK95" s="2">
        <f t="shared" si="35"/>
        <v>-2.4779142426201384E-2</v>
      </c>
      <c r="AL95" s="2">
        <f t="shared" si="29"/>
        <v>1.0310116894199473E-2</v>
      </c>
      <c r="AM95" s="2">
        <f t="shared" si="31"/>
        <v>-1.0234243269383159E-2</v>
      </c>
      <c r="AN95" s="2">
        <f t="shared" si="38"/>
        <v>-1.2630549859571349E-2</v>
      </c>
      <c r="AO95" s="2">
        <f t="shared" si="34"/>
        <v>3.8764989286416252E-2</v>
      </c>
    </row>
    <row r="96" spans="1:41">
      <c r="A96" s="2">
        <v>3.444</v>
      </c>
      <c r="B96" s="2">
        <v>3.53</v>
      </c>
      <c r="C96" s="2">
        <v>3.407</v>
      </c>
      <c r="D96" s="2">
        <v>3.274</v>
      </c>
      <c r="E96" s="2">
        <v>3.605</v>
      </c>
      <c r="F96" s="2">
        <v>3.4470000000000001</v>
      </c>
      <c r="G96" s="2">
        <v>3.5910000000000002</v>
      </c>
      <c r="H96" s="2">
        <v>3.5470000000000002</v>
      </c>
      <c r="I96" s="2">
        <v>3.6429999999999998</v>
      </c>
      <c r="J96" s="2">
        <v>3.6269999999999998</v>
      </c>
      <c r="K96" s="2">
        <v>3.4470000000000001</v>
      </c>
      <c r="L96" s="2">
        <v>2.9790000000000001</v>
      </c>
      <c r="M96" s="2">
        <v>3.5630000000000002</v>
      </c>
      <c r="N96" s="2">
        <v>2.782</v>
      </c>
      <c r="O96" s="2">
        <v>3.4340000000000002</v>
      </c>
      <c r="P96" s="2">
        <v>3.0710000000000002</v>
      </c>
      <c r="Q96" s="2">
        <v>3.27</v>
      </c>
      <c r="R96" s="2">
        <v>3.4169999999999998</v>
      </c>
      <c r="S96" s="2">
        <v>3.5670000000000002</v>
      </c>
      <c r="T96" s="2">
        <v>3.657</v>
      </c>
      <c r="U96" s="2">
        <v>3.51</v>
      </c>
      <c r="V96" s="2">
        <v>3.6059999999999999</v>
      </c>
      <c r="W96" s="2">
        <v>3.5619999999999998</v>
      </c>
      <c r="X96" s="2">
        <v>3.6269999999999998</v>
      </c>
      <c r="Y96" s="2">
        <v>3.141</v>
      </c>
      <c r="Z96" s="2">
        <v>3.476</v>
      </c>
      <c r="AA96" s="2"/>
      <c r="AB96" s="2"/>
      <c r="AC96" s="2">
        <f t="shared" si="32"/>
        <v>4.2144577905409708E-3</v>
      </c>
      <c r="AD96" s="2">
        <f t="shared" si="37"/>
        <v>5.8145388676514642E-2</v>
      </c>
      <c r="AE96" s="2">
        <f t="shared" si="30"/>
        <v>1.7567528551890255E-2</v>
      </c>
      <c r="AF96" s="2">
        <f t="shared" si="36"/>
        <v>-5.9482482819357418E-3</v>
      </c>
      <c r="AG96" s="2">
        <f t="shared" si="39"/>
        <v>-4.2552485360329628E-2</v>
      </c>
      <c r="AH96" s="2">
        <f t="shared" si="33"/>
        <v>0.16127259081024969</v>
      </c>
      <c r="AI96" s="2">
        <f t="shared" si="26"/>
        <v>0.21907711189935297</v>
      </c>
      <c r="AJ96" s="2">
        <f t="shared" si="20"/>
        <v>0.14307934668369382</v>
      </c>
      <c r="AK96" s="2">
        <f t="shared" si="35"/>
        <v>1.8315018315018361E-2</v>
      </c>
      <c r="AL96" s="2">
        <f t="shared" si="29"/>
        <v>-1.1258983659657051E-2</v>
      </c>
      <c r="AM96" s="2">
        <f t="shared" si="31"/>
        <v>-2.3287831806009907E-2</v>
      </c>
      <c r="AN96" s="2">
        <f t="shared" si="38"/>
        <v>-2.1360123565257183E-2</v>
      </c>
      <c r="AO96" s="2">
        <f t="shared" si="34"/>
        <v>2.9087146402814179E-3</v>
      </c>
    </row>
    <row r="97" spans="1:41">
      <c r="A97" s="2">
        <v>3.5390000000000001</v>
      </c>
      <c r="B97" s="2">
        <v>3.633</v>
      </c>
      <c r="C97" s="2">
        <v>3.5819999999999999</v>
      </c>
      <c r="D97" s="2">
        <v>3.2549999999999999</v>
      </c>
      <c r="E97" s="2">
        <v>3.3570000000000002</v>
      </c>
      <c r="F97" s="2">
        <v>3.5009999999999999</v>
      </c>
      <c r="G97" s="2">
        <v>3.532</v>
      </c>
      <c r="H97" s="2">
        <v>3.661</v>
      </c>
      <c r="I97" s="2">
        <v>3.63</v>
      </c>
      <c r="J97" s="2">
        <v>3.5819999999999999</v>
      </c>
      <c r="K97" s="2">
        <v>3.61</v>
      </c>
      <c r="L97" s="2">
        <v>3.5390000000000001</v>
      </c>
      <c r="M97" s="2">
        <v>3.629</v>
      </c>
      <c r="N97" s="2">
        <v>2.7549999999999999</v>
      </c>
      <c r="O97" s="2">
        <v>2.6509999999999998</v>
      </c>
      <c r="P97" s="2">
        <v>3.149</v>
      </c>
      <c r="Q97" s="2">
        <v>3.3220000000000001</v>
      </c>
      <c r="R97" s="2">
        <v>3.3050000000000002</v>
      </c>
      <c r="S97" s="2">
        <v>3.6749999999999998</v>
      </c>
      <c r="T97" s="2">
        <v>3.5569999999999999</v>
      </c>
      <c r="U97" s="2">
        <v>3.5990000000000002</v>
      </c>
      <c r="V97" s="2">
        <v>3.4950000000000001</v>
      </c>
      <c r="W97" s="2">
        <v>3.5230000000000001</v>
      </c>
      <c r="X97" s="2">
        <v>3.7149999999999999</v>
      </c>
      <c r="Y97" s="2">
        <v>3.3580000000000001</v>
      </c>
      <c r="Z97" s="2">
        <v>3.194</v>
      </c>
      <c r="AA97" s="2"/>
      <c r="AB97" s="2"/>
      <c r="AC97" s="2">
        <f t="shared" si="32"/>
        <v>-2.4841041033134559E-2</v>
      </c>
      <c r="AD97" s="2">
        <f t="shared" si="37"/>
        <v>6.3611252334164647E-2</v>
      </c>
      <c r="AE97" s="2">
        <f t="shared" si="30"/>
        <v>2.1769415318155794E-3</v>
      </c>
      <c r="AF97" s="2">
        <f t="shared" si="36"/>
        <v>-3.8279260490602374E-2</v>
      </c>
      <c r="AG97" s="2">
        <f t="shared" si="39"/>
        <v>-2.9617591001020349E-2</v>
      </c>
      <c r="AH97" s="2">
        <f t="shared" si="33"/>
        <v>3.6064783073090911E-3</v>
      </c>
      <c r="AI97" s="2">
        <f t="shared" si="26"/>
        <v>0.22665616221521112</v>
      </c>
      <c r="AJ97" s="2">
        <f t="shared" si="20"/>
        <v>0.12131451081307465</v>
      </c>
      <c r="AK97" s="2">
        <f t="shared" si="35"/>
        <v>5.0491991668462188E-2</v>
      </c>
      <c r="AL97" s="2">
        <f t="shared" si="29"/>
        <v>1.63937093581078E-2</v>
      </c>
      <c r="AM97" s="2">
        <f t="shared" si="31"/>
        <v>8.2110448801981928E-3</v>
      </c>
      <c r="AN97" s="2">
        <f t="shared" si="38"/>
        <v>-4.6140848923333477E-2</v>
      </c>
      <c r="AO97" s="2">
        <f t="shared" si="34"/>
        <v>8.3800470241961689E-2</v>
      </c>
    </row>
    <row r="98" spans="1:41">
      <c r="A98" s="2">
        <v>3.5470000000000002</v>
      </c>
      <c r="B98" s="2">
        <v>3.5790000000000002</v>
      </c>
      <c r="C98" s="2">
        <v>3.4049999999999998</v>
      </c>
      <c r="D98" s="2">
        <v>3.3759999999999999</v>
      </c>
      <c r="E98" s="2">
        <v>3.653</v>
      </c>
      <c r="F98" s="2">
        <v>3.46</v>
      </c>
      <c r="G98" s="2">
        <v>3.29</v>
      </c>
      <c r="H98" s="2">
        <v>3.5840000000000001</v>
      </c>
      <c r="I98" s="2">
        <v>3.637</v>
      </c>
      <c r="J98" s="2">
        <v>3.4990000000000001</v>
      </c>
      <c r="K98" s="2">
        <v>3.6429999999999998</v>
      </c>
      <c r="L98" s="2">
        <v>3.407</v>
      </c>
      <c r="M98" s="2">
        <v>3.5459999999999998</v>
      </c>
      <c r="N98" s="2">
        <v>3.0059999999999998</v>
      </c>
      <c r="O98" s="2">
        <v>2.8050000000000002</v>
      </c>
      <c r="P98" s="2">
        <v>3.323</v>
      </c>
      <c r="Q98" s="2">
        <v>3.4729999999999999</v>
      </c>
      <c r="R98" s="2">
        <v>3.5179999999999998</v>
      </c>
      <c r="S98" s="2">
        <v>3.6320000000000001</v>
      </c>
      <c r="T98" s="2">
        <v>3.5379999999999998</v>
      </c>
      <c r="U98" s="2">
        <v>3.6230000000000002</v>
      </c>
      <c r="V98" s="2">
        <v>3.6309999999999998</v>
      </c>
      <c r="W98" s="2">
        <v>3.476</v>
      </c>
      <c r="X98" s="2">
        <v>3.5390000000000001</v>
      </c>
      <c r="Y98" s="2">
        <v>3.2749999999999999</v>
      </c>
      <c r="Z98" s="2">
        <v>3.024</v>
      </c>
      <c r="AA98" s="2"/>
      <c r="AB98" s="2"/>
      <c r="AC98" s="2">
        <f t="shared" si="32"/>
        <v>-9.6080610673241473E-3</v>
      </c>
      <c r="AD98" s="2">
        <f t="shared" si="37"/>
        <v>2.8802331145972415E-2</v>
      </c>
      <c r="AE98" s="2">
        <f t="shared" si="30"/>
        <v>1.3862387232242646E-2</v>
      </c>
      <c r="AF98" s="2">
        <f t="shared" si="36"/>
        <v>-1.6441646981239844E-2</v>
      </c>
      <c r="AG98" s="2">
        <f t="shared" si="39"/>
        <v>-5.7598969605165973E-3</v>
      </c>
      <c r="AH98" s="2">
        <f t="shared" si="33"/>
        <v>4.0770633397287925E-2</v>
      </c>
      <c r="AI98" s="2">
        <f t="shared" si="26"/>
        <v>0.15619906483445545</v>
      </c>
      <c r="AJ98" s="2">
        <f t="shared" si="20"/>
        <v>7.2762184640154604E-2</v>
      </c>
      <c r="AK98" s="2">
        <f t="shared" si="35"/>
        <v>-1.0701716584069487E-2</v>
      </c>
      <c r="AL98" s="2">
        <f t="shared" si="29"/>
        <v>2.1647721031483047E-2</v>
      </c>
      <c r="AM98" s="2">
        <f t="shared" si="31"/>
        <v>-3.0382173402002888E-2</v>
      </c>
      <c r="AN98" s="2">
        <f t="shared" si="38"/>
        <v>3.4206017928190002E-3</v>
      </c>
      <c r="AO98" s="2">
        <f t="shared" si="34"/>
        <v>0.13256500376070512</v>
      </c>
    </row>
    <row r="99" spans="1:41">
      <c r="A99" s="2">
        <v>3.6309999999999998</v>
      </c>
      <c r="B99" s="2">
        <v>3.4340000000000002</v>
      </c>
      <c r="C99" s="2">
        <v>3.5870000000000002</v>
      </c>
      <c r="D99" s="2">
        <v>3.5070000000000001</v>
      </c>
      <c r="E99" s="2">
        <v>3.2930000000000001</v>
      </c>
      <c r="F99" s="2">
        <v>3.2679999999999998</v>
      </c>
      <c r="G99" s="2">
        <v>3.4769999999999999</v>
      </c>
      <c r="H99" s="2">
        <v>3.556</v>
      </c>
      <c r="I99" s="2">
        <v>3.6139999999999999</v>
      </c>
      <c r="J99" s="2">
        <v>3.371</v>
      </c>
      <c r="K99" s="2">
        <v>3.6080000000000001</v>
      </c>
      <c r="L99" s="2">
        <v>3.0179999999999998</v>
      </c>
      <c r="M99" s="2">
        <v>3.37</v>
      </c>
      <c r="N99" s="2">
        <v>3.1739999999999999</v>
      </c>
      <c r="O99" s="2">
        <v>3.613</v>
      </c>
      <c r="P99" s="2">
        <v>3.036</v>
      </c>
      <c r="Q99" s="2">
        <v>3.1459999999999999</v>
      </c>
      <c r="R99" s="2">
        <v>3.6629999999999998</v>
      </c>
      <c r="S99" s="2">
        <v>3.6240000000000001</v>
      </c>
      <c r="T99" s="2">
        <v>3.6139999999999999</v>
      </c>
      <c r="U99" s="2">
        <v>3.58</v>
      </c>
      <c r="V99" s="2">
        <v>3.6520000000000001</v>
      </c>
      <c r="W99" s="2">
        <v>3.04</v>
      </c>
      <c r="X99" s="2">
        <v>3.6459999999999999</v>
      </c>
      <c r="Y99" s="2">
        <v>3.633</v>
      </c>
      <c r="Z99" s="2">
        <v>3.4359999999999999</v>
      </c>
      <c r="AA99" s="2"/>
      <c r="AB99" s="2"/>
      <c r="AC99" s="2">
        <f t="shared" si="32"/>
        <v>3.129531106309269E-2</v>
      </c>
      <c r="AD99" s="2">
        <f t="shared" si="37"/>
        <v>-8.8833603883515799E-3</v>
      </c>
      <c r="AE99" s="2">
        <f t="shared" si="30"/>
        <v>6.8584474414731034E-2</v>
      </c>
      <c r="AF99" s="2">
        <f t="shared" si="36"/>
        <v>-8.5006966141987217E-3</v>
      </c>
      <c r="AG99" s="2">
        <f t="shared" si="39"/>
        <v>3.1032691439296545E-2</v>
      </c>
      <c r="AH99" s="2">
        <f t="shared" si="33"/>
        <v>0.15029227226093789</v>
      </c>
      <c r="AI99" s="2">
        <f t="shared" si="26"/>
        <v>0.10904052953578225</v>
      </c>
      <c r="AJ99" s="2">
        <f t="shared" si="20"/>
        <v>0.15284561918974104</v>
      </c>
      <c r="AK99" s="2">
        <f t="shared" si="35"/>
        <v>-5.2359405300581807E-2</v>
      </c>
      <c r="AL99" s="2">
        <f t="shared" si="29"/>
        <v>6.316743379818357E-4</v>
      </c>
      <c r="AM99" s="2">
        <f t="shared" ref="AM99:AM109" si="40">1-V99/3.52393519</f>
        <v>-3.6341420342636876E-2</v>
      </c>
      <c r="AN99" s="2">
        <f t="shared" si="38"/>
        <v>-2.6710507449387411E-2</v>
      </c>
      <c r="AO99" s="2">
        <f t="shared" si="34"/>
        <v>1.4382722527044534E-2</v>
      </c>
    </row>
    <row r="100" spans="1:41">
      <c r="A100" s="2">
        <v>3.5750000000000002</v>
      </c>
      <c r="B100" s="2">
        <v>3.5230000000000001</v>
      </c>
      <c r="C100" s="2">
        <v>3.6070000000000002</v>
      </c>
      <c r="D100" s="2">
        <v>3.323</v>
      </c>
      <c r="E100" s="2">
        <v>3.677</v>
      </c>
      <c r="F100" s="2">
        <v>3.5840000000000001</v>
      </c>
      <c r="G100" s="2">
        <v>3.476</v>
      </c>
      <c r="H100" s="2">
        <v>3.5419999999999998</v>
      </c>
      <c r="I100" s="2">
        <v>3.5920000000000001</v>
      </c>
      <c r="J100" s="2">
        <v>3.45</v>
      </c>
      <c r="K100" s="2">
        <v>3.605</v>
      </c>
      <c r="L100" s="2">
        <v>3.5550000000000002</v>
      </c>
      <c r="M100" s="2">
        <v>3.5819999999999999</v>
      </c>
      <c r="N100" s="2">
        <v>2.8610000000000002</v>
      </c>
      <c r="O100" s="2">
        <v>3.548</v>
      </c>
      <c r="P100" s="2">
        <v>2.4590000000000001</v>
      </c>
      <c r="Q100" s="2">
        <v>3.5870000000000002</v>
      </c>
      <c r="R100" s="2">
        <v>3.2829999999999999</v>
      </c>
      <c r="S100" s="2">
        <v>3.569</v>
      </c>
      <c r="T100" s="2">
        <v>3.57</v>
      </c>
      <c r="U100" s="2">
        <v>3.5819999999999999</v>
      </c>
      <c r="V100" s="2">
        <v>3.5640000000000001</v>
      </c>
      <c r="W100" s="2">
        <v>3.4550000000000001</v>
      </c>
      <c r="X100" s="2">
        <v>3.6640000000000001</v>
      </c>
      <c r="Y100" s="2">
        <v>3.5419999999999998</v>
      </c>
      <c r="Z100" s="2">
        <v>3.4649999999999999</v>
      </c>
      <c r="AA100" s="2"/>
      <c r="AB100" s="2"/>
      <c r="AC100" s="2">
        <f t="shared" si="32"/>
        <v>6.1891033416644481E-3</v>
      </c>
      <c r="AD100" s="2">
        <f t="shared" si="37"/>
        <v>4.4049213980469792E-2</v>
      </c>
      <c r="AE100" s="2">
        <f t="shared" si="30"/>
        <v>-2.147896073978095E-2</v>
      </c>
      <c r="AF100" s="2">
        <f t="shared" si="36"/>
        <v>-4.5302214306783828E-3</v>
      </c>
      <c r="AG100" s="2">
        <f t="shared" si="39"/>
        <v>8.3247657862868252E-3</v>
      </c>
      <c r="AH100" s="2">
        <f>1-L100/3.551809524</f>
        <v>-8.9826776420354193E-4</v>
      </c>
      <c r="AI100" s="2">
        <f t="shared" si="26"/>
        <v>0.19690137208628633</v>
      </c>
      <c r="AJ100" s="2">
        <f t="shared" ref="AJ100:AJ131" si="41">1-P100/3.58376238</f>
        <v>0.31384959736086071</v>
      </c>
      <c r="AK100" s="2">
        <f t="shared" si="35"/>
        <v>5.681246857717448E-2</v>
      </c>
      <c r="AL100" s="2">
        <f t="shared" si="29"/>
        <v>1.2798859265798379E-2</v>
      </c>
      <c r="AM100" s="2">
        <f t="shared" si="40"/>
        <v>-1.1369337924742151E-2</v>
      </c>
      <c r="AN100" s="2">
        <f t="shared" si="38"/>
        <v>-3.1779292181721264E-2</v>
      </c>
      <c r="AO100" s="2">
        <f t="shared" si="34"/>
        <v>6.0640668091412886E-3</v>
      </c>
    </row>
    <row r="101" spans="1:41">
      <c r="A101" s="2">
        <v>3.4870000000000001</v>
      </c>
      <c r="B101" s="2">
        <v>3.5209999999999999</v>
      </c>
      <c r="C101" s="2">
        <v>3.6440000000000001</v>
      </c>
      <c r="D101" s="2">
        <v>3.3490000000000002</v>
      </c>
      <c r="E101" s="2">
        <v>3.6339999999999999</v>
      </c>
      <c r="F101" s="2">
        <v>3.5750000000000002</v>
      </c>
      <c r="G101" s="2">
        <v>3.5489999999999999</v>
      </c>
      <c r="H101" s="2">
        <v>3.5</v>
      </c>
      <c r="I101" s="2">
        <v>3.5489999999999999</v>
      </c>
      <c r="J101" s="2">
        <v>3.456</v>
      </c>
      <c r="K101" s="2">
        <v>3.5819999999999999</v>
      </c>
      <c r="L101" s="2">
        <v>3.5190000000000001</v>
      </c>
      <c r="M101" s="2">
        <v>3.64</v>
      </c>
      <c r="N101" s="2">
        <v>3.3010000000000002</v>
      </c>
      <c r="O101" s="2">
        <v>3.5670000000000002</v>
      </c>
      <c r="P101" s="2">
        <v>2.69</v>
      </c>
      <c r="Q101" s="2">
        <v>3.6280000000000001</v>
      </c>
      <c r="R101" s="2">
        <v>3.6619999999999999</v>
      </c>
      <c r="S101" s="2">
        <v>3.6379999999999999</v>
      </c>
      <c r="T101" s="2">
        <v>3.4769999999999999</v>
      </c>
      <c r="U101" s="2">
        <v>3.605</v>
      </c>
      <c r="V101" s="2">
        <v>3.5110000000000001</v>
      </c>
      <c r="W101" s="2">
        <v>3.375</v>
      </c>
      <c r="X101" s="2">
        <v>3.6179999999999999</v>
      </c>
      <c r="Y101" s="2">
        <v>3.55</v>
      </c>
      <c r="Z101" s="2">
        <v>3.2240000000000002</v>
      </c>
      <c r="AA101" s="2"/>
      <c r="AB101" s="2"/>
      <c r="AC101" s="2">
        <f>1-B101/3.54494</f>
        <v>6.753287784842632E-3</v>
      </c>
      <c r="AD101" s="2">
        <f t="shared" si="37"/>
        <v>3.6569611080527586E-2</v>
      </c>
      <c r="AE101" s="2">
        <f t="shared" si="30"/>
        <v>-1.8913862903101819E-2</v>
      </c>
      <c r="AF101" s="2">
        <f t="shared" si="36"/>
        <v>7.381204119883078E-3</v>
      </c>
      <c r="AG101" s="2">
        <f t="shared" si="39"/>
        <v>6.6001132050456102E-3</v>
      </c>
      <c r="AH101" s="2">
        <f t="shared" ref="AH101:AH114" si="42">1-L101/3.551809524</f>
        <v>9.237410896699827E-3</v>
      </c>
      <c r="AI101" s="2">
        <f t="shared" si="26"/>
        <v>7.3390922494523392E-2</v>
      </c>
      <c r="AJ101" s="2">
        <f t="shared" si="41"/>
        <v>0.24939219882094976</v>
      </c>
      <c r="AK101" s="2">
        <f t="shared" si="35"/>
        <v>-5.2072110895640344E-2</v>
      </c>
      <c r="AL101" s="2">
        <f t="shared" si="29"/>
        <v>3.8515863772319636E-2</v>
      </c>
      <c r="AM101" s="2">
        <f t="shared" si="40"/>
        <v>3.6706662587627781E-3</v>
      </c>
      <c r="AN101" s="2">
        <f t="shared" si="38"/>
        <v>-1.8825731199090256E-2</v>
      </c>
      <c r="AO101" s="2">
        <f t="shared" si="34"/>
        <v>7.5194964326889213E-2</v>
      </c>
    </row>
    <row r="102" spans="1:41">
      <c r="A102" s="2">
        <v>3.4660000000000002</v>
      </c>
      <c r="B102" s="2">
        <v>3.53</v>
      </c>
      <c r="C102" s="2">
        <v>3.5019999999999998</v>
      </c>
      <c r="D102" s="2">
        <v>3.347</v>
      </c>
      <c r="E102" s="2">
        <v>3.5830000000000002</v>
      </c>
      <c r="F102" s="2">
        <v>3.5920000000000001</v>
      </c>
      <c r="G102" s="2">
        <v>3.5579999999999998</v>
      </c>
      <c r="H102" s="2">
        <v>3.4729999999999999</v>
      </c>
      <c r="I102" s="2">
        <v>3.2429999999999999</v>
      </c>
      <c r="J102" s="2">
        <v>3.54</v>
      </c>
      <c r="K102" s="2">
        <v>3.4169999999999998</v>
      </c>
      <c r="L102" s="2">
        <v>3.484</v>
      </c>
      <c r="M102" s="2">
        <v>3.5419999999999998</v>
      </c>
      <c r="N102" s="2">
        <v>3.1219999999999999</v>
      </c>
      <c r="O102" s="2">
        <v>3.7189999999999999</v>
      </c>
      <c r="P102" s="2">
        <v>3.137</v>
      </c>
      <c r="Q102" s="2">
        <v>3.7469999999999999</v>
      </c>
      <c r="R102" s="2">
        <v>3.395</v>
      </c>
      <c r="S102" s="2">
        <v>3.6869999999999998</v>
      </c>
      <c r="T102" s="2">
        <v>3.492</v>
      </c>
      <c r="U102" s="2">
        <v>3.601</v>
      </c>
      <c r="V102" s="2">
        <v>3.67</v>
      </c>
      <c r="W102" s="2">
        <v>3.601</v>
      </c>
      <c r="X102" s="2">
        <v>3.6520000000000001</v>
      </c>
      <c r="Y102" s="2">
        <v>3.6619999999999999</v>
      </c>
      <c r="Z102" s="2">
        <v>3.4729999999999999</v>
      </c>
      <c r="AA102" s="2"/>
      <c r="AB102" s="2"/>
      <c r="AC102" s="2">
        <f t="shared" ref="AC102:AC105" si="43">1-B102/3.54494</f>
        <v>4.2144577905409708E-3</v>
      </c>
      <c r="AD102" s="2">
        <f t="shared" si="37"/>
        <v>3.7144965149753961E-2</v>
      </c>
      <c r="AE102" s="2">
        <f t="shared" si="30"/>
        <v>-2.3759047705718128E-2</v>
      </c>
      <c r="AF102" s="2">
        <f t="shared" si="36"/>
        <v>1.5038549116672573E-2</v>
      </c>
      <c r="AG102" s="2">
        <f t="shared" si="39"/>
        <v>-1.7545022932331733E-2</v>
      </c>
      <c r="AH102" s="2">
        <f t="shared" si="42"/>
        <v>1.9091542928133642E-2</v>
      </c>
      <c r="AI102" s="2">
        <f t="shared" ref="AI102:AI128" si="44">1-N102/3.56245161</f>
        <v>0.12363721903299063</v>
      </c>
      <c r="AJ102" s="2">
        <f t="shared" si="41"/>
        <v>0.12466294710086223</v>
      </c>
      <c r="AK102" s="2">
        <f t="shared" si="35"/>
        <v>2.4635495223730541E-2</v>
      </c>
      <c r="AL102" s="2">
        <f t="shared" si="29"/>
        <v>3.4367959819654792E-2</v>
      </c>
      <c r="AM102" s="2">
        <f t="shared" si="40"/>
        <v>-4.1449346291751787E-2</v>
      </c>
      <c r="AN102" s="2">
        <f t="shared" si="38"/>
        <v>-2.8400102360165436E-2</v>
      </c>
      <c r="AO102" s="2">
        <f>1-Z102/3.486140187</f>
        <v>3.7692652317886655E-3</v>
      </c>
    </row>
    <row r="103" spans="1:41">
      <c r="A103" s="2">
        <v>3.694</v>
      </c>
      <c r="B103" s="2">
        <v>3.206</v>
      </c>
      <c r="C103" s="2">
        <v>3.508</v>
      </c>
      <c r="D103" s="2">
        <v>3.012</v>
      </c>
      <c r="E103" s="2">
        <v>3.5630000000000002</v>
      </c>
      <c r="F103" s="2">
        <v>3.181</v>
      </c>
      <c r="G103" s="2">
        <v>3.4990000000000001</v>
      </c>
      <c r="H103" s="2">
        <v>3.5459999999999998</v>
      </c>
      <c r="I103" s="2">
        <v>3.3690000000000002</v>
      </c>
      <c r="J103" s="2">
        <v>3.5670000000000002</v>
      </c>
      <c r="K103" s="2">
        <v>3.6269999999999998</v>
      </c>
      <c r="L103" s="2">
        <v>3.399</v>
      </c>
      <c r="M103" s="2">
        <v>3.6059999999999999</v>
      </c>
      <c r="N103" s="2">
        <v>3.36</v>
      </c>
      <c r="O103" s="2">
        <v>3.573</v>
      </c>
      <c r="P103" s="2">
        <v>3.4580000000000002</v>
      </c>
      <c r="Q103" s="2">
        <v>3.6749999999999998</v>
      </c>
      <c r="R103" s="2">
        <v>3.5369999999999999</v>
      </c>
      <c r="S103" s="2">
        <v>3.5939999999999999</v>
      </c>
      <c r="T103" s="2">
        <v>3.577</v>
      </c>
      <c r="U103" s="2">
        <v>3.6440000000000001</v>
      </c>
      <c r="V103" s="2">
        <v>3.6030000000000002</v>
      </c>
      <c r="W103" s="2">
        <v>3.4510000000000001</v>
      </c>
      <c r="X103" s="2">
        <v>3.6259999999999999</v>
      </c>
      <c r="Y103" s="2">
        <v>3.605</v>
      </c>
      <c r="Z103" s="2">
        <v>3.4009999999999998</v>
      </c>
      <c r="AA103" s="2"/>
      <c r="AB103" s="2"/>
      <c r="AC103" s="2">
        <f t="shared" si="43"/>
        <v>9.561233758540344E-2</v>
      </c>
      <c r="AD103" s="2">
        <f t="shared" si="37"/>
        <v>0.13351677174516252</v>
      </c>
      <c r="AE103" s="2">
        <f t="shared" si="30"/>
        <v>9.338042016929593E-2</v>
      </c>
      <c r="AF103" s="2">
        <f t="shared" si="36"/>
        <v>-5.6646429116842256E-3</v>
      </c>
      <c r="AG103" s="2">
        <f t="shared" si="39"/>
        <v>-2.5305959547917478E-2</v>
      </c>
      <c r="AH103" s="2">
        <f t="shared" si="42"/>
        <v>4.3023006433044242E-2</v>
      </c>
      <c r="AI103" s="2">
        <f t="shared" si="44"/>
        <v>5.6829294026537025E-2</v>
      </c>
      <c r="AJ103" s="2">
        <f t="shared" si="41"/>
        <v>3.5092276402544309E-2</v>
      </c>
      <c r="AK103" s="2">
        <f t="shared" si="35"/>
        <v>-1.6160310277957279E-2</v>
      </c>
      <c r="AL103" s="2">
        <f t="shared" si="29"/>
        <v>1.0863170754554785E-2</v>
      </c>
      <c r="AM103" s="2">
        <f t="shared" si="40"/>
        <v>-2.2436510814491051E-2</v>
      </c>
      <c r="AN103" s="2">
        <f t="shared" si="38"/>
        <v>-2.1078524413461031E-2</v>
      </c>
      <c r="AO103" s="2">
        <f t="shared" ref="AO103:AO117" si="45">1-Z103/3.486140187</f>
        <v>2.4422479427962385E-2</v>
      </c>
    </row>
    <row r="104" spans="1:41">
      <c r="A104" s="2">
        <v>3.2440000000000002</v>
      </c>
      <c r="B104" s="2">
        <v>3.4950000000000001</v>
      </c>
      <c r="C104" s="2">
        <v>3.5680000000000001</v>
      </c>
      <c r="D104" s="2">
        <v>3.6059999999999999</v>
      </c>
      <c r="E104" s="2">
        <v>3.4470000000000001</v>
      </c>
      <c r="F104" s="2">
        <v>3.569</v>
      </c>
      <c r="G104" s="2">
        <v>3.569</v>
      </c>
      <c r="H104" s="2">
        <v>3.593</v>
      </c>
      <c r="I104" s="2">
        <v>3.4660000000000002</v>
      </c>
      <c r="J104" s="2">
        <v>3.5640000000000001</v>
      </c>
      <c r="K104" s="2">
        <v>3.6379999999999999</v>
      </c>
      <c r="L104" s="2">
        <v>3.298</v>
      </c>
      <c r="M104" s="2">
        <v>3.4359999999999999</v>
      </c>
      <c r="N104" s="2">
        <v>3.1269999999999998</v>
      </c>
      <c r="O104" s="3">
        <f>AVERAGE(O3:O103)</f>
        <v>3.5837623762376252</v>
      </c>
      <c r="P104" s="2">
        <v>3.2909999999999999</v>
      </c>
      <c r="Q104" s="2">
        <v>3.1509999999999998</v>
      </c>
      <c r="R104" s="2">
        <v>3.3769999999999998</v>
      </c>
      <c r="S104" s="2">
        <v>3.6389999999999998</v>
      </c>
      <c r="T104" s="2">
        <v>3.5590000000000002</v>
      </c>
      <c r="U104" s="2">
        <v>3.6120000000000001</v>
      </c>
      <c r="V104" s="2">
        <v>3.5579999999999998</v>
      </c>
      <c r="W104" s="2">
        <v>3.6269999999999998</v>
      </c>
      <c r="X104" s="2">
        <v>3.6219999999999999</v>
      </c>
      <c r="Y104" s="2">
        <v>3.637</v>
      </c>
      <c r="Z104" s="2">
        <v>3.23</v>
      </c>
      <c r="AA104" s="2"/>
      <c r="AB104" s="2"/>
      <c r="AC104" s="2">
        <f t="shared" si="43"/>
        <v>1.408768554615869E-2</v>
      </c>
      <c r="AD104" s="2">
        <f t="shared" si="37"/>
        <v>-3.7363386815054467E-2</v>
      </c>
      <c r="AE104" s="2">
        <f>1-F104/3.5086381</f>
        <v>-1.7203797678648991E-2</v>
      </c>
      <c r="AF104" s="2">
        <f t="shared" si="36"/>
        <v>-1.8994095313502823E-2</v>
      </c>
      <c r="AG104" s="2">
        <f t="shared" si="39"/>
        <v>-2.4443633257296815E-2</v>
      </c>
      <c r="AH104" s="2">
        <f t="shared" si="42"/>
        <v>7.1459216009467474E-2</v>
      </c>
      <c r="AI104" s="2">
        <f t="shared" si="44"/>
        <v>0.12223369119672067</v>
      </c>
      <c r="AJ104" s="2">
        <f t="shared" si="41"/>
        <v>8.1691348074254932E-2</v>
      </c>
      <c r="AK104" s="2">
        <f t="shared" si="35"/>
        <v>2.9806794512676982E-2</v>
      </c>
      <c r="AL104" s="2">
        <f t="shared" si="29"/>
        <v>1.5840655497752376E-2</v>
      </c>
      <c r="AM104" s="2">
        <f t="shared" si="40"/>
        <v>-9.6666959417037734E-3</v>
      </c>
      <c r="AN104" s="2">
        <f t="shared" si="38"/>
        <v>-1.9952127806275533E-2</v>
      </c>
      <c r="AO104" s="2">
        <f t="shared" si="45"/>
        <v>7.3473863143874829E-2</v>
      </c>
    </row>
    <row r="105" spans="1:41">
      <c r="A105" s="2">
        <v>3.6139999999999999</v>
      </c>
      <c r="B105" s="2">
        <v>3.6080000000000001</v>
      </c>
      <c r="C105" s="2">
        <v>3.6309999999999998</v>
      </c>
      <c r="D105" s="2">
        <v>3.3149999999999999</v>
      </c>
      <c r="E105" s="2">
        <v>3.4279999999999999</v>
      </c>
      <c r="F105" s="2">
        <v>3.6179999999999999</v>
      </c>
      <c r="G105" s="2">
        <v>3.492</v>
      </c>
      <c r="H105" s="2">
        <v>3.5009999999999999</v>
      </c>
      <c r="I105" s="2">
        <v>3.5489999999999999</v>
      </c>
      <c r="J105" s="2">
        <v>3.5289999999999999</v>
      </c>
      <c r="K105" s="2">
        <v>3.4830000000000001</v>
      </c>
      <c r="L105" s="2">
        <v>3.42</v>
      </c>
      <c r="M105" s="2">
        <v>3.532</v>
      </c>
      <c r="N105" s="2">
        <v>2.992</v>
      </c>
      <c r="O105" s="2"/>
      <c r="P105" s="2">
        <v>3.1680000000000001</v>
      </c>
      <c r="Q105" s="2">
        <v>3.4790000000000001</v>
      </c>
      <c r="R105" s="2">
        <v>3.4740000000000002</v>
      </c>
      <c r="S105" s="3">
        <f>AVERAGE(S3:S104)</f>
        <v>3.6162843137254903</v>
      </c>
      <c r="T105" s="2">
        <v>3.306</v>
      </c>
      <c r="U105" s="2">
        <v>3.6339999999999999</v>
      </c>
      <c r="V105" s="2">
        <v>3.5870000000000002</v>
      </c>
      <c r="W105" s="3">
        <f>AVERAGE(W3:W104)</f>
        <v>3.5511470588235317</v>
      </c>
      <c r="X105" s="2">
        <v>3.653</v>
      </c>
      <c r="Y105" s="2">
        <v>3.4449999999999998</v>
      </c>
      <c r="Z105" s="2">
        <v>2.8340000000000001</v>
      </c>
      <c r="AA105" s="2"/>
      <c r="AB105" s="2"/>
      <c r="AC105" s="2">
        <f t="shared" si="43"/>
        <v>-1.7788735493407648E-2</v>
      </c>
      <c r="AD105" s="2">
        <f>1-D105/3.47612037</f>
        <v>4.6350630257375069E-2</v>
      </c>
      <c r="AE105" s="2">
        <f t="shared" si="30"/>
        <v>-3.1169330345013346E-2</v>
      </c>
      <c r="AF105" s="2">
        <f t="shared" si="36"/>
        <v>7.0975987496316728E-3</v>
      </c>
      <c r="AG105" s="2">
        <f t="shared" si="39"/>
        <v>-1.4383159866722783E-2</v>
      </c>
      <c r="AH105" s="2">
        <f t="shared" si="42"/>
        <v>3.7110527214183953E-2</v>
      </c>
      <c r="AI105" s="2">
        <f t="shared" si="44"/>
        <v>0.16012894277601153</v>
      </c>
      <c r="AJ105" s="2">
        <f t="shared" si="41"/>
        <v>0.11601282002407753</v>
      </c>
      <c r="AK105" s="2">
        <f t="shared" si="35"/>
        <v>1.9392372333548735E-3</v>
      </c>
      <c r="AL105" s="2">
        <f t="shared" si="29"/>
        <v>8.5801968832697306E-2</v>
      </c>
      <c r="AM105" s="2">
        <f t="shared" si="40"/>
        <v>-1.7896132193055525E-2</v>
      </c>
      <c r="AN105" s="2">
        <f t="shared" si="38"/>
        <v>-2.8681701511961588E-2</v>
      </c>
      <c r="AO105" s="2">
        <f t="shared" si="45"/>
        <v>0.18706654122283006</v>
      </c>
    </row>
    <row r="106" spans="1:41">
      <c r="A106" s="2">
        <v>3.4550000000000001</v>
      </c>
      <c r="B106" s="3"/>
      <c r="C106" s="2">
        <v>3.4870000000000001</v>
      </c>
      <c r="D106" s="2">
        <v>2.4830000000000001</v>
      </c>
      <c r="E106" s="2">
        <v>3.7</v>
      </c>
      <c r="F106" s="2">
        <v>3.6259999999999999</v>
      </c>
      <c r="G106" s="2">
        <v>3.58</v>
      </c>
      <c r="H106" s="2">
        <v>3.6219999999999999</v>
      </c>
      <c r="I106" s="2">
        <v>3.387</v>
      </c>
      <c r="J106" s="2">
        <v>3.5880000000000001</v>
      </c>
      <c r="K106" s="2">
        <v>3.5950000000000002</v>
      </c>
      <c r="L106" s="2">
        <v>3.5059999999999998</v>
      </c>
      <c r="M106" s="2">
        <v>3.5920000000000001</v>
      </c>
      <c r="N106" s="2">
        <v>3.3050000000000002</v>
      </c>
      <c r="O106" s="2"/>
      <c r="P106" s="2">
        <v>3.367</v>
      </c>
      <c r="Q106" s="2">
        <v>3.629</v>
      </c>
      <c r="R106" s="2">
        <v>3.5049999999999999</v>
      </c>
      <c r="S106" s="2"/>
      <c r="T106" s="2">
        <v>3.5230000000000001</v>
      </c>
      <c r="U106" s="2">
        <v>3.706</v>
      </c>
      <c r="V106" s="2">
        <v>3.6480000000000001</v>
      </c>
      <c r="W106" s="2"/>
      <c r="X106" s="2">
        <v>3.6190000000000002</v>
      </c>
      <c r="Y106" s="2">
        <v>3.423</v>
      </c>
      <c r="Z106" s="2">
        <v>3.1640000000000001</v>
      </c>
      <c r="AA106" s="2"/>
      <c r="AB106" s="2"/>
      <c r="AC106" s="2"/>
      <c r="AD106" s="2">
        <f t="shared" ref="AD106:AD116" si="46">1-D106/3.47612037</f>
        <v>0.28569792305552411</v>
      </c>
      <c r="AE106" s="2">
        <f t="shared" si="30"/>
        <v>-3.3449417310950302E-2</v>
      </c>
      <c r="AF106" s="2">
        <f t="shared" si="36"/>
        <v>-2.7218651050795239E-2</v>
      </c>
      <c r="AG106" s="2">
        <f t="shared" si="39"/>
        <v>-3.1342243582261675E-2</v>
      </c>
      <c r="AH106" s="2">
        <f t="shared" si="42"/>
        <v>1.2897517079803911E-2</v>
      </c>
      <c r="AI106" s="2">
        <f t="shared" si="44"/>
        <v>7.2268100225507337E-2</v>
      </c>
      <c r="AJ106" s="2">
        <f t="shared" si="41"/>
        <v>6.0484584918266804E-2</v>
      </c>
      <c r="AK106" s="2">
        <f>1-R106/3.48075</f>
        <v>-6.9668893198304715E-3</v>
      </c>
      <c r="AL106" s="2">
        <f t="shared" si="29"/>
        <v>2.579562498414778E-2</v>
      </c>
      <c r="AM106" s="2">
        <f t="shared" si="40"/>
        <v>-3.5206325687278106E-2</v>
      </c>
      <c r="AN106" s="2">
        <f t="shared" si="38"/>
        <v>-1.9107330350886853E-2</v>
      </c>
      <c r="AO106" s="2">
        <f t="shared" si="45"/>
        <v>9.2405976157033942E-2</v>
      </c>
    </row>
    <row r="107" spans="1:41">
      <c r="A107" s="2">
        <v>3.6789999999999998</v>
      </c>
      <c r="B107" s="2"/>
      <c r="C107" s="2">
        <v>3.5209999999999999</v>
      </c>
      <c r="D107" s="2">
        <v>2.5089999999999999</v>
      </c>
      <c r="E107" s="2">
        <v>3.4910000000000001</v>
      </c>
      <c r="F107" s="2">
        <v>3.5830000000000002</v>
      </c>
      <c r="G107" s="2">
        <v>3.4809999999999999</v>
      </c>
      <c r="H107" s="2">
        <v>3.548</v>
      </c>
      <c r="I107" s="3">
        <f>AVERAGE(I3:I106)</f>
        <v>3.478961538461538</v>
      </c>
      <c r="J107" s="2">
        <v>3.4609999999999999</v>
      </c>
      <c r="K107" s="2">
        <v>3.601</v>
      </c>
      <c r="L107" s="2">
        <v>3.5670000000000002</v>
      </c>
      <c r="M107" s="2">
        <v>3.569</v>
      </c>
      <c r="N107" s="2">
        <v>3.3340000000000001</v>
      </c>
      <c r="O107" s="2"/>
      <c r="P107" s="2">
        <v>3.54</v>
      </c>
      <c r="Q107" s="2">
        <v>3.4169999999999998</v>
      </c>
      <c r="R107" s="2">
        <v>3.3490000000000002</v>
      </c>
      <c r="S107" s="2"/>
      <c r="T107" s="2">
        <v>3.56</v>
      </c>
      <c r="U107" s="2">
        <v>3.4990000000000001</v>
      </c>
      <c r="V107" s="2">
        <v>3.5880000000000001</v>
      </c>
      <c r="W107" s="2"/>
      <c r="X107" s="2">
        <v>3.6579999999999999</v>
      </c>
      <c r="Y107" s="2">
        <v>3.617</v>
      </c>
      <c r="Z107" s="2">
        <v>3.1960000000000002</v>
      </c>
      <c r="AA107" s="2"/>
      <c r="AB107" s="2"/>
      <c r="AC107" s="2"/>
      <c r="AD107" s="2">
        <f t="shared" si="46"/>
        <v>0.2782183201555819</v>
      </c>
      <c r="AE107" s="2">
        <f t="shared" si="30"/>
        <v>-2.1193949869038997E-2</v>
      </c>
      <c r="AF107" s="2">
        <f t="shared" si="36"/>
        <v>-6.231853652187036E-3</v>
      </c>
      <c r="AG107" s="2">
        <f t="shared" si="39"/>
        <v>5.1629027206779865E-3</v>
      </c>
      <c r="AH107" s="2">
        <f t="shared" si="42"/>
        <v>-4.2768273178379612E-3</v>
      </c>
      <c r="AI107" s="2">
        <f t="shared" si="44"/>
        <v>6.412763877514116E-2</v>
      </c>
      <c r="AJ107" s="2">
        <f t="shared" si="41"/>
        <v>1.2211295102662501E-2</v>
      </c>
      <c r="AK107" s="2">
        <f>1-R107/3.48075</f>
        <v>3.7851037851037828E-2</v>
      </c>
      <c r="AL107" s="2">
        <f t="shared" si="29"/>
        <v>1.5564128567574831E-2</v>
      </c>
      <c r="AM107" s="2">
        <f t="shared" si="40"/>
        <v>-1.8179905856895218E-2</v>
      </c>
      <c r="AN107" s="2">
        <f t="shared" si="38"/>
        <v>-3.0089697270943239E-2</v>
      </c>
      <c r="AO107" s="2">
        <f t="shared" si="45"/>
        <v>8.322676984762345E-2</v>
      </c>
    </row>
    <row r="108" spans="1:41">
      <c r="A108" s="2">
        <v>3.6459999999999999</v>
      </c>
      <c r="B108" s="2"/>
      <c r="C108" s="2">
        <v>3.597</v>
      </c>
      <c r="D108" s="2">
        <v>3.4889999999999999</v>
      </c>
      <c r="E108" s="3">
        <f>AVERAGE(E3:E107)</f>
        <v>3.5086380952380973</v>
      </c>
      <c r="F108" s="2">
        <v>3.0179999999999998</v>
      </c>
      <c r="G108" s="2">
        <v>3.4620000000000002</v>
      </c>
      <c r="H108" s="2">
        <v>3.548</v>
      </c>
      <c r="I108" s="2"/>
      <c r="J108" s="2"/>
      <c r="K108" s="3">
        <f>AVERAGE(K3:K107)</f>
        <v>3.5518095238095229</v>
      </c>
      <c r="L108" s="2">
        <v>3.45</v>
      </c>
      <c r="M108" s="2">
        <v>3.637</v>
      </c>
      <c r="N108" s="2">
        <v>3.3849999999999998</v>
      </c>
      <c r="O108" s="2"/>
      <c r="P108" s="2">
        <v>3.5649999999999999</v>
      </c>
      <c r="Q108" s="3">
        <f>AVERAGE(Q3:Q106)</f>
        <v>3.48075</v>
      </c>
      <c r="R108" s="2">
        <v>3.3860000000000001</v>
      </c>
      <c r="S108" s="2"/>
      <c r="T108" s="2">
        <v>3.66</v>
      </c>
      <c r="U108" s="2">
        <v>3.5489999999999999</v>
      </c>
      <c r="V108" s="2">
        <v>3.6709999999999998</v>
      </c>
      <c r="W108" s="2"/>
      <c r="X108" s="2">
        <v>3.653</v>
      </c>
      <c r="Y108" s="2">
        <v>3.5910000000000002</v>
      </c>
      <c r="Z108" s="2">
        <v>3.2109999999999999</v>
      </c>
      <c r="AA108" s="2"/>
      <c r="AB108" s="2"/>
      <c r="AC108" s="2"/>
      <c r="AD108" s="2">
        <f t="shared" si="46"/>
        <v>-3.705173765314651E-3</v>
      </c>
      <c r="AE108" s="2">
        <f t="shared" si="30"/>
        <v>0.13983719210026258</v>
      </c>
      <c r="AF108" s="2">
        <f t="shared" si="36"/>
        <v>-6.231853652187036E-3</v>
      </c>
      <c r="AG108" s="2"/>
      <c r="AH108" s="2">
        <f t="shared" si="42"/>
        <v>2.8664128330097793E-2</v>
      </c>
      <c r="AI108" s="2">
        <f t="shared" si="44"/>
        <v>4.9811654845186903E-2</v>
      </c>
      <c r="AJ108" s="2">
        <f t="shared" si="41"/>
        <v>5.2353861697717052E-3</v>
      </c>
      <c r="AK108" s="2">
        <f>1-R108/3.48075</f>
        <v>2.7221144868203706E-2</v>
      </c>
      <c r="AL108" s="2">
        <f t="shared" si="29"/>
        <v>-1.208856445019002E-2</v>
      </c>
      <c r="AM108" s="2">
        <f t="shared" si="40"/>
        <v>-4.173311995559148E-2</v>
      </c>
      <c r="AN108" s="2">
        <f t="shared" si="38"/>
        <v>-2.8681701511961588E-2</v>
      </c>
      <c r="AO108" s="2">
        <f t="shared" si="45"/>
        <v>7.8924016890087323E-2</v>
      </c>
    </row>
    <row r="109" spans="1:41">
      <c r="A109" s="2">
        <v>3.6219999999999999</v>
      </c>
      <c r="B109" s="2"/>
      <c r="C109" s="2">
        <v>3.407</v>
      </c>
      <c r="D109" s="2">
        <v>2.7210000000000001</v>
      </c>
      <c r="E109" s="2"/>
      <c r="F109" s="2">
        <v>3.5590000000000002</v>
      </c>
      <c r="G109" s="2">
        <v>3.548</v>
      </c>
      <c r="H109" s="2">
        <v>3.61</v>
      </c>
      <c r="I109" s="2"/>
      <c r="J109" s="2"/>
      <c r="K109" s="2"/>
      <c r="L109" s="2">
        <v>3.431</v>
      </c>
      <c r="M109" s="2">
        <v>3.6360000000000001</v>
      </c>
      <c r="N109" s="2">
        <v>3.4860000000000002</v>
      </c>
      <c r="O109" s="2"/>
      <c r="P109" s="2">
        <v>3.573</v>
      </c>
      <c r="Q109" s="2"/>
      <c r="R109" s="2">
        <v>3.238</v>
      </c>
      <c r="S109" s="2"/>
      <c r="T109" s="2">
        <v>3.673</v>
      </c>
      <c r="U109" s="2">
        <v>3.5910000000000002</v>
      </c>
      <c r="V109" s="2">
        <v>3.5179999999999998</v>
      </c>
      <c r="W109" s="2"/>
      <c r="X109" s="2">
        <v>3.5840000000000001</v>
      </c>
      <c r="Y109" s="2">
        <v>3.593</v>
      </c>
      <c r="Z109" s="2">
        <v>3.262</v>
      </c>
      <c r="AA109" s="2"/>
      <c r="AB109" s="2"/>
      <c r="AC109" s="2"/>
      <c r="AD109" s="2">
        <f t="shared" si="46"/>
        <v>0.21723078881759206</v>
      </c>
      <c r="AE109" s="2">
        <f t="shared" si="30"/>
        <v>-1.4353688971227907E-2</v>
      </c>
      <c r="AF109" s="2">
        <f t="shared" si="36"/>
        <v>-2.3815386607777711E-2</v>
      </c>
      <c r="AG109" s="2"/>
      <c r="AH109" s="2">
        <f t="shared" si="42"/>
        <v>3.4013514290019087E-2</v>
      </c>
      <c r="AI109" s="2">
        <f t="shared" si="44"/>
        <v>2.146039255253207E-2</v>
      </c>
      <c r="AJ109" s="2">
        <f t="shared" si="41"/>
        <v>3.0030953112466507E-3</v>
      </c>
      <c r="AK109" s="2">
        <f>1-R109/3.48075</f>
        <v>6.9740716799540303E-2</v>
      </c>
      <c r="AL109" s="2">
        <f t="shared" si="29"/>
        <v>-1.568341454249933E-2</v>
      </c>
      <c r="AM109" s="2">
        <f t="shared" si="40"/>
        <v>1.6842506118849299E-3</v>
      </c>
      <c r="AN109" s="2">
        <f t="shared" si="38"/>
        <v>-9.2513600380155214E-3</v>
      </c>
      <c r="AO109" s="2">
        <f t="shared" si="45"/>
        <v>6.4294656834464337E-2</v>
      </c>
    </row>
    <row r="110" spans="1:41">
      <c r="A110" s="2">
        <v>3.6190000000000002</v>
      </c>
      <c r="B110" s="2"/>
      <c r="C110" s="2">
        <v>3.601</v>
      </c>
      <c r="D110" s="2">
        <v>2.8849999999999998</v>
      </c>
      <c r="E110" s="2"/>
      <c r="F110" s="2">
        <v>3.5070000000000001</v>
      </c>
      <c r="G110" s="2">
        <v>3.6309999999999998</v>
      </c>
      <c r="H110" s="2">
        <v>3.59</v>
      </c>
      <c r="I110" s="2"/>
      <c r="J110" s="2"/>
      <c r="K110" s="2"/>
      <c r="L110" s="2">
        <v>3.3530000000000002</v>
      </c>
      <c r="M110" s="2">
        <v>3.6240000000000001</v>
      </c>
      <c r="N110" s="2">
        <v>3.1989999999999998</v>
      </c>
      <c r="O110" s="2"/>
      <c r="P110" s="2">
        <v>3.508</v>
      </c>
      <c r="Q110" s="2"/>
      <c r="R110" s="3"/>
      <c r="S110" s="2"/>
      <c r="T110" s="2"/>
      <c r="U110" s="2">
        <v>3.5880000000000001</v>
      </c>
      <c r="V110" s="2"/>
      <c r="W110" s="2"/>
      <c r="X110" s="2">
        <v>3.5590000000000002</v>
      </c>
      <c r="Y110" s="3">
        <f>AVERAGE(Y3:Y109)</f>
        <v>3.4861401869158883</v>
      </c>
      <c r="Z110" s="2">
        <v>3.2519999999999998</v>
      </c>
      <c r="AA110" s="2"/>
      <c r="AB110" s="2"/>
      <c r="AC110" s="2"/>
      <c r="AD110" s="2">
        <f t="shared" si="46"/>
        <v>0.17005175514103388</v>
      </c>
      <c r="AE110" s="2">
        <f>1-F110/3.5086381</f>
        <v>4.6687630736275132E-4</v>
      </c>
      <c r="AF110" s="2">
        <f t="shared" si="36"/>
        <v>-1.8143279202748497E-2</v>
      </c>
      <c r="AG110" s="2"/>
      <c r="AH110" s="2">
        <f t="shared" si="42"/>
        <v>5.5974151388642923E-2</v>
      </c>
      <c r="AI110" s="2">
        <f t="shared" si="44"/>
        <v>0.10202289035443213</v>
      </c>
      <c r="AJ110" s="2">
        <f t="shared" si="41"/>
        <v>2.1140458536762718E-2</v>
      </c>
      <c r="AK110" s="2"/>
      <c r="AL110" s="2"/>
      <c r="AM110" s="2"/>
      <c r="AN110" s="2">
        <f t="shared" si="38"/>
        <v>-2.2113812431074908E-3</v>
      </c>
      <c r="AO110" s="2">
        <f t="shared" si="45"/>
        <v>6.7163158806155088E-2</v>
      </c>
    </row>
    <row r="111" spans="1:41">
      <c r="A111" s="2">
        <v>3.597</v>
      </c>
      <c r="B111" s="2"/>
      <c r="C111" s="3">
        <f>AVERAGE(C3:C110)</f>
        <v>3.4761203703703702</v>
      </c>
      <c r="D111" s="2">
        <v>3.452</v>
      </c>
      <c r="E111" s="2"/>
      <c r="F111" s="2">
        <v>3.5750000000000002</v>
      </c>
      <c r="G111" s="2">
        <v>3.4769999999999999</v>
      </c>
      <c r="H111" s="2">
        <v>3.694</v>
      </c>
      <c r="I111" s="2"/>
      <c r="J111" s="2"/>
      <c r="K111" s="2"/>
      <c r="L111" s="2">
        <v>3.2010000000000001</v>
      </c>
      <c r="M111" s="2">
        <v>3.6120000000000001</v>
      </c>
      <c r="N111" s="2">
        <v>3.484</v>
      </c>
      <c r="O111" s="2"/>
      <c r="P111" s="2">
        <v>3.1549999999999998</v>
      </c>
      <c r="Q111" s="2"/>
      <c r="R111" s="2"/>
      <c r="S111" s="2"/>
      <c r="T111" s="2"/>
      <c r="U111" s="3">
        <f>AVERAGE(U3:U110)</f>
        <v>3.5239351851851843</v>
      </c>
      <c r="V111" s="2"/>
      <c r="W111" s="2"/>
      <c r="X111" s="2">
        <v>3.5369999999999999</v>
      </c>
      <c r="Y111" s="2"/>
      <c r="Z111" s="2">
        <v>3.351</v>
      </c>
      <c r="AA111" s="2"/>
      <c r="AB111" s="2"/>
      <c r="AC111" s="2"/>
      <c r="AD111" s="2">
        <f t="shared" si="46"/>
        <v>6.9388765153721721E-3</v>
      </c>
      <c r="AE111" s="2">
        <f t="shared" ref="AE111:AE115" si="47">1-F111/3.5086381</f>
        <v>-1.8913862903101819E-2</v>
      </c>
      <c r="AF111" s="2">
        <f t="shared" si="36"/>
        <v>-4.7638237708900633E-2</v>
      </c>
      <c r="AG111" s="2"/>
      <c r="AH111" s="2">
        <f t="shared" si="42"/>
        <v>9.8769239068012493E-2</v>
      </c>
      <c r="AI111" s="2">
        <f t="shared" si="44"/>
        <v>2.2021803687040098E-2</v>
      </c>
      <c r="AJ111" s="2">
        <f t="shared" si="41"/>
        <v>0.11964029266918086</v>
      </c>
      <c r="AK111" s="2"/>
      <c r="AL111" s="2"/>
      <c r="AM111" s="2"/>
      <c r="AN111" s="2">
        <f t="shared" si="38"/>
        <v>3.9838000964116382E-3</v>
      </c>
      <c r="AO111" s="2">
        <f t="shared" si="45"/>
        <v>3.8764989286416252E-2</v>
      </c>
    </row>
    <row r="112" spans="1:41">
      <c r="A112" s="2">
        <v>3.5859999999999999</v>
      </c>
      <c r="B112" s="2"/>
      <c r="C112" s="2"/>
      <c r="D112" s="2">
        <v>3.2829999999999999</v>
      </c>
      <c r="E112" s="2"/>
      <c r="F112" s="2">
        <v>3.3730000000000002</v>
      </c>
      <c r="G112" s="2">
        <v>3.4860000000000002</v>
      </c>
      <c r="H112" s="2">
        <v>3.4620000000000002</v>
      </c>
      <c r="I112" s="2"/>
      <c r="J112" s="2"/>
      <c r="K112" s="2"/>
      <c r="L112" s="2">
        <v>2.6930000000000001</v>
      </c>
      <c r="M112" s="2">
        <v>3.6619999999999999</v>
      </c>
      <c r="N112" s="2">
        <v>3.45</v>
      </c>
      <c r="O112" s="2"/>
      <c r="P112" s="2">
        <v>3.1920000000000002</v>
      </c>
      <c r="Q112" s="2"/>
      <c r="R112" s="2"/>
      <c r="S112" s="2"/>
      <c r="T112" s="2"/>
      <c r="U112" s="2"/>
      <c r="V112" s="2"/>
      <c r="W112" s="2"/>
      <c r="X112" s="2"/>
      <c r="Y112" s="2"/>
      <c r="Z112" s="2">
        <v>3.2450000000000001</v>
      </c>
      <c r="AA112" s="2"/>
      <c r="AB112" s="2"/>
      <c r="AC112" s="2"/>
      <c r="AD112" s="2">
        <f t="shared" si="46"/>
        <v>5.5556295364996178E-2</v>
      </c>
      <c r="AE112" s="2">
        <f t="shared" si="47"/>
        <v>3.8658332986807653E-2</v>
      </c>
      <c r="AF112" s="2">
        <f t="shared" si="36"/>
        <v>1.8158208189438585E-2</v>
      </c>
      <c r="AG112" s="2"/>
      <c r="AH112" s="2">
        <f t="shared" si="42"/>
        <v>0.24179492683853721</v>
      </c>
      <c r="AI112" s="2">
        <f t="shared" si="44"/>
        <v>3.1565792973676343E-2</v>
      </c>
      <c r="AJ112" s="2">
        <f t="shared" si="41"/>
        <v>0.10931594744850237</v>
      </c>
      <c r="AK112" s="2"/>
      <c r="AL112" s="2"/>
      <c r="AM112" s="2"/>
      <c r="AN112" s="2"/>
      <c r="AO112" s="2">
        <f t="shared" si="45"/>
        <v>6.9171110186338591E-2</v>
      </c>
    </row>
    <row r="113" spans="1:41">
      <c r="A113" s="2">
        <v>3.633</v>
      </c>
      <c r="B113" s="2"/>
      <c r="C113" s="2"/>
      <c r="D113" s="2">
        <v>3.0910000000000002</v>
      </c>
      <c r="E113" s="2"/>
      <c r="F113" s="2">
        <v>3.6240000000000001</v>
      </c>
      <c r="G113" s="2">
        <v>3.4620000000000002</v>
      </c>
      <c r="H113" s="2">
        <v>3.6469999999999998</v>
      </c>
      <c r="I113" s="2"/>
      <c r="J113" s="2"/>
      <c r="K113" s="2"/>
      <c r="L113" s="2">
        <v>2.8919999999999999</v>
      </c>
      <c r="M113" s="2">
        <v>3.5720000000000001</v>
      </c>
      <c r="N113" s="2">
        <v>3.177</v>
      </c>
      <c r="O113" s="2"/>
      <c r="P113" s="2">
        <v>3.5369999999999999</v>
      </c>
      <c r="Q113" s="2"/>
      <c r="R113" s="2"/>
      <c r="S113" s="2"/>
      <c r="T113" s="2"/>
      <c r="U113" s="2"/>
      <c r="V113" s="2"/>
      <c r="W113" s="2"/>
      <c r="X113" s="2"/>
      <c r="Y113" s="2"/>
      <c r="Z113" s="2">
        <v>2.9620000000000002</v>
      </c>
      <c r="AA113" s="2"/>
      <c r="AB113" s="2"/>
      <c r="AC113" s="2"/>
      <c r="AD113" s="2">
        <f t="shared" si="46"/>
        <v>0.11079028601072283</v>
      </c>
      <c r="AE113" s="2">
        <f t="shared" si="47"/>
        <v>-3.2879395569466174E-2</v>
      </c>
      <c r="AF113" s="2">
        <f t="shared" si="36"/>
        <v>-3.4308785307081813E-2</v>
      </c>
      <c r="AG113" s="2"/>
      <c r="AH113" s="2">
        <f t="shared" si="42"/>
        <v>0.18576714757409951</v>
      </c>
      <c r="AI113" s="2">
        <f t="shared" si="44"/>
        <v>0.10819841283402021</v>
      </c>
      <c r="AJ113" s="2">
        <f t="shared" si="41"/>
        <v>1.3048404174609396E-2</v>
      </c>
      <c r="AK113" s="2"/>
      <c r="AL113" s="2"/>
      <c r="AM113" s="2"/>
      <c r="AN113" s="2"/>
      <c r="AO113" s="2">
        <f t="shared" si="45"/>
        <v>0.15034971598518798</v>
      </c>
    </row>
    <row r="114" spans="1:41">
      <c r="A114" s="2">
        <v>3.581</v>
      </c>
      <c r="B114" s="2"/>
      <c r="C114" s="2"/>
      <c r="D114" s="2">
        <v>3.5489999999999999</v>
      </c>
      <c r="E114" s="2"/>
      <c r="F114" s="2">
        <v>3.5049999999999999</v>
      </c>
      <c r="G114" s="2">
        <v>3.4790000000000001</v>
      </c>
      <c r="H114" s="2">
        <v>3.5049999999999999</v>
      </c>
      <c r="I114" s="2"/>
      <c r="J114" s="2"/>
      <c r="K114" s="2"/>
      <c r="L114" s="2">
        <v>3.3559999999999999</v>
      </c>
      <c r="M114" s="2">
        <v>3.544</v>
      </c>
      <c r="N114" s="2">
        <v>3.4510000000000001</v>
      </c>
      <c r="O114" s="2"/>
      <c r="P114" s="2">
        <v>3.6120000000000001</v>
      </c>
      <c r="Q114" s="2"/>
      <c r="R114" s="2"/>
      <c r="S114" s="2"/>
      <c r="T114" s="2"/>
      <c r="U114" s="2"/>
      <c r="V114" s="2"/>
      <c r="W114" s="2"/>
      <c r="X114" s="2"/>
      <c r="Y114" s="2"/>
      <c r="Z114" s="2">
        <v>3.258</v>
      </c>
      <c r="AA114" s="2"/>
      <c r="AB114" s="2"/>
      <c r="AC114" s="2"/>
      <c r="AD114" s="2">
        <f t="shared" si="46"/>
        <v>-2.096579584210434E-2</v>
      </c>
      <c r="AE114" s="2">
        <f t="shared" si="47"/>
        <v>1.0368980488469903E-3</v>
      </c>
      <c r="AF114" s="2">
        <f>1-H114/3.52602632</f>
        <v>5.96317726862583E-3</v>
      </c>
      <c r="AG114" s="2"/>
      <c r="AH114" s="2">
        <f t="shared" si="42"/>
        <v>5.5129511500234374E-2</v>
      </c>
      <c r="AI114" s="2">
        <f t="shared" si="44"/>
        <v>3.1285087406422329E-2</v>
      </c>
      <c r="AJ114" s="2">
        <f t="shared" si="41"/>
        <v>-7.8793226240629899E-3</v>
      </c>
      <c r="AK114" s="2"/>
      <c r="AL114" s="2"/>
      <c r="AM114" s="2"/>
      <c r="AN114" s="2"/>
      <c r="AO114" s="2">
        <f t="shared" si="45"/>
        <v>6.5442057623140593E-2</v>
      </c>
    </row>
    <row r="115" spans="1:41">
      <c r="A115" s="2">
        <v>3.5950000000000002</v>
      </c>
      <c r="B115" s="2"/>
      <c r="C115" s="2"/>
      <c r="D115" s="2">
        <v>3.1640000000000001</v>
      </c>
      <c r="E115" s="2"/>
      <c r="F115" s="2">
        <v>3.601</v>
      </c>
      <c r="G115" s="2">
        <v>3.5680000000000001</v>
      </c>
      <c r="H115" s="2">
        <v>3.5750000000000002</v>
      </c>
      <c r="I115" s="2"/>
      <c r="J115" s="2"/>
      <c r="K115" s="2"/>
      <c r="L115" s="2"/>
      <c r="M115" s="2">
        <v>3.6749999999999998</v>
      </c>
      <c r="N115" s="2">
        <v>3.5249999999999999</v>
      </c>
      <c r="O115" s="2"/>
      <c r="P115" s="2">
        <v>3.3290000000000002</v>
      </c>
      <c r="Q115" s="2"/>
      <c r="R115" s="2"/>
      <c r="S115" s="2"/>
      <c r="T115" s="2"/>
      <c r="U115" s="2"/>
      <c r="V115" s="2"/>
      <c r="W115" s="2"/>
      <c r="X115" s="2"/>
      <c r="Y115" s="2"/>
      <c r="Z115" s="2">
        <v>3.0659999999999998</v>
      </c>
      <c r="AA115" s="2"/>
      <c r="AB115" s="2"/>
      <c r="AC115" s="2"/>
      <c r="AD115" s="2">
        <f t="shared" si="46"/>
        <v>8.9789862483962146E-2</v>
      </c>
      <c r="AE115" s="2">
        <f t="shared" si="47"/>
        <v>-2.6324145542397037E-2</v>
      </c>
      <c r="AF115" s="2">
        <f>1-H115/3.52602632</f>
        <v>-1.3889198648976642E-2</v>
      </c>
      <c r="AG115" s="2"/>
      <c r="AH115" s="2"/>
      <c r="AI115" s="2">
        <f t="shared" si="44"/>
        <v>1.0512875429625868E-2</v>
      </c>
      <c r="AJ115" s="2">
        <f t="shared" si="41"/>
        <v>7.1087966496260813E-2</v>
      </c>
      <c r="AK115" s="2"/>
      <c r="AL115" s="2"/>
      <c r="AM115" s="2"/>
      <c r="AN115" s="2"/>
      <c r="AO115" s="2">
        <f t="shared" si="45"/>
        <v>0.12051729547960377</v>
      </c>
    </row>
    <row r="116" spans="1:41">
      <c r="A116" s="2">
        <v>2.9430000000000001</v>
      </c>
      <c r="B116" s="2"/>
      <c r="C116" s="2"/>
      <c r="D116" s="2">
        <v>3.577</v>
      </c>
      <c r="E116" s="2"/>
      <c r="F116" s="2"/>
      <c r="G116" s="2">
        <v>3.5489999999999999</v>
      </c>
      <c r="H116" s="2">
        <v>3.5390000000000001</v>
      </c>
      <c r="I116" s="2"/>
      <c r="J116" s="2"/>
      <c r="K116" s="2"/>
      <c r="L116" s="2"/>
      <c r="M116" s="2">
        <v>3.613</v>
      </c>
      <c r="N116" s="2">
        <v>3.5339999999999998</v>
      </c>
      <c r="O116" s="2"/>
      <c r="P116" s="2">
        <v>2.714</v>
      </c>
      <c r="Q116" s="2"/>
      <c r="R116" s="2"/>
      <c r="S116" s="2"/>
      <c r="T116" s="2"/>
      <c r="U116" s="2"/>
      <c r="V116" s="2"/>
      <c r="W116" s="2"/>
      <c r="X116" s="2"/>
      <c r="Y116" s="2"/>
      <c r="Z116" s="2">
        <v>3.25</v>
      </c>
      <c r="AA116" s="2"/>
      <c r="AB116" s="2"/>
      <c r="AC116" s="2"/>
      <c r="AD116" s="2">
        <f t="shared" si="46"/>
        <v>-2.9020752811272699E-2</v>
      </c>
      <c r="AE116" s="2"/>
      <c r="AF116" s="2">
        <f>1-H116/3.52602632</f>
        <v>-3.6794053199240562E-3</v>
      </c>
      <c r="AG116" s="2"/>
      <c r="AH116" s="2"/>
      <c r="AI116" s="2">
        <f t="shared" si="44"/>
        <v>7.9865253243398548E-3</v>
      </c>
      <c r="AJ116" s="2">
        <f t="shared" si="41"/>
        <v>0.2426953262453746</v>
      </c>
      <c r="AK116" s="2"/>
      <c r="AL116" s="2"/>
      <c r="AM116" s="2"/>
      <c r="AN116" s="2"/>
      <c r="AO116" s="2">
        <f t="shared" si="45"/>
        <v>6.7736859200493216E-2</v>
      </c>
    </row>
    <row r="117" spans="1:41">
      <c r="A117" s="2">
        <v>3.0859999999999999</v>
      </c>
      <c r="B117" s="2"/>
      <c r="C117" s="2"/>
      <c r="D117" s="2">
        <v>3.4969999999999999</v>
      </c>
      <c r="E117" s="2"/>
      <c r="F117" s="2"/>
      <c r="G117" s="3">
        <f>AVERAGE(G3:G116)</f>
        <v>3.5260263157894736</v>
      </c>
      <c r="H117" s="2">
        <v>3.3959999999999999</v>
      </c>
      <c r="I117" s="2"/>
      <c r="J117" s="2"/>
      <c r="K117" s="2"/>
      <c r="L117" s="2"/>
      <c r="M117" s="2">
        <v>3.6469999999999998</v>
      </c>
      <c r="N117" s="2">
        <v>3.484</v>
      </c>
      <c r="O117" s="2"/>
      <c r="P117" s="2">
        <v>3.4790000000000001</v>
      </c>
      <c r="Q117" s="2"/>
      <c r="R117" s="2"/>
      <c r="S117" s="2"/>
      <c r="T117" s="2"/>
      <c r="U117" s="2"/>
      <c r="V117" s="2"/>
      <c r="W117" s="2"/>
      <c r="X117" s="2"/>
      <c r="Y117" s="2"/>
      <c r="Z117" s="2">
        <v>2.85</v>
      </c>
      <c r="AA117" s="2"/>
      <c r="AB117" s="2"/>
      <c r="AC117" s="2"/>
      <c r="AD117" s="2">
        <f>1-D117/3.47612037</f>
        <v>-6.0065900422199281E-3</v>
      </c>
      <c r="AE117" s="2"/>
      <c r="AF117" s="2">
        <f>1-H117/3.52602632</f>
        <v>3.6876162626035103E-2</v>
      </c>
      <c r="AG117" s="2"/>
      <c r="AH117" s="2"/>
      <c r="AI117" s="2">
        <f t="shared" si="44"/>
        <v>2.2021803687040098E-2</v>
      </c>
      <c r="AJ117" s="2">
        <f t="shared" si="41"/>
        <v>2.9232512898916041E-2</v>
      </c>
      <c r="AK117" s="2"/>
      <c r="AL117" s="2"/>
      <c r="AM117" s="2"/>
      <c r="AN117" s="2"/>
      <c r="AO117" s="2">
        <f t="shared" si="45"/>
        <v>0.18247693806812482</v>
      </c>
    </row>
    <row r="118" spans="1:41">
      <c r="A118" s="2">
        <v>3.3460000000000001</v>
      </c>
      <c r="B118" s="2"/>
      <c r="C118" s="2"/>
      <c r="D118" s="2">
        <v>3.5910000000000002</v>
      </c>
      <c r="E118" s="2"/>
      <c r="F118" s="2"/>
      <c r="G118" s="2"/>
      <c r="H118" s="2"/>
      <c r="I118" s="2"/>
      <c r="J118" s="2"/>
      <c r="K118" s="2"/>
      <c r="L118" s="2"/>
      <c r="M118" s="2">
        <v>3.3929999999999998</v>
      </c>
      <c r="N118" s="2">
        <v>3.4580000000000002</v>
      </c>
      <c r="O118" s="2"/>
      <c r="P118" s="2">
        <v>3.4660000000000002</v>
      </c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>
        <f t="shared" ref="AD118:AD124" si="48">1-D118/3.47612037</f>
        <v>-3.30482312958571E-2</v>
      </c>
      <c r="AE118" s="2"/>
      <c r="AF118" s="2"/>
      <c r="AG118" s="2"/>
      <c r="AH118" s="2"/>
      <c r="AI118" s="2">
        <f t="shared" si="44"/>
        <v>2.9320148435644233E-2</v>
      </c>
      <c r="AJ118" s="2">
        <f t="shared" si="41"/>
        <v>3.2859985544019144E-2</v>
      </c>
      <c r="AK118" s="2"/>
      <c r="AL118" s="2"/>
      <c r="AN118" s="2"/>
      <c r="AO118" s="2"/>
    </row>
    <row r="119" spans="1:41">
      <c r="A119" s="2">
        <v>3.55</v>
      </c>
      <c r="B119" s="2"/>
      <c r="C119" s="2"/>
      <c r="D119" s="2">
        <v>2.9710000000000001</v>
      </c>
      <c r="E119" s="2"/>
      <c r="F119" s="2"/>
      <c r="G119" s="2"/>
      <c r="H119" s="2"/>
      <c r="I119" s="2"/>
      <c r="J119" s="2"/>
      <c r="K119" s="2"/>
      <c r="L119" s="2"/>
      <c r="M119" s="2">
        <v>3.5470000000000002</v>
      </c>
      <c r="N119" s="2">
        <v>3.5150000000000001</v>
      </c>
      <c r="O119" s="2"/>
      <c r="P119" s="2">
        <v>3.1269999999999998</v>
      </c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>
        <f t="shared" si="48"/>
        <v>0.14531153016430209</v>
      </c>
      <c r="AE119" s="2"/>
      <c r="AF119" s="2"/>
      <c r="AG119" s="2"/>
      <c r="AH119" s="2"/>
      <c r="AI119" s="2">
        <f t="shared" si="44"/>
        <v>1.3319931102165894E-2</v>
      </c>
      <c r="AJ119" s="2">
        <f t="shared" si="41"/>
        <v>0.12745331067401855</v>
      </c>
      <c r="AK119" s="2"/>
      <c r="AL119" s="2"/>
      <c r="AN119" s="2"/>
      <c r="AO119" s="2"/>
    </row>
    <row r="120" spans="1:41">
      <c r="A120" s="3">
        <f>AVERAGE(A3:A119)</f>
        <v>3.5449401709401718</v>
      </c>
      <c r="B120" s="2"/>
      <c r="C120" s="2"/>
      <c r="D120" s="2">
        <v>3.2730000000000001</v>
      </c>
      <c r="E120" s="2"/>
      <c r="F120" s="2"/>
      <c r="G120" s="2"/>
      <c r="H120" s="2"/>
      <c r="I120" s="2"/>
      <c r="J120" s="2"/>
      <c r="K120" s="2"/>
      <c r="L120" s="2"/>
      <c r="M120" s="2">
        <v>3.5680000000000001</v>
      </c>
      <c r="N120" s="2">
        <v>3.43</v>
      </c>
      <c r="O120" s="2"/>
      <c r="P120" s="2">
        <v>3.5350000000000001</v>
      </c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>
        <f t="shared" si="48"/>
        <v>5.8433065711127719E-2</v>
      </c>
      <c r="AE120" s="2"/>
      <c r="AF120" s="2"/>
      <c r="AG120" s="2"/>
      <c r="AH120" s="2"/>
      <c r="AI120" s="2">
        <f t="shared" si="44"/>
        <v>3.7179904318756507E-2</v>
      </c>
      <c r="AJ120" s="2">
        <f t="shared" si="41"/>
        <v>1.3606476889240549E-2</v>
      </c>
      <c r="AK120" s="2"/>
      <c r="AL120" s="2"/>
      <c r="AN120" s="2"/>
      <c r="AO120" s="2"/>
    </row>
    <row r="121" spans="1:41">
      <c r="A121" s="2"/>
      <c r="B121" s="2"/>
      <c r="C121" s="2"/>
      <c r="D121" s="2">
        <v>3.5470000000000002</v>
      </c>
      <c r="E121" s="2"/>
      <c r="F121" s="2"/>
      <c r="G121" s="2"/>
      <c r="H121" s="2"/>
      <c r="I121" s="2"/>
      <c r="J121" s="2"/>
      <c r="K121" s="2"/>
      <c r="L121" s="2"/>
      <c r="M121" s="2">
        <v>3.5790000000000002</v>
      </c>
      <c r="N121" s="2">
        <v>3.36</v>
      </c>
      <c r="O121" s="2"/>
      <c r="P121" s="2">
        <v>3.4950000000000001</v>
      </c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>
        <f t="shared" si="48"/>
        <v>-2.0390441772877965E-2</v>
      </c>
      <c r="AE121" s="2"/>
      <c r="AF121" s="2"/>
      <c r="AG121" s="2"/>
      <c r="AH121" s="2"/>
      <c r="AI121" s="2">
        <f t="shared" si="44"/>
        <v>5.6829294026537025E-2</v>
      </c>
      <c r="AJ121" s="2">
        <f t="shared" si="41"/>
        <v>2.4767931181865932E-2</v>
      </c>
      <c r="AK121" s="2"/>
      <c r="AL121" s="2"/>
      <c r="AN121" s="2"/>
      <c r="AO121" s="2"/>
    </row>
    <row r="122" spans="1:41">
      <c r="A122" s="2"/>
      <c r="B122" s="2"/>
      <c r="C122" s="2"/>
      <c r="D122" s="2">
        <v>3.33</v>
      </c>
      <c r="E122" s="2"/>
      <c r="F122" s="2"/>
      <c r="G122" s="2"/>
      <c r="H122" s="2"/>
      <c r="I122" s="2"/>
      <c r="J122" s="2"/>
      <c r="K122" s="2"/>
      <c r="L122" s="2"/>
      <c r="M122" s="2">
        <v>3.6549999999999998</v>
      </c>
      <c r="N122" s="2">
        <v>3.5219999999999998</v>
      </c>
      <c r="O122" s="2"/>
      <c r="P122" s="2">
        <v>3.5950000000000002</v>
      </c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>
        <f t="shared" si="48"/>
        <v>4.2035474738177703E-2</v>
      </c>
      <c r="AE122" s="2"/>
      <c r="AF122" s="2"/>
      <c r="AG122" s="2"/>
      <c r="AH122" s="2"/>
      <c r="AI122" s="2">
        <f t="shared" si="44"/>
        <v>1.1354992131387909E-2</v>
      </c>
      <c r="AJ122" s="2">
        <f t="shared" si="41"/>
        <v>-3.1357045496973601E-3</v>
      </c>
      <c r="AK122" s="2"/>
      <c r="AL122" s="2"/>
      <c r="AN122" s="2"/>
      <c r="AO122" s="2"/>
    </row>
    <row r="123" spans="1:41">
      <c r="A123" s="2"/>
      <c r="B123" s="2"/>
      <c r="C123" s="2"/>
      <c r="D123" s="2">
        <v>3.5070000000000001</v>
      </c>
      <c r="E123" s="2"/>
      <c r="F123" s="2"/>
      <c r="G123" s="2"/>
      <c r="H123" s="2"/>
      <c r="I123" s="2"/>
      <c r="J123" s="2"/>
      <c r="K123" s="2"/>
      <c r="L123" s="2"/>
      <c r="M123" s="2">
        <v>3.6230000000000002</v>
      </c>
      <c r="N123" s="2">
        <v>3.64</v>
      </c>
      <c r="O123" s="2"/>
      <c r="P123" s="2">
        <v>3.1850000000000001</v>
      </c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>
        <f t="shared" si="48"/>
        <v>-8.8833603883515799E-3</v>
      </c>
      <c r="AE123" s="2"/>
      <c r="AF123" s="2"/>
      <c r="AG123" s="2"/>
      <c r="AH123" s="2"/>
      <c r="AI123" s="2">
        <f t="shared" si="44"/>
        <v>-2.1768264804584936E-2</v>
      </c>
      <c r="AJ123" s="2">
        <f t="shared" si="41"/>
        <v>0.11126920194971179</v>
      </c>
      <c r="AK123" s="2"/>
      <c r="AL123" s="2"/>
      <c r="AN123" s="2"/>
      <c r="AO123" s="2"/>
    </row>
    <row r="124" spans="1:41">
      <c r="A124" s="2"/>
      <c r="B124" s="2"/>
      <c r="C124" s="2"/>
      <c r="D124" s="2">
        <v>3.593</v>
      </c>
      <c r="E124" s="2"/>
      <c r="F124" s="2"/>
      <c r="G124" s="2"/>
      <c r="H124" s="2"/>
      <c r="I124" s="2"/>
      <c r="J124" s="2"/>
      <c r="K124" s="2"/>
      <c r="L124" s="2"/>
      <c r="M124" s="2">
        <v>3.6280000000000001</v>
      </c>
      <c r="N124" s="2">
        <v>3.1160000000000001</v>
      </c>
      <c r="O124" s="2"/>
      <c r="P124" s="2">
        <v>3.665</v>
      </c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>
        <f t="shared" si="48"/>
        <v>-3.3623585365083253E-2</v>
      </c>
      <c r="AE124" s="2"/>
      <c r="AF124" s="2"/>
      <c r="AG124" s="2"/>
      <c r="AH124" s="2"/>
      <c r="AI124" s="2">
        <f t="shared" si="44"/>
        <v>0.1253214524365146</v>
      </c>
      <c r="AJ124" s="2">
        <f t="shared" si="41"/>
        <v>-2.2668249561791587E-2</v>
      </c>
      <c r="AK124" s="2"/>
      <c r="AL124" s="2"/>
      <c r="AN124" s="2"/>
      <c r="AO124" s="2"/>
    </row>
    <row r="125" spans="1:41">
      <c r="A125" s="2"/>
      <c r="B125" s="2"/>
      <c r="C125" s="2"/>
      <c r="D125" s="2">
        <v>3.4060000000000001</v>
      </c>
      <c r="E125" s="2"/>
      <c r="F125" s="2"/>
      <c r="G125" s="2"/>
      <c r="H125" s="2"/>
      <c r="I125" s="2"/>
      <c r="J125" s="2"/>
      <c r="K125" s="2"/>
      <c r="L125" s="2"/>
      <c r="M125" s="2">
        <v>3.5979999999999999</v>
      </c>
      <c r="N125" s="2">
        <v>3.1320000000000001</v>
      </c>
      <c r="O125" s="2"/>
      <c r="P125" s="2">
        <v>3.294</v>
      </c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>
        <f>1-D125/3.47612037</f>
        <v>2.017202010757746E-2</v>
      </c>
      <c r="AE125" s="2"/>
      <c r="AF125" s="2"/>
      <c r="AG125" s="2"/>
      <c r="AH125" s="2"/>
      <c r="AI125" s="2">
        <f t="shared" si="44"/>
        <v>0.12083016336045049</v>
      </c>
      <c r="AJ125" s="2">
        <f t="shared" si="41"/>
        <v>8.0854239002307926E-2</v>
      </c>
      <c r="AK125" s="2"/>
      <c r="AL125" s="2"/>
      <c r="AN125" s="2"/>
      <c r="AO125" s="2"/>
    </row>
    <row r="126" spans="1:4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>
        <v>3.5960000000000001</v>
      </c>
      <c r="N126" s="2">
        <v>3.3969999999999998</v>
      </c>
      <c r="O126" s="2"/>
      <c r="P126" s="2">
        <v>3.6070000000000002</v>
      </c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>
        <f t="shared" si="44"/>
        <v>4.644318803813885E-2</v>
      </c>
      <c r="AJ126" s="2">
        <f t="shared" si="41"/>
        <v>-6.4841408374849419E-3</v>
      </c>
      <c r="AK126" s="2"/>
      <c r="AL126" s="2"/>
      <c r="AN126" s="2"/>
      <c r="AO126" s="2"/>
    </row>
    <row r="127" spans="1:4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3">
        <f>AVERAGE(M3:M126)</f>
        <v>3.5624516129032253</v>
      </c>
      <c r="N127" s="2">
        <v>3.3929999999999998</v>
      </c>
      <c r="O127" s="2"/>
      <c r="P127" s="2">
        <v>3.4319999999999999</v>
      </c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>
        <f t="shared" si="44"/>
        <v>4.7566010307154794E-2</v>
      </c>
      <c r="AJ127" s="2">
        <f t="shared" si="41"/>
        <v>4.2347221692750736E-2</v>
      </c>
      <c r="AL127" s="2"/>
      <c r="AN127" s="2"/>
      <c r="AO127" s="2"/>
    </row>
    <row r="128" spans="1:4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>
        <v>3.5049999999999999</v>
      </c>
      <c r="O128" s="2"/>
      <c r="P128" s="2">
        <v>3.3650000000000002</v>
      </c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>
        <f t="shared" si="44"/>
        <v>1.6126986774706031E-2</v>
      </c>
      <c r="AJ128" s="2">
        <f t="shared" si="41"/>
        <v>6.1042657632898067E-2</v>
      </c>
      <c r="AL128" s="2"/>
      <c r="AN128" s="2"/>
      <c r="AO128" s="2"/>
    </row>
    <row r="129" spans="1:4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>
        <v>2.492</v>
      </c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>
        <f t="shared" si="41"/>
        <v>0.30464139756944486</v>
      </c>
      <c r="AL129" s="2"/>
      <c r="AN129" s="2"/>
      <c r="AO129" s="2"/>
    </row>
    <row r="130" spans="1:4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>
        <v>3.0619999999999998</v>
      </c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>
        <f t="shared" si="41"/>
        <v>0.14559067389953462</v>
      </c>
      <c r="AL130" s="2"/>
      <c r="AO130" s="2"/>
    </row>
    <row r="131" spans="1:4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>
        <v>3.2330000000000001</v>
      </c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>
        <f t="shared" si="41"/>
        <v>9.7875456798561467E-2</v>
      </c>
      <c r="AL131" s="2"/>
      <c r="AO131" s="2"/>
    </row>
    <row r="132" spans="1:4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>
        <v>3.39</v>
      </c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>
        <f t="shared" ref="AJ132:AJ143" si="49">1-P132/3.58376238</f>
        <v>5.4066748700007272E-2</v>
      </c>
      <c r="AL132" s="2"/>
      <c r="AO132" s="2"/>
    </row>
    <row r="133" spans="1:4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>
        <v>3.371</v>
      </c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I133" s="2"/>
      <c r="AJ133" s="2">
        <f t="shared" si="49"/>
        <v>5.9368439489004277E-2</v>
      </c>
      <c r="AL133" s="2"/>
      <c r="AO133" s="2"/>
    </row>
    <row r="134" spans="1:4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>
        <v>3.4860000000000002</v>
      </c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I134" s="2"/>
      <c r="AJ134" s="2">
        <f t="shared" si="49"/>
        <v>2.7279258397706507E-2</v>
      </c>
      <c r="AL134" s="2"/>
      <c r="AO134" s="2"/>
    </row>
    <row r="135" spans="1:4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>
        <v>2.948</v>
      </c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I135" s="2"/>
      <c r="AJ135" s="2">
        <f t="shared" si="49"/>
        <v>0.17740081863351664</v>
      </c>
      <c r="AL135" s="2"/>
      <c r="AO135" s="2"/>
    </row>
    <row r="136" spans="1:4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>
        <v>3.2789999999999999</v>
      </c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I136" s="2"/>
      <c r="AJ136" s="2">
        <f t="shared" si="49"/>
        <v>8.5039784362042514E-2</v>
      </c>
      <c r="AL136" s="2"/>
    </row>
    <row r="137" spans="1:4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>
        <v>3.0150000000000001</v>
      </c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I137" s="2"/>
      <c r="AJ137" s="2">
        <f t="shared" si="49"/>
        <v>0.15870538269336931</v>
      </c>
      <c r="AL137" s="2"/>
    </row>
    <row r="138" spans="1:4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>
        <v>2.488</v>
      </c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I138" s="2"/>
      <c r="AJ138" s="2">
        <f t="shared" si="49"/>
        <v>0.30575754299870739</v>
      </c>
      <c r="AL138" s="2"/>
    </row>
    <row r="139" spans="1:4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>
        <v>3.363</v>
      </c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I139" s="2"/>
      <c r="AJ139" s="2">
        <f t="shared" si="49"/>
        <v>6.1600730347529331E-2</v>
      </c>
      <c r="AL139" s="2"/>
    </row>
    <row r="140" spans="1:4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>
        <v>3.3929999999999998</v>
      </c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J140" s="2">
        <f t="shared" si="49"/>
        <v>5.3229639628060488E-2</v>
      </c>
      <c r="AL140" s="2"/>
    </row>
    <row r="141" spans="1: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>
        <v>3.2530000000000001</v>
      </c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J141" s="2">
        <f t="shared" si="49"/>
        <v>9.229472965224883E-2</v>
      </c>
      <c r="AL141" s="2"/>
    </row>
    <row r="142" spans="1:4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>
        <v>3.4319999999999999</v>
      </c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J142" s="2">
        <f t="shared" si="49"/>
        <v>4.2347221692750736E-2</v>
      </c>
      <c r="AL142" s="2"/>
    </row>
    <row r="143" spans="1:4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>
        <v>3.383</v>
      </c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J143" s="2">
        <f t="shared" si="49"/>
        <v>5.6020003201216695E-2</v>
      </c>
      <c r="AL143" s="2"/>
    </row>
    <row r="144" spans="1:41">
      <c r="AJ144" s="2"/>
    </row>
    <row r="145" spans="36:36">
      <c r="AJ145" s="2"/>
    </row>
    <row r="146" spans="36:36">
      <c r="AJ146" s="2"/>
    </row>
    <row r="147" spans="36:36">
      <c r="AJ147" s="2"/>
    </row>
    <row r="148" spans="36:36">
      <c r="AJ148" s="2"/>
    </row>
    <row r="149" spans="36:36">
      <c r="AJ149" s="2"/>
    </row>
    <row r="150" spans="36:36">
      <c r="AJ150" s="2"/>
    </row>
  </sheetData>
  <mergeCells count="15">
    <mergeCell ref="AC1:AO1"/>
    <mergeCell ref="A1:B1"/>
    <mergeCell ref="M1:N1"/>
    <mergeCell ref="U1:V1"/>
    <mergeCell ref="W1:X1"/>
    <mergeCell ref="S1:T1"/>
    <mergeCell ref="Q1:R1"/>
    <mergeCell ref="O1:P1"/>
    <mergeCell ref="C1:D1"/>
    <mergeCell ref="I1:J1"/>
    <mergeCell ref="K1:L1"/>
    <mergeCell ref="E1:F1"/>
    <mergeCell ref="G1:H1"/>
    <mergeCell ref="Y1:Z1"/>
    <mergeCell ref="AA1:AB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A92D5-93A1-4CBB-982E-9F0B7184041E}">
  <dimension ref="D6:T30"/>
  <sheetViews>
    <sheetView tabSelected="1" topLeftCell="A4" workbookViewId="0">
      <selection activeCell="M35" sqref="M35"/>
    </sheetView>
  </sheetViews>
  <sheetFormatPr baseColWidth="10" defaultColWidth="8.83203125" defaultRowHeight="15"/>
  <cols>
    <col min="3" max="3" width="4.6640625" customWidth="1"/>
    <col min="4" max="6" width="9" hidden="1" customWidth="1"/>
    <col min="7" max="7" width="2.6640625" hidden="1" customWidth="1"/>
    <col min="8" max="8" width="36.5" customWidth="1"/>
    <col min="12" max="12" width="9" customWidth="1"/>
    <col min="13" max="13" width="21.6640625" customWidth="1"/>
    <col min="14" max="14" width="12" customWidth="1"/>
    <col min="15" max="15" width="14" customWidth="1"/>
    <col min="17" max="17" width="10.6640625" customWidth="1"/>
    <col min="18" max="18" width="11.33203125" customWidth="1"/>
    <col min="20" max="20" width="12.1640625" customWidth="1"/>
    <col min="21" max="21" width="14" customWidth="1"/>
  </cols>
  <sheetData>
    <row r="6" spans="8:12">
      <c r="K6" s="5"/>
    </row>
    <row r="11" spans="8:12" ht="16" thickBot="1"/>
    <row r="12" spans="8:12">
      <c r="H12" s="26" t="s">
        <v>63</v>
      </c>
      <c r="I12" s="17" t="s">
        <v>59</v>
      </c>
      <c r="J12" s="17">
        <v>91.3</v>
      </c>
      <c r="K12" s="17">
        <v>91.9</v>
      </c>
      <c r="L12" s="18">
        <v>92</v>
      </c>
    </row>
    <row r="13" spans="8:12">
      <c r="H13" s="30"/>
      <c r="I13" t="s">
        <v>58</v>
      </c>
      <c r="J13">
        <v>86.5</v>
      </c>
      <c r="K13">
        <v>86.2</v>
      </c>
      <c r="L13" s="21">
        <v>86.4</v>
      </c>
    </row>
    <row r="14" spans="8:12" ht="16" thickBot="1">
      <c r="H14" s="31"/>
      <c r="I14" s="19" t="s">
        <v>57</v>
      </c>
      <c r="J14" s="19">
        <v>96.7</v>
      </c>
      <c r="K14" s="19">
        <v>97.4</v>
      </c>
      <c r="L14" s="11">
        <v>97.1</v>
      </c>
    </row>
    <row r="16" spans="8:12" ht="16" thickBot="1"/>
    <row r="17" spans="8:20">
      <c r="H17" s="26" t="s">
        <v>64</v>
      </c>
      <c r="I17" s="17" t="s">
        <v>59</v>
      </c>
      <c r="J17" s="17">
        <v>87.8</v>
      </c>
      <c r="K17" s="17">
        <v>88.3</v>
      </c>
      <c r="L17" s="18">
        <v>87.7</v>
      </c>
    </row>
    <row r="18" spans="8:20">
      <c r="H18" s="30"/>
      <c r="I18" t="s">
        <v>58</v>
      </c>
      <c r="J18">
        <v>79.099999999999994</v>
      </c>
      <c r="K18">
        <v>79.599999999999994</v>
      </c>
      <c r="L18" s="21">
        <v>80.3</v>
      </c>
    </row>
    <row r="19" spans="8:20" ht="16" thickBot="1">
      <c r="H19" s="31"/>
      <c r="I19" s="19" t="s">
        <v>57</v>
      </c>
      <c r="J19" s="19">
        <v>92.8</v>
      </c>
      <c r="K19" s="19">
        <v>92.8</v>
      </c>
      <c r="L19" s="11">
        <v>93.5</v>
      </c>
    </row>
    <row r="21" spans="8:20" ht="16" thickBot="1"/>
    <row r="22" spans="8:20">
      <c r="H22" s="16" t="s">
        <v>60</v>
      </c>
      <c r="I22" s="24" t="s">
        <v>46</v>
      </c>
      <c r="J22" s="24"/>
      <c r="K22" s="24"/>
      <c r="L22" s="24"/>
      <c r="M22" s="24"/>
      <c r="N22" s="24"/>
      <c r="O22" s="27" t="s">
        <v>69</v>
      </c>
      <c r="P22" s="27"/>
      <c r="Q22" s="27"/>
      <c r="R22" s="27"/>
      <c r="S22" s="27"/>
      <c r="T22" s="28"/>
    </row>
    <row r="23" spans="8:20">
      <c r="H23" s="22" t="s">
        <v>65</v>
      </c>
      <c r="I23">
        <v>15.9</v>
      </c>
      <c r="J23">
        <v>14.9</v>
      </c>
      <c r="K23">
        <v>15</v>
      </c>
      <c r="L23">
        <v>15.2</v>
      </c>
      <c r="M23">
        <v>14.5</v>
      </c>
      <c r="N23">
        <v>15.1</v>
      </c>
      <c r="O23">
        <f>I24/I23</f>
        <v>2.4150943396226414</v>
      </c>
      <c r="P23">
        <f>J24/J23</f>
        <v>2.4765100671140936</v>
      </c>
      <c r="Q23">
        <f t="shared" ref="Q23:T23" si="0">K24/K23</f>
        <v>2.3733333333333335</v>
      </c>
      <c r="R23">
        <f t="shared" si="0"/>
        <v>2.4539473684210527</v>
      </c>
      <c r="S23">
        <f t="shared" si="0"/>
        <v>2.4965517241379311</v>
      </c>
      <c r="T23" s="21">
        <f t="shared" si="0"/>
        <v>2.4304635761589406</v>
      </c>
    </row>
    <row r="24" spans="8:20">
      <c r="H24" s="22" t="s">
        <v>66</v>
      </c>
      <c r="I24">
        <v>38.4</v>
      </c>
      <c r="J24">
        <v>36.9</v>
      </c>
      <c r="K24">
        <v>35.6</v>
      </c>
      <c r="L24">
        <v>37.299999999999997</v>
      </c>
      <c r="M24">
        <v>36.200000000000003</v>
      </c>
      <c r="N24">
        <v>36.700000000000003</v>
      </c>
      <c r="T24" s="21"/>
    </row>
    <row r="25" spans="8:20">
      <c r="H25" s="22"/>
      <c r="T25" s="21"/>
    </row>
    <row r="26" spans="8:20">
      <c r="H26" s="22" t="s">
        <v>61</v>
      </c>
      <c r="I26">
        <v>7.42</v>
      </c>
      <c r="J26">
        <v>7.16</v>
      </c>
      <c r="K26">
        <v>6.86</v>
      </c>
      <c r="L26">
        <v>7.35</v>
      </c>
      <c r="M26">
        <v>7.66</v>
      </c>
      <c r="N26">
        <v>7.31</v>
      </c>
      <c r="O26">
        <f>I27/I26</f>
        <v>2.5336927223719679</v>
      </c>
      <c r="P26">
        <f t="shared" ref="P26:T26" si="1">J27/J26</f>
        <v>2.6675977653631286</v>
      </c>
      <c r="Q26">
        <f t="shared" si="1"/>
        <v>2.944606413994169</v>
      </c>
      <c r="R26">
        <f t="shared" si="1"/>
        <v>2.5714285714285712</v>
      </c>
      <c r="S26">
        <f t="shared" si="1"/>
        <v>2.4281984334203655</v>
      </c>
      <c r="T26" s="21">
        <f t="shared" si="1"/>
        <v>2.558139534883721</v>
      </c>
    </row>
    <row r="27" spans="8:20">
      <c r="H27" s="22" t="s">
        <v>67</v>
      </c>
      <c r="I27">
        <v>18.8</v>
      </c>
      <c r="J27">
        <v>19.100000000000001</v>
      </c>
      <c r="K27">
        <v>20.2</v>
      </c>
      <c r="L27">
        <v>18.899999999999999</v>
      </c>
      <c r="M27">
        <v>18.600000000000001</v>
      </c>
      <c r="N27">
        <v>18.7</v>
      </c>
      <c r="T27" s="21"/>
    </row>
    <row r="28" spans="8:20">
      <c r="H28" s="22"/>
      <c r="T28" s="21"/>
    </row>
    <row r="29" spans="8:20">
      <c r="H29" s="22" t="s">
        <v>62</v>
      </c>
      <c r="I29">
        <v>6.6</v>
      </c>
      <c r="J29">
        <v>6.76</v>
      </c>
      <c r="K29">
        <v>6.95</v>
      </c>
      <c r="L29">
        <v>6.88</v>
      </c>
      <c r="M29">
        <v>6.1</v>
      </c>
      <c r="N29">
        <v>7.07</v>
      </c>
      <c r="O29">
        <f>I30/I29</f>
        <v>3.0909090909090908</v>
      </c>
      <c r="P29">
        <f t="shared" ref="P29:T29" si="2">J30/J29</f>
        <v>3.1065088757396451</v>
      </c>
      <c r="Q29">
        <f t="shared" si="2"/>
        <v>2.8776978417266186</v>
      </c>
      <c r="R29">
        <f t="shared" si="2"/>
        <v>2.7616279069767442</v>
      </c>
      <c r="S29">
        <f t="shared" si="2"/>
        <v>3.2295081967213117</v>
      </c>
      <c r="T29" s="21">
        <f t="shared" si="2"/>
        <v>2.5884016973125883</v>
      </c>
    </row>
    <row r="30" spans="8:20" ht="16" thickBot="1">
      <c r="H30" s="20" t="s">
        <v>68</v>
      </c>
      <c r="I30" s="19">
        <v>20.399999999999999</v>
      </c>
      <c r="J30" s="19">
        <v>21</v>
      </c>
      <c r="K30" s="19">
        <v>20</v>
      </c>
      <c r="L30" s="19">
        <v>19</v>
      </c>
      <c r="M30" s="19">
        <v>19.7</v>
      </c>
      <c r="N30" s="19">
        <v>18.3</v>
      </c>
      <c r="O30" s="19"/>
      <c r="P30" s="19"/>
      <c r="Q30" s="19"/>
      <c r="R30" s="19"/>
      <c r="S30" s="19"/>
      <c r="T30" s="11"/>
    </row>
  </sheetData>
  <mergeCells count="4">
    <mergeCell ref="O22:T22"/>
    <mergeCell ref="H12:H14"/>
    <mergeCell ref="H17:H19"/>
    <mergeCell ref="I22:N2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2</vt:lpstr>
      <vt:lpstr>Fig. 3</vt:lpstr>
      <vt:lpstr>Fig. 5</vt:lpstr>
      <vt:lpstr>Extended Data Fig.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2024-04-06T13:53:51Z</dcterms:modified>
</cp:coreProperties>
</file>