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chowdhry/Desktop/Paper with pm/Final Review Jun10/"/>
    </mc:Choice>
  </mc:AlternateContent>
  <xr:revisionPtr revIDLastSave="0" documentId="8_{4D2593E7-4A74-7641-BBEA-CF666B6B5427}" xr6:coauthVersionLast="47" xr6:coauthVersionMax="47" xr10:uidLastSave="{00000000-0000-0000-0000-000000000000}"/>
  <bookViews>
    <workbookView xWindow="40640" yWindow="900" windowWidth="28040" windowHeight="17440" firstSheet="1" activeTab="9" xr2:uid="{DAEF1B7E-F039-C54E-871C-F42DDEB3C06D}"/>
  </bookViews>
  <sheets>
    <sheet name="Fig. 4c" sheetId="3" r:id="rId1"/>
    <sheet name="Fig. 4g" sheetId="4" r:id="rId2"/>
    <sheet name="Ext Fig. 10d" sheetId="5" r:id="rId3"/>
    <sheet name="Source data Fig4B" sheetId="6" r:id="rId4"/>
    <sheet name="Source data Fig4D" sheetId="7" r:id="rId5"/>
    <sheet name="Source data Fig4E" sheetId="8" r:id="rId6"/>
    <sheet name="Source data Fig4F" sheetId="9" r:id="rId7"/>
    <sheet name="Source data Ext Fig 9" sheetId="10" r:id="rId8"/>
    <sheet name="Source data Ext Fig 10b" sheetId="11" r:id="rId9"/>
    <sheet name="Source data Ext Fig 10c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0" l="1"/>
  <c r="H8" i="10"/>
  <c r="I8" i="10" s="1"/>
  <c r="O8" i="10"/>
  <c r="P8" i="10"/>
  <c r="Q8" i="10" s="1"/>
  <c r="G9" i="10"/>
  <c r="H9" i="10"/>
  <c r="I9" i="10" s="1"/>
  <c r="O9" i="10"/>
  <c r="P9" i="10"/>
  <c r="Q9" i="10" s="1"/>
  <c r="G10" i="10"/>
  <c r="I10" i="10" s="1"/>
  <c r="H10" i="10"/>
  <c r="O10" i="10"/>
  <c r="P10" i="10"/>
  <c r="Q10" i="10" s="1"/>
  <c r="G11" i="10"/>
  <c r="H11" i="10"/>
  <c r="I11" i="10"/>
  <c r="O11" i="10"/>
  <c r="P11" i="10"/>
  <c r="Q11" i="10" s="1"/>
  <c r="G12" i="10"/>
  <c r="H12" i="10"/>
  <c r="I12" i="10"/>
  <c r="O12" i="10"/>
  <c r="P12" i="10"/>
  <c r="Q12" i="10"/>
  <c r="G13" i="10"/>
  <c r="H13" i="10"/>
  <c r="I13" i="10" s="1"/>
  <c r="O13" i="10"/>
  <c r="P13" i="10"/>
  <c r="Q13" i="10"/>
  <c r="G14" i="10"/>
</calcChain>
</file>

<file path=xl/sharedStrings.xml><?xml version="1.0" encoding="utf-8"?>
<sst xmlns="http://schemas.openxmlformats.org/spreadsheetml/2006/main" count="59" uniqueCount="37">
  <si>
    <t>Uncropped and unprocessed western blot images</t>
  </si>
  <si>
    <t>Colo320 ecDNA+</t>
  </si>
  <si>
    <t>Colo320 ecDNA-</t>
  </si>
  <si>
    <t>HSR_COLO320</t>
  </si>
  <si>
    <t>DM_COLO320</t>
  </si>
  <si>
    <t>BBI-2779 30mpk PO Q2D + Infi 15 mpk PO QD</t>
  </si>
  <si>
    <t>BBI-2779 30mpk PO Q2D</t>
  </si>
  <si>
    <t>Infigratinib 15 mg/kg PO QD</t>
  </si>
  <si>
    <t>Vehicle</t>
  </si>
  <si>
    <t>Day of study</t>
  </si>
  <si>
    <t>BBI-2779 + 
infigratinib</t>
  </si>
  <si>
    <r>
      <t>BBI-2779 30 mg kg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 xml:space="preserve"> PO Q2D</t>
    </r>
  </si>
  <si>
    <r>
      <t>infigratinib 15 mg kg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 xml:space="preserve"> PO QD</t>
    </r>
  </si>
  <si>
    <t>NA</t>
  </si>
  <si>
    <t>BLOQ</t>
  </si>
  <si>
    <t>CV%</t>
  </si>
  <si>
    <t>SD</t>
  </si>
  <si>
    <t>Mean</t>
  </si>
  <si>
    <t>Mouset#6</t>
  </si>
  <si>
    <t>Mouset#5</t>
  </si>
  <si>
    <t>Mouset#4</t>
  </si>
  <si>
    <t>Mouse#3</t>
  </si>
  <si>
    <t>Mouse#2</t>
  </si>
  <si>
    <t>Mouse#1</t>
  </si>
  <si>
    <t>Calculated Concentration (ng/mL)</t>
  </si>
  <si>
    <t>Time (hr)</t>
  </si>
  <si>
    <t>PO 30 mg/kg</t>
  </si>
  <si>
    <t>IV 2 mg/kg</t>
  </si>
  <si>
    <t>BLOQ = below LLOQ, LLOQ = 1 ng/mL</t>
  </si>
  <si>
    <t>Plasma Exposure:</t>
  </si>
  <si>
    <t>infi-intermed 8 wk</t>
  </si>
  <si>
    <t>Control</t>
  </si>
  <si>
    <t>nM infigratinib</t>
  </si>
  <si>
    <t>FGFR2 CN</t>
  </si>
  <si>
    <t>8.0</t>
  </si>
  <si>
    <t>0</t>
  </si>
  <si>
    <t>weeks of infigratinib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</si>
</sst>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_ "/>
    <numFmt numFmtId="166" formatCode="0.000_ "/>
    <numFmt numFmtId="167" formatCode="0.00_ "/>
    <numFmt numFmtId="168" formatCode="0.0_ "/>
    <numFmt numFmtId="169" formatCode="0.0000_ "/>
  </numFmts>
  <fonts count="13"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name val="Times New Roman"/>
      <family val="1"/>
    </font>
    <font>
      <sz val="10"/>
      <color rgb="FF000000"/>
      <name val="Arial"/>
      <family val="2"/>
    </font>
    <font>
      <sz val="12"/>
      <name val="宋体"/>
      <charset val="134"/>
    </font>
    <font>
      <sz val="11"/>
      <color theme="1"/>
      <name val="Calibri"/>
      <family val="2"/>
    </font>
    <font>
      <sz val="10"/>
      <color rgb="FF000000"/>
      <name val="Times New Roman"/>
      <family val="1"/>
    </font>
    <font>
      <b/>
      <sz val="10"/>
      <name val="Times New Roman"/>
      <family val="1"/>
      <charset val="134"/>
    </font>
    <font>
      <b/>
      <sz val="10"/>
      <name val="Times New Roman"/>
      <family val="1"/>
    </font>
    <font>
      <b/>
      <sz val="11"/>
      <name val="Georgia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6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top"/>
    </xf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5" xfId="2" applyFont="1" applyBorder="1" applyAlignment="1">
      <alignment vertical="center"/>
    </xf>
    <xf numFmtId="2" fontId="4" fillId="0" borderId="0" xfId="3" applyNumberFormat="1" applyFont="1" applyAlignment="1">
      <alignment horizontal="center" vertical="center"/>
    </xf>
    <xf numFmtId="0" fontId="5" fillId="0" borderId="0" xfId="4" applyFont="1">
      <alignment vertical="center"/>
    </xf>
    <xf numFmtId="0" fontId="4" fillId="0" borderId="0" xfId="2" applyFont="1" applyAlignment="1">
      <alignment vertical="center"/>
    </xf>
    <xf numFmtId="1" fontId="4" fillId="0" borderId="1" xfId="3" applyNumberFormat="1" applyFont="1" applyBorder="1" applyAlignment="1">
      <alignment horizontal="center" vertical="center"/>
    </xf>
    <xf numFmtId="2" fontId="8" fillId="0" borderId="1" xfId="4" applyNumberFormat="1" applyFont="1" applyBorder="1" applyAlignment="1">
      <alignment horizontal="center" vertical="center"/>
    </xf>
    <xf numFmtId="164" fontId="8" fillId="0" borderId="1" xfId="4" applyNumberFormat="1" applyFont="1" applyBorder="1" applyAlignment="1">
      <alignment horizontal="center" vertical="center"/>
    </xf>
    <xf numFmtId="165" fontId="4" fillId="0" borderId="1" xfId="4" applyNumberFormat="1" applyFont="1" applyBorder="1" applyAlignment="1">
      <alignment horizontal="center" vertical="center"/>
    </xf>
    <xf numFmtId="0" fontId="5" fillId="0" borderId="6" xfId="4" applyFont="1" applyBorder="1">
      <alignment vertical="center"/>
    </xf>
    <xf numFmtId="166" fontId="4" fillId="0" borderId="1" xfId="3" applyNumberFormat="1" applyFont="1" applyBorder="1" applyAlignment="1">
      <alignment horizontal="center" vertical="center"/>
    </xf>
    <xf numFmtId="164" fontId="4" fillId="0" borderId="1" xfId="3" applyNumberFormat="1" applyFont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67" fontId="4" fillId="0" borderId="1" xfId="3" applyNumberFormat="1" applyFont="1" applyBorder="1" applyAlignment="1">
      <alignment horizontal="center" vertical="center"/>
    </xf>
    <xf numFmtId="1" fontId="8" fillId="0" borderId="1" xfId="4" applyNumberFormat="1" applyFont="1" applyBorder="1" applyAlignment="1">
      <alignment horizontal="center" vertical="center"/>
    </xf>
    <xf numFmtId="1" fontId="4" fillId="0" borderId="1" xfId="4" applyNumberFormat="1" applyFont="1" applyBorder="1" applyAlignment="1">
      <alignment horizontal="center" vertical="center"/>
    </xf>
    <xf numFmtId="168" fontId="4" fillId="0" borderId="1" xfId="3" applyNumberFormat="1" applyFont="1" applyBorder="1" applyAlignment="1">
      <alignment horizontal="center" vertical="center"/>
    </xf>
    <xf numFmtId="164" fontId="4" fillId="0" borderId="1" xfId="4" applyNumberFormat="1" applyFont="1" applyBorder="1" applyAlignment="1">
      <alignment horizontal="center" vertical="center"/>
    </xf>
    <xf numFmtId="168" fontId="4" fillId="0" borderId="1" xfId="4" applyNumberFormat="1" applyFont="1" applyBorder="1" applyAlignment="1">
      <alignment horizontal="center" vertical="center"/>
    </xf>
    <xf numFmtId="165" fontId="4" fillId="0" borderId="1" xfId="3" applyNumberFormat="1" applyFont="1" applyBorder="1" applyAlignment="1">
      <alignment horizontal="center" vertical="center"/>
    </xf>
    <xf numFmtId="167" fontId="4" fillId="0" borderId="1" xfId="4" applyNumberFormat="1" applyFont="1" applyBorder="1" applyAlignment="1">
      <alignment horizontal="center" vertical="center"/>
    </xf>
    <xf numFmtId="169" fontId="4" fillId="0" borderId="1" xfId="4" applyNumberFormat="1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1" fontId="9" fillId="0" borderId="1" xfId="5" quotePrefix="1" applyNumberFormat="1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11" fillId="3" borderId="8" xfId="6" applyFont="1" applyFill="1" applyBorder="1" applyAlignment="1">
      <alignment vertical="center"/>
    </xf>
    <xf numFmtId="0" fontId="12" fillId="3" borderId="9" xfId="6" applyFont="1" applyFill="1" applyBorder="1" applyAlignment="1">
      <alignment vertical="center"/>
    </xf>
  </cellXfs>
  <cellStyles count="7">
    <cellStyle name="Normal" xfId="0" builtinId="0"/>
    <cellStyle name="Normal 10 2" xfId="4" xr:uid="{CF31FEF4-F54D-CF4F-9EC5-39355B032974}"/>
    <cellStyle name="Normal 2 2 2" xfId="6" xr:uid="{2D9A028B-F53B-4F44-9969-8A6E08FDE1D3}"/>
    <cellStyle name="常规_071208 Ferring_201666 and 992026_result 2" xfId="5" xr:uid="{0FD5DAB8-29F4-1A41-937B-69D7042BB53A}"/>
    <cellStyle name="常规_080925 JNJ-41462304 rat PK retest 3 2" xfId="3" xr:uid="{11ADCF95-228A-BE4D-A6A8-B3D5E8F5015A}"/>
    <cellStyle name="常规_BioDuro rat PK Template 090515 2" xfId="1" xr:uid="{0F84306B-089E-9740-9103-0A576FE4A2DD}"/>
    <cellStyle name="常规_BioDuro rat PK Template 090515 2 2" xfId="2" xr:uid="{7A34AA6F-0913-7349-B0B6-060A2FDDD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2</xdr:row>
      <xdr:rowOff>101600</xdr:rowOff>
    </xdr:from>
    <xdr:to>
      <xdr:col>5</xdr:col>
      <xdr:colOff>698500</xdr:colOff>
      <xdr:row>19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BBBB5A-B60E-469B-C725-FADFB08C2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508000"/>
          <a:ext cx="4584700" cy="341630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</xdr:row>
      <xdr:rowOff>177800</xdr:rowOff>
    </xdr:from>
    <xdr:to>
      <xdr:col>12</xdr:col>
      <xdr:colOff>584200</xdr:colOff>
      <xdr:row>19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6CFD0F-CF3B-F90C-B8AB-8E89D8F14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65700" y="381000"/>
          <a:ext cx="5524500" cy="3517900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215900</xdr:colOff>
      <xdr:row>20</xdr:row>
      <xdr:rowOff>165100</xdr:rowOff>
    </xdr:from>
    <xdr:to>
      <xdr:col>6</xdr:col>
      <xdr:colOff>482600</xdr:colOff>
      <xdr:row>37</xdr:row>
      <xdr:rowOff>165100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6652B6B-32E0-8D75-5AB3-4EE8970B6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5900" y="4229100"/>
          <a:ext cx="5219700" cy="3454400"/>
        </a:xfrm>
        <a:prstGeom prst="rect">
          <a:avLst/>
        </a:prstGeom>
      </xdr:spPr>
    </xdr:pic>
    <xdr:clientData/>
  </xdr:twoCellAnchor>
  <xdr:twoCellAnchor editAs="oneCell">
    <xdr:from>
      <xdr:col>6</xdr:col>
      <xdr:colOff>723900</xdr:colOff>
      <xdr:row>19</xdr:row>
      <xdr:rowOff>177800</xdr:rowOff>
    </xdr:from>
    <xdr:to>
      <xdr:col>13</xdr:col>
      <xdr:colOff>88900</xdr:colOff>
      <xdr:row>36</xdr:row>
      <xdr:rowOff>139700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CA7BC91-6043-B1F7-7FDB-CD937DDDA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76900" y="4038600"/>
          <a:ext cx="5143500" cy="3416300"/>
        </a:xfrm>
        <a:prstGeom prst="rect">
          <a:avLst/>
        </a:prstGeom>
      </xdr:spPr>
    </xdr:pic>
    <xdr:clientData/>
  </xdr:twoCellAnchor>
  <xdr:twoCellAnchor editAs="oneCell">
    <xdr:from>
      <xdr:col>13</xdr:col>
      <xdr:colOff>177800</xdr:colOff>
      <xdr:row>1</xdr:row>
      <xdr:rowOff>139700</xdr:rowOff>
    </xdr:from>
    <xdr:to>
      <xdr:col>18</xdr:col>
      <xdr:colOff>622300</xdr:colOff>
      <xdr:row>18</xdr:row>
      <xdr:rowOff>190500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8A1927B-A4C2-F8D0-3857-BA2F790FF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09300" y="342900"/>
          <a:ext cx="4572000" cy="3505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1</xdr:row>
      <xdr:rowOff>76200</xdr:rowOff>
    </xdr:from>
    <xdr:to>
      <xdr:col>9</xdr:col>
      <xdr:colOff>431800</xdr:colOff>
      <xdr:row>30</xdr:row>
      <xdr:rowOff>38420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0ADCB7-0425-387D-47AB-0320A5339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279400"/>
          <a:ext cx="7772400" cy="5855020"/>
        </a:xfrm>
        <a:prstGeom prst="rect">
          <a:avLst/>
        </a:prstGeom>
      </xdr:spPr>
    </xdr:pic>
    <xdr:clientData/>
  </xdr:twoCellAnchor>
  <xdr:twoCellAnchor editAs="oneCell">
    <xdr:from>
      <xdr:col>9</xdr:col>
      <xdr:colOff>431800</xdr:colOff>
      <xdr:row>1</xdr:row>
      <xdr:rowOff>88900</xdr:rowOff>
    </xdr:from>
    <xdr:to>
      <xdr:col>18</xdr:col>
      <xdr:colOff>774700</xdr:colOff>
      <xdr:row>30</xdr:row>
      <xdr:rowOff>51120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D05EB2-9CB6-AD96-6F47-F600BCAEF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1300" y="292100"/>
          <a:ext cx="7772400" cy="585502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30</xdr:row>
      <xdr:rowOff>165100</xdr:rowOff>
    </xdr:from>
    <xdr:to>
      <xdr:col>9</xdr:col>
      <xdr:colOff>419100</xdr:colOff>
      <xdr:row>59</xdr:row>
      <xdr:rowOff>127320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71E5C07-B773-EB7C-C9A1-10F694B16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6261100"/>
          <a:ext cx="7772400" cy="5855020"/>
        </a:xfrm>
        <a:prstGeom prst="rect">
          <a:avLst/>
        </a:prstGeom>
      </xdr:spPr>
    </xdr:pic>
    <xdr:clientData/>
  </xdr:twoCellAnchor>
  <xdr:twoCellAnchor editAs="oneCell">
    <xdr:from>
      <xdr:col>9</xdr:col>
      <xdr:colOff>292100</xdr:colOff>
      <xdr:row>29</xdr:row>
      <xdr:rowOff>177800</xdr:rowOff>
    </xdr:from>
    <xdr:to>
      <xdr:col>18</xdr:col>
      <xdr:colOff>635000</xdr:colOff>
      <xdr:row>58</xdr:row>
      <xdr:rowOff>140020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4D0B35-7D96-4100-162C-3D9887C1F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21600" y="6070600"/>
          <a:ext cx="7772400" cy="58550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190500</xdr:rowOff>
    </xdr:from>
    <xdr:to>
      <xdr:col>9</xdr:col>
      <xdr:colOff>342900</xdr:colOff>
      <xdr:row>88</xdr:row>
      <xdr:rowOff>152720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B6C1A49-0A0E-089F-A99F-93697F41B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2179300"/>
          <a:ext cx="7772400" cy="5855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2</xdr:row>
      <xdr:rowOff>177800</xdr:rowOff>
    </xdr:from>
    <xdr:to>
      <xdr:col>8</xdr:col>
      <xdr:colOff>800100</xdr:colOff>
      <xdr:row>14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032932-ABB7-091B-AF75-8A1573F19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" y="584200"/>
          <a:ext cx="7239000" cy="2286000"/>
        </a:xfrm>
        <a:prstGeom prst="rect">
          <a:avLst/>
        </a:prstGeom>
      </xdr:spPr>
    </xdr:pic>
    <xdr:clientData/>
  </xdr:twoCellAnchor>
  <xdr:twoCellAnchor editAs="oneCell">
    <xdr:from>
      <xdr:col>9</xdr:col>
      <xdr:colOff>241300</xdr:colOff>
      <xdr:row>3</xdr:row>
      <xdr:rowOff>25400</xdr:rowOff>
    </xdr:from>
    <xdr:to>
      <xdr:col>17</xdr:col>
      <xdr:colOff>495300</xdr:colOff>
      <xdr:row>14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14416E-48D0-3A88-706F-EC1847477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70800" y="635000"/>
          <a:ext cx="6858000" cy="223520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16</xdr:row>
      <xdr:rowOff>0</xdr:rowOff>
    </xdr:from>
    <xdr:to>
      <xdr:col>6</xdr:col>
      <xdr:colOff>38100</xdr:colOff>
      <xdr:row>27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1F9F1AA-1283-4507-4C4B-7D5AE2B9D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3700" y="3251200"/>
          <a:ext cx="4597400" cy="237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6202-B4D8-A746-B782-2CADEE546497}">
  <dimension ref="A1"/>
  <sheetViews>
    <sheetView topLeftCell="A11" workbookViewId="0">
      <selection activeCell="G45" sqref="G45"/>
    </sheetView>
  </sheetViews>
  <sheetFormatPr baseColWidth="10" defaultRowHeight="16"/>
  <sheetData>
    <row r="1" spans="1:1">
      <c r="A1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566C1-861C-FC49-B82B-70575F66EA9F}">
  <dimension ref="B3:D4"/>
  <sheetViews>
    <sheetView tabSelected="1" workbookViewId="0">
      <selection activeCell="J14" sqref="J14"/>
    </sheetView>
  </sheetViews>
  <sheetFormatPr baseColWidth="10" defaultRowHeight="16"/>
  <cols>
    <col min="2" max="2" width="16.5" bestFit="1" customWidth="1"/>
    <col min="3" max="3" width="9.1640625" bestFit="1" customWidth="1"/>
    <col min="4" max="4" width="8.1640625" bestFit="1" customWidth="1"/>
  </cols>
  <sheetData>
    <row r="3" spans="2:4">
      <c r="B3" s="3" t="s">
        <v>36</v>
      </c>
      <c r="C3" s="3" t="s">
        <v>35</v>
      </c>
      <c r="D3" s="3" t="s">
        <v>34</v>
      </c>
    </row>
    <row r="4" spans="2:4">
      <c r="B4" s="1" t="s">
        <v>33</v>
      </c>
      <c r="C4" s="1">
        <v>83.852710000000002</v>
      </c>
      <c r="D4" s="1">
        <v>332.12299999999999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176A9-284D-7346-9F15-DE4ED197C768}">
  <dimension ref="A1"/>
  <sheetViews>
    <sheetView topLeftCell="A42" workbookViewId="0">
      <selection activeCell="A2" sqref="A2"/>
    </sheetView>
  </sheetViews>
  <sheetFormatPr baseColWidth="10" defaultRowHeight="16"/>
  <sheetData>
    <row r="1" spans="1:1">
      <c r="A1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F6FA3-8087-5445-AB09-AD79F3D2E745}">
  <dimension ref="A1"/>
  <sheetViews>
    <sheetView workbookViewId="0">
      <selection activeCell="J27" sqref="J27"/>
    </sheetView>
  </sheetViews>
  <sheetFormatPr baseColWidth="10" defaultRowHeight="16"/>
  <sheetData>
    <row r="1" spans="1:1">
      <c r="A1" t="s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DA79-478A-5947-BFD5-8D2152BA738D}">
  <dimension ref="B2:H8"/>
  <sheetViews>
    <sheetView workbookViewId="0">
      <selection activeCell="B2" sqref="B2:H8"/>
    </sheetView>
  </sheetViews>
  <sheetFormatPr baseColWidth="10" defaultRowHeight="16"/>
  <sheetData>
    <row r="2" spans="2:8">
      <c r="B2" s="3"/>
      <c r="C2" s="2" t="s">
        <v>2</v>
      </c>
      <c r="D2" s="2"/>
      <c r="E2" s="2"/>
      <c r="F2" s="2" t="s">
        <v>1</v>
      </c>
      <c r="G2" s="2"/>
      <c r="H2" s="2"/>
    </row>
    <row r="3" spans="2:8">
      <c r="B3" s="1">
        <v>0</v>
      </c>
      <c r="C3" s="1">
        <v>0.54</v>
      </c>
      <c r="D3" s="1">
        <v>0.48</v>
      </c>
      <c r="E3" s="1">
        <v>0.48</v>
      </c>
      <c r="F3" s="1">
        <v>0.94</v>
      </c>
      <c r="G3" s="1">
        <v>0.97</v>
      </c>
      <c r="H3" s="1">
        <v>1.1200000000000001</v>
      </c>
    </row>
    <row r="4" spans="2:8">
      <c r="B4" s="1">
        <v>14</v>
      </c>
      <c r="C4" s="1">
        <v>7.2</v>
      </c>
      <c r="D4" s="1">
        <v>9.1199999999999992</v>
      </c>
      <c r="E4" s="1">
        <v>8.1999999999999993</v>
      </c>
      <c r="F4" s="1">
        <v>39.549999999999997</v>
      </c>
      <c r="G4" s="1">
        <v>40.18</v>
      </c>
      <c r="H4" s="1">
        <v>32.99</v>
      </c>
    </row>
    <row r="5" spans="2:8">
      <c r="B5" s="1">
        <v>41</v>
      </c>
      <c r="C5" s="1">
        <v>22.23</v>
      </c>
      <c r="D5" s="1">
        <v>25.16</v>
      </c>
      <c r="E5" s="1">
        <v>20.57</v>
      </c>
      <c r="F5" s="1">
        <v>57.83</v>
      </c>
      <c r="G5" s="1">
        <v>55.89</v>
      </c>
      <c r="H5" s="1">
        <v>48.21</v>
      </c>
    </row>
    <row r="6" spans="2:8">
      <c r="B6" s="1">
        <v>123</v>
      </c>
      <c r="C6" s="1">
        <v>34.950000000000003</v>
      </c>
      <c r="D6" s="1">
        <v>33.9</v>
      </c>
      <c r="E6" s="1">
        <v>32.25</v>
      </c>
      <c r="F6" s="1">
        <v>65.2</v>
      </c>
      <c r="G6" s="1">
        <v>62.02</v>
      </c>
      <c r="H6" s="1">
        <v>60.75</v>
      </c>
    </row>
    <row r="7" spans="2:8">
      <c r="B7" s="1">
        <v>370</v>
      </c>
      <c r="C7" s="1">
        <v>40.79</v>
      </c>
      <c r="D7" s="1">
        <v>37.03</v>
      </c>
      <c r="E7" s="1">
        <v>36.159999999999997</v>
      </c>
      <c r="F7" s="1">
        <v>64.83</v>
      </c>
      <c r="G7" s="1">
        <v>63.65</v>
      </c>
      <c r="H7" s="1">
        <v>61.46</v>
      </c>
    </row>
    <row r="8" spans="2:8">
      <c r="B8" s="1">
        <v>1111</v>
      </c>
      <c r="C8" s="1">
        <v>41.56</v>
      </c>
      <c r="D8" s="1">
        <v>43.22</v>
      </c>
      <c r="E8" s="1">
        <v>40.97</v>
      </c>
      <c r="F8" s="1">
        <v>64.7</v>
      </c>
      <c r="G8" s="1">
        <v>64.040000000000006</v>
      </c>
      <c r="H8" s="1">
        <v>66.45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EE3F-F2F8-4648-8861-4CB8D4FE7066}">
  <dimension ref="B2:H11"/>
  <sheetViews>
    <sheetView workbookViewId="0">
      <selection activeCell="F19" sqref="F19"/>
    </sheetView>
  </sheetViews>
  <sheetFormatPr baseColWidth="10" defaultRowHeight="16"/>
  <sheetData>
    <row r="2" spans="2:8">
      <c r="B2" s="3"/>
      <c r="C2" s="2" t="s">
        <v>4</v>
      </c>
      <c r="D2" s="2"/>
      <c r="E2" s="2"/>
      <c r="F2" s="2" t="s">
        <v>3</v>
      </c>
      <c r="G2" s="2"/>
      <c r="H2" s="2"/>
    </row>
    <row r="3" spans="2:8">
      <c r="B3" s="1">
        <v>3.1600000000000002E-5</v>
      </c>
      <c r="C3" s="1">
        <v>3918825</v>
      </c>
      <c r="D3" s="1">
        <v>3932200</v>
      </c>
      <c r="E3" s="1">
        <v>3942510</v>
      </c>
      <c r="F3" s="1">
        <v>4447055</v>
      </c>
      <c r="G3" s="1">
        <v>3866690</v>
      </c>
      <c r="H3" s="1">
        <v>3864730</v>
      </c>
    </row>
    <row r="4" spans="2:8">
      <c r="B4" s="1">
        <v>3.1599999999999998E-4</v>
      </c>
      <c r="C4" s="1">
        <v>4001625</v>
      </c>
      <c r="D4" s="1">
        <v>3967635</v>
      </c>
      <c r="E4" s="1">
        <v>3915720</v>
      </c>
      <c r="F4" s="1">
        <v>3905375</v>
      </c>
      <c r="G4" s="1">
        <v>3847275</v>
      </c>
      <c r="H4" s="1">
        <v>3866920</v>
      </c>
    </row>
    <row r="5" spans="2:8">
      <c r="B5" s="1">
        <v>1E-3</v>
      </c>
      <c r="C5" s="1">
        <v>3877420</v>
      </c>
      <c r="D5" s="1">
        <v>3878990</v>
      </c>
      <c r="E5" s="1">
        <v>3918245</v>
      </c>
      <c r="F5" s="1">
        <v>3925520</v>
      </c>
      <c r="G5" s="1">
        <v>3777085</v>
      </c>
      <c r="H5" s="1">
        <v>3823900</v>
      </c>
    </row>
    <row r="6" spans="2:8">
      <c r="B6" s="1">
        <v>3.1619999999999999E-3</v>
      </c>
      <c r="C6" s="1">
        <v>3742890</v>
      </c>
      <c r="D6" s="1">
        <v>3732215</v>
      </c>
      <c r="E6" s="1">
        <v>3573515</v>
      </c>
      <c r="F6" s="1">
        <v>3895145</v>
      </c>
      <c r="G6" s="1">
        <v>3998085</v>
      </c>
      <c r="H6" s="1">
        <v>4049735</v>
      </c>
    </row>
    <row r="7" spans="2:8">
      <c r="B7" s="1">
        <v>0.01</v>
      </c>
      <c r="C7" s="1">
        <v>881235</v>
      </c>
      <c r="D7" s="1">
        <v>1107860</v>
      </c>
      <c r="E7" s="1">
        <v>828935</v>
      </c>
      <c r="F7" s="1">
        <v>4014485</v>
      </c>
      <c r="G7" s="1">
        <v>3997580</v>
      </c>
      <c r="H7" s="1">
        <v>3805475</v>
      </c>
    </row>
    <row r="8" spans="2:8">
      <c r="B8" s="1">
        <v>3.1622999999999998E-2</v>
      </c>
      <c r="C8" s="1">
        <v>353040</v>
      </c>
      <c r="D8" s="1">
        <v>336345</v>
      </c>
      <c r="E8" s="1">
        <v>375160</v>
      </c>
      <c r="F8" s="1">
        <v>3455490</v>
      </c>
      <c r="G8" s="1">
        <v>3480070</v>
      </c>
      <c r="H8" s="1">
        <v>3371685</v>
      </c>
    </row>
    <row r="9" spans="2:8">
      <c r="B9" s="1">
        <v>0.1</v>
      </c>
      <c r="C9" s="1">
        <v>289660</v>
      </c>
      <c r="D9" s="1">
        <v>301215</v>
      </c>
      <c r="E9" s="1">
        <v>280110</v>
      </c>
      <c r="F9" s="1">
        <v>2092415</v>
      </c>
      <c r="G9" s="1">
        <v>1836995</v>
      </c>
      <c r="H9" s="1">
        <v>1831245</v>
      </c>
    </row>
    <row r="10" spans="2:8">
      <c r="B10" s="1">
        <v>0.31622800000000001</v>
      </c>
      <c r="C10" s="1">
        <v>296330</v>
      </c>
      <c r="D10" s="1">
        <v>279205</v>
      </c>
      <c r="E10" s="1">
        <v>282105</v>
      </c>
      <c r="F10" s="1">
        <v>1161985</v>
      </c>
      <c r="G10" s="1">
        <v>1282425</v>
      </c>
      <c r="H10" s="1">
        <v>1258650</v>
      </c>
    </row>
    <row r="11" spans="2:8">
      <c r="B11" s="1">
        <v>1</v>
      </c>
      <c r="C11" s="1">
        <v>329460</v>
      </c>
      <c r="D11" s="1">
        <v>326860</v>
      </c>
      <c r="E11" s="1">
        <v>337820</v>
      </c>
      <c r="F11" s="1">
        <v>1456240</v>
      </c>
      <c r="G11" s="1">
        <v>1510925</v>
      </c>
      <c r="H11" s="1">
        <v>1380255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4DF8-B57D-384A-BE58-29892F2B1EEE}">
  <dimension ref="B2:AH13"/>
  <sheetViews>
    <sheetView workbookViewId="0">
      <selection activeCell="AK21" sqref="AK21"/>
    </sheetView>
  </sheetViews>
  <sheetFormatPr baseColWidth="10" defaultRowHeight="16"/>
  <sheetData>
    <row r="2" spans="2:34">
      <c r="B2" s="3" t="s">
        <v>9</v>
      </c>
      <c r="C2" s="2" t="s">
        <v>8</v>
      </c>
      <c r="D2" s="2"/>
      <c r="E2" s="2"/>
      <c r="F2" s="2"/>
      <c r="G2" s="2"/>
      <c r="H2" s="2"/>
      <c r="I2" s="2"/>
      <c r="J2" s="2"/>
      <c r="K2" s="2" t="s">
        <v>7</v>
      </c>
      <c r="L2" s="2"/>
      <c r="M2" s="2"/>
      <c r="N2" s="2"/>
      <c r="O2" s="2"/>
      <c r="P2" s="2"/>
      <c r="Q2" s="2"/>
      <c r="R2" s="2"/>
      <c r="S2" s="2" t="s">
        <v>6</v>
      </c>
      <c r="T2" s="2"/>
      <c r="U2" s="2"/>
      <c r="V2" s="2"/>
      <c r="W2" s="2"/>
      <c r="X2" s="2"/>
      <c r="Y2" s="2"/>
      <c r="Z2" s="2"/>
      <c r="AA2" s="2" t="s">
        <v>5</v>
      </c>
      <c r="AB2" s="2"/>
      <c r="AC2" s="2"/>
      <c r="AD2" s="2"/>
      <c r="AE2" s="2"/>
      <c r="AF2" s="2"/>
      <c r="AG2" s="2"/>
      <c r="AH2" s="2"/>
    </row>
    <row r="3" spans="2:34">
      <c r="B3" s="1">
        <v>1</v>
      </c>
      <c r="C3" s="1">
        <v>214.85</v>
      </c>
      <c r="D3" s="1">
        <v>274.77999999999997</v>
      </c>
      <c r="E3" s="1">
        <v>275.76</v>
      </c>
      <c r="F3" s="1">
        <v>406.38</v>
      </c>
      <c r="G3" s="1">
        <v>325.94</v>
      </c>
      <c r="H3" s="1">
        <v>324.31</v>
      </c>
      <c r="I3" s="1">
        <v>244.21</v>
      </c>
      <c r="J3" s="1">
        <v>240.24</v>
      </c>
      <c r="K3" s="1">
        <v>244.48</v>
      </c>
      <c r="L3" s="1">
        <v>275.77999999999997</v>
      </c>
      <c r="M3" s="1">
        <v>318.63</v>
      </c>
      <c r="N3" s="1">
        <v>234.6</v>
      </c>
      <c r="O3" s="1">
        <v>333.76</v>
      </c>
      <c r="P3" s="1">
        <v>272.35000000000002</v>
      </c>
      <c r="Q3" s="1">
        <v>399.19</v>
      </c>
      <c r="R3" s="1">
        <v>215.35</v>
      </c>
      <c r="S3" s="1">
        <v>308.51</v>
      </c>
      <c r="T3" s="1">
        <v>232.16</v>
      </c>
      <c r="U3" s="1">
        <v>337.25</v>
      </c>
      <c r="V3" s="1">
        <v>252.84</v>
      </c>
      <c r="W3" s="1">
        <v>277.41000000000003</v>
      </c>
      <c r="X3" s="1">
        <v>270.14</v>
      </c>
      <c r="Y3" s="1">
        <v>221.88</v>
      </c>
      <c r="Z3" s="1">
        <v>382.22</v>
      </c>
      <c r="AA3" s="1">
        <v>226.34</v>
      </c>
      <c r="AB3" s="1">
        <v>258.32</v>
      </c>
      <c r="AC3" s="1">
        <v>260.27999999999997</v>
      </c>
      <c r="AD3" s="1">
        <v>354.67</v>
      </c>
      <c r="AE3" s="1">
        <v>286.19</v>
      </c>
      <c r="AF3" s="1">
        <v>223.52</v>
      </c>
      <c r="AG3" s="1">
        <v>293.27</v>
      </c>
      <c r="AH3" s="1">
        <v>366.75</v>
      </c>
    </row>
    <row r="4" spans="2:34">
      <c r="B4" s="1">
        <v>5</v>
      </c>
      <c r="C4" s="1">
        <v>207.88</v>
      </c>
      <c r="D4" s="1">
        <v>240.73</v>
      </c>
      <c r="E4" s="1">
        <v>364.51</v>
      </c>
      <c r="F4" s="1">
        <v>489.71</v>
      </c>
      <c r="G4" s="1">
        <v>264.64</v>
      </c>
      <c r="H4" s="1">
        <v>325.63</v>
      </c>
      <c r="I4" s="1">
        <v>249.83</v>
      </c>
      <c r="J4" s="1">
        <v>218.3</v>
      </c>
      <c r="K4" s="1">
        <v>141.41999999999999</v>
      </c>
      <c r="L4" s="1">
        <v>207</v>
      </c>
      <c r="M4" s="1">
        <v>207.01</v>
      </c>
      <c r="N4" s="1">
        <v>194.06</v>
      </c>
      <c r="O4" s="1">
        <v>114.59</v>
      </c>
      <c r="P4" s="1">
        <v>223.51</v>
      </c>
      <c r="Q4" s="1">
        <v>272.2</v>
      </c>
      <c r="R4" s="1">
        <v>162.32</v>
      </c>
      <c r="S4" s="1">
        <v>314.20999999999998</v>
      </c>
      <c r="T4" s="1">
        <v>169.1</v>
      </c>
      <c r="U4" s="1">
        <v>355.2</v>
      </c>
      <c r="V4" s="1">
        <v>230.1</v>
      </c>
      <c r="W4" s="1">
        <v>242.59</v>
      </c>
      <c r="X4" s="1">
        <v>301.47000000000003</v>
      </c>
      <c r="Y4" s="1">
        <v>249.66</v>
      </c>
      <c r="Z4" s="1">
        <v>377.48</v>
      </c>
      <c r="AA4" s="1">
        <v>85.5</v>
      </c>
      <c r="AB4" s="1">
        <v>124.79</v>
      </c>
      <c r="AC4" s="1">
        <v>199.89</v>
      </c>
      <c r="AD4" s="1">
        <v>169.1</v>
      </c>
      <c r="AE4" s="1">
        <v>144.34</v>
      </c>
      <c r="AF4" s="1">
        <v>88.04</v>
      </c>
      <c r="AG4" s="1">
        <v>221.9</v>
      </c>
      <c r="AH4" s="1">
        <v>217.76</v>
      </c>
    </row>
    <row r="5" spans="2:34">
      <c r="B5" s="1">
        <v>8</v>
      </c>
      <c r="C5" s="1">
        <v>246.45</v>
      </c>
      <c r="D5" s="1">
        <v>313.75</v>
      </c>
      <c r="E5" s="1">
        <v>462.69</v>
      </c>
      <c r="F5" s="1">
        <v>702</v>
      </c>
      <c r="G5" s="1">
        <v>306.12</v>
      </c>
      <c r="H5" s="1">
        <v>315.72000000000003</v>
      </c>
      <c r="I5" s="1">
        <v>435.76</v>
      </c>
      <c r="J5" s="1">
        <v>219.06</v>
      </c>
      <c r="K5" s="1">
        <v>100.66</v>
      </c>
      <c r="L5" s="1">
        <v>138.07</v>
      </c>
      <c r="M5" s="1">
        <v>126.44</v>
      </c>
      <c r="N5" s="1">
        <v>146.81</v>
      </c>
      <c r="O5" s="1">
        <v>70.819999999999993</v>
      </c>
      <c r="P5" s="1">
        <v>180.25</v>
      </c>
      <c r="Q5" s="1">
        <v>231.85</v>
      </c>
      <c r="R5" s="1">
        <v>107.33</v>
      </c>
      <c r="S5" s="1">
        <v>328.32</v>
      </c>
      <c r="T5" s="1">
        <v>118.97</v>
      </c>
      <c r="U5" s="1">
        <v>339.48</v>
      </c>
      <c r="V5" s="1">
        <v>219.32</v>
      </c>
      <c r="W5" s="1">
        <v>179.71</v>
      </c>
      <c r="X5" s="1">
        <v>347.81</v>
      </c>
      <c r="Y5" s="1">
        <v>229.41</v>
      </c>
      <c r="Z5" s="1">
        <v>305.56</v>
      </c>
      <c r="AA5" s="1">
        <v>61.09</v>
      </c>
      <c r="AB5" s="1">
        <v>81.08</v>
      </c>
      <c r="AC5" s="1">
        <v>163.99</v>
      </c>
      <c r="AD5" s="1">
        <v>143.54</v>
      </c>
      <c r="AE5" s="1">
        <v>85.82</v>
      </c>
      <c r="AF5" s="1">
        <v>68.17</v>
      </c>
      <c r="AG5" s="1">
        <v>109.94</v>
      </c>
      <c r="AH5" s="1">
        <v>125.08</v>
      </c>
    </row>
    <row r="6" spans="2:34">
      <c r="B6" s="1">
        <v>11</v>
      </c>
      <c r="C6" s="1">
        <v>262.52</v>
      </c>
      <c r="D6" s="1">
        <v>420.39</v>
      </c>
      <c r="E6" s="1">
        <v>578.91</v>
      </c>
      <c r="F6" s="1">
        <v>863.12</v>
      </c>
      <c r="G6" s="1">
        <v>523.12</v>
      </c>
      <c r="H6" s="1">
        <v>360.47</v>
      </c>
      <c r="I6" s="1">
        <v>442.51</v>
      </c>
      <c r="J6" s="1">
        <v>345</v>
      </c>
      <c r="K6" s="1">
        <v>111.73</v>
      </c>
      <c r="L6" s="1">
        <v>156.25</v>
      </c>
      <c r="M6" s="1">
        <v>176.04</v>
      </c>
      <c r="N6" s="1">
        <v>166.7</v>
      </c>
      <c r="O6" s="1">
        <v>123.46</v>
      </c>
      <c r="P6" s="1">
        <v>218.18</v>
      </c>
      <c r="Q6" s="1">
        <v>282.27</v>
      </c>
      <c r="R6" s="1">
        <v>116.93</v>
      </c>
      <c r="S6" s="1">
        <v>331.08</v>
      </c>
      <c r="T6" s="1">
        <v>194.7</v>
      </c>
      <c r="U6" s="1">
        <v>403.05</v>
      </c>
      <c r="V6" s="1">
        <v>262.05</v>
      </c>
      <c r="W6" s="1">
        <v>189.74</v>
      </c>
      <c r="X6" s="1">
        <v>480.03</v>
      </c>
      <c r="Y6" s="1">
        <v>249.39</v>
      </c>
      <c r="Z6" s="1">
        <v>345.6</v>
      </c>
      <c r="AA6" s="1">
        <v>72.83</v>
      </c>
      <c r="AB6" s="1">
        <v>77.569999999999993</v>
      </c>
      <c r="AC6" s="1">
        <v>137.09</v>
      </c>
      <c r="AD6" s="1">
        <v>118.36</v>
      </c>
      <c r="AE6" s="1">
        <v>71.5</v>
      </c>
      <c r="AF6" s="1">
        <v>45.65</v>
      </c>
      <c r="AG6" s="1">
        <v>100.66</v>
      </c>
      <c r="AH6" s="1">
        <v>95.96</v>
      </c>
    </row>
    <row r="7" spans="2:34">
      <c r="B7" s="1">
        <v>13</v>
      </c>
      <c r="C7" s="1">
        <v>304.73</v>
      </c>
      <c r="D7" s="1">
        <v>435.62</v>
      </c>
      <c r="E7" s="1">
        <v>750.97</v>
      </c>
      <c r="F7" s="1">
        <v>1001.88</v>
      </c>
      <c r="G7" s="1">
        <v>544.5</v>
      </c>
      <c r="H7" s="1">
        <v>335.48</v>
      </c>
      <c r="I7" s="1">
        <v>418.25</v>
      </c>
      <c r="J7" s="1">
        <v>357.91</v>
      </c>
      <c r="K7" s="1">
        <v>124.21</v>
      </c>
      <c r="L7" s="1">
        <v>172.17</v>
      </c>
      <c r="M7" s="1">
        <v>176.87</v>
      </c>
      <c r="N7" s="1">
        <v>188.21</v>
      </c>
      <c r="O7" s="1">
        <v>133.63</v>
      </c>
      <c r="P7" s="1">
        <v>270.33</v>
      </c>
      <c r="Q7" s="1">
        <v>330.51</v>
      </c>
      <c r="R7" s="1">
        <v>108.35</v>
      </c>
      <c r="S7" s="1">
        <v>389.62</v>
      </c>
      <c r="T7" s="1">
        <v>195.83</v>
      </c>
      <c r="U7" s="1">
        <v>440.15</v>
      </c>
      <c r="V7" s="1">
        <v>262.95999999999998</v>
      </c>
      <c r="W7" s="1">
        <v>267.04000000000002</v>
      </c>
      <c r="X7" s="1">
        <v>540.54999999999995</v>
      </c>
      <c r="Y7" s="1">
        <v>309.31</v>
      </c>
      <c r="Z7" s="1">
        <v>473.85</v>
      </c>
      <c r="AA7" s="1">
        <v>51.81</v>
      </c>
      <c r="AB7" s="1">
        <v>100.59</v>
      </c>
      <c r="AC7" s="1">
        <v>147.58000000000001</v>
      </c>
      <c r="AD7" s="1">
        <v>89.46</v>
      </c>
      <c r="AE7" s="1">
        <v>62.27</v>
      </c>
      <c r="AF7" s="1">
        <v>59.98</v>
      </c>
      <c r="AG7" s="1">
        <v>103.96</v>
      </c>
      <c r="AH7" s="1">
        <v>103.63</v>
      </c>
    </row>
    <row r="8" spans="2:34">
      <c r="B8" s="1">
        <v>15</v>
      </c>
      <c r="C8" s="1">
        <v>359.06</v>
      </c>
      <c r="D8" s="1">
        <v>482.21</v>
      </c>
      <c r="E8" s="1">
        <v>869.22</v>
      </c>
      <c r="F8" s="1">
        <v>1007.53</v>
      </c>
      <c r="G8" s="1">
        <v>611.11</v>
      </c>
      <c r="H8" s="1">
        <v>518.89</v>
      </c>
      <c r="I8" s="1">
        <v>447.68</v>
      </c>
      <c r="J8" s="1">
        <v>361.99</v>
      </c>
      <c r="K8" s="1">
        <v>154.6</v>
      </c>
      <c r="L8" s="1">
        <v>126.09</v>
      </c>
      <c r="M8" s="1">
        <v>205.17</v>
      </c>
      <c r="N8" s="1">
        <v>263.36</v>
      </c>
      <c r="O8" s="1">
        <v>166</v>
      </c>
      <c r="P8" s="1">
        <v>337.92</v>
      </c>
      <c r="Q8" s="1">
        <v>367.94</v>
      </c>
      <c r="R8" s="1">
        <v>166.72</v>
      </c>
      <c r="S8" s="1">
        <v>436.36</v>
      </c>
      <c r="T8" s="1">
        <v>196.85</v>
      </c>
      <c r="U8" s="1">
        <v>491.28</v>
      </c>
      <c r="V8" s="1">
        <v>290.89</v>
      </c>
      <c r="W8" s="1">
        <v>250.62</v>
      </c>
      <c r="X8" s="1">
        <v>511.44</v>
      </c>
      <c r="Y8" s="1">
        <v>256.23</v>
      </c>
      <c r="Z8" s="1">
        <v>550.72</v>
      </c>
      <c r="AA8" s="1">
        <v>29.13</v>
      </c>
      <c r="AB8" s="1">
        <v>66.06</v>
      </c>
      <c r="AC8" s="1">
        <v>91.57</v>
      </c>
      <c r="AD8" s="1">
        <v>70.08</v>
      </c>
      <c r="AE8" s="1">
        <v>68.150000000000006</v>
      </c>
      <c r="AF8" s="1">
        <v>56.59</v>
      </c>
      <c r="AG8" s="1">
        <v>93.55</v>
      </c>
      <c r="AH8" s="1">
        <v>97.91</v>
      </c>
    </row>
    <row r="9" spans="2:34">
      <c r="B9" s="1">
        <v>18</v>
      </c>
      <c r="C9" s="1">
        <v>365.25</v>
      </c>
      <c r="D9" s="1">
        <v>606.51</v>
      </c>
      <c r="E9" s="1">
        <v>978.9</v>
      </c>
      <c r="F9" s="1">
        <v>1227.03</v>
      </c>
      <c r="G9" s="1">
        <v>785.8</v>
      </c>
      <c r="H9" s="1">
        <v>563.63</v>
      </c>
      <c r="I9" s="1">
        <v>551.82000000000005</v>
      </c>
      <c r="J9" s="1">
        <v>427.28</v>
      </c>
      <c r="K9" s="1">
        <v>176.11</v>
      </c>
      <c r="L9" s="1">
        <v>157.94999999999999</v>
      </c>
      <c r="M9" s="1">
        <v>204.33</v>
      </c>
      <c r="N9" s="1">
        <v>255.64</v>
      </c>
      <c r="O9" s="1">
        <v>193.27</v>
      </c>
      <c r="P9" s="1">
        <v>380.93</v>
      </c>
      <c r="Q9" s="1">
        <v>448.61</v>
      </c>
      <c r="R9" s="1">
        <v>202.33</v>
      </c>
      <c r="S9" s="1">
        <v>482.44</v>
      </c>
      <c r="T9" s="1">
        <v>217.42</v>
      </c>
      <c r="U9" s="1">
        <v>528.75</v>
      </c>
      <c r="V9" s="1">
        <v>292.02999999999997</v>
      </c>
      <c r="W9" s="1">
        <v>271.87</v>
      </c>
      <c r="X9" s="1">
        <v>710.61</v>
      </c>
      <c r="Y9" s="1">
        <v>300.37</v>
      </c>
      <c r="Z9" s="1">
        <v>558.29</v>
      </c>
      <c r="AA9" s="1">
        <v>35.119999999999997</v>
      </c>
      <c r="AB9" s="1">
        <v>53.78</v>
      </c>
      <c r="AC9" s="1">
        <v>95.59</v>
      </c>
      <c r="AD9" s="1">
        <v>69.91</v>
      </c>
      <c r="AE9" s="1">
        <v>51.78</v>
      </c>
      <c r="AF9" s="1">
        <v>46.04</v>
      </c>
      <c r="AG9" s="1">
        <v>79.430000000000007</v>
      </c>
      <c r="AH9" s="1">
        <v>91.63</v>
      </c>
    </row>
    <row r="10" spans="2:34">
      <c r="B10" s="1">
        <v>20</v>
      </c>
      <c r="C10" s="1">
        <v>365.88</v>
      </c>
      <c r="D10" s="1">
        <v>889.35</v>
      </c>
      <c r="E10" s="1">
        <v>1087.27</v>
      </c>
      <c r="F10" s="1"/>
      <c r="G10" s="1">
        <v>864.3</v>
      </c>
      <c r="H10" s="1">
        <v>646.52</v>
      </c>
      <c r="I10" s="1">
        <v>644.9</v>
      </c>
      <c r="J10" s="1">
        <v>526.96</v>
      </c>
      <c r="K10" s="1">
        <v>168.05</v>
      </c>
      <c r="L10" s="1">
        <v>165.11</v>
      </c>
      <c r="M10" s="1">
        <v>203.59</v>
      </c>
      <c r="N10" s="1">
        <v>221.67</v>
      </c>
      <c r="O10" s="1">
        <v>192.93</v>
      </c>
      <c r="P10" s="1">
        <v>417.82</v>
      </c>
      <c r="Q10" s="1">
        <v>479.35</v>
      </c>
      <c r="R10" s="1">
        <v>231.86</v>
      </c>
      <c r="S10" s="1">
        <v>521.12</v>
      </c>
      <c r="T10" s="1">
        <v>212.11</v>
      </c>
      <c r="U10" s="1">
        <v>543.28</v>
      </c>
      <c r="V10" s="1">
        <v>254.08</v>
      </c>
      <c r="W10" s="1">
        <v>262.82</v>
      </c>
      <c r="X10" s="1">
        <v>758.61</v>
      </c>
      <c r="Y10" s="1">
        <v>304.68</v>
      </c>
      <c r="Z10" s="1">
        <v>533.30999999999995</v>
      </c>
      <c r="AA10" s="1">
        <v>53.15</v>
      </c>
      <c r="AB10" s="1">
        <v>58.44</v>
      </c>
      <c r="AC10" s="1">
        <v>108.08</v>
      </c>
      <c r="AD10" s="1">
        <v>63.11</v>
      </c>
      <c r="AE10" s="1">
        <v>49.4</v>
      </c>
      <c r="AF10" s="1">
        <v>33.99</v>
      </c>
      <c r="AG10" s="1">
        <v>51.66</v>
      </c>
      <c r="AH10" s="1">
        <v>65.819999999999993</v>
      </c>
    </row>
    <row r="11" spans="2:34">
      <c r="B11" s="1">
        <v>22</v>
      </c>
      <c r="C11" s="1">
        <v>393.12</v>
      </c>
      <c r="D11" s="1">
        <v>905.08</v>
      </c>
      <c r="E11" s="1">
        <v>1182.3800000000001</v>
      </c>
      <c r="F11" s="1">
        <v>1318.25</v>
      </c>
      <c r="G11" s="1">
        <v>875.75</v>
      </c>
      <c r="H11" s="1">
        <v>652.59</v>
      </c>
      <c r="I11" s="1">
        <v>671.82</v>
      </c>
      <c r="J11" s="1">
        <v>548.11</v>
      </c>
      <c r="K11" s="1">
        <v>184.76</v>
      </c>
      <c r="L11" s="1">
        <v>223.01</v>
      </c>
      <c r="M11" s="1">
        <v>251.01</v>
      </c>
      <c r="N11" s="1">
        <v>223.64</v>
      </c>
      <c r="O11" s="1">
        <v>246.07</v>
      </c>
      <c r="P11" s="1">
        <v>397.26</v>
      </c>
      <c r="Q11" s="1">
        <v>479.73</v>
      </c>
      <c r="R11" s="1">
        <v>254.62</v>
      </c>
      <c r="S11" s="1">
        <v>521.67999999999995</v>
      </c>
      <c r="T11" s="1">
        <v>246.56</v>
      </c>
      <c r="U11" s="1">
        <v>642.91999999999996</v>
      </c>
      <c r="V11" s="1">
        <v>291.08</v>
      </c>
      <c r="W11" s="1">
        <v>378.21</v>
      </c>
      <c r="X11" s="1">
        <v>752.24</v>
      </c>
      <c r="Y11" s="1">
        <v>341.66</v>
      </c>
      <c r="Z11" s="1">
        <v>564.26</v>
      </c>
      <c r="AA11" s="1">
        <v>49.67</v>
      </c>
      <c r="AB11" s="1">
        <v>61.73</v>
      </c>
      <c r="AC11" s="1">
        <v>96.22</v>
      </c>
      <c r="AD11" s="1">
        <v>60.6</v>
      </c>
      <c r="AE11" s="1">
        <v>55.14</v>
      </c>
      <c r="AF11" s="1">
        <v>32.549999999999997</v>
      </c>
      <c r="AG11" s="1">
        <v>58.74</v>
      </c>
      <c r="AH11" s="1">
        <v>68.7</v>
      </c>
    </row>
    <row r="12" spans="2:34">
      <c r="B12" s="1">
        <v>25</v>
      </c>
      <c r="C12" s="1">
        <v>399.89</v>
      </c>
      <c r="D12" s="1">
        <v>997.83</v>
      </c>
      <c r="E12" s="1">
        <v>1410.21</v>
      </c>
      <c r="F12" s="1"/>
      <c r="G12" s="1">
        <v>1219.01</v>
      </c>
      <c r="H12" s="1">
        <v>671.77</v>
      </c>
      <c r="I12" s="1">
        <v>599.04</v>
      </c>
      <c r="J12" s="1">
        <v>570.12</v>
      </c>
      <c r="K12" s="1">
        <v>196.21</v>
      </c>
      <c r="L12" s="1">
        <v>231.38</v>
      </c>
      <c r="M12" s="1">
        <v>244.62</v>
      </c>
      <c r="N12" s="1">
        <v>333.8</v>
      </c>
      <c r="O12" s="1">
        <v>257.39999999999998</v>
      </c>
      <c r="P12" s="1">
        <v>426.98</v>
      </c>
      <c r="Q12" s="1">
        <v>499.94</v>
      </c>
      <c r="R12" s="1">
        <v>237.29</v>
      </c>
      <c r="S12" s="1">
        <v>588</v>
      </c>
      <c r="T12" s="1">
        <v>273.82</v>
      </c>
      <c r="U12" s="1">
        <v>647.70000000000005</v>
      </c>
      <c r="V12" s="1">
        <v>380.16</v>
      </c>
      <c r="W12" s="1">
        <v>225.09</v>
      </c>
      <c r="X12" s="1">
        <v>820.82</v>
      </c>
      <c r="Y12" s="1">
        <v>336.52</v>
      </c>
      <c r="Z12" s="1">
        <v>588.74</v>
      </c>
      <c r="AA12" s="1">
        <v>49.69</v>
      </c>
      <c r="AB12" s="1">
        <v>55.87</v>
      </c>
      <c r="AC12" s="1">
        <v>74.760000000000005</v>
      </c>
      <c r="AD12" s="1">
        <v>54.34</v>
      </c>
      <c r="AE12" s="1">
        <v>44.51</v>
      </c>
      <c r="AF12" s="1">
        <v>41.03</v>
      </c>
      <c r="AG12" s="1">
        <v>51.66</v>
      </c>
      <c r="AH12" s="1">
        <v>70.14</v>
      </c>
    </row>
    <row r="13" spans="2:34">
      <c r="B13" s="1">
        <v>27</v>
      </c>
      <c r="C13" s="1"/>
      <c r="D13" s="1"/>
      <c r="E13" s="1"/>
      <c r="F13" s="1"/>
      <c r="G13" s="1"/>
      <c r="H13" s="1"/>
      <c r="I13" s="1"/>
      <c r="J13" s="1"/>
      <c r="K13" s="1">
        <v>238.76</v>
      </c>
      <c r="L13" s="1">
        <v>227.44</v>
      </c>
      <c r="M13" s="1">
        <v>236.39</v>
      </c>
      <c r="N13" s="1">
        <v>325</v>
      </c>
      <c r="O13" s="1">
        <v>271.27999999999997</v>
      </c>
      <c r="P13" s="1">
        <v>505.17</v>
      </c>
      <c r="Q13" s="1">
        <v>681.55</v>
      </c>
      <c r="R13" s="1">
        <v>273.5</v>
      </c>
      <c r="S13" s="1">
        <v>532.97</v>
      </c>
      <c r="T13" s="1">
        <v>256.83999999999997</v>
      </c>
      <c r="U13" s="1">
        <v>855.81</v>
      </c>
      <c r="V13" s="1">
        <v>327.73</v>
      </c>
      <c r="W13" s="1">
        <v>337.91</v>
      </c>
      <c r="X13" s="1">
        <v>1214.6199999999999</v>
      </c>
      <c r="Y13" s="1">
        <v>389.67</v>
      </c>
      <c r="Z13" s="1">
        <v>673.33</v>
      </c>
      <c r="AA13" s="1">
        <v>50.4</v>
      </c>
      <c r="AB13" s="1">
        <v>42.26</v>
      </c>
      <c r="AC13" s="1">
        <v>77.239999999999995</v>
      </c>
      <c r="AD13" s="1">
        <v>43.79</v>
      </c>
      <c r="AE13" s="1">
        <v>34.47</v>
      </c>
      <c r="AF13" s="1">
        <v>47.51</v>
      </c>
      <c r="AG13" s="1">
        <v>60.66</v>
      </c>
      <c r="AH13" s="1">
        <v>90.16</v>
      </c>
    </row>
  </sheetData>
  <mergeCells count="4">
    <mergeCell ref="AA2:AH2"/>
    <mergeCell ref="C2:J2"/>
    <mergeCell ref="K2:R2"/>
    <mergeCell ref="S2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127D-B31A-664E-9BEC-CFA93F6E90FE}">
  <dimension ref="B2:E10"/>
  <sheetViews>
    <sheetView workbookViewId="0">
      <selection activeCell="C22" sqref="C22"/>
    </sheetView>
  </sheetViews>
  <sheetFormatPr baseColWidth="10" defaultRowHeight="16"/>
  <cols>
    <col min="2" max="2" width="9.1640625" bestFit="1" customWidth="1"/>
    <col min="3" max="3" width="24" bestFit="1" customWidth="1"/>
    <col min="4" max="4" width="24.5" bestFit="1" customWidth="1"/>
    <col min="5" max="5" width="19.5" bestFit="1" customWidth="1"/>
  </cols>
  <sheetData>
    <row r="2" spans="2:5">
      <c r="B2" s="3" t="s">
        <v>8</v>
      </c>
      <c r="C2" s="3" t="s">
        <v>12</v>
      </c>
      <c r="D2" s="3" t="s">
        <v>11</v>
      </c>
      <c r="E2" s="4" t="s">
        <v>10</v>
      </c>
    </row>
    <row r="3" spans="2:5">
      <c r="B3" s="1">
        <v>155.89410000000001</v>
      </c>
      <c r="C3" s="1">
        <v>324.93110000000001</v>
      </c>
      <c r="D3" s="1">
        <v>132.41999999999999</v>
      </c>
      <c r="E3" s="1">
        <v>46.222279999999998</v>
      </c>
    </row>
    <row r="4" spans="2:5">
      <c r="B4" s="1">
        <v>191.23099999999999</v>
      </c>
      <c r="C4" s="1">
        <v>257.50009999999997</v>
      </c>
      <c r="D4" s="1">
        <v>114.9515</v>
      </c>
      <c r="E4" s="1">
        <v>63.263860000000001</v>
      </c>
    </row>
    <row r="5" spans="2:5">
      <c r="B5" s="1">
        <v>134.74889999999999</v>
      </c>
      <c r="C5" s="1">
        <v>276.14089999999999</v>
      </c>
      <c r="D5" s="1">
        <v>103.39530000000001</v>
      </c>
      <c r="E5" s="1">
        <v>68.301299999999998</v>
      </c>
    </row>
    <row r="6" spans="2:5">
      <c r="B6" s="1">
        <v>111.0766</v>
      </c>
      <c r="C6" s="1">
        <v>331.22250000000003</v>
      </c>
      <c r="D6" s="1">
        <v>96.777010000000004</v>
      </c>
      <c r="E6" s="1">
        <v>51.71472</v>
      </c>
    </row>
    <row r="7" spans="2:5">
      <c r="B7" s="1">
        <v>128.9051</v>
      </c>
      <c r="C7" s="1">
        <v>308.68650000000002</v>
      </c>
      <c r="D7" s="1">
        <v>101.99039999999999</v>
      </c>
      <c r="E7" s="1">
        <v>47.682369999999999</v>
      </c>
    </row>
    <row r="8" spans="2:5">
      <c r="B8" s="1">
        <v>178.13059999999999</v>
      </c>
      <c r="C8" s="1">
        <v>333.49509999999998</v>
      </c>
      <c r="D8" s="1">
        <v>84.390969999999996</v>
      </c>
      <c r="E8" s="1">
        <v>59.723730000000003</v>
      </c>
    </row>
    <row r="9" spans="2:5">
      <c r="B9" s="1"/>
      <c r="C9" s="1">
        <v>356.8365</v>
      </c>
      <c r="D9" s="1">
        <v>127.6434</v>
      </c>
      <c r="E9" s="1">
        <v>82.910589999999999</v>
      </c>
    </row>
    <row r="10" spans="2:5">
      <c r="B10" s="1"/>
      <c r="C10" s="1">
        <v>338.52960000000002</v>
      </c>
      <c r="D10" s="1">
        <v>95.583349999999996</v>
      </c>
      <c r="E10" s="1">
        <v>64.110960000000006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DA7B3-9F64-4A4B-8333-AA6AA15262F3}">
  <dimension ref="B2:R16"/>
  <sheetViews>
    <sheetView workbookViewId="0">
      <selection activeCell="K36" sqref="K36"/>
    </sheetView>
  </sheetViews>
  <sheetFormatPr baseColWidth="10" defaultRowHeight="16"/>
  <sheetData>
    <row r="2" spans="2:18" ht="17" thickBot="1"/>
    <row r="3" spans="2:18">
      <c r="B3" s="46" t="s">
        <v>29</v>
      </c>
      <c r="C3" s="45"/>
      <c r="D3" s="42"/>
      <c r="E3" s="43" t="s">
        <v>28</v>
      </c>
      <c r="F3" s="44"/>
      <c r="G3" s="43"/>
      <c r="H3" s="42"/>
      <c r="I3" s="42"/>
      <c r="J3" s="42"/>
      <c r="K3" s="42"/>
      <c r="L3" s="42"/>
      <c r="M3" s="42"/>
      <c r="N3" s="42"/>
      <c r="O3" s="42"/>
      <c r="P3" s="42"/>
      <c r="Q3" s="41"/>
      <c r="R3" s="40"/>
    </row>
    <row r="4" spans="2:18">
      <c r="B4" s="39"/>
      <c r="C4" s="38"/>
      <c r="D4" s="36"/>
      <c r="E4" s="36"/>
      <c r="F4" s="36"/>
      <c r="G4" s="36"/>
      <c r="H4" s="36"/>
      <c r="I4" s="36"/>
      <c r="J4" s="37"/>
      <c r="K4" s="36"/>
      <c r="L4" s="36"/>
      <c r="M4" s="36"/>
      <c r="N4" s="36"/>
      <c r="O4" s="36"/>
      <c r="P4" s="36"/>
      <c r="Q4" s="35"/>
      <c r="R4" s="34"/>
    </row>
    <row r="5" spans="2:18">
      <c r="B5" s="17"/>
      <c r="C5" s="33" t="s">
        <v>27</v>
      </c>
      <c r="D5" s="33"/>
      <c r="E5" s="33"/>
      <c r="F5" s="33"/>
      <c r="G5" s="33"/>
      <c r="H5" s="33"/>
      <c r="I5" s="33"/>
      <c r="J5" s="12"/>
      <c r="K5" s="33" t="s">
        <v>26</v>
      </c>
      <c r="L5" s="33"/>
      <c r="M5" s="33"/>
      <c r="N5" s="33"/>
      <c r="O5" s="33"/>
      <c r="P5" s="33"/>
      <c r="Q5" s="33"/>
      <c r="R5" s="9"/>
    </row>
    <row r="6" spans="2:18">
      <c r="B6" s="17"/>
      <c r="C6" s="32" t="s">
        <v>25</v>
      </c>
      <c r="D6" s="32" t="s">
        <v>24</v>
      </c>
      <c r="E6" s="32"/>
      <c r="F6" s="32"/>
      <c r="G6" s="32"/>
      <c r="H6" s="32"/>
      <c r="I6" s="32"/>
      <c r="J6" s="12"/>
      <c r="K6" s="32" t="s">
        <v>25</v>
      </c>
      <c r="L6" s="32" t="s">
        <v>24</v>
      </c>
      <c r="M6" s="32"/>
      <c r="N6" s="32"/>
      <c r="O6" s="32"/>
      <c r="P6" s="32"/>
      <c r="Q6" s="32"/>
      <c r="R6" s="9"/>
    </row>
    <row r="7" spans="2:18">
      <c r="B7" s="17"/>
      <c r="C7" s="32"/>
      <c r="D7" s="31" t="s">
        <v>23</v>
      </c>
      <c r="E7" s="31" t="s">
        <v>22</v>
      </c>
      <c r="F7" s="31" t="s">
        <v>21</v>
      </c>
      <c r="G7" s="30" t="s">
        <v>17</v>
      </c>
      <c r="H7" s="30" t="s">
        <v>16</v>
      </c>
      <c r="I7" s="30" t="s">
        <v>15</v>
      </c>
      <c r="J7" s="12"/>
      <c r="K7" s="32"/>
      <c r="L7" s="31" t="s">
        <v>20</v>
      </c>
      <c r="M7" s="31" t="s">
        <v>19</v>
      </c>
      <c r="N7" s="31" t="s">
        <v>18</v>
      </c>
      <c r="O7" s="30" t="s">
        <v>17</v>
      </c>
      <c r="P7" s="30" t="s">
        <v>16</v>
      </c>
      <c r="Q7" s="30" t="s">
        <v>15</v>
      </c>
      <c r="R7" s="9"/>
    </row>
    <row r="8" spans="2:18">
      <c r="B8" s="17"/>
      <c r="C8" s="29">
        <v>8.3299999999999999E-2</v>
      </c>
      <c r="D8" s="22">
        <v>253</v>
      </c>
      <c r="E8" s="22">
        <v>255</v>
      </c>
      <c r="F8" s="22">
        <v>312</v>
      </c>
      <c r="G8" s="27">
        <f>SUM(D8:F8)/3</f>
        <v>273.33333333333331</v>
      </c>
      <c r="H8" s="27">
        <f>STDEV(D8:F8)</f>
        <v>33.501243758005963</v>
      </c>
      <c r="I8" s="19">
        <f>H8/G8*100</f>
        <v>12.256552594392426</v>
      </c>
      <c r="J8" s="12"/>
      <c r="K8" s="28">
        <v>0.25</v>
      </c>
      <c r="L8" s="22">
        <v>745</v>
      </c>
      <c r="M8" s="22">
        <v>610</v>
      </c>
      <c r="N8" s="22">
        <v>361</v>
      </c>
      <c r="O8" s="13">
        <f>AVERAGE(L8:N8)</f>
        <v>572</v>
      </c>
      <c r="P8" s="13">
        <f>STDEV(L8:N8)</f>
        <v>194.79989733056843</v>
      </c>
      <c r="Q8" s="19">
        <f>P8/O8*100</f>
        <v>34.055926106742731</v>
      </c>
      <c r="R8" s="9"/>
    </row>
    <row r="9" spans="2:18">
      <c r="B9" s="17"/>
      <c r="C9" s="28">
        <v>0.25</v>
      </c>
      <c r="D9" s="22">
        <v>136</v>
      </c>
      <c r="E9" s="22">
        <v>114</v>
      </c>
      <c r="F9" s="22">
        <v>126</v>
      </c>
      <c r="G9" s="27">
        <f>SUM(D9:F9)/3</f>
        <v>125.33333333333333</v>
      </c>
      <c r="H9" s="27">
        <f>STDEV(D9:F9)</f>
        <v>11.015141094572204</v>
      </c>
      <c r="I9" s="20">
        <f>H9/G9*100</f>
        <v>8.7886764052437805</v>
      </c>
      <c r="J9" s="12"/>
      <c r="K9" s="26">
        <v>0.5</v>
      </c>
      <c r="L9" s="22">
        <v>923</v>
      </c>
      <c r="M9" s="22">
        <v>626</v>
      </c>
      <c r="N9" s="22">
        <v>589</v>
      </c>
      <c r="O9" s="13">
        <f>AVERAGE(L9:N9)</f>
        <v>712.66666666666663</v>
      </c>
      <c r="P9" s="13">
        <f>STDEV(L9:N9)</f>
        <v>183.09105202967558</v>
      </c>
      <c r="Q9" s="19">
        <f>P9/O9*100</f>
        <v>25.690980172545686</v>
      </c>
      <c r="R9" s="9"/>
    </row>
    <row r="10" spans="2:18">
      <c r="B10" s="17"/>
      <c r="C10" s="26">
        <v>0.5</v>
      </c>
      <c r="D10" s="15">
        <v>74.3</v>
      </c>
      <c r="E10" s="25">
        <v>67.7</v>
      </c>
      <c r="F10" s="15">
        <v>72.900000000000006</v>
      </c>
      <c r="G10" s="24">
        <f>SUM(D10:F10)/3</f>
        <v>71.63333333333334</v>
      </c>
      <c r="H10" s="24">
        <f>STDEV(D10:F10)</f>
        <v>3.4775470281986585</v>
      </c>
      <c r="I10" s="20">
        <f>H10/G10*100</f>
        <v>4.8546491784997556</v>
      </c>
      <c r="J10" s="12"/>
      <c r="K10" s="16">
        <v>1</v>
      </c>
      <c r="L10" s="22">
        <v>755</v>
      </c>
      <c r="M10" s="23">
        <v>470</v>
      </c>
      <c r="N10" s="22">
        <v>565</v>
      </c>
      <c r="O10" s="13">
        <f>AVERAGE(L10:N10)</f>
        <v>596.66666666666663</v>
      </c>
      <c r="P10" s="13">
        <f>STDEV(L10:N10)</f>
        <v>145.11489700693508</v>
      </c>
      <c r="Q10" s="19">
        <f>P10/O10*100</f>
        <v>24.320932459262863</v>
      </c>
      <c r="R10" s="9"/>
    </row>
    <row r="11" spans="2:18">
      <c r="B11" s="17"/>
      <c r="C11" s="16">
        <v>1</v>
      </c>
      <c r="D11" s="15">
        <v>22.3</v>
      </c>
      <c r="E11" s="25">
        <v>23</v>
      </c>
      <c r="F11" s="15">
        <v>23.4</v>
      </c>
      <c r="G11" s="24">
        <f>SUM(D11:F11)/3</f>
        <v>22.899999999999995</v>
      </c>
      <c r="H11" s="24">
        <f>STDEV(D11:F11)</f>
        <v>0.55677643628300111</v>
      </c>
      <c r="I11" s="20">
        <f>H11/G11*100</f>
        <v>2.4313381497074289</v>
      </c>
      <c r="J11" s="12"/>
      <c r="K11" s="16">
        <v>2</v>
      </c>
      <c r="L11" s="22">
        <v>349</v>
      </c>
      <c r="M11" s="23">
        <v>251</v>
      </c>
      <c r="N11" s="22">
        <v>302</v>
      </c>
      <c r="O11" s="13">
        <f>AVERAGE(L11:N11)</f>
        <v>300.66666666666669</v>
      </c>
      <c r="P11" s="13">
        <f>STDEV(L11:N11)</f>
        <v>49.013603553843531</v>
      </c>
      <c r="Q11" s="19">
        <f>P11/O11*100</f>
        <v>16.301641980214036</v>
      </c>
      <c r="R11" s="9"/>
    </row>
    <row r="12" spans="2:18">
      <c r="B12" s="17"/>
      <c r="C12" s="16">
        <v>2</v>
      </c>
      <c r="D12" s="14">
        <v>6.27</v>
      </c>
      <c r="E12" s="15">
        <v>10.4</v>
      </c>
      <c r="F12" s="14">
        <v>9.5500000000000007</v>
      </c>
      <c r="G12" s="21">
        <f>SUM(D12:F12)/3</f>
        <v>8.74</v>
      </c>
      <c r="H12" s="21">
        <f>STDEV(D12:F12)</f>
        <v>2.1808943119738706</v>
      </c>
      <c r="I12" s="19">
        <f>H12/G12*100</f>
        <v>24.953024164460761</v>
      </c>
      <c r="J12" s="12"/>
      <c r="K12" s="16">
        <v>4</v>
      </c>
      <c r="L12" s="15">
        <v>81.8</v>
      </c>
      <c r="M12" s="15">
        <v>93.4</v>
      </c>
      <c r="N12" s="15">
        <v>58.5</v>
      </c>
      <c r="O12" s="19">
        <f>AVERAGE(L12:N12)</f>
        <v>77.899999999999991</v>
      </c>
      <c r="P12" s="19">
        <f>STDEV(L12:N12)</f>
        <v>17.773857206582978</v>
      </c>
      <c r="Q12" s="19">
        <f>P12/O12*100</f>
        <v>22.816248018720128</v>
      </c>
      <c r="R12" s="9"/>
    </row>
    <row r="13" spans="2:18">
      <c r="B13" s="17"/>
      <c r="C13" s="16">
        <v>4</v>
      </c>
      <c r="D13" s="14">
        <v>1.89</v>
      </c>
      <c r="E13" s="14">
        <v>5.19</v>
      </c>
      <c r="F13" s="14">
        <v>2.72</v>
      </c>
      <c r="G13" s="21">
        <f>SUM(D13:F13)/3</f>
        <v>3.2666666666666671</v>
      </c>
      <c r="H13" s="21">
        <f>STDEV(D13:F13)</f>
        <v>1.716576049388238</v>
      </c>
      <c r="I13" s="19">
        <f>H13/G13*100</f>
        <v>52.548246409844012</v>
      </c>
      <c r="J13" s="12"/>
      <c r="K13" s="16">
        <v>8</v>
      </c>
      <c r="L13" s="14">
        <v>7.44</v>
      </c>
      <c r="M13" s="14">
        <v>5.1100000000000003</v>
      </c>
      <c r="N13" s="14">
        <v>8.6</v>
      </c>
      <c r="O13" s="20">
        <f>AVERAGE(L13:N13)</f>
        <v>7.05</v>
      </c>
      <c r="P13" s="20">
        <f>STDEV(L13:N13)</f>
        <v>1.7773857206582957</v>
      </c>
      <c r="Q13" s="19">
        <f>P13/O13*100</f>
        <v>25.211144973876536</v>
      </c>
      <c r="R13" s="9"/>
    </row>
    <row r="14" spans="2:18">
      <c r="B14" s="17"/>
      <c r="C14" s="16">
        <v>8</v>
      </c>
      <c r="D14" s="14" t="s">
        <v>14</v>
      </c>
      <c r="E14" s="14">
        <v>1.75</v>
      </c>
      <c r="F14" s="15" t="s">
        <v>14</v>
      </c>
      <c r="G14" s="18">
        <f>SUM(D14:F14)/3</f>
        <v>0.58333333333333337</v>
      </c>
      <c r="H14" s="13" t="s">
        <v>13</v>
      </c>
      <c r="I14" s="13" t="s">
        <v>13</v>
      </c>
      <c r="J14" s="12"/>
      <c r="K14" s="16">
        <v>24</v>
      </c>
      <c r="L14" s="15" t="s">
        <v>14</v>
      </c>
      <c r="M14" s="14" t="s">
        <v>14</v>
      </c>
      <c r="N14" s="14" t="s">
        <v>14</v>
      </c>
      <c r="O14" s="13" t="s">
        <v>13</v>
      </c>
      <c r="P14" s="13" t="s">
        <v>13</v>
      </c>
      <c r="Q14" s="13" t="s">
        <v>13</v>
      </c>
      <c r="R14" s="9"/>
    </row>
    <row r="15" spans="2:18">
      <c r="B15" s="17"/>
      <c r="C15" s="16">
        <v>24</v>
      </c>
      <c r="D15" s="15" t="s">
        <v>14</v>
      </c>
      <c r="E15" s="14" t="s">
        <v>14</v>
      </c>
      <c r="F15" s="14" t="s">
        <v>14</v>
      </c>
      <c r="G15" s="13" t="s">
        <v>13</v>
      </c>
      <c r="H15" s="13" t="s">
        <v>13</v>
      </c>
      <c r="I15" s="13" t="s">
        <v>13</v>
      </c>
      <c r="J15" s="12"/>
      <c r="K15" s="12"/>
      <c r="L15" s="12"/>
      <c r="M15" s="12"/>
      <c r="N15" s="11"/>
      <c r="O15" s="10"/>
      <c r="P15" s="10"/>
      <c r="Q15" s="10"/>
      <c r="R15" s="9"/>
    </row>
    <row r="16" spans="2:18" ht="17" thickBot="1"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6"/>
      <c r="R16" s="5"/>
    </row>
  </sheetData>
  <mergeCells count="6">
    <mergeCell ref="C5:I5"/>
    <mergeCell ref="K5:Q5"/>
    <mergeCell ref="C6:C7"/>
    <mergeCell ref="D6:I6"/>
    <mergeCell ref="K6:K7"/>
    <mergeCell ref="L6:Q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C70C-8537-844E-A4C1-E3B2D1FC66BF}">
  <dimension ref="B3:F13"/>
  <sheetViews>
    <sheetView workbookViewId="0">
      <selection activeCell="P34" sqref="P34"/>
    </sheetView>
  </sheetViews>
  <sheetFormatPr baseColWidth="10" defaultRowHeight="16"/>
  <sheetData>
    <row r="3" spans="2:6">
      <c r="B3" s="3" t="s">
        <v>32</v>
      </c>
      <c r="C3" s="2" t="s">
        <v>31</v>
      </c>
      <c r="D3" s="2"/>
      <c r="E3" s="2" t="s">
        <v>30</v>
      </c>
      <c r="F3" s="2"/>
    </row>
    <row r="4" spans="2:6">
      <c r="B4" s="1">
        <v>1000</v>
      </c>
      <c r="C4" s="1">
        <v>0.15535099999999999</v>
      </c>
      <c r="D4" s="1">
        <v>0.129188</v>
      </c>
      <c r="E4" s="1">
        <v>0.163685</v>
      </c>
      <c r="F4" s="1">
        <v>0.168463</v>
      </c>
    </row>
    <row r="5" spans="2:6">
      <c r="B5" s="1">
        <v>333.33330000000001</v>
      </c>
      <c r="C5" s="1">
        <v>0.15690399999999999</v>
      </c>
      <c r="D5" s="1">
        <v>0.137571</v>
      </c>
      <c r="E5" s="1">
        <v>0.140019</v>
      </c>
      <c r="F5" s="1">
        <v>0.15795600000000001</v>
      </c>
    </row>
    <row r="6" spans="2:6">
      <c r="B6" s="1">
        <v>111.11109999999999</v>
      </c>
      <c r="C6" s="1">
        <v>0.14093600000000001</v>
      </c>
      <c r="D6" s="1">
        <v>0.132523</v>
      </c>
      <c r="E6" s="1">
        <v>0.15795600000000001</v>
      </c>
      <c r="F6" s="1">
        <v>0.16714200000000001</v>
      </c>
    </row>
    <row r="7" spans="2:6">
      <c r="B7" s="1">
        <v>37.037039999999998</v>
      </c>
      <c r="C7" s="1">
        <v>0.17528299999999999</v>
      </c>
      <c r="D7" s="1">
        <v>0.15367700000000001</v>
      </c>
      <c r="E7" s="1">
        <v>0.33224300000000001</v>
      </c>
      <c r="F7" s="1">
        <v>0.37817000000000001</v>
      </c>
    </row>
    <row r="8" spans="2:6">
      <c r="B8" s="1">
        <v>12.34568</v>
      </c>
      <c r="C8" s="1">
        <v>0.43533699999999997</v>
      </c>
      <c r="D8" s="1">
        <v>0.420904</v>
      </c>
      <c r="E8" s="1">
        <v>1.1113500000000001</v>
      </c>
      <c r="F8" s="1">
        <v>1.1064350000000001</v>
      </c>
    </row>
    <row r="9" spans="2:6">
      <c r="B9" s="1">
        <v>4.1152259999999998</v>
      </c>
      <c r="C9" s="1">
        <v>0.75155499999999997</v>
      </c>
      <c r="D9" s="1">
        <v>0.79096299999999997</v>
      </c>
      <c r="E9" s="1">
        <v>1.087431</v>
      </c>
      <c r="F9" s="1">
        <v>1.3192809999999999</v>
      </c>
    </row>
    <row r="10" spans="2:6">
      <c r="B10" s="1">
        <v>1.371742</v>
      </c>
      <c r="C10" s="1">
        <v>0.92208699999999999</v>
      </c>
      <c r="D10" s="1">
        <v>0.93857500000000005</v>
      </c>
      <c r="E10" s="1">
        <v>1.1851700000000001</v>
      </c>
      <c r="F10" s="1">
        <v>1.13398</v>
      </c>
    </row>
    <row r="11" spans="2:6">
      <c r="B11" s="1">
        <v>0.45724700000000001</v>
      </c>
      <c r="C11" s="1">
        <v>0.95126900000000003</v>
      </c>
      <c r="D11" s="1">
        <v>0.97598300000000004</v>
      </c>
      <c r="E11" s="1">
        <v>1.031579</v>
      </c>
      <c r="F11" s="1">
        <v>1.1224700000000001</v>
      </c>
    </row>
    <row r="12" spans="2:6">
      <c r="B12" s="1">
        <v>0.152416</v>
      </c>
      <c r="C12" s="1">
        <v>1.045596</v>
      </c>
      <c r="D12" s="1">
        <v>1.0232969999999999</v>
      </c>
      <c r="E12" s="1">
        <v>0.985093</v>
      </c>
      <c r="F12" s="1">
        <v>1.028408</v>
      </c>
    </row>
    <row r="13" spans="2:6">
      <c r="B13" s="1">
        <v>0</v>
      </c>
      <c r="C13" s="1">
        <v>0.99765400000000004</v>
      </c>
      <c r="D13" s="1">
        <v>1.002346</v>
      </c>
      <c r="E13" s="1">
        <v>0.97772599999999998</v>
      </c>
      <c r="F13" s="1">
        <v>0.94013899999999995</v>
      </c>
    </row>
  </sheetData>
  <mergeCells count="2">
    <mergeCell ref="C3:D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4c</vt:lpstr>
      <vt:lpstr>Fig. 4g</vt:lpstr>
      <vt:lpstr>Ext Fig. 10d</vt:lpstr>
      <vt:lpstr>Source data Fig4B</vt:lpstr>
      <vt:lpstr>Source data Fig4D</vt:lpstr>
      <vt:lpstr>Source data Fig4E</vt:lpstr>
      <vt:lpstr>Source data Fig4F</vt:lpstr>
      <vt:lpstr>Source data Ext Fig 9</vt:lpstr>
      <vt:lpstr>Source data Ext Fig 10b</vt:lpstr>
      <vt:lpstr>Source data Ext Fig 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2024-05-17T21:22:24Z</dcterms:created>
  <dcterms:modified xsi:type="dcterms:W3CDTF">2024-06-11T20:57:54Z</dcterms:modified>
</cp:coreProperties>
</file>