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cnhq-my.sharepoint.com/personal/sayerc_iucn_org/Documents/Desktop/Maternity Leave/GFFA/2024_09_11_Offer in principle/For submission/"/>
    </mc:Choice>
  </mc:AlternateContent>
  <xr:revisionPtr revIDLastSave="52" documentId="8_{20485BE6-C89F-47D3-B59F-AD0C5D7ADC62}" xr6:coauthVersionLast="47" xr6:coauthVersionMax="47" xr10:uidLastSave="{EB872558-19C7-42FC-A485-71334C37DF9F}"/>
  <bookViews>
    <workbookView xWindow="-38520" yWindow="-120" windowWidth="38640" windowHeight="21120" tabRatio="763" firstSheet="4" activeTab="4" xr2:uid="{00000000-000D-0000-FFFF-FFFF00000000}"/>
  </bookViews>
  <sheets>
    <sheet name="Habitats_all" sheetId="8" state="hidden" r:id="rId1"/>
    <sheet name="Habitats_analysis" sheetId="9" state="hidden" r:id="rId2"/>
    <sheet name="Habitats_extra" sheetId="12" state="hidden" r:id="rId3"/>
    <sheet name="Threats_all" sheetId="10" state="hidden" r:id="rId4"/>
    <sheet name="RL status figure_NEW" sheetId="1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2" l="1"/>
  <c r="J8" i="12"/>
  <c r="J9" i="12"/>
  <c r="J10" i="12"/>
  <c r="J11" i="12"/>
  <c r="J12" i="12"/>
  <c r="J13" i="12"/>
  <c r="J14" i="12"/>
  <c r="F7" i="12"/>
  <c r="F8" i="12"/>
  <c r="F9" i="12"/>
  <c r="F10" i="12"/>
  <c r="F11" i="12"/>
  <c r="F12" i="12"/>
  <c r="F13" i="12"/>
  <c r="K15" i="12"/>
  <c r="G15" i="12"/>
  <c r="J3" i="12" s="1"/>
  <c r="C15" i="12"/>
  <c r="F14" i="12" s="1"/>
  <c r="I14" i="12"/>
  <c r="E14" i="12"/>
  <c r="I13" i="12"/>
  <c r="E13" i="12"/>
  <c r="I11" i="12"/>
  <c r="E11" i="12"/>
  <c r="I10" i="12"/>
  <c r="E10" i="12"/>
  <c r="I9" i="12"/>
  <c r="I8" i="12"/>
  <c r="I7" i="12"/>
  <c r="E7" i="12"/>
  <c r="I6" i="12"/>
  <c r="E6" i="12"/>
  <c r="I5" i="12"/>
  <c r="E5" i="12"/>
  <c r="I4" i="12"/>
  <c r="E4" i="12"/>
  <c r="I3" i="12"/>
  <c r="E3" i="12"/>
  <c r="I2" i="12"/>
  <c r="E2" i="12"/>
  <c r="E47" i="9"/>
  <c r="F30" i="9" s="1"/>
  <c r="G47" i="9"/>
  <c r="C47" i="9"/>
  <c r="D33" i="9" s="1"/>
  <c r="E15" i="9"/>
  <c r="F12" i="9" s="1"/>
  <c r="C15" i="9"/>
  <c r="F5" i="12" l="1"/>
  <c r="J6" i="12"/>
  <c r="H44" i="9"/>
  <c r="H41" i="9"/>
  <c r="H30" i="9"/>
  <c r="H42" i="9"/>
  <c r="H31" i="9"/>
  <c r="H43" i="9"/>
  <c r="H32" i="9"/>
  <c r="H45" i="9"/>
  <c r="H33" i="9"/>
  <c r="H46" i="9"/>
  <c r="H34" i="9"/>
  <c r="H29" i="9"/>
  <c r="H37" i="9"/>
  <c r="H39" i="9"/>
  <c r="H35" i="9"/>
  <c r="H36" i="9"/>
  <c r="H38" i="9"/>
  <c r="H40" i="9"/>
  <c r="F6" i="12"/>
  <c r="F4" i="12"/>
  <c r="F2" i="12"/>
  <c r="F3" i="12"/>
  <c r="J4" i="12"/>
  <c r="J5" i="12"/>
  <c r="J2" i="12"/>
  <c r="D4" i="9"/>
  <c r="D2" i="9"/>
  <c r="D41" i="9"/>
  <c r="D29" i="9"/>
  <c r="D5" i="9"/>
  <c r="D14" i="9"/>
  <c r="D3" i="9"/>
  <c r="D12" i="9"/>
  <c r="F32" i="9"/>
  <c r="D9" i="9"/>
  <c r="D7" i="9"/>
  <c r="F8" i="9"/>
  <c r="F4" i="9"/>
  <c r="D45" i="9"/>
  <c r="D37" i="9"/>
  <c r="D10" i="9"/>
  <c r="D6" i="9"/>
  <c r="D11" i="9"/>
  <c r="F2" i="9"/>
  <c r="F11" i="9"/>
  <c r="F7" i="9"/>
  <c r="F3" i="9"/>
  <c r="D44" i="9"/>
  <c r="D40" i="9"/>
  <c r="D36" i="9"/>
  <c r="D32" i="9"/>
  <c r="F46" i="9"/>
  <c r="F42" i="9"/>
  <c r="F38" i="9"/>
  <c r="F33" i="9"/>
  <c r="F35" i="9"/>
  <c r="F14" i="9"/>
  <c r="F10" i="9"/>
  <c r="F6" i="9"/>
  <c r="D43" i="9"/>
  <c r="D39" i="9"/>
  <c r="D35" i="9"/>
  <c r="D31" i="9"/>
  <c r="F45" i="9"/>
  <c r="F41" i="9"/>
  <c r="F37" i="9"/>
  <c r="D13" i="9"/>
  <c r="D8" i="9"/>
  <c r="F13" i="9"/>
  <c r="F9" i="9"/>
  <c r="F5" i="9"/>
  <c r="D46" i="9"/>
  <c r="D42" i="9"/>
  <c r="D38" i="9"/>
  <c r="D34" i="9"/>
  <c r="D30" i="9"/>
  <c r="F44" i="9"/>
  <c r="F40" i="9"/>
  <c r="F36" i="9"/>
  <c r="F31" i="9"/>
  <c r="F29" i="9"/>
  <c r="F43" i="9"/>
  <c r="F39" i="9"/>
  <c r="F34" i="9"/>
  <c r="M22" i="10"/>
  <c r="L22" i="10"/>
  <c r="K22" i="10"/>
  <c r="J22" i="10"/>
  <c r="I22" i="10"/>
  <c r="H22" i="10"/>
  <c r="G22" i="10"/>
  <c r="F22" i="10"/>
  <c r="E22" i="10"/>
  <c r="D22" i="10"/>
  <c r="C22" i="10"/>
  <c r="B22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M7" i="10"/>
  <c r="L7" i="10"/>
  <c r="K7" i="10"/>
  <c r="J7" i="10"/>
  <c r="I7" i="10"/>
  <c r="H7" i="10"/>
  <c r="G7" i="10"/>
  <c r="F7" i="10"/>
  <c r="E7" i="10"/>
  <c r="D7" i="10"/>
  <c r="C7" i="10"/>
  <c r="B7" i="10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B14" i="8"/>
  <c r="S7" i="8"/>
  <c r="R7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B7" i="8"/>
</calcChain>
</file>

<file path=xl/sharedStrings.xml><?xml version="1.0" encoding="utf-8"?>
<sst xmlns="http://schemas.openxmlformats.org/spreadsheetml/2006/main" count="109" uniqueCount="58">
  <si>
    <t>Amphibians</t>
  </si>
  <si>
    <t>EX</t>
  </si>
  <si>
    <t>EW</t>
  </si>
  <si>
    <t>CR</t>
  </si>
  <si>
    <t>EN</t>
  </si>
  <si>
    <t>VU</t>
  </si>
  <si>
    <t>DD</t>
  </si>
  <si>
    <t>NT</t>
  </si>
  <si>
    <t>LC</t>
  </si>
  <si>
    <t>Reptiles</t>
  </si>
  <si>
    <t xml:space="preserve">Birds </t>
  </si>
  <si>
    <t>Mammals</t>
  </si>
  <si>
    <t>Decapods</t>
  </si>
  <si>
    <t>Odonates</t>
  </si>
  <si>
    <t>Fish</t>
  </si>
  <si>
    <t>SUM</t>
  </si>
  <si>
    <t>Wetlands (inland) - code 5:</t>
  </si>
  <si>
    <t>Forest</t>
  </si>
  <si>
    <t>Savanna</t>
  </si>
  <si>
    <t>Shrubland</t>
  </si>
  <si>
    <t>Grassland</t>
  </si>
  <si>
    <t>Desert</t>
  </si>
  <si>
    <t>Introduced Vegetation</t>
  </si>
  <si>
    <t>Other</t>
  </si>
  <si>
    <t>Unknown</t>
  </si>
  <si>
    <t>All habitat codes:</t>
  </si>
  <si>
    <t>Wetlands</t>
  </si>
  <si>
    <t>Rocky Areas</t>
  </si>
  <si>
    <t>Caves &amp; Subterranean</t>
  </si>
  <si>
    <t>Marine (combined)</t>
  </si>
  <si>
    <t>Artificial (combined)</t>
  </si>
  <si>
    <t>%</t>
  </si>
  <si>
    <t>GRAPH 1</t>
  </si>
  <si>
    <t>GRAPH 2</t>
  </si>
  <si>
    <t>TETRAPODS - threatened</t>
  </si>
  <si>
    <t>NEW FW - threatened</t>
  </si>
  <si>
    <t>Decapods - threatened</t>
  </si>
  <si>
    <t>Odonates - threatened</t>
  </si>
  <si>
    <t>Odonates - all</t>
  </si>
  <si>
    <t>Fish - all</t>
  </si>
  <si>
    <t>Fish - threatened</t>
  </si>
  <si>
    <t>Decapods - all</t>
  </si>
  <si>
    <t>txt</t>
  </si>
  <si>
    <t>NB: all numbers are for all species of all RL categories</t>
  </si>
  <si>
    <t>NB: numbers are for all species of all RL categories</t>
  </si>
  <si>
    <t>Within habitat level 5 only:</t>
  </si>
  <si>
    <t>All threat codes (all habitats):</t>
  </si>
  <si>
    <t>% threatened</t>
  </si>
  <si>
    <t>Best</t>
  </si>
  <si>
    <t>Tetrapods</t>
  </si>
  <si>
    <t>16 spp not included/no code</t>
  </si>
  <si>
    <t>97 spp not included/no code</t>
  </si>
  <si>
    <t>29 spp not included/no code</t>
  </si>
  <si>
    <t>40 spp not included/no code</t>
  </si>
  <si>
    <t>142 spp not included/no code</t>
  </si>
  <si>
    <t>Fishes</t>
  </si>
  <si>
    <t>Freshwater species</t>
  </si>
  <si>
    <t>SOURCE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</si>
</sst>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1" x14ac:knownFonts="1"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00B0F0"/>
      <name val="Arial"/>
      <family val="2"/>
    </font>
    <font>
      <sz val="11"/>
      <color theme="1"/>
      <name val="Arial"/>
      <family val="2"/>
    </font>
    <font>
      <b/>
      <sz val="11"/>
      <color theme="4" tint="-0.249977111117893"/>
      <name val="Arial"/>
      <family val="2"/>
    </font>
    <font>
      <sz val="11"/>
      <color theme="9"/>
      <name val="Arial"/>
      <family val="2"/>
    </font>
    <font>
      <b/>
      <sz val="14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3" borderId="0" xfId="0" applyFont="1" applyFill="1"/>
    <xf numFmtId="0" fontId="0" fillId="2" borderId="0" xfId="0" applyFill="1"/>
    <xf numFmtId="2" fontId="2" fillId="3" borderId="0" xfId="0" applyNumberFormat="1" applyFont="1" applyFill="1"/>
    <xf numFmtId="0" fontId="1" fillId="0" borderId="0" xfId="0" applyFont="1"/>
    <xf numFmtId="164" fontId="3" fillId="0" borderId="0" xfId="0" applyNumberFormat="1" applyFont="1"/>
    <xf numFmtId="9" fontId="3" fillId="0" borderId="0" xfId="1" applyFont="1" applyFill="1"/>
    <xf numFmtId="9" fontId="3" fillId="0" borderId="0" xfId="1" applyFont="1"/>
    <xf numFmtId="0" fontId="2" fillId="0" borderId="0" xfId="0" applyFont="1" applyAlignment="1">
      <alignment horizontal="right"/>
    </xf>
    <xf numFmtId="0" fontId="8" fillId="0" borderId="0" xfId="0" applyFont="1"/>
    <xf numFmtId="164" fontId="8" fillId="0" borderId="0" xfId="0" applyNumberFormat="1" applyFont="1"/>
    <xf numFmtId="9" fontId="8" fillId="0" borderId="0" xfId="1" applyFont="1" applyFill="1"/>
    <xf numFmtId="9" fontId="8" fillId="0" borderId="0" xfId="1" applyFont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64" fontId="2" fillId="0" borderId="0" xfId="0" applyNumberFormat="1" applyFont="1"/>
    <xf numFmtId="2" fontId="2" fillId="0" borderId="0" xfId="0" applyNumberFormat="1" applyFont="1"/>
    <xf numFmtId="2" fontId="5" fillId="0" borderId="0" xfId="0" applyNumberFormat="1" applyFont="1"/>
    <xf numFmtId="2" fontId="9" fillId="0" borderId="0" xfId="0" applyNumberFormat="1" applyFont="1"/>
    <xf numFmtId="0" fontId="0" fillId="4" borderId="0" xfId="0" applyFill="1"/>
    <xf numFmtId="2" fontId="0" fillId="0" borderId="0" xfId="0" applyNumberFormat="1"/>
    <xf numFmtId="0" fontId="10" fillId="0" borderId="0" xfId="0" applyFont="1"/>
    <xf numFmtId="164" fontId="4" fillId="0" borderId="0" xfId="0" applyNumberFormat="1" applyFont="1"/>
    <xf numFmtId="164" fontId="5" fillId="0" borderId="0" xfId="0" applyNumberFormat="1" applyFont="1"/>
    <xf numFmtId="0" fontId="5" fillId="4" borderId="0" xfId="0" applyFont="1" applyFill="1"/>
    <xf numFmtId="43" fontId="8" fillId="0" borderId="0" xfId="2" applyFont="1"/>
    <xf numFmtId="164" fontId="8" fillId="0" borderId="0" xfId="2" applyNumberFormat="1" applyFont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BED1EA"/>
      <color rgb="FF5B9BD5"/>
      <color rgb="FF4374A0"/>
      <color rgb="FF66CCFF"/>
      <color rgb="FF4D2163"/>
      <color rgb="FF66FFFF"/>
      <color rgb="FF33CCFF"/>
      <color rgb="FFCC99FF"/>
      <color rgb="FF3366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Tetrapods vs New FW - all habitats</a:t>
            </a:r>
          </a:p>
        </c:rich>
      </c:tx>
      <c:layout>
        <c:manualLayout>
          <c:xMode val="edge"/>
          <c:yMode val="edge"/>
          <c:x val="0.13613130793869263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TETRAPODS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Habitats_analysis!$B$2:$B$14</c:f>
              <c:strCache>
                <c:ptCount val="13"/>
                <c:pt idx="0">
                  <c:v>Forest</c:v>
                </c:pt>
                <c:pt idx="1">
                  <c:v>Savanna</c:v>
                </c:pt>
                <c:pt idx="2">
                  <c:v>Shrubland</c:v>
                </c:pt>
                <c:pt idx="3">
                  <c:v>Grassland</c:v>
                </c:pt>
                <c:pt idx="4">
                  <c:v>Wetlands</c:v>
                </c:pt>
                <c:pt idx="5">
                  <c:v>Rocky Areas</c:v>
                </c:pt>
                <c:pt idx="6">
                  <c:v>Caves &amp; Subterranean</c:v>
                </c:pt>
                <c:pt idx="7">
                  <c:v>Desert</c:v>
                </c:pt>
                <c:pt idx="8">
                  <c:v>Marine (combined)</c:v>
                </c:pt>
                <c:pt idx="9">
                  <c:v>Artificial (combined)</c:v>
                </c:pt>
                <c:pt idx="10">
                  <c:v>Introduced Vegetation</c:v>
                </c:pt>
                <c:pt idx="11">
                  <c:v>Other</c:v>
                </c:pt>
                <c:pt idx="12">
                  <c:v>Unknown</c:v>
                </c:pt>
              </c:strCache>
            </c:strRef>
          </c:cat>
          <c:val>
            <c:numRef>
              <c:f>Habitats_analysis!$D$2:$D$14</c:f>
              <c:numCache>
                <c:formatCode>0.0</c:formatCode>
                <c:ptCount val="13"/>
                <c:pt idx="0">
                  <c:v>42.555368759593598</c:v>
                </c:pt>
                <c:pt idx="1">
                  <c:v>2.441342007163219</c:v>
                </c:pt>
                <c:pt idx="2">
                  <c:v>9.1879248592939113</c:v>
                </c:pt>
                <c:pt idx="3">
                  <c:v>7.2655507638330539</c:v>
                </c:pt>
                <c:pt idx="4">
                  <c:v>14.75038374387837</c:v>
                </c:pt>
                <c:pt idx="5">
                  <c:v>3.3111614648052039</c:v>
                </c:pt>
                <c:pt idx="6">
                  <c:v>1.6884730648344419</c:v>
                </c:pt>
                <c:pt idx="7">
                  <c:v>1.037935823404722</c:v>
                </c:pt>
                <c:pt idx="8">
                  <c:v>5.2262261530589864</c:v>
                </c:pt>
                <c:pt idx="9">
                  <c:v>11.819311453841093</c:v>
                </c:pt>
                <c:pt idx="10">
                  <c:v>0.27775747386886923</c:v>
                </c:pt>
                <c:pt idx="11">
                  <c:v>0.14618814414151013</c:v>
                </c:pt>
                <c:pt idx="12">
                  <c:v>0.29237628828302026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0-4577-BB77-201A8539C512}"/>
            </c:ext>
          </c:extLst>
        </c:ser>
        <c:ser>
          <c:idx val="1"/>
          <c:order val="1"/>
          <c:tx>
            <c:v>NEW FW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Habitats_analysis!$B$2:$B$14</c:f>
              <c:strCache>
                <c:ptCount val="13"/>
                <c:pt idx="0">
                  <c:v>Forest</c:v>
                </c:pt>
                <c:pt idx="1">
                  <c:v>Savanna</c:v>
                </c:pt>
                <c:pt idx="2">
                  <c:v>Shrubland</c:v>
                </c:pt>
                <c:pt idx="3">
                  <c:v>Grassland</c:v>
                </c:pt>
                <c:pt idx="4">
                  <c:v>Wetlands</c:v>
                </c:pt>
                <c:pt idx="5">
                  <c:v>Rocky Areas</c:v>
                </c:pt>
                <c:pt idx="6">
                  <c:v>Caves &amp; Subterranean</c:v>
                </c:pt>
                <c:pt idx="7">
                  <c:v>Desert</c:v>
                </c:pt>
                <c:pt idx="8">
                  <c:v>Marine (combined)</c:v>
                </c:pt>
                <c:pt idx="9">
                  <c:v>Artificial (combined)</c:v>
                </c:pt>
                <c:pt idx="10">
                  <c:v>Introduced Vegetation</c:v>
                </c:pt>
                <c:pt idx="11">
                  <c:v>Other</c:v>
                </c:pt>
                <c:pt idx="12">
                  <c:v>Unknown</c:v>
                </c:pt>
              </c:strCache>
            </c:strRef>
          </c:cat>
          <c:val>
            <c:numRef>
              <c:f>Habitats_analysis!$F$2:$F$14</c:f>
              <c:numCache>
                <c:formatCode>0.0</c:formatCode>
                <c:ptCount val="13"/>
                <c:pt idx="0">
                  <c:v>11.468068535825546</c:v>
                </c:pt>
                <c:pt idx="1">
                  <c:v>5.8411214953271021E-2</c:v>
                </c:pt>
                <c:pt idx="2">
                  <c:v>0.38940809968847351</c:v>
                </c:pt>
                <c:pt idx="3">
                  <c:v>0.2141744548286604</c:v>
                </c:pt>
                <c:pt idx="4">
                  <c:v>80.490654205607484</c:v>
                </c:pt>
                <c:pt idx="5">
                  <c:v>9.7352024922118377E-2</c:v>
                </c:pt>
                <c:pt idx="6">
                  <c:v>3.8940809968847349E-2</c:v>
                </c:pt>
                <c:pt idx="7">
                  <c:v>3.8940809968847349E-2</c:v>
                </c:pt>
                <c:pt idx="8">
                  <c:v>3.1347352024922115</c:v>
                </c:pt>
                <c:pt idx="9">
                  <c:v>3.6409657320872273</c:v>
                </c:pt>
                <c:pt idx="10">
                  <c:v>0</c:v>
                </c:pt>
                <c:pt idx="11">
                  <c:v>5.8411214953271021E-2</c:v>
                </c:pt>
                <c:pt idx="12">
                  <c:v>0.36993769470404986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0-4577-BB77-201A8539C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7362479"/>
        <c:axId val="876137455"/>
      </c:barChart>
      <c:catAx>
        <c:axId val="7673624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6137455"/>
        <c:crosses val="autoZero"/>
        <c:auto val="1"/>
        <c:lblAlgn val="ctr"/>
        <c:lblOffset val="100"/>
        <c:noMultiLvlLbl val="0"/>
      </c:catAx>
      <c:valAx>
        <c:axId val="87613745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Species threatened (%)</a:t>
                </a:r>
              </a:p>
            </c:rich>
          </c:tx>
          <c:layout>
            <c:manualLayout>
              <c:xMode val="edge"/>
              <c:yMode val="edge"/>
              <c:x val="1.0847989626930234E-2"/>
              <c:y val="0.220900408282298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7362479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115008478372991"/>
          <c:y val="0.341272601341499"/>
          <c:w val="0.11800192558933982"/>
          <c:h val="0.221065908428113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Freshwater only (decapods, odonates, fish) - habitat code 5 [wetlands] only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Decapods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Habitats_analysis!$B$29:$B$46</c:f>
              <c:numCache>
                <c:formatCode>General</c:formatCode>
                <c:ptCount val="18"/>
                <c:pt idx="0">
                  <c:v>5.0999999999999996</c:v>
                </c:pt>
                <c:pt idx="1">
                  <c:v>5.2</c:v>
                </c:pt>
                <c:pt idx="2">
                  <c:v>5.3</c:v>
                </c:pt>
                <c:pt idx="3">
                  <c:v>5.4</c:v>
                </c:pt>
                <c:pt idx="4">
                  <c:v>5.5</c:v>
                </c:pt>
                <c:pt idx="5">
                  <c:v>5.6</c:v>
                </c:pt>
                <c:pt idx="6">
                  <c:v>5.7</c:v>
                </c:pt>
                <c:pt idx="7">
                  <c:v>5.8</c:v>
                </c:pt>
                <c:pt idx="8">
                  <c:v>5.9</c:v>
                </c:pt>
                <c:pt idx="9" formatCode="0.00">
                  <c:v>5.0999999999999996</c:v>
                </c:pt>
                <c:pt idx="10">
                  <c:v>5.1100000000000003</c:v>
                </c:pt>
                <c:pt idx="11" formatCode="0.00">
                  <c:v>5.12</c:v>
                </c:pt>
                <c:pt idx="12">
                  <c:v>5.13</c:v>
                </c:pt>
                <c:pt idx="13" formatCode="0.00">
                  <c:v>5.14</c:v>
                </c:pt>
                <c:pt idx="14">
                  <c:v>5.15</c:v>
                </c:pt>
                <c:pt idx="15" formatCode="0.00">
                  <c:v>5.16</c:v>
                </c:pt>
                <c:pt idx="16">
                  <c:v>5.17</c:v>
                </c:pt>
                <c:pt idx="17" formatCode="0.00">
                  <c:v>5.1800000000000104</c:v>
                </c:pt>
              </c:numCache>
            </c:numRef>
          </c:cat>
          <c:val>
            <c:numRef>
              <c:f>Habitats_analysis!$D$29:$D$46</c:f>
              <c:numCache>
                <c:formatCode>0.0</c:formatCode>
                <c:ptCount val="18"/>
                <c:pt idx="0">
                  <c:v>54.991243432574436</c:v>
                </c:pt>
                <c:pt idx="1">
                  <c:v>1.9264448336252189</c:v>
                </c:pt>
                <c:pt idx="2">
                  <c:v>1.0507880910683012</c:v>
                </c:pt>
                <c:pt idx="3">
                  <c:v>5.7793345008756569</c:v>
                </c:pt>
                <c:pt idx="4">
                  <c:v>8.4063047285464094</c:v>
                </c:pt>
                <c:pt idx="5">
                  <c:v>0.70052539404553416</c:v>
                </c:pt>
                <c:pt idx="6">
                  <c:v>3.3274956217162872</c:v>
                </c:pt>
                <c:pt idx="7">
                  <c:v>1.4010507880910683</c:v>
                </c:pt>
                <c:pt idx="8">
                  <c:v>2.276707530647986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20.140105078809107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9C-4AE9-9430-0034FE6B28AA}"/>
            </c:ext>
          </c:extLst>
        </c:ser>
        <c:ser>
          <c:idx val="1"/>
          <c:order val="1"/>
          <c:tx>
            <c:v>Odonates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Habitats_analysis!$B$29:$B$46</c:f>
              <c:numCache>
                <c:formatCode>General</c:formatCode>
                <c:ptCount val="18"/>
                <c:pt idx="0">
                  <c:v>5.0999999999999996</c:v>
                </c:pt>
                <c:pt idx="1">
                  <c:v>5.2</c:v>
                </c:pt>
                <c:pt idx="2">
                  <c:v>5.3</c:v>
                </c:pt>
                <c:pt idx="3">
                  <c:v>5.4</c:v>
                </c:pt>
                <c:pt idx="4">
                  <c:v>5.5</c:v>
                </c:pt>
                <c:pt idx="5">
                  <c:v>5.6</c:v>
                </c:pt>
                <c:pt idx="6">
                  <c:v>5.7</c:v>
                </c:pt>
                <c:pt idx="7">
                  <c:v>5.8</c:v>
                </c:pt>
                <c:pt idx="8">
                  <c:v>5.9</c:v>
                </c:pt>
                <c:pt idx="9" formatCode="0.00">
                  <c:v>5.0999999999999996</c:v>
                </c:pt>
                <c:pt idx="10">
                  <c:v>5.1100000000000003</c:v>
                </c:pt>
                <c:pt idx="11" formatCode="0.00">
                  <c:v>5.12</c:v>
                </c:pt>
                <c:pt idx="12">
                  <c:v>5.13</c:v>
                </c:pt>
                <c:pt idx="13" formatCode="0.00">
                  <c:v>5.14</c:v>
                </c:pt>
                <c:pt idx="14">
                  <c:v>5.15</c:v>
                </c:pt>
                <c:pt idx="15" formatCode="0.00">
                  <c:v>5.16</c:v>
                </c:pt>
                <c:pt idx="16">
                  <c:v>5.17</c:v>
                </c:pt>
                <c:pt idx="17" formatCode="0.00">
                  <c:v>5.1800000000000104</c:v>
                </c:pt>
              </c:numCache>
            </c:numRef>
          </c:cat>
          <c:val>
            <c:numRef>
              <c:f>Habitats_analysis!$F$29:$F$46</c:f>
              <c:numCache>
                <c:formatCode>0.0</c:formatCode>
                <c:ptCount val="18"/>
                <c:pt idx="0">
                  <c:v>75.104311543810852</c:v>
                </c:pt>
                <c:pt idx="1">
                  <c:v>2.9207232267037551</c:v>
                </c:pt>
                <c:pt idx="2">
                  <c:v>0.13908205841446453</c:v>
                </c:pt>
                <c:pt idx="3">
                  <c:v>7.7885952712100135</c:v>
                </c:pt>
                <c:pt idx="4">
                  <c:v>2.0862308762169679</c:v>
                </c:pt>
                <c:pt idx="5">
                  <c:v>0.55632823365785811</c:v>
                </c:pt>
                <c:pt idx="6">
                  <c:v>6.8150208623087627</c:v>
                </c:pt>
                <c:pt idx="7">
                  <c:v>1.52990264255911</c:v>
                </c:pt>
                <c:pt idx="8">
                  <c:v>2.642559109874826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0.27816411682892905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0.13908205841446453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9C-4AE9-9430-0034FE6B28AA}"/>
            </c:ext>
          </c:extLst>
        </c:ser>
        <c:ser>
          <c:idx val="2"/>
          <c:order val="2"/>
          <c:tx>
            <c:v>Fish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Habitats_analysis!$B$29:$B$46</c:f>
              <c:numCache>
                <c:formatCode>General</c:formatCode>
                <c:ptCount val="18"/>
                <c:pt idx="0">
                  <c:v>5.0999999999999996</c:v>
                </c:pt>
                <c:pt idx="1">
                  <c:v>5.2</c:v>
                </c:pt>
                <c:pt idx="2">
                  <c:v>5.3</c:v>
                </c:pt>
                <c:pt idx="3">
                  <c:v>5.4</c:v>
                </c:pt>
                <c:pt idx="4">
                  <c:v>5.5</c:v>
                </c:pt>
                <c:pt idx="5">
                  <c:v>5.6</c:v>
                </c:pt>
                <c:pt idx="6">
                  <c:v>5.7</c:v>
                </c:pt>
                <c:pt idx="7">
                  <c:v>5.8</c:v>
                </c:pt>
                <c:pt idx="8">
                  <c:v>5.9</c:v>
                </c:pt>
                <c:pt idx="9" formatCode="0.00">
                  <c:v>5.0999999999999996</c:v>
                </c:pt>
                <c:pt idx="10">
                  <c:v>5.1100000000000003</c:v>
                </c:pt>
                <c:pt idx="11" formatCode="0.00">
                  <c:v>5.12</c:v>
                </c:pt>
                <c:pt idx="12">
                  <c:v>5.13</c:v>
                </c:pt>
                <c:pt idx="13" formatCode="0.00">
                  <c:v>5.14</c:v>
                </c:pt>
                <c:pt idx="14">
                  <c:v>5.15</c:v>
                </c:pt>
                <c:pt idx="15" formatCode="0.00">
                  <c:v>5.16</c:v>
                </c:pt>
                <c:pt idx="16">
                  <c:v>5.17</c:v>
                </c:pt>
                <c:pt idx="17" formatCode="0.00">
                  <c:v>5.1800000000000104</c:v>
                </c:pt>
              </c:numCache>
            </c:numRef>
          </c:cat>
          <c:val>
            <c:numRef>
              <c:f>Habitats_analysis!$H$29:$H$46</c:f>
              <c:numCache>
                <c:formatCode>0.0</c:formatCode>
                <c:ptCount val="18"/>
                <c:pt idx="0">
                  <c:v>47.098751915918548</c:v>
                </c:pt>
                <c:pt idx="1">
                  <c:v>8.7803809940880235</c:v>
                </c:pt>
                <c:pt idx="2">
                  <c:v>0.65688635865995182</c:v>
                </c:pt>
                <c:pt idx="3">
                  <c:v>5.5616378366542589</c:v>
                </c:pt>
                <c:pt idx="4">
                  <c:v>15.59010291219619</c:v>
                </c:pt>
                <c:pt idx="5">
                  <c:v>1.2918765053645718</c:v>
                </c:pt>
                <c:pt idx="6">
                  <c:v>7.3352310050361291</c:v>
                </c:pt>
                <c:pt idx="7">
                  <c:v>6.8754105539741621</c:v>
                </c:pt>
                <c:pt idx="8">
                  <c:v>4.6419969345303267</c:v>
                </c:pt>
                <c:pt idx="9">
                  <c:v>0</c:v>
                </c:pt>
                <c:pt idx="10">
                  <c:v>4.3792423910663458E-2</c:v>
                </c:pt>
                <c:pt idx="11">
                  <c:v>0.15327348368732208</c:v>
                </c:pt>
                <c:pt idx="12">
                  <c:v>0.35033939128530767</c:v>
                </c:pt>
                <c:pt idx="13">
                  <c:v>0.65688635865995182</c:v>
                </c:pt>
                <c:pt idx="14">
                  <c:v>0.15327348368732208</c:v>
                </c:pt>
                <c:pt idx="15">
                  <c:v>0.54740529888329326</c:v>
                </c:pt>
                <c:pt idx="16">
                  <c:v>0.26275454346398075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9C-4AE9-9430-0034FE6B2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8912895"/>
        <c:axId val="675406559"/>
      </c:barChart>
      <c:catAx>
        <c:axId val="6789128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Habitat code (wetlands only)</a:t>
                </a:r>
              </a:p>
            </c:rich>
          </c:tx>
          <c:layout>
            <c:manualLayout>
              <c:xMode val="edge"/>
              <c:yMode val="edge"/>
              <c:x val="0.36755506100917229"/>
              <c:y val="0.904223901489717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5406559"/>
        <c:crosses val="autoZero"/>
        <c:auto val="1"/>
        <c:lblAlgn val="ctr"/>
        <c:lblOffset val="100"/>
        <c:noMultiLvlLbl val="0"/>
      </c:catAx>
      <c:valAx>
        <c:axId val="675406559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Species threatened (%)</a:t>
                </a:r>
              </a:p>
            </c:rich>
          </c:tx>
          <c:layout>
            <c:manualLayout>
              <c:xMode val="edge"/>
              <c:yMode val="edge"/>
              <c:x val="1.3366063305598048E-2"/>
              <c:y val="0.291172383918135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8912895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ysClr val="windowText" lastClr="000000"/>
                </a:solidFill>
              </a:rPr>
              <a:t>Freshwater only (decapods, odonates, excl</a:t>
            </a:r>
            <a:r>
              <a:rPr lang="en-GB" b="1" baseline="0">
                <a:solidFill>
                  <a:sysClr val="windowText" lastClr="000000"/>
                </a:solidFill>
              </a:rPr>
              <a:t> fish for now) - all habitats, threatened compared to all</a:t>
            </a:r>
            <a:endParaRPr lang="en-GB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0993722068525218"/>
          <c:y val="1.604814443329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727853428538247"/>
          <c:y val="0.11026377685272211"/>
          <c:w val="0.72900145927704996"/>
          <c:h val="0.52927139945826052"/>
        </c:manualLayout>
      </c:layout>
      <c:barChart>
        <c:barDir val="col"/>
        <c:grouping val="clustered"/>
        <c:varyColors val="0"/>
        <c:ser>
          <c:idx val="0"/>
          <c:order val="0"/>
          <c:tx>
            <c:v>Decapods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Habitats_extra!$B$2:$B$14</c:f>
              <c:strCache>
                <c:ptCount val="13"/>
                <c:pt idx="0">
                  <c:v>Forest</c:v>
                </c:pt>
                <c:pt idx="1">
                  <c:v>Savanna</c:v>
                </c:pt>
                <c:pt idx="2">
                  <c:v>Shrubland</c:v>
                </c:pt>
                <c:pt idx="3">
                  <c:v>Grassland</c:v>
                </c:pt>
                <c:pt idx="4">
                  <c:v>Wetlands</c:v>
                </c:pt>
                <c:pt idx="5">
                  <c:v>Rocky Areas</c:v>
                </c:pt>
                <c:pt idx="6">
                  <c:v>Caves &amp; Subterranean</c:v>
                </c:pt>
                <c:pt idx="7">
                  <c:v>Desert</c:v>
                </c:pt>
                <c:pt idx="8">
                  <c:v>Marine (combined)</c:v>
                </c:pt>
                <c:pt idx="9">
                  <c:v>Artificial (combined)</c:v>
                </c:pt>
                <c:pt idx="10">
                  <c:v>Introduced Vegetation</c:v>
                </c:pt>
                <c:pt idx="11">
                  <c:v>Other</c:v>
                </c:pt>
                <c:pt idx="12">
                  <c:v>Unknown</c:v>
                </c:pt>
              </c:strCache>
            </c:strRef>
          </c:cat>
          <c:val>
            <c:numRef>
              <c:f>Habitats_extra!$E$2:$E$14</c:f>
              <c:numCache>
                <c:formatCode>0.0</c:formatCode>
                <c:ptCount val="13"/>
                <c:pt idx="0">
                  <c:v>48.148148148148145</c:v>
                </c:pt>
                <c:pt idx="1">
                  <c:v>0</c:v>
                </c:pt>
                <c:pt idx="2">
                  <c:v>50</c:v>
                </c:pt>
                <c:pt idx="3">
                  <c:v>20</c:v>
                </c:pt>
                <c:pt idx="4">
                  <c:v>19.293924466338257</c:v>
                </c:pt>
                <c:pt idx="5">
                  <c:v>44.444444444444443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15.64245810055866</c:v>
                </c:pt>
                <c:pt idx="10">
                  <c:v>0</c:v>
                </c:pt>
                <c:pt idx="11">
                  <c:v>50</c:v>
                </c:pt>
                <c:pt idx="12">
                  <c:v>4.4247787610619467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2-4414-B45A-4B695EDB8085}"/>
            </c:ext>
          </c:extLst>
        </c:ser>
        <c:ser>
          <c:idx val="1"/>
          <c:order val="1"/>
          <c:tx>
            <c:v>Odonates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Habitats_extra!$B$2:$B$14</c:f>
              <c:strCache>
                <c:ptCount val="13"/>
                <c:pt idx="0">
                  <c:v>Forest</c:v>
                </c:pt>
                <c:pt idx="1">
                  <c:v>Savanna</c:v>
                </c:pt>
                <c:pt idx="2">
                  <c:v>Shrubland</c:v>
                </c:pt>
                <c:pt idx="3">
                  <c:v>Grassland</c:v>
                </c:pt>
                <c:pt idx="4">
                  <c:v>Wetlands</c:v>
                </c:pt>
                <c:pt idx="5">
                  <c:v>Rocky Areas</c:v>
                </c:pt>
                <c:pt idx="6">
                  <c:v>Caves &amp; Subterranean</c:v>
                </c:pt>
                <c:pt idx="7">
                  <c:v>Desert</c:v>
                </c:pt>
                <c:pt idx="8">
                  <c:v>Marine (combined)</c:v>
                </c:pt>
                <c:pt idx="9">
                  <c:v>Artificial (combined)</c:v>
                </c:pt>
                <c:pt idx="10">
                  <c:v>Introduced Vegetation</c:v>
                </c:pt>
                <c:pt idx="11">
                  <c:v>Other</c:v>
                </c:pt>
                <c:pt idx="12">
                  <c:v>Unknown</c:v>
                </c:pt>
              </c:strCache>
            </c:strRef>
          </c:cat>
          <c:val>
            <c:numRef>
              <c:f>Habitats_extra!$I$2:$I$14</c:f>
              <c:numCache>
                <c:formatCode>0.0</c:formatCode>
                <c:ptCount val="13"/>
                <c:pt idx="0">
                  <c:v>14.079020589872011</c:v>
                </c:pt>
                <c:pt idx="1">
                  <c:v>1.8518518518518516</c:v>
                </c:pt>
                <c:pt idx="2">
                  <c:v>7.4561403508771926</c:v>
                </c:pt>
                <c:pt idx="3">
                  <c:v>10</c:v>
                </c:pt>
                <c:pt idx="4">
                  <c:v>11.541367585946356</c:v>
                </c:pt>
                <c:pt idx="5">
                  <c:v>0</c:v>
                </c:pt>
                <c:pt idx="6">
                  <c:v>0</c:v>
                </c:pt>
                <c:pt idx="7">
                  <c:v>12.5</c:v>
                </c:pt>
                <c:pt idx="8">
                  <c:v>5</c:v>
                </c:pt>
                <c:pt idx="9">
                  <c:v>3.7578288100208765</c:v>
                </c:pt>
                <c:pt idx="10">
                  <c:v>0</c:v>
                </c:pt>
                <c:pt idx="11">
                  <c:v>0</c:v>
                </c:pt>
                <c:pt idx="12">
                  <c:v>2.4175824175824179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F2-4414-B45A-4B695EDB8085}"/>
            </c:ext>
          </c:extLst>
        </c:ser>
        <c:ser>
          <c:idx val="2"/>
          <c:order val="2"/>
          <c:tx>
            <c:v>Fish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Habitats_extra!$B$2:$B$14</c:f>
              <c:strCache>
                <c:ptCount val="13"/>
                <c:pt idx="0">
                  <c:v>Forest</c:v>
                </c:pt>
                <c:pt idx="1">
                  <c:v>Savanna</c:v>
                </c:pt>
                <c:pt idx="2">
                  <c:v>Shrubland</c:v>
                </c:pt>
                <c:pt idx="3">
                  <c:v>Grassland</c:v>
                </c:pt>
                <c:pt idx="4">
                  <c:v>Wetlands</c:v>
                </c:pt>
                <c:pt idx="5">
                  <c:v>Rocky Areas</c:v>
                </c:pt>
                <c:pt idx="6">
                  <c:v>Caves &amp; Subterranean</c:v>
                </c:pt>
                <c:pt idx="7">
                  <c:v>Desert</c:v>
                </c:pt>
                <c:pt idx="8">
                  <c:v>Marine (combined)</c:v>
                </c:pt>
                <c:pt idx="9">
                  <c:v>Artificial (combined)</c:v>
                </c:pt>
                <c:pt idx="10">
                  <c:v>Introduced Vegetation</c:v>
                </c:pt>
                <c:pt idx="11">
                  <c:v>Other</c:v>
                </c:pt>
                <c:pt idx="12">
                  <c:v>Unknown</c:v>
                </c:pt>
              </c:strCache>
            </c:strRef>
          </c:cat>
          <c:val>
            <c:numRef>
              <c:f>Habitats_extra!$M$2:$M$14</c:f>
              <c:numCache>
                <c:formatCode>General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2-A6F2-4414-B45A-4B695EDB8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0211599"/>
        <c:axId val="1075755295"/>
      </c:barChart>
      <c:catAx>
        <c:axId val="810211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5755295"/>
        <c:crosses val="autoZero"/>
        <c:auto val="1"/>
        <c:lblAlgn val="ctr"/>
        <c:lblOffset val="100"/>
        <c:noMultiLvlLbl val="0"/>
      </c:catAx>
      <c:valAx>
        <c:axId val="107575529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>
                    <a:solidFill>
                      <a:sysClr val="windowText" lastClr="000000"/>
                    </a:solidFill>
                  </a:rPr>
                  <a:t>Species threatened (%)</a:t>
                </a:r>
              </a:p>
            </c:rich>
          </c:tx>
          <c:layout>
            <c:manualLayout>
              <c:xMode val="edge"/>
              <c:yMode val="edge"/>
              <c:x val="1.1620028998761214E-3"/>
              <c:y val="0.188189971983623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0211599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743212841638039"/>
          <c:y val="0.26043990238431824"/>
          <c:w val="0.13098486000060802"/>
          <c:h val="0.246782868289909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1427481075195"/>
          <c:y val="0.12693538721762954"/>
          <c:w val="0.81456906771933524"/>
          <c:h val="0.65023660170049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'RL status figure_NEW'!$A$3</c:f>
              <c:strCache>
                <c:ptCount val="1"/>
                <c:pt idx="0">
                  <c:v>EX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  <a:effectLst/>
          </c:spPr>
          <c:invertIfNegative val="0"/>
          <c:cat>
            <c:strRef>
              <c:f>'RL status figure_NEW'!$B$2:$F$2</c:f>
              <c:strCache>
                <c:ptCount val="5"/>
                <c:pt idx="0">
                  <c:v>Tetrapods</c:v>
                </c:pt>
                <c:pt idx="1">
                  <c:v>Freshwater species</c:v>
                </c:pt>
                <c:pt idx="2">
                  <c:v>Decapods</c:v>
                </c:pt>
                <c:pt idx="3">
                  <c:v>Fishes</c:v>
                </c:pt>
                <c:pt idx="4">
                  <c:v>Odonates</c:v>
                </c:pt>
              </c:strCache>
            </c:strRef>
          </c:cat>
          <c:val>
            <c:numRef>
              <c:f>'RL status figure_NEW'!$B$3:$F$3</c:f>
              <c:numCache>
                <c:formatCode>0.0</c:formatCode>
                <c:ptCount val="5"/>
                <c:pt idx="0">
                  <c:v>0.8947775961455734</c:v>
                </c:pt>
                <c:pt idx="1">
                  <c:v>0.37878787878787878</c:v>
                </c:pt>
                <c:pt idx="2">
                  <c:v>0.22684310018903589</c:v>
                </c:pt>
                <c:pt idx="3">
                  <c:v>0.56056877221766477</c:v>
                </c:pt>
                <c:pt idx="4">
                  <c:v>1.6069419893941828E-2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0A-4974-A65F-C0A83D82B2E8}"/>
            </c:ext>
          </c:extLst>
        </c:ser>
        <c:ser>
          <c:idx val="1"/>
          <c:order val="1"/>
          <c:tx>
            <c:strRef>
              <c:f>'RL status figure_NEW'!$A$4</c:f>
              <c:strCache>
                <c:ptCount val="1"/>
                <c:pt idx="0">
                  <c:v>EW</c:v>
                </c:pt>
              </c:strCache>
            </c:strRef>
          </c:tx>
          <c:spPr>
            <a:solidFill>
              <a:srgbClr val="542344"/>
            </a:solidFill>
            <a:ln>
              <a:noFill/>
            </a:ln>
            <a:effectLst/>
          </c:spPr>
          <c:invertIfNegative val="0"/>
          <c:cat>
            <c:strRef>
              <c:f>'RL status figure_NEW'!$B$2:$F$2</c:f>
              <c:strCache>
                <c:ptCount val="5"/>
                <c:pt idx="0">
                  <c:v>Tetrapods</c:v>
                </c:pt>
                <c:pt idx="1">
                  <c:v>Freshwater species</c:v>
                </c:pt>
                <c:pt idx="2">
                  <c:v>Decapods</c:v>
                </c:pt>
                <c:pt idx="3">
                  <c:v>Fishes</c:v>
                </c:pt>
                <c:pt idx="4">
                  <c:v>Odonates</c:v>
                </c:pt>
              </c:strCache>
            </c:strRef>
          </c:cat>
          <c:val>
            <c:numRef>
              <c:f>'RL status figure_NEW'!$B$4:$F$4</c:f>
              <c:numCache>
                <c:formatCode>0.0</c:formatCode>
                <c:ptCount val="5"/>
                <c:pt idx="0">
                  <c:v>3.1546646017952915E-2</c:v>
                </c:pt>
                <c:pt idx="1">
                  <c:v>4.6816479400749067E-2</c:v>
                </c:pt>
                <c:pt idx="2">
                  <c:v>0</c:v>
                </c:pt>
                <c:pt idx="3">
                  <c:v>7.5198249931637956E-2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0A-4974-A65F-C0A83D82B2E8}"/>
            </c:ext>
          </c:extLst>
        </c:ser>
        <c:ser>
          <c:idx val="2"/>
          <c:order val="2"/>
          <c:tx>
            <c:strRef>
              <c:f>'RL status figure_NEW'!$A$5</c:f>
              <c:strCache>
                <c:ptCount val="1"/>
                <c:pt idx="0">
                  <c:v>CR</c:v>
                </c:pt>
              </c:strCache>
            </c:strRef>
          </c:tx>
          <c:spPr>
            <a:solidFill>
              <a:srgbClr val="D81E05"/>
            </a:solidFill>
            <a:ln>
              <a:noFill/>
            </a:ln>
            <a:effectLst/>
          </c:spPr>
          <c:invertIfNegative val="0"/>
          <c:cat>
            <c:strRef>
              <c:f>'RL status figure_NEW'!$B$2:$F$2</c:f>
              <c:strCache>
                <c:ptCount val="5"/>
                <c:pt idx="0">
                  <c:v>Tetrapods</c:v>
                </c:pt>
                <c:pt idx="1">
                  <c:v>Freshwater species</c:v>
                </c:pt>
                <c:pt idx="2">
                  <c:v>Decapods</c:v>
                </c:pt>
                <c:pt idx="3">
                  <c:v>Fishes</c:v>
                </c:pt>
                <c:pt idx="4">
                  <c:v>Odonates</c:v>
                </c:pt>
              </c:strCache>
            </c:strRef>
          </c:cat>
          <c:val>
            <c:numRef>
              <c:f>'RL status figure_NEW'!$B$5:$F$5</c:f>
              <c:numCache>
                <c:formatCode>0.0</c:formatCode>
                <c:ptCount val="5"/>
                <c:pt idx="0">
                  <c:v>4.6488284722819699</c:v>
                </c:pt>
                <c:pt idx="1">
                  <c:v>4.038985359210078</c:v>
                </c:pt>
                <c:pt idx="2">
                  <c:v>4.3856332703213612</c:v>
                </c:pt>
                <c:pt idx="3">
                  <c:v>5.0382827454197425</c:v>
                </c:pt>
                <c:pt idx="4">
                  <c:v>1.5426643098184156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0A-4974-A65F-C0A83D82B2E8}"/>
            </c:ext>
          </c:extLst>
        </c:ser>
        <c:ser>
          <c:idx val="3"/>
          <c:order val="3"/>
          <c:tx>
            <c:strRef>
              <c:f>'RL status figure_NEW'!$A$6</c:f>
              <c:strCache>
                <c:ptCount val="1"/>
                <c:pt idx="0">
                  <c:v>EN</c:v>
                </c:pt>
              </c:strCache>
            </c:strRef>
          </c:tx>
          <c:spPr>
            <a:solidFill>
              <a:srgbClr val="FC7F3F"/>
            </a:solidFill>
            <a:ln>
              <a:noFill/>
            </a:ln>
            <a:effectLst/>
          </c:spPr>
          <c:invertIfNegative val="0"/>
          <c:cat>
            <c:strRef>
              <c:f>'RL status figure_NEW'!$B$2:$F$2</c:f>
              <c:strCache>
                <c:ptCount val="5"/>
                <c:pt idx="0">
                  <c:v>Tetrapods</c:v>
                </c:pt>
                <c:pt idx="1">
                  <c:v>Freshwater species</c:v>
                </c:pt>
                <c:pt idx="2">
                  <c:v>Decapods</c:v>
                </c:pt>
                <c:pt idx="3">
                  <c:v>Fishes</c:v>
                </c:pt>
                <c:pt idx="4">
                  <c:v>Odonates</c:v>
                </c:pt>
              </c:strCache>
            </c:strRef>
          </c:cat>
          <c:val>
            <c:numRef>
              <c:f>'RL status figure_NEW'!$B$6:$F$6</c:f>
              <c:numCache>
                <c:formatCode>0.0</c:formatCode>
                <c:ptCount val="5"/>
                <c:pt idx="0">
                  <c:v>8.2910321489001699</c:v>
                </c:pt>
                <c:pt idx="1">
                  <c:v>6.8479741232550229</c:v>
                </c:pt>
                <c:pt idx="2">
                  <c:v>5.4442344045368625</c:v>
                </c:pt>
                <c:pt idx="3">
                  <c:v>7.888980038282746</c:v>
                </c:pt>
                <c:pt idx="4">
                  <c:v>4.9975895870159093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0A-4974-A65F-C0A83D82B2E8}"/>
            </c:ext>
          </c:extLst>
        </c:ser>
        <c:ser>
          <c:idx val="4"/>
          <c:order val="4"/>
          <c:tx>
            <c:strRef>
              <c:f>'RL status figure_NEW'!$A$7</c:f>
              <c:strCache>
                <c:ptCount val="1"/>
                <c:pt idx="0">
                  <c:v>VU</c:v>
                </c:pt>
              </c:strCache>
            </c:strRef>
          </c:tx>
          <c:spPr>
            <a:solidFill>
              <a:srgbClr val="F9E814"/>
            </a:solidFill>
            <a:ln>
              <a:noFill/>
            </a:ln>
            <a:effectLst/>
          </c:spPr>
          <c:invertIfNegative val="0"/>
          <c:cat>
            <c:strRef>
              <c:f>'RL status figure_NEW'!$B$2:$F$2</c:f>
              <c:strCache>
                <c:ptCount val="5"/>
                <c:pt idx="0">
                  <c:v>Tetrapods</c:v>
                </c:pt>
                <c:pt idx="1">
                  <c:v>Freshwater species</c:v>
                </c:pt>
                <c:pt idx="2">
                  <c:v>Decapods</c:v>
                </c:pt>
                <c:pt idx="3">
                  <c:v>Fishes</c:v>
                </c:pt>
                <c:pt idx="4">
                  <c:v>Odonates</c:v>
                </c:pt>
              </c:strCache>
            </c:strRef>
          </c:cat>
          <c:val>
            <c:numRef>
              <c:f>'RL status figure_NEW'!$B$7:$F$7</c:f>
              <c:numCache>
                <c:formatCode>0.0</c:formatCode>
                <c:ptCount val="5"/>
                <c:pt idx="0">
                  <c:v>7.6744386130947264</c:v>
                </c:pt>
                <c:pt idx="1">
                  <c:v>7.388491658154579</c:v>
                </c:pt>
                <c:pt idx="2">
                  <c:v>8.5444234404536861</c:v>
                </c:pt>
                <c:pt idx="3">
                  <c:v>8.2649712879409343</c:v>
                </c:pt>
                <c:pt idx="4">
                  <c:v>4.8368953880764902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0A-4974-A65F-C0A83D82B2E8}"/>
            </c:ext>
          </c:extLst>
        </c:ser>
        <c:ser>
          <c:idx val="6"/>
          <c:order val="5"/>
          <c:tx>
            <c:strRef>
              <c:f>'RL status figure_NEW'!$A$8</c:f>
              <c:strCache>
                <c:ptCount val="1"/>
                <c:pt idx="0">
                  <c:v>DD</c:v>
                </c:pt>
              </c:strCache>
            </c:strRef>
          </c:tx>
          <c:spPr>
            <a:solidFill>
              <a:srgbClr val="D1D1C6"/>
            </a:solidFill>
            <a:ln>
              <a:noFill/>
            </a:ln>
            <a:effectLst/>
          </c:spPr>
          <c:invertIfNegative val="0"/>
          <c:cat>
            <c:strRef>
              <c:f>'RL status figure_NEW'!$B$2:$F$2</c:f>
              <c:strCache>
                <c:ptCount val="5"/>
                <c:pt idx="0">
                  <c:v>Tetrapods</c:v>
                </c:pt>
                <c:pt idx="1">
                  <c:v>Freshwater species</c:v>
                </c:pt>
                <c:pt idx="2">
                  <c:v>Decapods</c:v>
                </c:pt>
                <c:pt idx="3">
                  <c:v>Fishes</c:v>
                </c:pt>
                <c:pt idx="4">
                  <c:v>Odonates</c:v>
                </c:pt>
              </c:strCache>
            </c:strRef>
          </c:cat>
          <c:val>
            <c:numRef>
              <c:f>'RL status figure_NEW'!$B$8:$F$8</c:f>
              <c:numCache>
                <c:formatCode>0.0</c:formatCode>
                <c:ptCount val="5"/>
                <c:pt idx="0">
                  <c:v>10.086323095012762</c:v>
                </c:pt>
                <c:pt idx="1">
                  <c:v>23.433775961865848</c:v>
                </c:pt>
                <c:pt idx="2">
                  <c:v>39.395085066162572</c:v>
                </c:pt>
                <c:pt idx="3">
                  <c:v>18.00656275635767</c:v>
                </c:pt>
                <c:pt idx="4">
                  <c:v>29.40703840591355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0A-4974-A65F-C0A83D82B2E8}"/>
            </c:ext>
          </c:extLst>
        </c:ser>
        <c:ser>
          <c:idx val="5"/>
          <c:order val="6"/>
          <c:tx>
            <c:strRef>
              <c:f>'RL status figure_NEW'!$A$9</c:f>
              <c:strCache>
                <c:ptCount val="1"/>
                <c:pt idx="0">
                  <c:v>NT</c:v>
                </c:pt>
              </c:strCache>
            </c:strRef>
          </c:tx>
          <c:spPr>
            <a:solidFill>
              <a:srgbClr val="CCE226"/>
            </a:solidFill>
            <a:ln>
              <a:noFill/>
            </a:ln>
            <a:effectLst/>
          </c:spPr>
          <c:invertIfNegative val="0"/>
          <c:cat>
            <c:strRef>
              <c:f>'RL status figure_NEW'!$B$2:$F$2</c:f>
              <c:strCache>
                <c:ptCount val="5"/>
                <c:pt idx="0">
                  <c:v>Tetrapods</c:v>
                </c:pt>
                <c:pt idx="1">
                  <c:v>Freshwater species</c:v>
                </c:pt>
                <c:pt idx="2">
                  <c:v>Decapods</c:v>
                </c:pt>
                <c:pt idx="3">
                  <c:v>Fishes</c:v>
                </c:pt>
                <c:pt idx="4">
                  <c:v>Odonates</c:v>
                </c:pt>
              </c:strCache>
            </c:strRef>
          </c:cat>
          <c:val>
            <c:numRef>
              <c:f>'RL status figure_NEW'!$B$9:$F$9</c:f>
              <c:numCache>
                <c:formatCode>0.0</c:formatCode>
                <c:ptCount val="5"/>
                <c:pt idx="0">
                  <c:v>6.6964925865381861</c:v>
                </c:pt>
                <c:pt idx="1">
                  <c:v>4.2262512768130751</c:v>
                </c:pt>
                <c:pt idx="2">
                  <c:v>2.6465028355387523</c:v>
                </c:pt>
                <c:pt idx="3">
                  <c:v>4.6896363139185127</c:v>
                </c:pt>
                <c:pt idx="4">
                  <c:v>3.8084525148642134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0A-4974-A65F-C0A83D82B2E8}"/>
            </c:ext>
          </c:extLst>
        </c:ser>
        <c:ser>
          <c:idx val="7"/>
          <c:order val="7"/>
          <c:tx>
            <c:strRef>
              <c:f>'RL status figure_NEW'!$A$10</c:f>
              <c:strCache>
                <c:ptCount val="1"/>
                <c:pt idx="0">
                  <c:v>LC</c:v>
                </c:pt>
              </c:strCache>
            </c:strRef>
          </c:tx>
          <c:spPr>
            <a:solidFill>
              <a:srgbClr val="60C659"/>
            </a:solidFill>
            <a:ln>
              <a:noFill/>
            </a:ln>
            <a:effectLst/>
          </c:spPr>
          <c:invertIfNegative val="0"/>
          <c:cat>
            <c:strRef>
              <c:f>'RL status figure_NEW'!$B$2:$F$2</c:f>
              <c:strCache>
                <c:ptCount val="5"/>
                <c:pt idx="0">
                  <c:v>Tetrapods</c:v>
                </c:pt>
                <c:pt idx="1">
                  <c:v>Freshwater species</c:v>
                </c:pt>
                <c:pt idx="2">
                  <c:v>Decapods</c:v>
                </c:pt>
                <c:pt idx="3">
                  <c:v>Fishes</c:v>
                </c:pt>
                <c:pt idx="4">
                  <c:v>Odonates</c:v>
                </c:pt>
              </c:strCache>
            </c:strRef>
          </c:cat>
          <c:val>
            <c:numRef>
              <c:f>'RL status figure_NEW'!$B$10:$F$10</c:f>
              <c:numCache>
                <c:formatCode>0.0</c:formatCode>
                <c:ptCount val="5"/>
                <c:pt idx="0">
                  <c:v>61.676560842008662</c:v>
                </c:pt>
                <c:pt idx="1">
                  <c:v>53.638917262512763</c:v>
                </c:pt>
                <c:pt idx="2">
                  <c:v>39.357277882797732</c:v>
                </c:pt>
                <c:pt idx="3">
                  <c:v>55.475799835931092</c:v>
                </c:pt>
                <c:pt idx="4">
                  <c:v>55.39129037441748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0A-4974-A65F-C0A83D82B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4213359"/>
        <c:axId val="1059590319"/>
      </c:barChart>
      <c:lineChart>
        <c:grouping val="standard"/>
        <c:varyColors val="0"/>
        <c:ser>
          <c:idx val="9"/>
          <c:order val="9"/>
          <c:tx>
            <c:strRef>
              <c:f>'RL status figure_NEW'!$A$11</c:f>
              <c:strCache>
                <c:ptCount val="1"/>
                <c:pt idx="0">
                  <c:v>Best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30"/>
            <c:spPr>
              <a:solidFill>
                <a:schemeClr val="tx1"/>
              </a:solidFill>
              <a:ln w="19050">
                <a:noFill/>
              </a:ln>
              <a:effectLst/>
            </c:spPr>
          </c:marker>
          <c:cat>
            <c:strRef>
              <c:f>'RL status figure_NEW'!$B$2:$F$2</c:f>
              <c:strCache>
                <c:ptCount val="5"/>
                <c:pt idx="0">
                  <c:v>Tetrapods</c:v>
                </c:pt>
                <c:pt idx="1">
                  <c:v>Freshwater species</c:v>
                </c:pt>
                <c:pt idx="2">
                  <c:v>Decapods</c:v>
                </c:pt>
                <c:pt idx="3">
                  <c:v>Fishes</c:v>
                </c:pt>
                <c:pt idx="4">
                  <c:v>Odonates</c:v>
                </c:pt>
              </c:strCache>
            </c:strRef>
          </c:cat>
          <c:val>
            <c:numRef>
              <c:f>'RL status figure_NEW'!$B$11:$F$11</c:f>
              <c:numCache>
                <c:formatCode>0.0</c:formatCode>
                <c:ptCount val="5"/>
                <c:pt idx="0">
                  <c:v>23.192654639175259</c:v>
                </c:pt>
                <c:pt idx="1">
                  <c:v>24.048935813641695</c:v>
                </c:pt>
                <c:pt idx="2">
                  <c:v>30.432060112711333</c:v>
                </c:pt>
                <c:pt idx="3">
                  <c:v>26.116521155137679</c:v>
                </c:pt>
                <c:pt idx="4">
                  <c:v>16.120218579234972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0A-4974-A65F-C0A83D82B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4213359"/>
        <c:axId val="1059590319"/>
        <c:extLst>
          <c:ext xmlns:c15="http://schemas.microsoft.com/office/drawing/2012/chart" uri="{02D57815-91ED-43cb-92C2-25804820EDAC}">
            <c15:filteredLineSeries>
              <c15:ser>
                <c:idx val="8"/>
                <c:order val="8"/>
                <c:tx>
                  <c:strRef>
                    <c:extLst>
                      <c:ext uri="{02D57815-91ED-43cb-92C2-25804820EDAC}">
                        <c15:formulaRef>
                          <c15:sqref>'RL status figure_NEW'!#REF!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ash"/>
                  <c:size val="47"/>
                  <c:spPr>
                    <a:gradFill>
                      <a:gsLst>
                        <a:gs pos="40000">
                          <a:schemeClr val="accent1">
                            <a:lumMod val="5000"/>
                            <a:lumOff val="95000"/>
                            <a:alpha val="0"/>
                          </a:schemeClr>
                        </a:gs>
                        <a:gs pos="50000">
                          <a:schemeClr val="accent1">
                            <a:lumMod val="50000"/>
                          </a:schemeClr>
                        </a:gs>
                        <a:gs pos="61000">
                          <a:schemeClr val="bg1">
                            <a:lumMod val="5000"/>
                            <a:lumOff val="95000"/>
                            <a:alpha val="0"/>
                          </a:schemeClr>
                        </a:gs>
                      </a:gsLst>
                      <a:lin ang="5400000" scaled="0"/>
                    </a:gradFill>
                    <a:ln w="19050">
                      <a:noFill/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'RL status figure_NEW'!$B$2:$F$2</c15:sqref>
                        </c15:formulaRef>
                      </c:ext>
                    </c:extLst>
                    <c:strCache>
                      <c:ptCount val="5"/>
                      <c:pt idx="0">
                        <c:v>Tetrapods</c:v>
                      </c:pt>
                      <c:pt idx="1">
                        <c:v>Freshwater species</c:v>
                      </c:pt>
                      <c:pt idx="2">
                        <c:v>Decapods</c:v>
                      </c:pt>
                      <c:pt idx="3">
                        <c:v>Fishes</c:v>
                      </c:pt>
                      <c:pt idx="4">
                        <c:v>Odonates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'RL status figure_NEW'!#REF!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8-840A-4974-A65F-C0A83D82B2E8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'RL status figure_NEW'!#REF!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ash"/>
                  <c:size val="47"/>
                  <c:spPr>
                    <a:gradFill>
                      <a:gsLst>
                        <a:gs pos="40000">
                          <a:schemeClr val="accent1">
                            <a:lumMod val="5000"/>
                            <a:lumOff val="95000"/>
                            <a:alpha val="0"/>
                          </a:schemeClr>
                        </a:gs>
                        <a:gs pos="50000">
                          <a:schemeClr val="accent1">
                            <a:lumMod val="50000"/>
                          </a:schemeClr>
                        </a:gs>
                        <a:gs pos="61000">
                          <a:schemeClr val="bg1">
                            <a:lumMod val="5000"/>
                            <a:lumOff val="95000"/>
                            <a:alpha val="0"/>
                          </a:schemeClr>
                        </a:gs>
                      </a:gsLst>
                      <a:lin ang="5400000" scaled="0"/>
                    </a:gradFill>
                    <a:ln w="19050">
                      <a:noFill/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'RL status figure_NEW'!$B$2:$F$2</c15:sqref>
                        </c15:formulaRef>
                      </c:ext>
                    </c:extLst>
                    <c:strCache>
                      <c:ptCount val="5"/>
                      <c:pt idx="0">
                        <c:v>Tetrapods</c:v>
                      </c:pt>
                      <c:pt idx="1">
                        <c:v>Freshwater species</c:v>
                      </c:pt>
                      <c:pt idx="2">
                        <c:v>Decapods</c:v>
                      </c:pt>
                      <c:pt idx="3">
                        <c:v>Fishes</c:v>
                      </c:pt>
                      <c:pt idx="4">
                        <c:v>Odonates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'RL status figure_NEW'!#REF!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840A-4974-A65F-C0A83D82B2E8}"/>
                  </c:ext>
                </c:extLst>
              </c15:ser>
            </c15:filteredLineSeries>
          </c:ext>
        </c:extLst>
      </c:lineChart>
      <c:catAx>
        <c:axId val="654213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059590319"/>
        <c:crosses val="autoZero"/>
        <c:auto val="1"/>
        <c:lblAlgn val="ctr"/>
        <c:lblOffset val="100"/>
        <c:noMultiLvlLbl val="0"/>
      </c:catAx>
      <c:valAx>
        <c:axId val="1059590319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>
                    <a:latin typeface="Arial" panose="020B0604020202020204" pitchFamily="34" charset="0"/>
                    <a:cs typeface="Arial" panose="020B0604020202020204" pitchFamily="34" charset="0"/>
                  </a:rPr>
                  <a:t>Proportion</a:t>
                </a:r>
                <a:r>
                  <a:rPr lang="en-GB" sz="14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of s</a:t>
                </a:r>
                <a:r>
                  <a:rPr lang="en-GB" sz="1400">
                    <a:latin typeface="Arial" panose="020B0604020202020204" pitchFamily="34" charset="0"/>
                    <a:cs typeface="Arial" panose="020B0604020202020204" pitchFamily="34" charset="0"/>
                  </a:rPr>
                  <a:t>pecies per Red List Category</a:t>
                </a:r>
                <a:r>
                  <a:rPr lang="en-GB" sz="14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(%)</a:t>
                </a:r>
              </a:p>
            </c:rich>
          </c:tx>
          <c:layout>
            <c:manualLayout>
              <c:xMode val="edge"/>
              <c:yMode val="edge"/>
              <c:x val="4.4753103857554571E-2"/>
              <c:y val="0.173198920287566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654213359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egendEntry>
        <c:idx val="8"/>
        <c:delete val="1"/>
      </c:legendEntry>
      <c:layout>
        <c:manualLayout>
          <c:xMode val="edge"/>
          <c:yMode val="edge"/>
          <c:x val="0.21804640594111568"/>
          <c:y val="0.91204867218532881"/>
          <c:w val="0.61909711807461087"/>
          <c:h val="6.06927591495391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1427481075195"/>
          <c:y val="0.12693538721762954"/>
          <c:w val="0.81456906771933524"/>
          <c:h val="0.65023660170049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'RL status figure_NEW'!$A$3</c:f>
              <c:strCache>
                <c:ptCount val="1"/>
                <c:pt idx="0">
                  <c:v>EX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  <a:effectLst/>
          </c:spPr>
          <c:invertIfNegative val="0"/>
          <c:cat>
            <c:strRef>
              <c:f>'RL status figure_NEW'!$B$2:$F$2</c:f>
              <c:strCache>
                <c:ptCount val="5"/>
                <c:pt idx="0">
                  <c:v>Tetrapods</c:v>
                </c:pt>
                <c:pt idx="1">
                  <c:v>Freshwater species</c:v>
                </c:pt>
                <c:pt idx="2">
                  <c:v>Decapods</c:v>
                </c:pt>
                <c:pt idx="3">
                  <c:v>Fishes</c:v>
                </c:pt>
                <c:pt idx="4">
                  <c:v>Odonates</c:v>
                </c:pt>
              </c:strCache>
            </c:strRef>
          </c:cat>
          <c:val>
            <c:numRef>
              <c:f>'RL status figure_NEW'!$B$3:$F$3</c:f>
              <c:numCache>
                <c:formatCode>0.0</c:formatCode>
                <c:ptCount val="5"/>
                <c:pt idx="0">
                  <c:v>0.8947775961455734</c:v>
                </c:pt>
                <c:pt idx="1">
                  <c:v>0.37878787878787878</c:v>
                </c:pt>
                <c:pt idx="2">
                  <c:v>0.22684310018903589</c:v>
                </c:pt>
                <c:pt idx="3">
                  <c:v>0.56056877221766477</c:v>
                </c:pt>
                <c:pt idx="4">
                  <c:v>1.6069419893941828E-2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7-4A66-A06B-EA59A3D8242E}"/>
            </c:ext>
          </c:extLst>
        </c:ser>
        <c:ser>
          <c:idx val="1"/>
          <c:order val="1"/>
          <c:tx>
            <c:strRef>
              <c:f>'RL status figure_NEW'!$A$4</c:f>
              <c:strCache>
                <c:ptCount val="1"/>
                <c:pt idx="0">
                  <c:v>EW</c:v>
                </c:pt>
              </c:strCache>
            </c:strRef>
          </c:tx>
          <c:spPr>
            <a:solidFill>
              <a:srgbClr val="542344"/>
            </a:solidFill>
            <a:ln>
              <a:noFill/>
            </a:ln>
            <a:effectLst/>
          </c:spPr>
          <c:invertIfNegative val="0"/>
          <c:cat>
            <c:strRef>
              <c:f>'RL status figure_NEW'!$B$2:$F$2</c:f>
              <c:strCache>
                <c:ptCount val="5"/>
                <c:pt idx="0">
                  <c:v>Tetrapods</c:v>
                </c:pt>
                <c:pt idx="1">
                  <c:v>Freshwater species</c:v>
                </c:pt>
                <c:pt idx="2">
                  <c:v>Decapods</c:v>
                </c:pt>
                <c:pt idx="3">
                  <c:v>Fishes</c:v>
                </c:pt>
                <c:pt idx="4">
                  <c:v>Odonates</c:v>
                </c:pt>
              </c:strCache>
            </c:strRef>
          </c:cat>
          <c:val>
            <c:numRef>
              <c:f>'RL status figure_NEW'!$B$4:$F$4</c:f>
              <c:numCache>
                <c:formatCode>0.0</c:formatCode>
                <c:ptCount val="5"/>
                <c:pt idx="0">
                  <c:v>3.1546646017952915E-2</c:v>
                </c:pt>
                <c:pt idx="1">
                  <c:v>4.6816479400749067E-2</c:v>
                </c:pt>
                <c:pt idx="2">
                  <c:v>0</c:v>
                </c:pt>
                <c:pt idx="3">
                  <c:v>7.5198249931637956E-2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7-4A66-A06B-EA59A3D8242E}"/>
            </c:ext>
          </c:extLst>
        </c:ser>
        <c:ser>
          <c:idx val="2"/>
          <c:order val="2"/>
          <c:tx>
            <c:strRef>
              <c:f>'RL status figure_NEW'!$A$5</c:f>
              <c:strCache>
                <c:ptCount val="1"/>
                <c:pt idx="0">
                  <c:v>CR</c:v>
                </c:pt>
              </c:strCache>
            </c:strRef>
          </c:tx>
          <c:spPr>
            <a:solidFill>
              <a:srgbClr val="D81E05"/>
            </a:solidFill>
            <a:ln>
              <a:noFill/>
            </a:ln>
            <a:effectLst/>
          </c:spPr>
          <c:invertIfNegative val="0"/>
          <c:cat>
            <c:strRef>
              <c:f>'RL status figure_NEW'!$B$2:$F$2</c:f>
              <c:strCache>
                <c:ptCount val="5"/>
                <c:pt idx="0">
                  <c:v>Tetrapods</c:v>
                </c:pt>
                <c:pt idx="1">
                  <c:v>Freshwater species</c:v>
                </c:pt>
                <c:pt idx="2">
                  <c:v>Decapods</c:v>
                </c:pt>
                <c:pt idx="3">
                  <c:v>Fishes</c:v>
                </c:pt>
                <c:pt idx="4">
                  <c:v>Odonates</c:v>
                </c:pt>
              </c:strCache>
            </c:strRef>
          </c:cat>
          <c:val>
            <c:numRef>
              <c:f>'RL status figure_NEW'!$B$5:$F$5</c:f>
              <c:numCache>
                <c:formatCode>0.0</c:formatCode>
                <c:ptCount val="5"/>
                <c:pt idx="0">
                  <c:v>4.6488284722819699</c:v>
                </c:pt>
                <c:pt idx="1">
                  <c:v>4.038985359210078</c:v>
                </c:pt>
                <c:pt idx="2">
                  <c:v>4.3856332703213612</c:v>
                </c:pt>
                <c:pt idx="3">
                  <c:v>5.0382827454197425</c:v>
                </c:pt>
                <c:pt idx="4">
                  <c:v>1.5426643098184156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67-4A66-A06B-EA59A3D8242E}"/>
            </c:ext>
          </c:extLst>
        </c:ser>
        <c:ser>
          <c:idx val="3"/>
          <c:order val="3"/>
          <c:tx>
            <c:strRef>
              <c:f>'RL status figure_NEW'!$A$6</c:f>
              <c:strCache>
                <c:ptCount val="1"/>
                <c:pt idx="0">
                  <c:v>EN</c:v>
                </c:pt>
              </c:strCache>
            </c:strRef>
          </c:tx>
          <c:spPr>
            <a:solidFill>
              <a:srgbClr val="FC7F3F"/>
            </a:solidFill>
            <a:ln>
              <a:noFill/>
            </a:ln>
            <a:effectLst/>
          </c:spPr>
          <c:invertIfNegative val="0"/>
          <c:cat>
            <c:strRef>
              <c:f>'RL status figure_NEW'!$B$2:$F$2</c:f>
              <c:strCache>
                <c:ptCount val="5"/>
                <c:pt idx="0">
                  <c:v>Tetrapods</c:v>
                </c:pt>
                <c:pt idx="1">
                  <c:v>Freshwater species</c:v>
                </c:pt>
                <c:pt idx="2">
                  <c:v>Decapods</c:v>
                </c:pt>
                <c:pt idx="3">
                  <c:v>Fishes</c:v>
                </c:pt>
                <c:pt idx="4">
                  <c:v>Odonates</c:v>
                </c:pt>
              </c:strCache>
            </c:strRef>
          </c:cat>
          <c:val>
            <c:numRef>
              <c:f>'RL status figure_NEW'!$B$6:$F$6</c:f>
              <c:numCache>
                <c:formatCode>0.0</c:formatCode>
                <c:ptCount val="5"/>
                <c:pt idx="0">
                  <c:v>8.2910321489001699</c:v>
                </c:pt>
                <c:pt idx="1">
                  <c:v>6.8479741232550229</c:v>
                </c:pt>
                <c:pt idx="2">
                  <c:v>5.4442344045368625</c:v>
                </c:pt>
                <c:pt idx="3">
                  <c:v>7.888980038282746</c:v>
                </c:pt>
                <c:pt idx="4">
                  <c:v>4.9975895870159093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67-4A66-A06B-EA59A3D8242E}"/>
            </c:ext>
          </c:extLst>
        </c:ser>
        <c:ser>
          <c:idx val="4"/>
          <c:order val="4"/>
          <c:tx>
            <c:strRef>
              <c:f>'RL status figure_NEW'!$A$7</c:f>
              <c:strCache>
                <c:ptCount val="1"/>
                <c:pt idx="0">
                  <c:v>VU</c:v>
                </c:pt>
              </c:strCache>
            </c:strRef>
          </c:tx>
          <c:spPr>
            <a:solidFill>
              <a:srgbClr val="F9E814"/>
            </a:solidFill>
            <a:ln>
              <a:noFill/>
            </a:ln>
            <a:effectLst/>
          </c:spPr>
          <c:invertIfNegative val="0"/>
          <c:cat>
            <c:strRef>
              <c:f>'RL status figure_NEW'!$B$2:$F$2</c:f>
              <c:strCache>
                <c:ptCount val="5"/>
                <c:pt idx="0">
                  <c:v>Tetrapods</c:v>
                </c:pt>
                <c:pt idx="1">
                  <c:v>Freshwater species</c:v>
                </c:pt>
                <c:pt idx="2">
                  <c:v>Decapods</c:v>
                </c:pt>
                <c:pt idx="3">
                  <c:v>Fishes</c:v>
                </c:pt>
                <c:pt idx="4">
                  <c:v>Odonates</c:v>
                </c:pt>
              </c:strCache>
            </c:strRef>
          </c:cat>
          <c:val>
            <c:numRef>
              <c:f>'RL status figure_NEW'!$B$7:$F$7</c:f>
              <c:numCache>
                <c:formatCode>0.0</c:formatCode>
                <c:ptCount val="5"/>
                <c:pt idx="0">
                  <c:v>7.6744386130947264</c:v>
                </c:pt>
                <c:pt idx="1">
                  <c:v>7.388491658154579</c:v>
                </c:pt>
                <c:pt idx="2">
                  <c:v>8.5444234404536861</c:v>
                </c:pt>
                <c:pt idx="3">
                  <c:v>8.2649712879409343</c:v>
                </c:pt>
                <c:pt idx="4">
                  <c:v>4.8368953880764902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67-4A66-A06B-EA59A3D8242E}"/>
            </c:ext>
          </c:extLst>
        </c:ser>
        <c:ser>
          <c:idx val="6"/>
          <c:order val="5"/>
          <c:tx>
            <c:strRef>
              <c:f>'RL status figure_NEW'!$A$8</c:f>
              <c:strCache>
                <c:ptCount val="1"/>
                <c:pt idx="0">
                  <c:v>DD</c:v>
                </c:pt>
              </c:strCache>
            </c:strRef>
          </c:tx>
          <c:spPr>
            <a:solidFill>
              <a:srgbClr val="D1D1C6"/>
            </a:solidFill>
            <a:ln>
              <a:noFill/>
            </a:ln>
            <a:effectLst/>
          </c:spPr>
          <c:invertIfNegative val="0"/>
          <c:cat>
            <c:strRef>
              <c:f>'RL status figure_NEW'!$B$2:$F$2</c:f>
              <c:strCache>
                <c:ptCount val="5"/>
                <c:pt idx="0">
                  <c:v>Tetrapods</c:v>
                </c:pt>
                <c:pt idx="1">
                  <c:v>Freshwater species</c:v>
                </c:pt>
                <c:pt idx="2">
                  <c:v>Decapods</c:v>
                </c:pt>
                <c:pt idx="3">
                  <c:v>Fishes</c:v>
                </c:pt>
                <c:pt idx="4">
                  <c:v>Odonates</c:v>
                </c:pt>
              </c:strCache>
            </c:strRef>
          </c:cat>
          <c:val>
            <c:numRef>
              <c:f>'RL status figure_NEW'!$B$8:$F$8</c:f>
              <c:numCache>
                <c:formatCode>0.0</c:formatCode>
                <c:ptCount val="5"/>
                <c:pt idx="0">
                  <c:v>10.086323095012762</c:v>
                </c:pt>
                <c:pt idx="1">
                  <c:v>23.433775961865848</c:v>
                </c:pt>
                <c:pt idx="2">
                  <c:v>39.395085066162572</c:v>
                </c:pt>
                <c:pt idx="3">
                  <c:v>18.00656275635767</c:v>
                </c:pt>
                <c:pt idx="4">
                  <c:v>29.40703840591355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767-4A66-A06B-EA59A3D8242E}"/>
            </c:ext>
          </c:extLst>
        </c:ser>
        <c:ser>
          <c:idx val="5"/>
          <c:order val="6"/>
          <c:tx>
            <c:strRef>
              <c:f>'RL status figure_NEW'!$A$9</c:f>
              <c:strCache>
                <c:ptCount val="1"/>
                <c:pt idx="0">
                  <c:v>NT</c:v>
                </c:pt>
              </c:strCache>
            </c:strRef>
          </c:tx>
          <c:spPr>
            <a:solidFill>
              <a:srgbClr val="CCE226"/>
            </a:solidFill>
            <a:ln>
              <a:noFill/>
            </a:ln>
            <a:effectLst/>
          </c:spPr>
          <c:invertIfNegative val="0"/>
          <c:cat>
            <c:strRef>
              <c:f>'RL status figure_NEW'!$B$2:$F$2</c:f>
              <c:strCache>
                <c:ptCount val="5"/>
                <c:pt idx="0">
                  <c:v>Tetrapods</c:v>
                </c:pt>
                <c:pt idx="1">
                  <c:v>Freshwater species</c:v>
                </c:pt>
                <c:pt idx="2">
                  <c:v>Decapods</c:v>
                </c:pt>
                <c:pt idx="3">
                  <c:v>Fishes</c:v>
                </c:pt>
                <c:pt idx="4">
                  <c:v>Odonates</c:v>
                </c:pt>
              </c:strCache>
            </c:strRef>
          </c:cat>
          <c:val>
            <c:numRef>
              <c:f>'RL status figure_NEW'!$B$9:$F$9</c:f>
              <c:numCache>
                <c:formatCode>0.0</c:formatCode>
                <c:ptCount val="5"/>
                <c:pt idx="0">
                  <c:v>6.6964925865381861</c:v>
                </c:pt>
                <c:pt idx="1">
                  <c:v>4.2262512768130751</c:v>
                </c:pt>
                <c:pt idx="2">
                  <c:v>2.6465028355387523</c:v>
                </c:pt>
                <c:pt idx="3">
                  <c:v>4.6896363139185127</c:v>
                </c:pt>
                <c:pt idx="4">
                  <c:v>3.8084525148642134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67-4A66-A06B-EA59A3D8242E}"/>
            </c:ext>
          </c:extLst>
        </c:ser>
        <c:ser>
          <c:idx val="7"/>
          <c:order val="7"/>
          <c:tx>
            <c:strRef>
              <c:f>'RL status figure_NEW'!$A$10</c:f>
              <c:strCache>
                <c:ptCount val="1"/>
                <c:pt idx="0">
                  <c:v>LC</c:v>
                </c:pt>
              </c:strCache>
            </c:strRef>
          </c:tx>
          <c:spPr>
            <a:solidFill>
              <a:srgbClr val="60C659"/>
            </a:solidFill>
            <a:ln>
              <a:noFill/>
            </a:ln>
            <a:effectLst/>
          </c:spPr>
          <c:invertIfNegative val="0"/>
          <c:cat>
            <c:strRef>
              <c:f>'RL status figure_NEW'!$B$2:$F$2</c:f>
              <c:strCache>
                <c:ptCount val="5"/>
                <c:pt idx="0">
                  <c:v>Tetrapods</c:v>
                </c:pt>
                <c:pt idx="1">
                  <c:v>Freshwater species</c:v>
                </c:pt>
                <c:pt idx="2">
                  <c:v>Decapods</c:v>
                </c:pt>
                <c:pt idx="3">
                  <c:v>Fishes</c:v>
                </c:pt>
                <c:pt idx="4">
                  <c:v>Odonates</c:v>
                </c:pt>
              </c:strCache>
            </c:strRef>
          </c:cat>
          <c:val>
            <c:numRef>
              <c:f>'RL status figure_NEW'!$B$10:$F$10</c:f>
              <c:numCache>
                <c:formatCode>0.0</c:formatCode>
                <c:ptCount val="5"/>
                <c:pt idx="0">
                  <c:v>61.676560842008662</c:v>
                </c:pt>
                <c:pt idx="1">
                  <c:v>53.638917262512763</c:v>
                </c:pt>
                <c:pt idx="2">
                  <c:v>39.357277882797732</c:v>
                </c:pt>
                <c:pt idx="3">
                  <c:v>55.475799835931092</c:v>
                </c:pt>
                <c:pt idx="4">
                  <c:v>55.39129037441748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767-4A66-A06B-EA59A3D82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4213359"/>
        <c:axId val="1059590319"/>
      </c:barChart>
      <c:lineChart>
        <c:grouping val="standard"/>
        <c:varyColors val="0"/>
        <c:ser>
          <c:idx val="9"/>
          <c:order val="9"/>
          <c:tx>
            <c:strRef>
              <c:f>'RL status figure_NEW'!$A$11</c:f>
              <c:strCache>
                <c:ptCount val="1"/>
                <c:pt idx="0">
                  <c:v>Best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5"/>
            <c:spPr>
              <a:solidFill>
                <a:schemeClr val="tx1"/>
              </a:solidFill>
              <a:ln w="19050">
                <a:noFill/>
              </a:ln>
              <a:effectLst/>
            </c:spPr>
          </c:marker>
          <c:cat>
            <c:strRef>
              <c:f>'RL status figure_NEW'!$B$2:$F$2</c:f>
              <c:strCache>
                <c:ptCount val="5"/>
                <c:pt idx="0">
                  <c:v>Tetrapods</c:v>
                </c:pt>
                <c:pt idx="1">
                  <c:v>Freshwater species</c:v>
                </c:pt>
                <c:pt idx="2">
                  <c:v>Decapods</c:v>
                </c:pt>
                <c:pt idx="3">
                  <c:v>Fishes</c:v>
                </c:pt>
                <c:pt idx="4">
                  <c:v>Odonates</c:v>
                </c:pt>
              </c:strCache>
            </c:strRef>
          </c:cat>
          <c:val>
            <c:numRef>
              <c:f>'RL status figure_NEW'!$B$11:$F$11</c:f>
              <c:numCache>
                <c:formatCode>0.0</c:formatCode>
                <c:ptCount val="5"/>
                <c:pt idx="0">
                  <c:v>23.192654639175259</c:v>
                </c:pt>
                <c:pt idx="1">
                  <c:v>24.048935813641695</c:v>
                </c:pt>
                <c:pt idx="2">
                  <c:v>30.432060112711333</c:v>
                </c:pt>
                <c:pt idx="3">
                  <c:v>26.116521155137679</c:v>
                </c:pt>
                <c:pt idx="4">
                  <c:v>16.120218579234972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67-4A66-A06B-EA59A3D82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4213359"/>
        <c:axId val="1059590319"/>
        <c:extLst>
          <c:ext xmlns:c15="http://schemas.microsoft.com/office/drawing/2012/chart" uri="{02D57815-91ED-43cb-92C2-25804820EDAC}">
            <c15:filteredLineSeries>
              <c15:ser>
                <c:idx val="8"/>
                <c:order val="8"/>
                <c:tx>
                  <c:strRef>
                    <c:extLst>
                      <c:ext uri="{02D57815-91ED-43cb-92C2-25804820EDAC}">
                        <c15:formulaRef>
                          <c15:sqref>'RL status figure_NEW'!#REF!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ash"/>
                  <c:size val="47"/>
                  <c:spPr>
                    <a:gradFill>
                      <a:gsLst>
                        <a:gs pos="40000">
                          <a:schemeClr val="accent1">
                            <a:lumMod val="5000"/>
                            <a:lumOff val="95000"/>
                            <a:alpha val="0"/>
                          </a:schemeClr>
                        </a:gs>
                        <a:gs pos="50000">
                          <a:schemeClr val="accent1">
                            <a:lumMod val="50000"/>
                          </a:schemeClr>
                        </a:gs>
                        <a:gs pos="61000">
                          <a:schemeClr val="bg1">
                            <a:lumMod val="5000"/>
                            <a:lumOff val="95000"/>
                            <a:alpha val="0"/>
                          </a:schemeClr>
                        </a:gs>
                      </a:gsLst>
                      <a:lin ang="5400000" scaled="0"/>
                    </a:gradFill>
                    <a:ln w="19050">
                      <a:noFill/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'RL status figure_NEW'!$B$2:$F$2</c15:sqref>
                        </c15:formulaRef>
                      </c:ext>
                    </c:extLst>
                    <c:strCache>
                      <c:ptCount val="5"/>
                      <c:pt idx="0">
                        <c:v>Tetrapods</c:v>
                      </c:pt>
                      <c:pt idx="1">
                        <c:v>Freshwater species</c:v>
                      </c:pt>
                      <c:pt idx="2">
                        <c:v>Decapods</c:v>
                      </c:pt>
                      <c:pt idx="3">
                        <c:v>Fishes</c:v>
                      </c:pt>
                      <c:pt idx="4">
                        <c:v>Odonates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'RL status figure_NEW'!#REF!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9-C767-4A66-A06B-EA59A3D8242E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'RL status figure_NEW'!#REF!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ash"/>
                  <c:size val="47"/>
                  <c:spPr>
                    <a:gradFill>
                      <a:gsLst>
                        <a:gs pos="40000">
                          <a:schemeClr val="accent1">
                            <a:lumMod val="5000"/>
                            <a:lumOff val="95000"/>
                            <a:alpha val="0"/>
                          </a:schemeClr>
                        </a:gs>
                        <a:gs pos="50000">
                          <a:schemeClr val="accent1">
                            <a:lumMod val="50000"/>
                          </a:schemeClr>
                        </a:gs>
                        <a:gs pos="61000">
                          <a:schemeClr val="bg1">
                            <a:lumMod val="5000"/>
                            <a:lumOff val="95000"/>
                            <a:alpha val="0"/>
                          </a:schemeClr>
                        </a:gs>
                      </a:gsLst>
                      <a:lin ang="5400000" scaled="0"/>
                    </a:gradFill>
                    <a:ln w="19050">
                      <a:noFill/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'RL status figure_NEW'!$B$2:$F$2</c15:sqref>
                        </c15:formulaRef>
                      </c:ext>
                    </c:extLst>
                    <c:strCache>
                      <c:ptCount val="5"/>
                      <c:pt idx="0">
                        <c:v>Tetrapods</c:v>
                      </c:pt>
                      <c:pt idx="1">
                        <c:v>Freshwater species</c:v>
                      </c:pt>
                      <c:pt idx="2">
                        <c:v>Decapods</c:v>
                      </c:pt>
                      <c:pt idx="3">
                        <c:v>Fishes</c:v>
                      </c:pt>
                      <c:pt idx="4">
                        <c:v>Odonates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'RL status figure_NEW'!#REF!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C767-4A66-A06B-EA59A3D8242E}"/>
                  </c:ext>
                </c:extLst>
              </c15:ser>
            </c15:filteredLineSeries>
          </c:ext>
        </c:extLst>
      </c:lineChart>
      <c:catAx>
        <c:axId val="654213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059590319"/>
        <c:crosses val="autoZero"/>
        <c:auto val="1"/>
        <c:lblAlgn val="ctr"/>
        <c:lblOffset val="100"/>
        <c:noMultiLvlLbl val="0"/>
      </c:catAx>
      <c:valAx>
        <c:axId val="1059590319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700" baseline="0">
                    <a:latin typeface="Arial" panose="020B0604020202020204" pitchFamily="34" charset="0"/>
                    <a:cs typeface="Arial" panose="020B0604020202020204" pitchFamily="34" charset="0"/>
                  </a:rPr>
                  <a:t>Proportion of species per Red List Category (%)</a:t>
                </a:r>
              </a:p>
            </c:rich>
          </c:tx>
          <c:layout>
            <c:manualLayout>
              <c:xMode val="edge"/>
              <c:yMode val="edge"/>
              <c:x val="4.4753103857554571E-2"/>
              <c:y val="0.173198920287566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654213359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egendEntry>
        <c:idx val="8"/>
        <c:delete val="1"/>
      </c:legendEntry>
      <c:layout>
        <c:manualLayout>
          <c:xMode val="edge"/>
          <c:yMode val="edge"/>
          <c:x val="0.21804640594111568"/>
          <c:y val="0.91204867218532881"/>
          <c:w val="0.61909711807461087"/>
          <c:h val="6.06927591495391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551050</xdr:colOff>
      <xdr:row>1</xdr:row>
      <xdr:rowOff>70164</xdr:rowOff>
    </xdr:from>
    <xdr:to>
      <xdr:col>16</xdr:col>
      <xdr:colOff>201939</xdr:colOff>
      <xdr:row>17</xdr:row>
      <xdr:rowOff>81642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472109</xdr:colOff>
      <xdr:row>30</xdr:row>
      <xdr:rowOff>162044</xdr:rowOff>
    </xdr:from>
    <xdr:to>
      <xdr:col>16</xdr:col>
      <xdr:colOff>599522</xdr:colOff>
      <xdr:row>44</xdr:row>
      <xdr:rowOff>54805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18</xdr:row>
      <xdr:rowOff>73025</xdr:rowOff>
    </xdr:from>
    <xdr:to>
      <xdr:col>9</xdr:col>
      <xdr:colOff>831436</xdr:colOff>
      <xdr:row>35</xdr:row>
      <xdr:rowOff>179870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297656</xdr:colOff>
      <xdr:row>5</xdr:row>
      <xdr:rowOff>68517</xdr:rowOff>
    </xdr:from>
    <xdr:to>
      <xdr:col>11</xdr:col>
      <xdr:colOff>666751</xdr:colOff>
      <xdr:row>40</xdr:row>
      <xdr:rowOff>11906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3EC7D097-9933-B0AD-81A2-9A47A11023C7}"/>
            </a:ext>
          </a:extLst>
        </xdr:cNvPr>
        <xdr:cNvGrpSpPr/>
      </xdr:nvGrpSpPr>
      <xdr:grpSpPr>
        <a:xfrm>
          <a:off x="6095206" y="970217"/>
          <a:ext cx="6601620" cy="6277514"/>
          <a:chOff x="6095206" y="970217"/>
          <a:chExt cx="6601620" cy="6277514"/>
        </a:xfrm>
      </xdr:grpSpPr>
      <xdr:grpSp>
        <xdr:nvGrpSpPr>
          <xdr:cNvPr id="2" name="Group 1">
            <a:extLst>
              <a:ext uri="{FF2B5EF4-FFF2-40B4-BE49-F238E27FC236}">
                <a16:creationId xmlns:a16="http://schemas.microsoft.com/office/drawing/2014/main" id="{2596D080-3477-4030-97AC-D519BC8A8F16}"/>
              </a:ext>
            </a:extLst>
          </xdr:cNvPr>
          <xdr:cNvGrpSpPr/>
        </xdr:nvGrpSpPr>
        <xdr:grpSpPr>
          <a:xfrm>
            <a:off x="6098381" y="973392"/>
            <a:ext cx="6588000" cy="6277514"/>
            <a:chOff x="9541702" y="1747682"/>
            <a:chExt cx="8396971" cy="5254863"/>
          </a:xfrm>
        </xdr:grpSpPr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8BBFBAB4-B29C-DBA0-3835-6BA2A227A95C}"/>
                </a:ext>
              </a:extLst>
            </xdr:cNvPr>
            <xdr:cNvGraphicFramePr>
              <a:graphicFrameLocks/>
            </xdr:cNvGraphicFramePr>
          </xdr:nvGraphicFramePr>
          <xdr:xfrm>
            <a:off x="9541702" y="1747682"/>
            <a:ext cx="8396971" cy="525486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cxnSp macro="">
          <xdr:nvCxnSpPr>
            <xdr:cNvPr id="4" name="Straight Connector 3">
              <a:extLst>
                <a:ext uri="{FF2B5EF4-FFF2-40B4-BE49-F238E27FC236}">
                  <a16:creationId xmlns:a16="http://schemas.microsoft.com/office/drawing/2014/main" id="{09E65C4B-3A24-9FE6-92FE-1FDF4D0AB25D}"/>
                </a:ext>
              </a:extLst>
            </xdr:cNvPr>
            <xdr:cNvCxnSpPr/>
          </xdr:nvCxnSpPr>
          <xdr:spPr>
            <a:xfrm>
              <a:off x="13685803" y="2424853"/>
              <a:ext cx="12884" cy="3407852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7C6D4039-314D-47CC-BF3B-527D0225D0F6}"/>
              </a:ext>
            </a:extLst>
          </xdr:cNvPr>
          <xdr:cNvSpPr txBox="1"/>
        </xdr:nvSpPr>
        <xdr:spPr>
          <a:xfrm>
            <a:off x="7313613" y="1208088"/>
            <a:ext cx="857357" cy="5558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34,869</a:t>
            </a:r>
          </a:p>
          <a:p>
            <a:pPr algn="ctr"/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23%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A1CC930-CCA6-487B-8C2B-502F46C62D5B}"/>
              </a:ext>
            </a:extLst>
          </xdr:cNvPr>
          <xdr:cNvSpPr txBox="1"/>
        </xdr:nvSpPr>
        <xdr:spPr>
          <a:xfrm>
            <a:off x="8410574" y="1208082"/>
            <a:ext cx="807244" cy="565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23,496</a:t>
            </a:r>
          </a:p>
          <a:p>
            <a:pPr algn="ctr"/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24%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2DDD533F-00F4-4472-B355-2A1AB63E957F}"/>
              </a:ext>
            </a:extLst>
          </xdr:cNvPr>
          <xdr:cNvSpPr txBox="1"/>
        </xdr:nvSpPr>
        <xdr:spPr>
          <a:xfrm>
            <a:off x="9494045" y="1208875"/>
            <a:ext cx="800100" cy="5558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2,645</a:t>
            </a:r>
          </a:p>
          <a:p>
            <a:pPr algn="ctr"/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30%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D11E59BA-B082-4906-9BBE-07118F6CA549}"/>
              </a:ext>
            </a:extLst>
          </xdr:cNvPr>
          <xdr:cNvSpPr txBox="1"/>
        </xdr:nvSpPr>
        <xdr:spPr>
          <a:xfrm>
            <a:off x="10508458" y="1200938"/>
            <a:ext cx="923132" cy="559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14,628</a:t>
            </a:r>
          </a:p>
          <a:p>
            <a:pPr algn="ctr"/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26%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7DF23E4A-D7AC-4B89-AFE5-709744F34B4E}"/>
              </a:ext>
            </a:extLst>
          </xdr:cNvPr>
          <xdr:cNvSpPr txBox="1"/>
        </xdr:nvSpPr>
        <xdr:spPr>
          <a:xfrm>
            <a:off x="11649077" y="1209670"/>
            <a:ext cx="806450" cy="559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6,223</a:t>
            </a:r>
          </a:p>
          <a:p>
            <a:pPr algn="ctr"/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16%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1493AC04-36B3-06CB-36AF-E519C6652045}"/>
              </a:ext>
            </a:extLst>
          </xdr:cNvPr>
          <xdr:cNvSpPr txBox="1"/>
        </xdr:nvSpPr>
        <xdr:spPr>
          <a:xfrm>
            <a:off x="9378951" y="6275389"/>
            <a:ext cx="3317875" cy="25876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Freshwater species</a:t>
            </a:r>
          </a:p>
        </xdr:txBody>
      </xdr:sp>
    </xdr:grpSp>
    <xdr:clientData/>
  </xdr:twoCellAnchor>
  <xdr:twoCellAnchor>
    <xdr:from>
      <xdr:col>1</xdr:col>
      <xdr:colOff>1127123</xdr:colOff>
      <xdr:row>12</xdr:row>
      <xdr:rowOff>161924</xdr:rowOff>
    </xdr:from>
    <xdr:to>
      <xdr:col>5</xdr:col>
      <xdr:colOff>9948</xdr:colOff>
      <xdr:row>29</xdr:row>
      <xdr:rowOff>112524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A80F30FE-C7E5-4FE4-B868-F64971903153}"/>
            </a:ext>
          </a:extLst>
        </xdr:cNvPr>
        <xdr:cNvGrpSpPr/>
      </xdr:nvGrpSpPr>
      <xdr:grpSpPr>
        <a:xfrm>
          <a:off x="1584323" y="2336799"/>
          <a:ext cx="3204000" cy="3024000"/>
          <a:chOff x="6093801" y="977929"/>
          <a:chExt cx="6598666" cy="6279837"/>
        </a:xfrm>
      </xdr:grpSpPr>
      <xdr:grpSp>
        <xdr:nvGrpSpPr>
          <xdr:cNvPr id="13" name="Group 12">
            <a:extLst>
              <a:ext uri="{FF2B5EF4-FFF2-40B4-BE49-F238E27FC236}">
                <a16:creationId xmlns:a16="http://schemas.microsoft.com/office/drawing/2014/main" id="{7CCCE37E-AF56-A2AE-446E-CD418BD6E457}"/>
              </a:ext>
            </a:extLst>
          </xdr:cNvPr>
          <xdr:cNvGrpSpPr/>
        </xdr:nvGrpSpPr>
        <xdr:grpSpPr>
          <a:xfrm>
            <a:off x="6093801" y="977929"/>
            <a:ext cx="6578532" cy="6279837"/>
            <a:chOff x="9535865" y="1751479"/>
            <a:chExt cx="8384904" cy="5256807"/>
          </a:xfrm>
        </xdr:grpSpPr>
        <xdr:graphicFrame macro="">
          <xdr:nvGraphicFramePr>
            <xdr:cNvPr id="20" name="Chart 19">
              <a:extLst>
                <a:ext uri="{FF2B5EF4-FFF2-40B4-BE49-F238E27FC236}">
                  <a16:creationId xmlns:a16="http://schemas.microsoft.com/office/drawing/2014/main" id="{7B9332D5-71FE-6EB6-195E-74DCA175D705}"/>
                </a:ext>
              </a:extLst>
            </xdr:cNvPr>
            <xdr:cNvGraphicFramePr>
              <a:graphicFrameLocks/>
            </xdr:cNvGraphicFramePr>
          </xdr:nvGraphicFramePr>
          <xdr:xfrm>
            <a:off x="9535865" y="1751479"/>
            <a:ext cx="8384904" cy="5256807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cxnSp macro="">
          <xdr:nvCxnSpPr>
            <xdr:cNvPr id="21" name="Straight Connector 20">
              <a:extLst>
                <a:ext uri="{FF2B5EF4-FFF2-40B4-BE49-F238E27FC236}">
                  <a16:creationId xmlns:a16="http://schemas.microsoft.com/office/drawing/2014/main" id="{F7D9B420-3781-0D7E-8747-D72024910CB1}"/>
                </a:ext>
              </a:extLst>
            </xdr:cNvPr>
            <xdr:cNvCxnSpPr/>
          </xdr:nvCxnSpPr>
          <xdr:spPr>
            <a:xfrm>
              <a:off x="13685803" y="2424853"/>
              <a:ext cx="12884" cy="3407852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2CE85F7C-E30A-1FE0-6811-E6A23C4BEA4D}"/>
              </a:ext>
            </a:extLst>
          </xdr:cNvPr>
          <xdr:cNvSpPr txBox="1"/>
        </xdr:nvSpPr>
        <xdr:spPr>
          <a:xfrm>
            <a:off x="7223886" y="1106387"/>
            <a:ext cx="1021228" cy="6674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GB" sz="700">
                <a:latin typeface="Arial" panose="020B0604020202020204" pitchFamily="34" charset="0"/>
                <a:cs typeface="Arial" panose="020B0604020202020204" pitchFamily="34" charset="0"/>
              </a:rPr>
              <a:t>34,869</a:t>
            </a:r>
          </a:p>
          <a:p>
            <a:pPr algn="ctr"/>
            <a:r>
              <a:rPr lang="en-GB" sz="700">
                <a:latin typeface="Arial" panose="020B0604020202020204" pitchFamily="34" charset="0"/>
                <a:cs typeface="Arial" panose="020B0604020202020204" pitchFamily="34" charset="0"/>
              </a:rPr>
              <a:t>23%</a:t>
            </a:r>
          </a:p>
        </xdr:txBody>
      </xdr: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A352B6F6-BCAE-BADE-28EB-789787A336FA}"/>
              </a:ext>
            </a:extLst>
          </xdr:cNvPr>
          <xdr:cNvSpPr txBox="1"/>
        </xdr:nvSpPr>
        <xdr:spPr>
          <a:xfrm>
            <a:off x="8333402" y="1096488"/>
            <a:ext cx="958044" cy="6769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GB" sz="700">
                <a:latin typeface="Arial" panose="020B0604020202020204" pitchFamily="34" charset="0"/>
                <a:cs typeface="Arial" panose="020B0604020202020204" pitchFamily="34" charset="0"/>
              </a:rPr>
              <a:t>23,496</a:t>
            </a:r>
          </a:p>
          <a:p>
            <a:pPr algn="ctr"/>
            <a:r>
              <a:rPr lang="en-GB" sz="700">
                <a:latin typeface="Arial" panose="020B0604020202020204" pitchFamily="34" charset="0"/>
                <a:cs typeface="Arial" panose="020B0604020202020204" pitchFamily="34" charset="0"/>
              </a:rPr>
              <a:t>24%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EFA1ED-9EC6-47B1-F18E-B1E477139CAE}"/>
              </a:ext>
            </a:extLst>
          </xdr:cNvPr>
          <xdr:cNvSpPr txBox="1"/>
        </xdr:nvSpPr>
        <xdr:spPr>
          <a:xfrm>
            <a:off x="9379638" y="1099912"/>
            <a:ext cx="984095" cy="6648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GB" sz="700">
                <a:latin typeface="Arial" panose="020B0604020202020204" pitchFamily="34" charset="0"/>
                <a:cs typeface="Arial" panose="020B0604020202020204" pitchFamily="34" charset="0"/>
              </a:rPr>
              <a:t>2,645</a:t>
            </a:r>
          </a:p>
          <a:p>
            <a:pPr algn="ctr"/>
            <a:r>
              <a:rPr lang="en-GB" sz="700">
                <a:latin typeface="Arial" panose="020B0604020202020204" pitchFamily="34" charset="0"/>
                <a:cs typeface="Arial" panose="020B0604020202020204" pitchFamily="34" charset="0"/>
              </a:rPr>
              <a:t>30%</a:t>
            </a: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F735032A-A9E6-EFE9-EEEB-D2618D51A786}"/>
              </a:ext>
            </a:extLst>
          </xdr:cNvPr>
          <xdr:cNvSpPr txBox="1"/>
        </xdr:nvSpPr>
        <xdr:spPr>
          <a:xfrm>
            <a:off x="10442196" y="1106369"/>
            <a:ext cx="1014905" cy="6635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GB" sz="700">
                <a:latin typeface="Arial" panose="020B0604020202020204" pitchFamily="34" charset="0"/>
                <a:cs typeface="Arial" panose="020B0604020202020204" pitchFamily="34" charset="0"/>
              </a:rPr>
              <a:t>14,628</a:t>
            </a:r>
          </a:p>
          <a:p>
            <a:pPr algn="ctr"/>
            <a:r>
              <a:rPr lang="en-GB" sz="700">
                <a:latin typeface="Arial" panose="020B0604020202020204" pitchFamily="34" charset="0"/>
                <a:cs typeface="Arial" panose="020B0604020202020204" pitchFamily="34" charset="0"/>
              </a:rPr>
              <a:t>26%</a:t>
            </a:r>
          </a:p>
        </xdr:txBody>
      </xdr: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C9DB3314-7482-B0DC-5CF4-CAEDF9078292}"/>
              </a:ext>
            </a:extLst>
          </xdr:cNvPr>
          <xdr:cNvSpPr txBox="1"/>
        </xdr:nvSpPr>
        <xdr:spPr>
          <a:xfrm>
            <a:off x="11609405" y="1126128"/>
            <a:ext cx="841853" cy="64259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GB" sz="700">
                <a:latin typeface="Arial" panose="020B0604020202020204" pitchFamily="34" charset="0"/>
                <a:cs typeface="Arial" panose="020B0604020202020204" pitchFamily="34" charset="0"/>
              </a:rPr>
              <a:t>6,223</a:t>
            </a:r>
          </a:p>
          <a:p>
            <a:pPr algn="ctr"/>
            <a:r>
              <a:rPr lang="en-GB" sz="700">
                <a:latin typeface="Arial" panose="020B0604020202020204" pitchFamily="34" charset="0"/>
                <a:cs typeface="Arial" panose="020B0604020202020204" pitchFamily="34" charset="0"/>
              </a:rPr>
              <a:t>16%</a:t>
            </a: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92975C45-377F-0619-FBA1-6CEB7F8312D7}"/>
              </a:ext>
            </a:extLst>
          </xdr:cNvPr>
          <xdr:cNvSpPr txBox="1"/>
        </xdr:nvSpPr>
        <xdr:spPr>
          <a:xfrm>
            <a:off x="9375770" y="6275388"/>
            <a:ext cx="3316697" cy="38339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GB" sz="700">
                <a:latin typeface="Arial" panose="020B0604020202020204" pitchFamily="34" charset="0"/>
                <a:cs typeface="Arial" panose="020B0604020202020204" pitchFamily="34" charset="0"/>
              </a:rPr>
              <a:t>Freshwater species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S26"/>
  <sheetViews>
    <sheetView workbookViewId="0">
      <selection activeCell="A18" sqref="A18"/>
    </sheetView>
  </sheetViews>
  <sheetFormatPr defaultColWidth="33.5" defaultRowHeight="14" x14ac:dyDescent="0.3"/>
  <cols>
    <col min="2" max="2" width="5.83203125" bestFit="1" customWidth="1"/>
    <col min="3" max="9" width="4.83203125" bestFit="1" customWidth="1"/>
    <col min="10" max="10" width="3.83203125" bestFit="1" customWidth="1"/>
    <col min="11" max="11" width="4.33203125" bestFit="1" customWidth="1"/>
    <col min="12" max="12" width="4.83203125" bestFit="1" customWidth="1"/>
    <col min="13" max="13" width="4.33203125" bestFit="1" customWidth="1"/>
    <col min="14" max="14" width="4.83203125" bestFit="1" customWidth="1"/>
    <col min="15" max="15" width="5.83203125" bestFit="1" customWidth="1"/>
    <col min="16" max="16" width="4.83203125" bestFit="1" customWidth="1"/>
    <col min="17" max="17" width="4.33203125" bestFit="1" customWidth="1"/>
    <col min="18" max="18" width="4.83203125" bestFit="1" customWidth="1"/>
    <col min="19" max="19" width="4.33203125" bestFit="1" customWidth="1"/>
  </cols>
  <sheetData>
    <row r="1" spans="1:19" x14ac:dyDescent="0.3">
      <c r="A1" s="6" t="s">
        <v>25</v>
      </c>
      <c r="B1" s="6">
        <v>1</v>
      </c>
      <c r="C1" s="6">
        <v>2</v>
      </c>
      <c r="D1" s="6">
        <v>3</v>
      </c>
      <c r="E1" s="6">
        <v>4</v>
      </c>
      <c r="F1" s="6">
        <v>5</v>
      </c>
      <c r="G1" s="6">
        <v>6</v>
      </c>
      <c r="H1" s="6">
        <v>7</v>
      </c>
      <c r="I1" s="6">
        <v>8</v>
      </c>
      <c r="J1" s="6">
        <v>9</v>
      </c>
      <c r="K1" s="6">
        <v>10</v>
      </c>
      <c r="L1" s="6">
        <v>11</v>
      </c>
      <c r="M1" s="6">
        <v>12</v>
      </c>
      <c r="N1" s="6">
        <v>13</v>
      </c>
      <c r="O1" s="6">
        <v>14</v>
      </c>
      <c r="P1" s="6">
        <v>15</v>
      </c>
      <c r="Q1" s="6">
        <v>16</v>
      </c>
      <c r="R1" s="6">
        <v>17</v>
      </c>
      <c r="S1" s="6">
        <v>18</v>
      </c>
    </row>
    <row r="3" spans="1:19" x14ac:dyDescent="0.3">
      <c r="A3" t="s">
        <v>0</v>
      </c>
      <c r="B3">
        <v>6435</v>
      </c>
      <c r="C3">
        <v>537</v>
      </c>
      <c r="D3">
        <v>1004</v>
      </c>
      <c r="E3">
        <v>1243</v>
      </c>
      <c r="F3">
        <v>4874</v>
      </c>
      <c r="G3">
        <v>254</v>
      </c>
      <c r="H3">
        <v>135</v>
      </c>
      <c r="I3">
        <v>37</v>
      </c>
      <c r="J3">
        <v>3</v>
      </c>
      <c r="K3">
        <v>0</v>
      </c>
      <c r="L3">
        <v>0</v>
      </c>
      <c r="M3">
        <v>5</v>
      </c>
      <c r="N3">
        <v>38</v>
      </c>
      <c r="O3">
        <v>1933</v>
      </c>
      <c r="P3">
        <v>915</v>
      </c>
      <c r="Q3">
        <v>38</v>
      </c>
      <c r="R3">
        <v>25</v>
      </c>
      <c r="S3">
        <v>153</v>
      </c>
    </row>
    <row r="4" spans="1:19" x14ac:dyDescent="0.3">
      <c r="A4" t="s">
        <v>9</v>
      </c>
      <c r="B4">
        <v>6594</v>
      </c>
      <c r="C4">
        <v>1571</v>
      </c>
      <c r="D4">
        <v>2670</v>
      </c>
      <c r="E4">
        <v>1531</v>
      </c>
      <c r="F4">
        <v>850</v>
      </c>
      <c r="G4">
        <v>1344</v>
      </c>
      <c r="H4">
        <v>149</v>
      </c>
      <c r="I4">
        <v>739</v>
      </c>
      <c r="J4">
        <v>101</v>
      </c>
      <c r="K4">
        <v>8</v>
      </c>
      <c r="L4">
        <v>0</v>
      </c>
      <c r="M4">
        <v>185</v>
      </c>
      <c r="N4">
        <v>332</v>
      </c>
      <c r="O4">
        <v>2579</v>
      </c>
      <c r="P4">
        <v>209</v>
      </c>
      <c r="Q4">
        <v>96</v>
      </c>
      <c r="R4">
        <v>16</v>
      </c>
      <c r="S4">
        <v>331</v>
      </c>
    </row>
    <row r="5" spans="1:19" x14ac:dyDescent="0.3">
      <c r="A5" t="s">
        <v>10</v>
      </c>
      <c r="B5">
        <v>8667</v>
      </c>
      <c r="C5">
        <v>2065</v>
      </c>
      <c r="D5">
        <v>4544</v>
      </c>
      <c r="E5">
        <v>2235</v>
      </c>
      <c r="F5">
        <v>2204</v>
      </c>
      <c r="G5">
        <v>553</v>
      </c>
      <c r="H5">
        <v>50</v>
      </c>
      <c r="I5">
        <v>251</v>
      </c>
      <c r="J5">
        <v>537</v>
      </c>
      <c r="K5">
        <v>238</v>
      </c>
      <c r="L5">
        <v>0</v>
      </c>
      <c r="M5">
        <v>526</v>
      </c>
      <c r="N5">
        <v>527</v>
      </c>
      <c r="O5">
        <v>5393</v>
      </c>
      <c r="P5">
        <v>390</v>
      </c>
      <c r="Q5">
        <v>10</v>
      </c>
      <c r="R5">
        <v>12</v>
      </c>
      <c r="S5">
        <v>10</v>
      </c>
    </row>
    <row r="6" spans="1:19" x14ac:dyDescent="0.3">
      <c r="A6" t="s">
        <v>11</v>
      </c>
      <c r="B6">
        <v>4336</v>
      </c>
      <c r="C6">
        <v>880</v>
      </c>
      <c r="D6">
        <v>1607</v>
      </c>
      <c r="E6">
        <v>1408</v>
      </c>
      <c r="F6">
        <v>513</v>
      </c>
      <c r="G6">
        <v>491</v>
      </c>
      <c r="H6">
        <v>529</v>
      </c>
      <c r="I6">
        <v>454</v>
      </c>
      <c r="J6">
        <v>114</v>
      </c>
      <c r="K6">
        <v>116</v>
      </c>
      <c r="L6">
        <v>0</v>
      </c>
      <c r="M6">
        <v>73</v>
      </c>
      <c r="N6">
        <v>112</v>
      </c>
      <c r="O6">
        <v>1737</v>
      </c>
      <c r="P6">
        <v>69</v>
      </c>
      <c r="Q6">
        <v>29</v>
      </c>
      <c r="R6">
        <v>33</v>
      </c>
      <c r="S6">
        <v>198</v>
      </c>
    </row>
    <row r="7" spans="1:19" x14ac:dyDescent="0.3">
      <c r="A7" s="13" t="s">
        <v>15</v>
      </c>
      <c r="B7" s="1">
        <f>SUM(B3:B6)</f>
        <v>26032</v>
      </c>
      <c r="C7" s="1">
        <f t="shared" ref="C7:S7" si="0">SUM(C3:C6)</f>
        <v>5053</v>
      </c>
      <c r="D7" s="1">
        <f t="shared" si="0"/>
        <v>9825</v>
      </c>
      <c r="E7" s="1">
        <f t="shared" si="0"/>
        <v>6417</v>
      </c>
      <c r="F7" s="1">
        <f t="shared" si="0"/>
        <v>8441</v>
      </c>
      <c r="G7" s="1">
        <f t="shared" si="0"/>
        <v>2642</v>
      </c>
      <c r="H7" s="1">
        <f t="shared" si="0"/>
        <v>863</v>
      </c>
      <c r="I7" s="1">
        <f t="shared" si="0"/>
        <v>1481</v>
      </c>
      <c r="J7" s="1">
        <f t="shared" si="0"/>
        <v>755</v>
      </c>
      <c r="K7" s="1">
        <f t="shared" si="0"/>
        <v>362</v>
      </c>
      <c r="L7" s="1">
        <f t="shared" si="0"/>
        <v>0</v>
      </c>
      <c r="M7" s="1">
        <f t="shared" si="0"/>
        <v>789</v>
      </c>
      <c r="N7" s="1">
        <f t="shared" si="0"/>
        <v>1009</v>
      </c>
      <c r="O7" s="1">
        <f t="shared" si="0"/>
        <v>11642</v>
      </c>
      <c r="P7" s="1">
        <f t="shared" si="0"/>
        <v>1583</v>
      </c>
      <c r="Q7" s="1">
        <f t="shared" si="0"/>
        <v>173</v>
      </c>
      <c r="R7" s="1">
        <f t="shared" si="0"/>
        <v>86</v>
      </c>
      <c r="S7" s="1">
        <f t="shared" si="0"/>
        <v>692</v>
      </c>
    </row>
    <row r="8" spans="1:19" x14ac:dyDescent="0.3">
      <c r="A8" s="18" t="s">
        <v>42</v>
      </c>
      <c r="B8">
        <v>26032</v>
      </c>
      <c r="C8">
        <v>5053</v>
      </c>
      <c r="D8">
        <v>9825</v>
      </c>
      <c r="E8">
        <v>6417</v>
      </c>
      <c r="F8">
        <v>8441</v>
      </c>
      <c r="G8">
        <v>2642</v>
      </c>
      <c r="H8">
        <v>863</v>
      </c>
      <c r="I8">
        <v>1481</v>
      </c>
      <c r="J8">
        <v>755</v>
      </c>
      <c r="K8">
        <v>362</v>
      </c>
      <c r="L8">
        <v>0</v>
      </c>
      <c r="M8">
        <v>789</v>
      </c>
      <c r="N8">
        <v>1009</v>
      </c>
      <c r="O8">
        <v>11642</v>
      </c>
      <c r="P8">
        <v>1583</v>
      </c>
      <c r="Q8">
        <v>173</v>
      </c>
      <c r="R8">
        <v>86</v>
      </c>
      <c r="S8">
        <v>692</v>
      </c>
    </row>
    <row r="11" spans="1:19" x14ac:dyDescent="0.3">
      <c r="A11" t="s">
        <v>12</v>
      </c>
      <c r="B11">
        <v>135</v>
      </c>
      <c r="C11">
        <v>2</v>
      </c>
      <c r="D11">
        <v>2</v>
      </c>
      <c r="E11">
        <v>5</v>
      </c>
      <c r="F11">
        <v>2436</v>
      </c>
      <c r="G11">
        <v>9</v>
      </c>
      <c r="H11">
        <v>0</v>
      </c>
      <c r="I11">
        <v>0</v>
      </c>
      <c r="J11">
        <v>2</v>
      </c>
      <c r="K11">
        <v>0</v>
      </c>
      <c r="L11">
        <v>0</v>
      </c>
      <c r="M11">
        <v>2</v>
      </c>
      <c r="N11">
        <v>15</v>
      </c>
      <c r="O11">
        <v>8</v>
      </c>
      <c r="P11">
        <v>171</v>
      </c>
      <c r="Q11">
        <v>0</v>
      </c>
      <c r="R11">
        <v>4</v>
      </c>
      <c r="S11">
        <v>113</v>
      </c>
    </row>
    <row r="12" spans="1:19" x14ac:dyDescent="0.3">
      <c r="A12" t="s">
        <v>13</v>
      </c>
      <c r="B12">
        <v>3594</v>
      </c>
      <c r="C12">
        <v>162</v>
      </c>
      <c r="D12">
        <v>228</v>
      </c>
      <c r="E12">
        <v>100</v>
      </c>
      <c r="F12">
        <v>5294</v>
      </c>
      <c r="G12">
        <v>3</v>
      </c>
      <c r="H12">
        <v>1</v>
      </c>
      <c r="I12">
        <v>8</v>
      </c>
      <c r="J12">
        <v>0</v>
      </c>
      <c r="K12">
        <v>0</v>
      </c>
      <c r="L12">
        <v>0</v>
      </c>
      <c r="M12">
        <v>3</v>
      </c>
      <c r="N12">
        <v>17</v>
      </c>
      <c r="O12">
        <v>99</v>
      </c>
      <c r="P12">
        <v>380</v>
      </c>
      <c r="Q12">
        <v>0</v>
      </c>
      <c r="R12">
        <v>5</v>
      </c>
      <c r="S12">
        <v>455</v>
      </c>
    </row>
    <row r="13" spans="1:19" x14ac:dyDescent="0.3">
      <c r="A13" s="7" t="s">
        <v>14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 x14ac:dyDescent="0.3">
      <c r="A14" s="13" t="s">
        <v>15</v>
      </c>
      <c r="B14" s="1">
        <f>SUM(B11:C13)</f>
        <v>3893</v>
      </c>
      <c r="C14" s="1">
        <f t="shared" ref="C14:S14" si="1">SUM(C11:D13)</f>
        <v>394</v>
      </c>
      <c r="D14" s="1">
        <f t="shared" si="1"/>
        <v>335</v>
      </c>
      <c r="E14" s="1">
        <f t="shared" si="1"/>
        <v>7835</v>
      </c>
      <c r="F14" s="1">
        <f t="shared" si="1"/>
        <v>7742</v>
      </c>
      <c r="G14" s="1">
        <f t="shared" si="1"/>
        <v>13</v>
      </c>
      <c r="H14" s="1">
        <f t="shared" si="1"/>
        <v>9</v>
      </c>
      <c r="I14" s="1">
        <f t="shared" si="1"/>
        <v>10</v>
      </c>
      <c r="J14" s="1">
        <f t="shared" si="1"/>
        <v>2</v>
      </c>
      <c r="K14" s="1">
        <f t="shared" si="1"/>
        <v>0</v>
      </c>
      <c r="L14" s="1">
        <f t="shared" si="1"/>
        <v>5</v>
      </c>
      <c r="M14" s="1">
        <f t="shared" si="1"/>
        <v>37</v>
      </c>
      <c r="N14" s="1">
        <f t="shared" si="1"/>
        <v>139</v>
      </c>
      <c r="O14" s="1">
        <f t="shared" si="1"/>
        <v>658</v>
      </c>
      <c r="P14" s="1">
        <f t="shared" si="1"/>
        <v>551</v>
      </c>
      <c r="Q14" s="1">
        <f t="shared" si="1"/>
        <v>9</v>
      </c>
      <c r="R14" s="1">
        <f t="shared" si="1"/>
        <v>577</v>
      </c>
      <c r="S14" s="1">
        <f t="shared" si="1"/>
        <v>568</v>
      </c>
    </row>
    <row r="15" spans="1:19" x14ac:dyDescent="0.3">
      <c r="A15" s="18" t="s">
        <v>42</v>
      </c>
      <c r="B15">
        <v>3893</v>
      </c>
      <c r="C15">
        <v>394</v>
      </c>
      <c r="D15">
        <v>335</v>
      </c>
      <c r="E15">
        <v>7835</v>
      </c>
      <c r="F15">
        <v>7742</v>
      </c>
      <c r="G15">
        <v>13</v>
      </c>
      <c r="H15">
        <v>9</v>
      </c>
      <c r="I15">
        <v>10</v>
      </c>
      <c r="J15">
        <v>2</v>
      </c>
      <c r="K15">
        <v>0</v>
      </c>
      <c r="L15">
        <v>5</v>
      </c>
      <c r="M15">
        <v>37</v>
      </c>
      <c r="N15">
        <v>139</v>
      </c>
      <c r="O15">
        <v>658</v>
      </c>
      <c r="P15">
        <v>551</v>
      </c>
      <c r="Q15">
        <v>9</v>
      </c>
      <c r="R15">
        <v>577</v>
      </c>
      <c r="S15">
        <v>568</v>
      </c>
    </row>
    <row r="18" spans="1:19" x14ac:dyDescent="0.3">
      <c r="A18" s="6" t="s">
        <v>16</v>
      </c>
      <c r="B18" s="6">
        <v>5.0999999999999996</v>
      </c>
      <c r="C18" s="6">
        <v>5.2</v>
      </c>
      <c r="D18" s="6">
        <v>5.3</v>
      </c>
      <c r="E18" s="6">
        <v>5.4</v>
      </c>
      <c r="F18" s="6">
        <v>5.5</v>
      </c>
      <c r="G18" s="6">
        <v>5.6</v>
      </c>
      <c r="H18" s="6">
        <v>5.7</v>
      </c>
      <c r="I18" s="6">
        <v>5.8</v>
      </c>
      <c r="J18" s="6">
        <v>5.9</v>
      </c>
      <c r="K18" s="8">
        <v>5.0999999999999996</v>
      </c>
      <c r="L18" s="6">
        <v>5.1100000000000003</v>
      </c>
      <c r="M18" s="8">
        <v>5.12</v>
      </c>
      <c r="N18" s="6">
        <v>5.13</v>
      </c>
      <c r="O18" s="8">
        <v>5.14</v>
      </c>
      <c r="P18" s="6">
        <v>5.15</v>
      </c>
      <c r="Q18" s="8">
        <v>5.16</v>
      </c>
      <c r="R18" s="6">
        <v>5.17</v>
      </c>
      <c r="S18" s="8">
        <v>5.1800000000000104</v>
      </c>
    </row>
    <row r="20" spans="1:19" x14ac:dyDescent="0.3">
      <c r="A20" t="s">
        <v>12</v>
      </c>
      <c r="B20">
        <v>2012</v>
      </c>
      <c r="C20">
        <v>74</v>
      </c>
      <c r="D20">
        <v>21</v>
      </c>
      <c r="E20">
        <v>144</v>
      </c>
      <c r="F20">
        <v>209</v>
      </c>
      <c r="G20">
        <v>41</v>
      </c>
      <c r="H20">
        <v>177</v>
      </c>
      <c r="I20">
        <v>67</v>
      </c>
      <c r="J20">
        <v>50</v>
      </c>
      <c r="K20">
        <v>0</v>
      </c>
      <c r="L20">
        <v>3</v>
      </c>
      <c r="M20">
        <v>0</v>
      </c>
      <c r="N20">
        <v>10</v>
      </c>
      <c r="O20">
        <v>2</v>
      </c>
      <c r="P20">
        <v>1</v>
      </c>
      <c r="Q20">
        <v>5</v>
      </c>
      <c r="R20">
        <v>1</v>
      </c>
      <c r="S20">
        <v>314</v>
      </c>
    </row>
    <row r="21" spans="1:19" x14ac:dyDescent="0.3">
      <c r="A21" t="s">
        <v>13</v>
      </c>
      <c r="B21">
        <v>4215</v>
      </c>
      <c r="C21">
        <v>279</v>
      </c>
      <c r="D21">
        <v>173</v>
      </c>
      <c r="E21">
        <v>861</v>
      </c>
      <c r="F21">
        <v>579</v>
      </c>
      <c r="G21">
        <v>184</v>
      </c>
      <c r="H21">
        <v>1149</v>
      </c>
      <c r="I21">
        <v>408</v>
      </c>
      <c r="J21">
        <v>188</v>
      </c>
      <c r="K21">
        <v>13</v>
      </c>
      <c r="L21">
        <v>20</v>
      </c>
      <c r="M21">
        <v>20</v>
      </c>
      <c r="N21">
        <v>27</v>
      </c>
      <c r="O21">
        <v>34</v>
      </c>
      <c r="P21">
        <v>17</v>
      </c>
      <c r="Q21">
        <v>38</v>
      </c>
      <c r="R21">
        <v>23</v>
      </c>
      <c r="S21">
        <v>4</v>
      </c>
    </row>
    <row r="22" spans="1:19" x14ac:dyDescent="0.3">
      <c r="A22" s="7" t="s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x14ac:dyDescent="0.3">
      <c r="A23" s="13" t="s">
        <v>15</v>
      </c>
      <c r="B23" s="1">
        <f>SUM(B20:B22)</f>
        <v>6227</v>
      </c>
      <c r="C23" s="1">
        <f t="shared" ref="C23:S23" si="2">SUM(C20:C22)</f>
        <v>353</v>
      </c>
      <c r="D23" s="1">
        <f t="shared" si="2"/>
        <v>194</v>
      </c>
      <c r="E23" s="1">
        <f t="shared" si="2"/>
        <v>1005</v>
      </c>
      <c r="F23" s="1">
        <f t="shared" si="2"/>
        <v>788</v>
      </c>
      <c r="G23" s="1">
        <f t="shared" si="2"/>
        <v>225</v>
      </c>
      <c r="H23" s="1">
        <f t="shared" si="2"/>
        <v>1326</v>
      </c>
      <c r="I23" s="1">
        <f t="shared" si="2"/>
        <v>475</v>
      </c>
      <c r="J23" s="1">
        <f t="shared" si="2"/>
        <v>238</v>
      </c>
      <c r="K23" s="1">
        <f t="shared" si="2"/>
        <v>13</v>
      </c>
      <c r="L23" s="1">
        <f t="shared" si="2"/>
        <v>23</v>
      </c>
      <c r="M23" s="1">
        <f t="shared" si="2"/>
        <v>20</v>
      </c>
      <c r="N23" s="1">
        <f t="shared" si="2"/>
        <v>37</v>
      </c>
      <c r="O23" s="1">
        <f t="shared" si="2"/>
        <v>36</v>
      </c>
      <c r="P23" s="1">
        <f t="shared" si="2"/>
        <v>18</v>
      </c>
      <c r="Q23" s="1">
        <f t="shared" si="2"/>
        <v>43</v>
      </c>
      <c r="R23" s="1">
        <f t="shared" si="2"/>
        <v>24</v>
      </c>
      <c r="S23" s="1">
        <f t="shared" si="2"/>
        <v>318</v>
      </c>
    </row>
    <row r="24" spans="1:19" x14ac:dyDescent="0.3">
      <c r="A24" s="18" t="s">
        <v>42</v>
      </c>
      <c r="B24">
        <v>6227</v>
      </c>
      <c r="C24">
        <v>353</v>
      </c>
      <c r="D24">
        <v>194</v>
      </c>
      <c r="E24">
        <v>1005</v>
      </c>
      <c r="F24">
        <v>788</v>
      </c>
      <c r="G24">
        <v>225</v>
      </c>
      <c r="H24">
        <v>1326</v>
      </c>
      <c r="I24">
        <v>475</v>
      </c>
      <c r="J24">
        <v>238</v>
      </c>
      <c r="K24">
        <v>13</v>
      </c>
      <c r="L24">
        <v>23</v>
      </c>
      <c r="M24">
        <v>20</v>
      </c>
      <c r="N24">
        <v>37</v>
      </c>
      <c r="O24">
        <v>36</v>
      </c>
      <c r="P24">
        <v>18</v>
      </c>
      <c r="Q24">
        <v>43</v>
      </c>
      <c r="R24">
        <v>24</v>
      </c>
      <c r="S24">
        <v>318</v>
      </c>
    </row>
    <row r="26" spans="1:19" x14ac:dyDescent="0.3">
      <c r="A26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H49"/>
  <sheetViews>
    <sheetView zoomScale="70" zoomScaleNormal="70" workbookViewId="0">
      <selection activeCell="D23" sqref="D23"/>
    </sheetView>
  </sheetViews>
  <sheetFormatPr defaultRowHeight="14" x14ac:dyDescent="0.3"/>
  <cols>
    <col min="2" max="3" width="24.25" bestFit="1" customWidth="1"/>
    <col min="4" max="4" width="12.5" bestFit="1" customWidth="1"/>
    <col min="5" max="5" width="20" bestFit="1" customWidth="1"/>
    <col min="6" max="6" width="12.5" bestFit="1" customWidth="1"/>
    <col min="7" max="7" width="15.58203125" customWidth="1"/>
    <col min="8" max="8" width="12.5" bestFit="1" customWidth="1"/>
  </cols>
  <sheetData>
    <row r="1" spans="1:7" x14ac:dyDescent="0.3">
      <c r="A1" s="1" t="s">
        <v>32</v>
      </c>
      <c r="B1" s="1"/>
      <c r="C1" s="3" t="s">
        <v>34</v>
      </c>
      <c r="D1" s="3" t="s">
        <v>47</v>
      </c>
      <c r="E1" s="3" t="s">
        <v>35</v>
      </c>
      <c r="F1" s="3" t="s">
        <v>47</v>
      </c>
      <c r="G1" s="2"/>
    </row>
    <row r="2" spans="1:7" x14ac:dyDescent="0.3">
      <c r="B2" s="1" t="s">
        <v>17</v>
      </c>
      <c r="C2" s="4">
        <v>5822</v>
      </c>
      <c r="D2" s="28">
        <f t="shared" ref="D2:D14" si="0">(C2/$C$15)*100</f>
        <v>42.555368759593598</v>
      </c>
      <c r="E2" s="4">
        <v>589</v>
      </c>
      <c r="F2" s="28">
        <f>(E2/$E$15)*100</f>
        <v>11.468068535825546</v>
      </c>
      <c r="G2" s="10"/>
    </row>
    <row r="3" spans="1:7" x14ac:dyDescent="0.3">
      <c r="B3" s="1" t="s">
        <v>18</v>
      </c>
      <c r="C3" s="4">
        <v>334</v>
      </c>
      <c r="D3" s="28">
        <f t="shared" si="0"/>
        <v>2.441342007163219</v>
      </c>
      <c r="E3" s="4">
        <v>3</v>
      </c>
      <c r="F3" s="28">
        <f t="shared" ref="F3:F14" si="1">(E3/$E$15)*100</f>
        <v>5.8411214953271021E-2</v>
      </c>
      <c r="G3" s="10"/>
    </row>
    <row r="4" spans="1:7" x14ac:dyDescent="0.3">
      <c r="B4" s="1" t="s">
        <v>19</v>
      </c>
      <c r="C4" s="4">
        <v>1257</v>
      </c>
      <c r="D4" s="28">
        <f t="shared" si="0"/>
        <v>9.1879248592939113</v>
      </c>
      <c r="E4" s="4">
        <v>20</v>
      </c>
      <c r="F4" s="28">
        <f t="shared" si="1"/>
        <v>0.38940809968847351</v>
      </c>
      <c r="G4" s="10"/>
    </row>
    <row r="5" spans="1:7" x14ac:dyDescent="0.3">
      <c r="B5" s="1" t="s">
        <v>20</v>
      </c>
      <c r="C5" s="4">
        <v>994</v>
      </c>
      <c r="D5" s="28">
        <f t="shared" si="0"/>
        <v>7.2655507638330539</v>
      </c>
      <c r="E5" s="4">
        <v>11</v>
      </c>
      <c r="F5" s="28">
        <f t="shared" si="1"/>
        <v>0.2141744548286604</v>
      </c>
      <c r="G5" s="10"/>
    </row>
    <row r="6" spans="1:7" x14ac:dyDescent="0.3">
      <c r="B6" s="1" t="s">
        <v>26</v>
      </c>
      <c r="C6" s="4">
        <v>2018</v>
      </c>
      <c r="D6" s="28">
        <f t="shared" si="0"/>
        <v>14.75038374387837</v>
      </c>
      <c r="E6" s="4">
        <v>4134</v>
      </c>
      <c r="F6" s="28">
        <f t="shared" si="1"/>
        <v>80.490654205607484</v>
      </c>
      <c r="G6" s="10"/>
    </row>
    <row r="7" spans="1:7" x14ac:dyDescent="0.3">
      <c r="B7" s="1" t="s">
        <v>27</v>
      </c>
      <c r="C7" s="4">
        <v>453</v>
      </c>
      <c r="D7" s="28">
        <f t="shared" si="0"/>
        <v>3.3111614648052039</v>
      </c>
      <c r="E7" s="4">
        <v>5</v>
      </c>
      <c r="F7" s="28">
        <f t="shared" si="1"/>
        <v>9.7352024922118377E-2</v>
      </c>
      <c r="G7" s="10"/>
    </row>
    <row r="8" spans="1:7" x14ac:dyDescent="0.3">
      <c r="B8" s="1" t="s">
        <v>28</v>
      </c>
      <c r="C8" s="4">
        <v>231</v>
      </c>
      <c r="D8" s="28">
        <f t="shared" si="0"/>
        <v>1.6884730648344419</v>
      </c>
      <c r="E8" s="4">
        <v>2</v>
      </c>
      <c r="F8" s="28">
        <f t="shared" si="1"/>
        <v>3.8940809968847349E-2</v>
      </c>
      <c r="G8" s="10"/>
    </row>
    <row r="9" spans="1:7" x14ac:dyDescent="0.3">
      <c r="B9" s="1" t="s">
        <v>21</v>
      </c>
      <c r="C9" s="4">
        <v>142</v>
      </c>
      <c r="D9" s="28">
        <f t="shared" si="0"/>
        <v>1.037935823404722</v>
      </c>
      <c r="E9" s="4">
        <v>2</v>
      </c>
      <c r="F9" s="28">
        <f t="shared" si="1"/>
        <v>3.8940809968847349E-2</v>
      </c>
      <c r="G9" s="10"/>
    </row>
    <row r="10" spans="1:7" x14ac:dyDescent="0.3">
      <c r="B10" s="1" t="s">
        <v>29</v>
      </c>
      <c r="C10" s="4">
        <v>715</v>
      </c>
      <c r="D10" s="28">
        <f t="shared" si="0"/>
        <v>5.2262261530589864</v>
      </c>
      <c r="E10" s="4">
        <v>161</v>
      </c>
      <c r="F10" s="28">
        <f t="shared" si="1"/>
        <v>3.1347352024922115</v>
      </c>
      <c r="G10" s="10"/>
    </row>
    <row r="11" spans="1:7" x14ac:dyDescent="0.3">
      <c r="B11" s="1" t="s">
        <v>30</v>
      </c>
      <c r="C11" s="4">
        <v>1617</v>
      </c>
      <c r="D11" s="28">
        <f t="shared" si="0"/>
        <v>11.819311453841093</v>
      </c>
      <c r="E11" s="4">
        <v>187</v>
      </c>
      <c r="F11" s="28">
        <f t="shared" si="1"/>
        <v>3.6409657320872273</v>
      </c>
      <c r="G11" s="10"/>
    </row>
    <row r="12" spans="1:7" x14ac:dyDescent="0.3">
      <c r="B12" s="1" t="s">
        <v>22</v>
      </c>
      <c r="C12" s="4">
        <v>38</v>
      </c>
      <c r="D12" s="28">
        <f t="shared" si="0"/>
        <v>0.27775747386886923</v>
      </c>
      <c r="E12" s="4">
        <v>0</v>
      </c>
      <c r="F12" s="28">
        <f t="shared" si="1"/>
        <v>0</v>
      </c>
      <c r="G12" s="10"/>
    </row>
    <row r="13" spans="1:7" x14ac:dyDescent="0.3">
      <c r="B13" s="1" t="s">
        <v>23</v>
      </c>
      <c r="C13" s="4">
        <v>20</v>
      </c>
      <c r="D13" s="28">
        <f t="shared" si="0"/>
        <v>0.14618814414151013</v>
      </c>
      <c r="E13" s="4">
        <v>3</v>
      </c>
      <c r="F13" s="28">
        <f t="shared" si="1"/>
        <v>5.8411214953271021E-2</v>
      </c>
      <c r="G13" s="10"/>
    </row>
    <row r="14" spans="1:7" x14ac:dyDescent="0.3">
      <c r="B14" s="1" t="s">
        <v>24</v>
      </c>
      <c r="C14" s="4">
        <v>40</v>
      </c>
      <c r="D14" s="28">
        <f t="shared" si="0"/>
        <v>0.29237628828302026</v>
      </c>
      <c r="E14" s="4">
        <v>19</v>
      </c>
      <c r="F14" s="28">
        <f t="shared" si="1"/>
        <v>0.36993769470404986</v>
      </c>
      <c r="G14" s="10"/>
    </row>
    <row r="15" spans="1:7" x14ac:dyDescent="0.3">
      <c r="C15" s="30">
        <f>SUM(C2:C14)</f>
        <v>13681</v>
      </c>
      <c r="D15" s="4"/>
      <c r="E15" s="30">
        <f>SUM(E2:E14)</f>
        <v>5136</v>
      </c>
      <c r="F15" s="4"/>
    </row>
    <row r="16" spans="1:7" x14ac:dyDescent="0.3">
      <c r="C16" t="s">
        <v>53</v>
      </c>
      <c r="E16" t="s">
        <v>54</v>
      </c>
    </row>
    <row r="18" spans="1:8" ht="18" x14ac:dyDescent="0.4">
      <c r="C18" s="27"/>
    </row>
    <row r="23" spans="1:8" x14ac:dyDescent="0.3">
      <c r="A23" s="1"/>
    </row>
    <row r="28" spans="1:8" x14ac:dyDescent="0.3">
      <c r="A28" s="1" t="s">
        <v>33</v>
      </c>
      <c r="B28" s="1"/>
      <c r="C28" s="3" t="s">
        <v>36</v>
      </c>
      <c r="D28" s="3" t="s">
        <v>47</v>
      </c>
      <c r="E28" s="3" t="s">
        <v>37</v>
      </c>
      <c r="F28" s="3" t="s">
        <v>47</v>
      </c>
      <c r="G28" s="3" t="s">
        <v>40</v>
      </c>
      <c r="H28" s="3" t="s">
        <v>47</v>
      </c>
    </row>
    <row r="29" spans="1:8" x14ac:dyDescent="0.3">
      <c r="B29" s="1">
        <v>5.0999999999999996</v>
      </c>
      <c r="C29" s="4">
        <v>314</v>
      </c>
      <c r="D29" s="28">
        <f t="shared" ref="D29:D46" si="2">(C29/$C$47)*100</f>
        <v>54.991243432574436</v>
      </c>
      <c r="E29" s="4">
        <v>540</v>
      </c>
      <c r="F29" s="28">
        <f t="shared" ref="F29:F46" si="3">(E29/$E$47)*100</f>
        <v>75.104311543810852</v>
      </c>
      <c r="G29" s="4">
        <v>2151</v>
      </c>
      <c r="H29" s="28">
        <f>(G29/$G$47)*100</f>
        <v>47.098751915918548</v>
      </c>
    </row>
    <row r="30" spans="1:8" x14ac:dyDescent="0.3">
      <c r="B30" s="1">
        <v>5.2</v>
      </c>
      <c r="C30" s="4">
        <v>11</v>
      </c>
      <c r="D30" s="28">
        <f t="shared" si="2"/>
        <v>1.9264448336252189</v>
      </c>
      <c r="E30" s="4">
        <v>21</v>
      </c>
      <c r="F30" s="28">
        <f t="shared" si="3"/>
        <v>2.9207232267037551</v>
      </c>
      <c r="G30" s="4">
        <v>401</v>
      </c>
      <c r="H30" s="28">
        <f t="shared" ref="H30:H46" si="4">(G30/$G$47)*100</f>
        <v>8.7803809940880235</v>
      </c>
    </row>
    <row r="31" spans="1:8" x14ac:dyDescent="0.3">
      <c r="B31" s="1">
        <v>5.3</v>
      </c>
      <c r="C31" s="4">
        <v>6</v>
      </c>
      <c r="D31" s="28">
        <f t="shared" si="2"/>
        <v>1.0507880910683012</v>
      </c>
      <c r="E31" s="4">
        <v>1</v>
      </c>
      <c r="F31" s="28">
        <f t="shared" si="3"/>
        <v>0.13908205841446453</v>
      </c>
      <c r="G31" s="4">
        <v>30</v>
      </c>
      <c r="H31" s="28">
        <f t="shared" si="4"/>
        <v>0.65688635865995182</v>
      </c>
    </row>
    <row r="32" spans="1:8" x14ac:dyDescent="0.3">
      <c r="B32" s="1">
        <v>5.4</v>
      </c>
      <c r="C32" s="4">
        <v>33</v>
      </c>
      <c r="D32" s="28">
        <f t="shared" si="2"/>
        <v>5.7793345008756569</v>
      </c>
      <c r="E32" s="4">
        <v>56</v>
      </c>
      <c r="F32" s="28">
        <f t="shared" si="3"/>
        <v>7.7885952712100135</v>
      </c>
      <c r="G32" s="4">
        <v>254</v>
      </c>
      <c r="H32" s="28">
        <f t="shared" si="4"/>
        <v>5.5616378366542589</v>
      </c>
    </row>
    <row r="33" spans="2:8" x14ac:dyDescent="0.3">
      <c r="B33" s="1">
        <v>5.5</v>
      </c>
      <c r="C33" s="4">
        <v>48</v>
      </c>
      <c r="D33" s="28">
        <f t="shared" si="2"/>
        <v>8.4063047285464094</v>
      </c>
      <c r="E33" s="4">
        <v>15</v>
      </c>
      <c r="F33" s="28">
        <f t="shared" si="3"/>
        <v>2.0862308762169679</v>
      </c>
      <c r="G33" s="4">
        <v>712</v>
      </c>
      <c r="H33" s="28">
        <f t="shared" si="4"/>
        <v>15.59010291219619</v>
      </c>
    </row>
    <row r="34" spans="2:8" x14ac:dyDescent="0.3">
      <c r="B34" s="1">
        <v>5.6</v>
      </c>
      <c r="C34" s="4">
        <v>4</v>
      </c>
      <c r="D34" s="28">
        <f t="shared" si="2"/>
        <v>0.70052539404553416</v>
      </c>
      <c r="E34" s="4">
        <v>4</v>
      </c>
      <c r="F34" s="28">
        <f t="shared" si="3"/>
        <v>0.55632823365785811</v>
      </c>
      <c r="G34" s="4">
        <v>59</v>
      </c>
      <c r="H34" s="28">
        <f t="shared" si="4"/>
        <v>1.2918765053645718</v>
      </c>
    </row>
    <row r="35" spans="2:8" x14ac:dyDescent="0.3">
      <c r="B35" s="1">
        <v>5.7</v>
      </c>
      <c r="C35" s="4">
        <v>19</v>
      </c>
      <c r="D35" s="28">
        <f t="shared" si="2"/>
        <v>3.3274956217162872</v>
      </c>
      <c r="E35" s="4">
        <v>49</v>
      </c>
      <c r="F35" s="28">
        <f t="shared" si="3"/>
        <v>6.8150208623087627</v>
      </c>
      <c r="G35" s="4">
        <v>335</v>
      </c>
      <c r="H35" s="28">
        <f t="shared" si="4"/>
        <v>7.3352310050361291</v>
      </c>
    </row>
    <row r="36" spans="2:8" x14ac:dyDescent="0.3">
      <c r="B36" s="1">
        <v>5.8</v>
      </c>
      <c r="C36" s="4">
        <v>8</v>
      </c>
      <c r="D36" s="28">
        <f t="shared" si="2"/>
        <v>1.4010507880910683</v>
      </c>
      <c r="E36" s="4">
        <v>11</v>
      </c>
      <c r="F36" s="28">
        <f t="shared" si="3"/>
        <v>1.52990264255911</v>
      </c>
      <c r="G36" s="4">
        <v>314</v>
      </c>
      <c r="H36" s="28">
        <f t="shared" si="4"/>
        <v>6.8754105539741621</v>
      </c>
    </row>
    <row r="37" spans="2:8" x14ac:dyDescent="0.3">
      <c r="B37" s="1">
        <v>5.9</v>
      </c>
      <c r="C37" s="4">
        <v>13</v>
      </c>
      <c r="D37" s="28">
        <f t="shared" si="2"/>
        <v>2.276707530647986</v>
      </c>
      <c r="E37" s="4">
        <v>19</v>
      </c>
      <c r="F37" s="28">
        <f t="shared" si="3"/>
        <v>2.642559109874826</v>
      </c>
      <c r="G37" s="4">
        <v>212</v>
      </c>
      <c r="H37" s="28">
        <f t="shared" si="4"/>
        <v>4.6419969345303267</v>
      </c>
    </row>
    <row r="38" spans="2:8" x14ac:dyDescent="0.3">
      <c r="B38" s="22">
        <v>5.0999999999999996</v>
      </c>
      <c r="C38" s="4">
        <v>0</v>
      </c>
      <c r="D38" s="28">
        <f t="shared" si="2"/>
        <v>0</v>
      </c>
      <c r="E38" s="4">
        <v>0</v>
      </c>
      <c r="F38" s="28">
        <f t="shared" si="3"/>
        <v>0</v>
      </c>
      <c r="G38" s="4">
        <v>0</v>
      </c>
      <c r="H38" s="28">
        <f t="shared" si="4"/>
        <v>0</v>
      </c>
    </row>
    <row r="39" spans="2:8" x14ac:dyDescent="0.3">
      <c r="B39" s="1">
        <v>5.1100000000000003</v>
      </c>
      <c r="C39" s="4">
        <v>0</v>
      </c>
      <c r="D39" s="28">
        <f t="shared" si="2"/>
        <v>0</v>
      </c>
      <c r="E39" s="4">
        <v>0</v>
      </c>
      <c r="F39" s="28">
        <f t="shared" si="3"/>
        <v>0</v>
      </c>
      <c r="G39" s="4">
        <v>2</v>
      </c>
      <c r="H39" s="28">
        <f t="shared" si="4"/>
        <v>4.3792423910663458E-2</v>
      </c>
    </row>
    <row r="40" spans="2:8" x14ac:dyDescent="0.3">
      <c r="B40" s="22">
        <v>5.12</v>
      </c>
      <c r="C40" s="4">
        <v>0</v>
      </c>
      <c r="D40" s="28">
        <f t="shared" si="2"/>
        <v>0</v>
      </c>
      <c r="E40" s="4">
        <v>0</v>
      </c>
      <c r="F40" s="28">
        <f t="shared" si="3"/>
        <v>0</v>
      </c>
      <c r="G40" s="4">
        <v>7</v>
      </c>
      <c r="H40" s="28">
        <f t="shared" si="4"/>
        <v>0.15327348368732208</v>
      </c>
    </row>
    <row r="41" spans="2:8" x14ac:dyDescent="0.3">
      <c r="B41" s="1">
        <v>5.13</v>
      </c>
      <c r="C41" s="4">
        <v>0</v>
      </c>
      <c r="D41" s="28">
        <f t="shared" si="2"/>
        <v>0</v>
      </c>
      <c r="E41" s="4">
        <v>2</v>
      </c>
      <c r="F41" s="28">
        <f t="shared" si="3"/>
        <v>0.27816411682892905</v>
      </c>
      <c r="G41" s="4">
        <v>16</v>
      </c>
      <c r="H41" s="28">
        <f t="shared" si="4"/>
        <v>0.35033939128530767</v>
      </c>
    </row>
    <row r="42" spans="2:8" x14ac:dyDescent="0.3">
      <c r="B42" s="22">
        <v>5.14</v>
      </c>
      <c r="C42" s="4">
        <v>0</v>
      </c>
      <c r="D42" s="28">
        <f t="shared" si="2"/>
        <v>0</v>
      </c>
      <c r="E42" s="4">
        <v>0</v>
      </c>
      <c r="F42" s="28">
        <f t="shared" si="3"/>
        <v>0</v>
      </c>
      <c r="G42" s="4">
        <v>30</v>
      </c>
      <c r="H42" s="28">
        <f t="shared" si="4"/>
        <v>0.65688635865995182</v>
      </c>
    </row>
    <row r="43" spans="2:8" x14ac:dyDescent="0.3">
      <c r="B43" s="1">
        <v>5.15</v>
      </c>
      <c r="C43" s="4">
        <v>0</v>
      </c>
      <c r="D43" s="28">
        <f t="shared" si="2"/>
        <v>0</v>
      </c>
      <c r="E43" s="4">
        <v>0</v>
      </c>
      <c r="F43" s="28">
        <f t="shared" si="3"/>
        <v>0</v>
      </c>
      <c r="G43" s="4">
        <v>7</v>
      </c>
      <c r="H43" s="28">
        <f t="shared" si="4"/>
        <v>0.15327348368732208</v>
      </c>
    </row>
    <row r="44" spans="2:8" x14ac:dyDescent="0.3">
      <c r="B44" s="22">
        <v>5.16</v>
      </c>
      <c r="C44" s="4">
        <v>0</v>
      </c>
      <c r="D44" s="28">
        <f t="shared" si="2"/>
        <v>0</v>
      </c>
      <c r="E44" s="4">
        <v>0</v>
      </c>
      <c r="F44" s="28">
        <f t="shared" si="3"/>
        <v>0</v>
      </c>
      <c r="G44" s="4">
        <v>25</v>
      </c>
      <c r="H44" s="28">
        <f>(G44/$G$47)*100</f>
        <v>0.54740529888329326</v>
      </c>
    </row>
    <row r="45" spans="2:8" x14ac:dyDescent="0.3">
      <c r="B45" s="1">
        <v>5.17</v>
      </c>
      <c r="C45" s="4">
        <v>0</v>
      </c>
      <c r="D45" s="28">
        <f t="shared" si="2"/>
        <v>0</v>
      </c>
      <c r="E45" s="4">
        <v>0</v>
      </c>
      <c r="F45" s="28">
        <f t="shared" si="3"/>
        <v>0</v>
      </c>
      <c r="G45" s="4">
        <v>12</v>
      </c>
      <c r="H45" s="28">
        <f t="shared" si="4"/>
        <v>0.26275454346398075</v>
      </c>
    </row>
    <row r="46" spans="2:8" x14ac:dyDescent="0.3">
      <c r="B46" s="22">
        <v>5.1800000000000104</v>
      </c>
      <c r="C46" s="4">
        <v>115</v>
      </c>
      <c r="D46" s="28">
        <f t="shared" si="2"/>
        <v>20.140105078809107</v>
      </c>
      <c r="E46" s="4">
        <v>1</v>
      </c>
      <c r="F46" s="28">
        <f t="shared" si="3"/>
        <v>0.13908205841446453</v>
      </c>
      <c r="G46" s="4">
        <v>0</v>
      </c>
      <c r="H46" s="28">
        <f t="shared" si="4"/>
        <v>0</v>
      </c>
    </row>
    <row r="47" spans="2:8" x14ac:dyDescent="0.3">
      <c r="C47" s="25">
        <f>SUM(C29:C46)</f>
        <v>571</v>
      </c>
      <c r="E47" s="25">
        <f>SUM(E29:E46)</f>
        <v>719</v>
      </c>
      <c r="G47" s="25">
        <f>SUM(G29:G46)</f>
        <v>4567</v>
      </c>
    </row>
    <row r="48" spans="2:8" x14ac:dyDescent="0.3">
      <c r="C48" t="s">
        <v>50</v>
      </c>
      <c r="E48" t="s">
        <v>51</v>
      </c>
      <c r="G48" t="s">
        <v>52</v>
      </c>
    </row>
    <row r="49" spans="3:3" ht="18" x14ac:dyDescent="0.4">
      <c r="C49" s="27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workbookViewId="0">
      <selection activeCell="C40" sqref="C40"/>
    </sheetView>
  </sheetViews>
  <sheetFormatPr defaultRowHeight="14" x14ac:dyDescent="0.3"/>
  <cols>
    <col min="1" max="1" width="9" bestFit="1" customWidth="1"/>
    <col min="2" max="2" width="21.33203125" bestFit="1" customWidth="1"/>
    <col min="3" max="3" width="21.5" bestFit="1" customWidth="1"/>
    <col min="4" max="4" width="13.5" bestFit="1" customWidth="1"/>
    <col min="5" max="5" width="4.33203125" bestFit="1" customWidth="1"/>
    <col min="6" max="6" width="12.75" bestFit="1" customWidth="1"/>
    <col min="7" max="7" width="21.25" bestFit="1" customWidth="1"/>
    <col min="8" max="8" width="13.25" bestFit="1" customWidth="1"/>
    <col min="9" max="9" width="4.33203125" bestFit="1" customWidth="1"/>
    <col min="10" max="10" width="12.75" bestFit="1" customWidth="1"/>
    <col min="11" max="11" width="16.08203125" bestFit="1" customWidth="1"/>
    <col min="12" max="12" width="8.25" bestFit="1" customWidth="1"/>
    <col min="13" max="13" width="2.5" bestFit="1" customWidth="1"/>
    <col min="14" max="14" width="12.75" bestFit="1" customWidth="1"/>
  </cols>
  <sheetData>
    <row r="1" spans="1:14" x14ac:dyDescent="0.3">
      <c r="A1" s="1" t="s">
        <v>33</v>
      </c>
      <c r="B1" s="1"/>
      <c r="C1" s="1" t="s">
        <v>36</v>
      </c>
      <c r="D1" s="1" t="s">
        <v>41</v>
      </c>
      <c r="E1" s="1" t="s">
        <v>31</v>
      </c>
      <c r="F1" s="2" t="s">
        <v>47</v>
      </c>
      <c r="G1" s="1" t="s">
        <v>37</v>
      </c>
      <c r="H1" s="1" t="s">
        <v>38</v>
      </c>
      <c r="I1" s="1" t="s">
        <v>31</v>
      </c>
      <c r="J1" s="2" t="s">
        <v>47</v>
      </c>
      <c r="K1" s="1" t="s">
        <v>40</v>
      </c>
      <c r="L1" s="1" t="s">
        <v>39</v>
      </c>
      <c r="M1" s="1" t="s">
        <v>31</v>
      </c>
      <c r="N1" s="2" t="s">
        <v>47</v>
      </c>
    </row>
    <row r="2" spans="1:14" x14ac:dyDescent="0.3">
      <c r="B2" s="1" t="s">
        <v>17</v>
      </c>
      <c r="C2">
        <v>65</v>
      </c>
      <c r="D2">
        <v>135</v>
      </c>
      <c r="E2" s="21">
        <f>(C2/D2)*100</f>
        <v>48.148148148148145</v>
      </c>
      <c r="F2" s="10">
        <f>(C2/$C$15)*100</f>
        <v>11.284722222222223</v>
      </c>
      <c r="G2">
        <v>506</v>
      </c>
      <c r="H2">
        <v>3594</v>
      </c>
      <c r="I2" s="21">
        <f>(G2/H2)*100</f>
        <v>14.079020589872011</v>
      </c>
      <c r="J2" s="10">
        <f>(G2/$G$15)*100</f>
        <v>42.954159592529713</v>
      </c>
      <c r="M2" s="1"/>
      <c r="N2" s="9"/>
    </row>
    <row r="3" spans="1:14" x14ac:dyDescent="0.3">
      <c r="B3" s="1" t="s">
        <v>18</v>
      </c>
      <c r="C3">
        <v>0</v>
      </c>
      <c r="D3">
        <v>2</v>
      </c>
      <c r="E3" s="21">
        <f t="shared" ref="E3:E14" si="0">(C3/D3)*100</f>
        <v>0</v>
      </c>
      <c r="F3" s="10">
        <f t="shared" ref="F3:F14" si="1">(C3/$C$15)*100</f>
        <v>0</v>
      </c>
      <c r="G3">
        <v>3</v>
      </c>
      <c r="H3">
        <v>162</v>
      </c>
      <c r="I3" s="21">
        <f t="shared" ref="I3:I14" si="2">(G3/H3)*100</f>
        <v>1.8518518518518516</v>
      </c>
      <c r="J3" s="10">
        <f t="shared" ref="J3:J14" si="3">(G3/$G$15)*100</f>
        <v>0.25466893039049238</v>
      </c>
      <c r="M3" s="1"/>
      <c r="N3" s="9"/>
    </row>
    <row r="4" spans="1:14" x14ac:dyDescent="0.3">
      <c r="B4" s="1" t="s">
        <v>19</v>
      </c>
      <c r="C4">
        <v>1</v>
      </c>
      <c r="D4">
        <v>2</v>
      </c>
      <c r="E4" s="21">
        <f t="shared" si="0"/>
        <v>50</v>
      </c>
      <c r="F4" s="10">
        <f t="shared" si="1"/>
        <v>0.1736111111111111</v>
      </c>
      <c r="G4">
        <v>17</v>
      </c>
      <c r="H4">
        <v>228</v>
      </c>
      <c r="I4" s="21">
        <f t="shared" si="2"/>
        <v>7.4561403508771926</v>
      </c>
      <c r="J4" s="10">
        <f t="shared" si="3"/>
        <v>1.4431239388794566</v>
      </c>
      <c r="M4" s="1"/>
      <c r="N4" s="9"/>
    </row>
    <row r="5" spans="1:14" x14ac:dyDescent="0.3">
      <c r="B5" s="1" t="s">
        <v>20</v>
      </c>
      <c r="C5">
        <v>1</v>
      </c>
      <c r="D5">
        <v>5</v>
      </c>
      <c r="E5" s="21">
        <f t="shared" si="0"/>
        <v>20</v>
      </c>
      <c r="F5" s="10">
        <f t="shared" si="1"/>
        <v>0.1736111111111111</v>
      </c>
      <c r="G5">
        <v>10</v>
      </c>
      <c r="H5">
        <v>100</v>
      </c>
      <c r="I5" s="21">
        <f t="shared" si="2"/>
        <v>10</v>
      </c>
      <c r="J5" s="10">
        <f t="shared" si="3"/>
        <v>0.84889643463497455</v>
      </c>
      <c r="M5" s="1"/>
      <c r="N5" s="9"/>
    </row>
    <row r="6" spans="1:14" x14ac:dyDescent="0.3">
      <c r="B6" s="1" t="s">
        <v>26</v>
      </c>
      <c r="C6">
        <v>470</v>
      </c>
      <c r="D6">
        <v>2436</v>
      </c>
      <c r="E6" s="21">
        <f t="shared" si="0"/>
        <v>19.293924466338257</v>
      </c>
      <c r="F6" s="10">
        <f t="shared" si="1"/>
        <v>81.597222222222214</v>
      </c>
      <c r="G6">
        <v>611</v>
      </c>
      <c r="H6">
        <v>5294</v>
      </c>
      <c r="I6" s="21">
        <f t="shared" si="2"/>
        <v>11.541367585946356</v>
      </c>
      <c r="J6" s="10">
        <f t="shared" si="3"/>
        <v>51.867572156196943</v>
      </c>
      <c r="M6" s="1"/>
      <c r="N6" s="9"/>
    </row>
    <row r="7" spans="1:14" x14ac:dyDescent="0.3">
      <c r="B7" s="1" t="s">
        <v>27</v>
      </c>
      <c r="C7">
        <v>4</v>
      </c>
      <c r="D7">
        <v>9</v>
      </c>
      <c r="E7" s="21">
        <f t="shared" si="0"/>
        <v>44.444444444444443</v>
      </c>
      <c r="F7" s="10">
        <f t="shared" si="1"/>
        <v>0.69444444444444442</v>
      </c>
      <c r="G7">
        <v>0</v>
      </c>
      <c r="H7">
        <v>3</v>
      </c>
      <c r="I7" s="21">
        <f t="shared" si="2"/>
        <v>0</v>
      </c>
      <c r="J7" s="10">
        <f t="shared" si="3"/>
        <v>0</v>
      </c>
      <c r="M7" s="1"/>
      <c r="N7" s="9"/>
    </row>
    <row r="8" spans="1:14" x14ac:dyDescent="0.3">
      <c r="B8" s="1" t="s">
        <v>28</v>
      </c>
      <c r="C8">
        <v>0</v>
      </c>
      <c r="D8">
        <v>0</v>
      </c>
      <c r="E8" s="21">
        <v>0</v>
      </c>
      <c r="F8" s="10">
        <f t="shared" si="1"/>
        <v>0</v>
      </c>
      <c r="G8">
        <v>0</v>
      </c>
      <c r="H8">
        <v>1</v>
      </c>
      <c r="I8" s="21">
        <f t="shared" si="2"/>
        <v>0</v>
      </c>
      <c r="J8" s="10">
        <f t="shared" si="3"/>
        <v>0</v>
      </c>
      <c r="M8" s="1"/>
      <c r="N8" s="9"/>
    </row>
    <row r="9" spans="1:14" x14ac:dyDescent="0.3">
      <c r="B9" s="1" t="s">
        <v>21</v>
      </c>
      <c r="C9">
        <v>0</v>
      </c>
      <c r="D9">
        <v>0</v>
      </c>
      <c r="E9" s="21">
        <v>0</v>
      </c>
      <c r="F9" s="10">
        <f t="shared" si="1"/>
        <v>0</v>
      </c>
      <c r="G9">
        <v>1</v>
      </c>
      <c r="H9">
        <v>8</v>
      </c>
      <c r="I9" s="21">
        <f t="shared" si="2"/>
        <v>12.5</v>
      </c>
      <c r="J9" s="10">
        <f t="shared" si="3"/>
        <v>8.4889643463497449E-2</v>
      </c>
      <c r="M9" s="1"/>
      <c r="N9" s="9"/>
    </row>
    <row r="10" spans="1:14" x14ac:dyDescent="0.3">
      <c r="B10" s="1" t="s">
        <v>29</v>
      </c>
      <c r="C10">
        <v>0</v>
      </c>
      <c r="D10">
        <v>19</v>
      </c>
      <c r="E10" s="21">
        <f t="shared" si="0"/>
        <v>0</v>
      </c>
      <c r="F10" s="10">
        <f t="shared" si="1"/>
        <v>0</v>
      </c>
      <c r="G10">
        <v>1</v>
      </c>
      <c r="H10">
        <v>20</v>
      </c>
      <c r="I10" s="21">
        <f t="shared" si="2"/>
        <v>5</v>
      </c>
      <c r="J10" s="10">
        <f t="shared" si="3"/>
        <v>8.4889643463497449E-2</v>
      </c>
      <c r="M10" s="1"/>
      <c r="N10" s="9"/>
    </row>
    <row r="11" spans="1:14" x14ac:dyDescent="0.3">
      <c r="B11" s="1" t="s">
        <v>30</v>
      </c>
      <c r="C11">
        <v>28</v>
      </c>
      <c r="D11">
        <v>179</v>
      </c>
      <c r="E11" s="21">
        <f t="shared" si="0"/>
        <v>15.64245810055866</v>
      </c>
      <c r="F11" s="10">
        <f t="shared" si="1"/>
        <v>4.8611111111111116</v>
      </c>
      <c r="G11">
        <v>18</v>
      </c>
      <c r="H11">
        <v>479</v>
      </c>
      <c r="I11" s="21">
        <f t="shared" si="2"/>
        <v>3.7578288100208765</v>
      </c>
      <c r="J11" s="10">
        <f t="shared" si="3"/>
        <v>1.5280135823429541</v>
      </c>
      <c r="M11" s="1"/>
      <c r="N11" s="9"/>
    </row>
    <row r="12" spans="1:14" x14ac:dyDescent="0.3">
      <c r="B12" s="1" t="s">
        <v>22</v>
      </c>
      <c r="C12">
        <v>0</v>
      </c>
      <c r="D12">
        <v>0</v>
      </c>
      <c r="E12" s="21">
        <v>0</v>
      </c>
      <c r="F12" s="10">
        <f t="shared" si="1"/>
        <v>0</v>
      </c>
      <c r="G12">
        <v>0</v>
      </c>
      <c r="H12">
        <v>0</v>
      </c>
      <c r="I12" s="21">
        <v>0</v>
      </c>
      <c r="J12" s="10">
        <f t="shared" si="3"/>
        <v>0</v>
      </c>
      <c r="M12" s="1"/>
      <c r="N12" s="9"/>
    </row>
    <row r="13" spans="1:14" x14ac:dyDescent="0.3">
      <c r="B13" s="1" t="s">
        <v>23</v>
      </c>
      <c r="C13">
        <v>2</v>
      </c>
      <c r="D13">
        <v>4</v>
      </c>
      <c r="E13" s="21">
        <f t="shared" si="0"/>
        <v>50</v>
      </c>
      <c r="F13" s="10">
        <f t="shared" si="1"/>
        <v>0.34722222222222221</v>
      </c>
      <c r="G13">
        <v>0</v>
      </c>
      <c r="H13">
        <v>5</v>
      </c>
      <c r="I13" s="21">
        <f t="shared" si="2"/>
        <v>0</v>
      </c>
      <c r="J13" s="10">
        <f t="shared" si="3"/>
        <v>0</v>
      </c>
      <c r="M13" s="1"/>
      <c r="N13" s="9"/>
    </row>
    <row r="14" spans="1:14" x14ac:dyDescent="0.3">
      <c r="B14" s="1" t="s">
        <v>24</v>
      </c>
      <c r="C14">
        <v>5</v>
      </c>
      <c r="D14">
        <v>113</v>
      </c>
      <c r="E14" s="21">
        <f t="shared" si="0"/>
        <v>4.4247787610619467</v>
      </c>
      <c r="F14" s="10">
        <f t="shared" si="1"/>
        <v>0.86805555555555558</v>
      </c>
      <c r="G14">
        <v>11</v>
      </c>
      <c r="H14">
        <v>455</v>
      </c>
      <c r="I14" s="21">
        <f t="shared" si="2"/>
        <v>2.4175824175824179</v>
      </c>
      <c r="J14" s="10">
        <f t="shared" si="3"/>
        <v>0.93378607809847192</v>
      </c>
      <c r="M14" s="1"/>
      <c r="N14" s="9"/>
    </row>
    <row r="15" spans="1:14" x14ac:dyDescent="0.3">
      <c r="C15">
        <f>SUM(C2:C14)</f>
        <v>576</v>
      </c>
      <c r="G15">
        <f>SUM(G2:G14)</f>
        <v>1178</v>
      </c>
      <c r="K15">
        <f>SUM(K2:K14)</f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1:M25"/>
  <sheetViews>
    <sheetView zoomScaleNormal="100" workbookViewId="0">
      <selection activeCell="A30" sqref="A30"/>
    </sheetView>
  </sheetViews>
  <sheetFormatPr defaultRowHeight="14" x14ac:dyDescent="0.3"/>
  <cols>
    <col min="1" max="1" width="27.25" customWidth="1"/>
  </cols>
  <sheetData>
    <row r="1" spans="1:13" x14ac:dyDescent="0.3">
      <c r="A1" s="6" t="s">
        <v>46</v>
      </c>
      <c r="B1" s="6">
        <v>1</v>
      </c>
      <c r="C1" s="6">
        <v>2</v>
      </c>
      <c r="D1" s="6">
        <v>3</v>
      </c>
      <c r="E1" s="6">
        <v>4</v>
      </c>
      <c r="F1" s="6">
        <v>5</v>
      </c>
      <c r="G1" s="6">
        <v>6</v>
      </c>
      <c r="H1" s="6">
        <v>7</v>
      </c>
      <c r="I1" s="6">
        <v>8</v>
      </c>
      <c r="J1" s="6">
        <v>9</v>
      </c>
      <c r="K1" s="6">
        <v>10</v>
      </c>
      <c r="L1" s="6">
        <v>11</v>
      </c>
      <c r="M1" s="6">
        <v>12</v>
      </c>
    </row>
    <row r="3" spans="1:13" x14ac:dyDescent="0.3">
      <c r="A3" t="s">
        <v>0</v>
      </c>
      <c r="B3">
        <v>2380</v>
      </c>
      <c r="C3">
        <v>4166</v>
      </c>
      <c r="D3">
        <v>775</v>
      </c>
      <c r="E3">
        <v>580</v>
      </c>
      <c r="F3">
        <v>3469</v>
      </c>
      <c r="G3">
        <v>379</v>
      </c>
      <c r="H3">
        <v>1425</v>
      </c>
      <c r="I3">
        <v>2343</v>
      </c>
      <c r="J3">
        <v>1476</v>
      </c>
      <c r="K3">
        <v>91</v>
      </c>
      <c r="L3">
        <v>929</v>
      </c>
      <c r="M3">
        <v>16</v>
      </c>
    </row>
    <row r="4" spans="1:13" x14ac:dyDescent="0.3">
      <c r="A4" s="4" t="s">
        <v>9</v>
      </c>
      <c r="B4">
        <v>1445</v>
      </c>
      <c r="C4">
        <v>3123</v>
      </c>
      <c r="D4">
        <v>788</v>
      </c>
      <c r="E4">
        <v>401</v>
      </c>
      <c r="F4">
        <v>2349</v>
      </c>
      <c r="G4">
        <v>193</v>
      </c>
      <c r="H4">
        <v>835</v>
      </c>
      <c r="I4">
        <v>968</v>
      </c>
      <c r="J4">
        <v>301</v>
      </c>
      <c r="K4">
        <v>43</v>
      </c>
      <c r="L4">
        <v>417</v>
      </c>
      <c r="M4">
        <v>13</v>
      </c>
    </row>
    <row r="5" spans="1:13" x14ac:dyDescent="0.3">
      <c r="A5" s="4" t="s">
        <v>10</v>
      </c>
      <c r="B5">
        <v>740</v>
      </c>
      <c r="C5">
        <v>2289</v>
      </c>
      <c r="D5">
        <v>567</v>
      </c>
      <c r="E5">
        <v>474</v>
      </c>
      <c r="F5">
        <v>2553</v>
      </c>
      <c r="G5">
        <v>375</v>
      </c>
      <c r="H5">
        <v>890</v>
      </c>
      <c r="I5">
        <v>1140</v>
      </c>
      <c r="J5">
        <v>504</v>
      </c>
      <c r="K5">
        <v>50</v>
      </c>
      <c r="L5">
        <v>1249</v>
      </c>
      <c r="M5">
        <v>27</v>
      </c>
    </row>
    <row r="6" spans="1:13" x14ac:dyDescent="0.3">
      <c r="A6" s="4" t="s">
        <v>11</v>
      </c>
      <c r="B6">
        <v>928</v>
      </c>
      <c r="C6">
        <v>2188</v>
      </c>
      <c r="D6">
        <v>525</v>
      </c>
      <c r="E6">
        <v>407</v>
      </c>
      <c r="F6">
        <v>2432</v>
      </c>
      <c r="G6">
        <v>481</v>
      </c>
      <c r="H6">
        <v>683</v>
      </c>
      <c r="I6">
        <v>628</v>
      </c>
      <c r="J6">
        <v>277</v>
      </c>
      <c r="K6">
        <v>38</v>
      </c>
      <c r="L6">
        <v>488</v>
      </c>
      <c r="M6">
        <v>14</v>
      </c>
    </row>
    <row r="7" spans="1:13" x14ac:dyDescent="0.3">
      <c r="A7" s="20" t="s">
        <v>15</v>
      </c>
      <c r="B7" s="1">
        <f>SUM(B3:B6)</f>
        <v>5493</v>
      </c>
      <c r="C7" s="1">
        <f t="shared" ref="C7:M7" si="0">SUM(C3:C6)</f>
        <v>11766</v>
      </c>
      <c r="D7" s="1">
        <f t="shared" si="0"/>
        <v>2655</v>
      </c>
      <c r="E7" s="1">
        <f t="shared" si="0"/>
        <v>1862</v>
      </c>
      <c r="F7" s="1">
        <f t="shared" si="0"/>
        <v>10803</v>
      </c>
      <c r="G7" s="1">
        <f t="shared" si="0"/>
        <v>1428</v>
      </c>
      <c r="H7" s="1">
        <f t="shared" si="0"/>
        <v>3833</v>
      </c>
      <c r="I7" s="1">
        <f t="shared" si="0"/>
        <v>5079</v>
      </c>
      <c r="J7" s="1">
        <f t="shared" si="0"/>
        <v>2558</v>
      </c>
      <c r="K7" s="1">
        <f t="shared" si="0"/>
        <v>222</v>
      </c>
      <c r="L7" s="1">
        <f t="shared" si="0"/>
        <v>3083</v>
      </c>
      <c r="M7" s="1">
        <f t="shared" si="0"/>
        <v>70</v>
      </c>
    </row>
    <row r="8" spans="1:13" x14ac:dyDescent="0.3">
      <c r="A8" s="19" t="s">
        <v>42</v>
      </c>
      <c r="B8">
        <v>5493</v>
      </c>
      <c r="C8">
        <v>11766</v>
      </c>
      <c r="D8">
        <v>2655</v>
      </c>
      <c r="E8">
        <v>1862</v>
      </c>
      <c r="F8">
        <v>10803</v>
      </c>
      <c r="G8">
        <v>1428</v>
      </c>
      <c r="H8">
        <v>3833</v>
      </c>
      <c r="I8">
        <v>5079</v>
      </c>
      <c r="J8">
        <v>2558</v>
      </c>
      <c r="K8">
        <v>222</v>
      </c>
      <c r="L8">
        <v>3083</v>
      </c>
      <c r="M8">
        <v>70</v>
      </c>
    </row>
    <row r="9" spans="1:13" x14ac:dyDescent="0.3">
      <c r="A9" s="4"/>
    </row>
    <row r="10" spans="1:13" x14ac:dyDescent="0.3">
      <c r="A10" s="4" t="s">
        <v>12</v>
      </c>
      <c r="B10">
        <v>317</v>
      </c>
      <c r="C10">
        <v>262</v>
      </c>
      <c r="D10">
        <v>75</v>
      </c>
      <c r="E10">
        <v>77</v>
      </c>
      <c r="F10">
        <v>277</v>
      </c>
      <c r="G10">
        <v>102</v>
      </c>
      <c r="H10">
        <v>227</v>
      </c>
      <c r="I10">
        <v>180</v>
      </c>
      <c r="J10">
        <v>442</v>
      </c>
      <c r="K10">
        <v>0</v>
      </c>
      <c r="L10">
        <v>101</v>
      </c>
      <c r="M10">
        <v>6</v>
      </c>
    </row>
    <row r="11" spans="1:13" x14ac:dyDescent="0.3">
      <c r="A11" s="4" t="s">
        <v>13</v>
      </c>
      <c r="B11">
        <v>678</v>
      </c>
      <c r="C11">
        <v>1400</v>
      </c>
      <c r="D11">
        <v>264</v>
      </c>
      <c r="E11">
        <v>25</v>
      </c>
      <c r="F11">
        <v>1311</v>
      </c>
      <c r="G11">
        <v>110</v>
      </c>
      <c r="H11">
        <v>686</v>
      </c>
      <c r="I11">
        <v>104</v>
      </c>
      <c r="J11">
        <v>668</v>
      </c>
      <c r="K11">
        <v>8</v>
      </c>
      <c r="L11">
        <v>301</v>
      </c>
      <c r="M11">
        <v>0</v>
      </c>
    </row>
    <row r="12" spans="1:13" x14ac:dyDescent="0.3">
      <c r="A12" s="7" t="s">
        <v>14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x14ac:dyDescent="0.3">
      <c r="A13" s="20" t="s">
        <v>15</v>
      </c>
      <c r="B13" s="1">
        <f>SUM(B10:B12)</f>
        <v>995</v>
      </c>
      <c r="C13" s="1">
        <f t="shared" ref="C13:M13" si="1">SUM(C10:C12)</f>
        <v>1662</v>
      </c>
      <c r="D13" s="1">
        <f t="shared" si="1"/>
        <v>339</v>
      </c>
      <c r="E13" s="1">
        <f t="shared" si="1"/>
        <v>102</v>
      </c>
      <c r="F13" s="1">
        <f t="shared" si="1"/>
        <v>1588</v>
      </c>
      <c r="G13" s="1">
        <f t="shared" si="1"/>
        <v>212</v>
      </c>
      <c r="H13" s="1">
        <f t="shared" si="1"/>
        <v>913</v>
      </c>
      <c r="I13" s="1">
        <f t="shared" si="1"/>
        <v>284</v>
      </c>
      <c r="J13" s="1">
        <f t="shared" si="1"/>
        <v>1110</v>
      </c>
      <c r="K13" s="1">
        <f t="shared" si="1"/>
        <v>8</v>
      </c>
      <c r="L13" s="1">
        <f t="shared" si="1"/>
        <v>402</v>
      </c>
      <c r="M13" s="1">
        <f t="shared" si="1"/>
        <v>6</v>
      </c>
    </row>
    <row r="14" spans="1:13" x14ac:dyDescent="0.3">
      <c r="A14" s="19" t="s">
        <v>42</v>
      </c>
      <c r="B14">
        <v>995</v>
      </c>
      <c r="C14">
        <v>1662</v>
      </c>
      <c r="D14">
        <v>339</v>
      </c>
      <c r="E14">
        <v>102</v>
      </c>
      <c r="F14">
        <v>1588</v>
      </c>
      <c r="G14">
        <v>212</v>
      </c>
      <c r="H14">
        <v>913</v>
      </c>
      <c r="I14">
        <v>284</v>
      </c>
      <c r="J14">
        <v>1110</v>
      </c>
      <c r="K14">
        <v>8</v>
      </c>
      <c r="L14">
        <v>402</v>
      </c>
      <c r="M14">
        <v>6</v>
      </c>
    </row>
    <row r="17" spans="1:13" x14ac:dyDescent="0.3">
      <c r="A17" s="6" t="s">
        <v>45</v>
      </c>
      <c r="B17" s="6">
        <v>1</v>
      </c>
      <c r="C17" s="6">
        <v>2</v>
      </c>
      <c r="D17" s="6">
        <v>3</v>
      </c>
      <c r="E17" s="6">
        <v>4</v>
      </c>
      <c r="F17" s="6">
        <v>5</v>
      </c>
      <c r="G17" s="6">
        <v>6</v>
      </c>
      <c r="H17" s="6">
        <v>7</v>
      </c>
      <c r="I17" s="6">
        <v>8</v>
      </c>
      <c r="J17" s="6">
        <v>9</v>
      </c>
      <c r="K17" s="6">
        <v>10</v>
      </c>
      <c r="L17" s="6">
        <v>11</v>
      </c>
      <c r="M17" s="6">
        <v>12</v>
      </c>
    </row>
    <row r="19" spans="1:13" x14ac:dyDescent="0.3">
      <c r="A19" s="4" t="s">
        <v>12</v>
      </c>
      <c r="B19">
        <v>305</v>
      </c>
      <c r="C19">
        <v>247</v>
      </c>
      <c r="D19">
        <v>74</v>
      </c>
      <c r="E19">
        <v>76</v>
      </c>
      <c r="F19">
        <v>260</v>
      </c>
      <c r="G19">
        <v>99</v>
      </c>
      <c r="H19">
        <v>224</v>
      </c>
      <c r="I19">
        <v>178</v>
      </c>
      <c r="J19">
        <v>432</v>
      </c>
      <c r="K19">
        <v>0</v>
      </c>
      <c r="L19">
        <v>100</v>
      </c>
      <c r="M19">
        <v>6</v>
      </c>
    </row>
    <row r="20" spans="1:13" x14ac:dyDescent="0.3">
      <c r="A20" s="4" t="s">
        <v>13</v>
      </c>
      <c r="B20">
        <v>573</v>
      </c>
      <c r="C20">
        <v>1250</v>
      </c>
      <c r="D20">
        <v>245</v>
      </c>
      <c r="E20">
        <v>24</v>
      </c>
      <c r="F20">
        <v>1195</v>
      </c>
      <c r="G20">
        <v>106</v>
      </c>
      <c r="H20">
        <v>635</v>
      </c>
      <c r="I20">
        <v>96</v>
      </c>
      <c r="J20">
        <v>659</v>
      </c>
      <c r="K20">
        <v>7</v>
      </c>
      <c r="L20">
        <v>294</v>
      </c>
      <c r="M20">
        <v>0</v>
      </c>
    </row>
    <row r="21" spans="1:13" x14ac:dyDescent="0.3">
      <c r="A21" s="7" t="s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x14ac:dyDescent="0.3">
      <c r="A22" s="20" t="s">
        <v>15</v>
      </c>
      <c r="B22" s="1">
        <f>SUM(B19:B21)</f>
        <v>878</v>
      </c>
      <c r="C22" s="1">
        <f t="shared" ref="C22:M22" si="2">SUM(C19:C21)</f>
        <v>1497</v>
      </c>
      <c r="D22" s="1">
        <f t="shared" si="2"/>
        <v>319</v>
      </c>
      <c r="E22" s="1">
        <f t="shared" si="2"/>
        <v>100</v>
      </c>
      <c r="F22" s="1">
        <f>SUM(F19:F21)</f>
        <v>1455</v>
      </c>
      <c r="G22" s="1">
        <f t="shared" si="2"/>
        <v>205</v>
      </c>
      <c r="H22" s="1">
        <f t="shared" si="2"/>
        <v>859</v>
      </c>
      <c r="I22" s="1">
        <f t="shared" si="2"/>
        <v>274</v>
      </c>
      <c r="J22" s="1">
        <f t="shared" si="2"/>
        <v>1091</v>
      </c>
      <c r="K22" s="1">
        <f t="shared" si="2"/>
        <v>7</v>
      </c>
      <c r="L22" s="1">
        <f t="shared" si="2"/>
        <v>394</v>
      </c>
      <c r="M22" s="1">
        <f t="shared" si="2"/>
        <v>6</v>
      </c>
    </row>
    <row r="23" spans="1:13" x14ac:dyDescent="0.3">
      <c r="A23" s="19" t="s">
        <v>42</v>
      </c>
      <c r="B23">
        <v>878</v>
      </c>
      <c r="C23">
        <v>1497</v>
      </c>
      <c r="D23">
        <v>319</v>
      </c>
      <c r="E23">
        <v>100</v>
      </c>
      <c r="F23">
        <v>1455</v>
      </c>
      <c r="G23">
        <v>205</v>
      </c>
      <c r="H23">
        <v>859</v>
      </c>
      <c r="I23">
        <v>274</v>
      </c>
      <c r="J23">
        <v>1091</v>
      </c>
      <c r="K23">
        <v>7</v>
      </c>
      <c r="L23">
        <v>394</v>
      </c>
      <c r="M23">
        <v>6</v>
      </c>
    </row>
    <row r="25" spans="1:13" x14ac:dyDescent="0.3">
      <c r="A25" t="s">
        <v>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252C2-C2B4-44E1-868C-E1F9A484AF98}">
  <dimension ref="A1:N54"/>
  <sheetViews>
    <sheetView tabSelected="1" zoomScaleNormal="100" workbookViewId="0">
      <selection activeCell="F15" sqref="F15"/>
    </sheetView>
  </sheetViews>
  <sheetFormatPr defaultRowHeight="14" x14ac:dyDescent="0.3"/>
  <cols>
    <col min="1" max="1" width="6" customWidth="1"/>
    <col min="2" max="2" width="14.83203125" bestFit="1" customWidth="1"/>
    <col min="3" max="3" width="13.5" bestFit="1" customWidth="1"/>
    <col min="4" max="4" width="14.83203125" bestFit="1" customWidth="1"/>
    <col min="5" max="5" width="13.5" bestFit="1" customWidth="1"/>
    <col min="6" max="6" width="13.33203125" customWidth="1"/>
    <col min="7" max="7" width="13.5" bestFit="1" customWidth="1"/>
    <col min="8" max="8" width="14.5" bestFit="1" customWidth="1"/>
    <col min="9" max="9" width="16.33203125" style="3" bestFit="1" customWidth="1"/>
    <col min="10" max="10" width="20.75" style="3" bestFit="1" customWidth="1"/>
    <col min="11" max="11" width="16.58203125" style="5" bestFit="1" customWidth="1"/>
    <col min="12" max="12" width="11" bestFit="1" customWidth="1"/>
    <col min="13" max="16" width="11.33203125" bestFit="1" customWidth="1"/>
    <col min="17" max="17" width="12.5" bestFit="1" customWidth="1"/>
    <col min="18" max="18" width="11.33203125" bestFit="1" customWidth="1"/>
    <col min="19" max="19" width="12.5" bestFit="1" customWidth="1"/>
  </cols>
  <sheetData>
    <row r="1" spans="1:14" x14ac:dyDescent="0.3">
      <c r="A1" s="1" t="s">
        <v>57</v>
      </c>
    </row>
    <row r="2" spans="1:14" s="1" customFormat="1" x14ac:dyDescent="0.3">
      <c r="B2" s="3" t="s">
        <v>49</v>
      </c>
      <c r="C2" s="1" t="s">
        <v>56</v>
      </c>
      <c r="D2" s="1" t="s">
        <v>12</v>
      </c>
      <c r="E2" s="1" t="s">
        <v>55</v>
      </c>
      <c r="F2" s="1" t="s">
        <v>13</v>
      </c>
      <c r="I2" s="3"/>
      <c r="J2" s="3"/>
      <c r="K2" s="5"/>
    </row>
    <row r="3" spans="1:14" x14ac:dyDescent="0.3">
      <c r="A3" s="4" t="s">
        <v>1</v>
      </c>
      <c r="B3" s="29">
        <v>0.8947775961455734</v>
      </c>
      <c r="C3" s="29">
        <v>0.37878787878787878</v>
      </c>
      <c r="D3" s="29">
        <v>0.22684310018903589</v>
      </c>
      <c r="E3" s="29">
        <v>0.56056877221766477</v>
      </c>
      <c r="F3" s="29">
        <v>1.6069419893941828E-2</v>
      </c>
      <c r="G3" s="24"/>
      <c r="H3" s="24"/>
    </row>
    <row r="4" spans="1:14" x14ac:dyDescent="0.3">
      <c r="A4" s="4" t="s">
        <v>2</v>
      </c>
      <c r="B4" s="29">
        <v>3.1546646017952915E-2</v>
      </c>
      <c r="C4" s="29">
        <v>4.6816479400749067E-2</v>
      </c>
      <c r="D4" s="29">
        <v>0</v>
      </c>
      <c r="E4" s="29">
        <v>7.5198249931637956E-2</v>
      </c>
      <c r="F4" s="29">
        <v>0</v>
      </c>
    </row>
    <row r="5" spans="1:14" x14ac:dyDescent="0.3">
      <c r="A5" s="4" t="s">
        <v>3</v>
      </c>
      <c r="B5" s="29">
        <v>4.6488284722819699</v>
      </c>
      <c r="C5" s="29">
        <v>4.038985359210078</v>
      </c>
      <c r="D5" s="29">
        <v>4.3856332703213612</v>
      </c>
      <c r="E5" s="29">
        <v>5.0382827454197425</v>
      </c>
      <c r="F5" s="29">
        <v>1.5426643098184156</v>
      </c>
    </row>
    <row r="6" spans="1:14" x14ac:dyDescent="0.3">
      <c r="A6" s="4" t="s">
        <v>4</v>
      </c>
      <c r="B6" s="29">
        <v>8.2910321489001699</v>
      </c>
      <c r="C6" s="29">
        <v>6.8479741232550229</v>
      </c>
      <c r="D6" s="29">
        <v>5.4442344045368625</v>
      </c>
      <c r="E6" s="29">
        <v>7.888980038282746</v>
      </c>
      <c r="F6" s="29">
        <v>4.9975895870159093</v>
      </c>
    </row>
    <row r="7" spans="1:14" x14ac:dyDescent="0.3">
      <c r="A7" s="4" t="s">
        <v>5</v>
      </c>
      <c r="B7" s="29">
        <v>7.6744386130947264</v>
      </c>
      <c r="C7" s="29">
        <v>7.388491658154579</v>
      </c>
      <c r="D7" s="29">
        <v>8.5444234404536861</v>
      </c>
      <c r="E7" s="29">
        <v>8.2649712879409343</v>
      </c>
      <c r="F7" s="29">
        <v>4.8368953880764902</v>
      </c>
    </row>
    <row r="8" spans="1:14" x14ac:dyDescent="0.3">
      <c r="A8" s="4" t="s">
        <v>6</v>
      </c>
      <c r="B8" s="29">
        <v>10.086323095012762</v>
      </c>
      <c r="C8" s="29">
        <v>23.433775961865848</v>
      </c>
      <c r="D8" s="29">
        <v>39.395085066162572</v>
      </c>
      <c r="E8" s="29">
        <v>18.00656275635767</v>
      </c>
      <c r="F8" s="29">
        <v>29.40703840591355</v>
      </c>
    </row>
    <row r="9" spans="1:14" x14ac:dyDescent="0.3">
      <c r="A9" s="4" t="s">
        <v>7</v>
      </c>
      <c r="B9" s="29">
        <v>6.6964925865381861</v>
      </c>
      <c r="C9" s="29">
        <v>4.2262512768130751</v>
      </c>
      <c r="D9" s="29">
        <v>2.6465028355387523</v>
      </c>
      <c r="E9" s="29">
        <v>4.6896363139185127</v>
      </c>
      <c r="F9" s="29">
        <v>3.8084525148642134</v>
      </c>
    </row>
    <row r="10" spans="1:14" x14ac:dyDescent="0.3">
      <c r="A10" s="4" t="s">
        <v>8</v>
      </c>
      <c r="B10" s="29">
        <v>61.676560842008662</v>
      </c>
      <c r="C10" s="29">
        <v>53.638917262512763</v>
      </c>
      <c r="D10" s="29">
        <v>39.357277882797732</v>
      </c>
      <c r="E10" s="29">
        <v>55.475799835931092</v>
      </c>
      <c r="F10" s="29">
        <v>55.39129037441748</v>
      </c>
    </row>
    <row r="11" spans="1:14" x14ac:dyDescent="0.3">
      <c r="A11" s="2" t="s">
        <v>48</v>
      </c>
      <c r="B11" s="15">
        <v>23.192654639175259</v>
      </c>
      <c r="C11" s="15">
        <v>24.048935813641695</v>
      </c>
      <c r="D11" s="32">
        <v>30.432060112711333</v>
      </c>
      <c r="E11" s="32">
        <v>26.116521155137679</v>
      </c>
      <c r="F11" s="32">
        <v>16.120218579234972</v>
      </c>
    </row>
    <row r="12" spans="1:14" x14ac:dyDescent="0.3">
      <c r="A12" s="2"/>
      <c r="B12" s="11"/>
      <c r="C12" s="11"/>
      <c r="D12" s="12"/>
    </row>
    <row r="13" spans="1:14" x14ac:dyDescent="0.3">
      <c r="A13" s="14"/>
      <c r="B13" s="16"/>
      <c r="C13" s="16"/>
      <c r="D13" s="17"/>
    </row>
    <row r="14" spans="1:14" x14ac:dyDescent="0.3">
      <c r="A14" s="9"/>
      <c r="B14" s="9"/>
      <c r="C14" s="9"/>
      <c r="D14" s="9"/>
    </row>
    <row r="16" spans="1:14" x14ac:dyDescent="0.3">
      <c r="B16" s="1"/>
      <c r="C16" s="1"/>
      <c r="D16" s="1"/>
      <c r="G16" s="4"/>
      <c r="H16" s="4"/>
      <c r="I16" s="4"/>
      <c r="J16" s="4"/>
      <c r="K16" s="4"/>
      <c r="L16" s="4"/>
      <c r="M16" s="4"/>
      <c r="N16" s="4"/>
    </row>
    <row r="17" spans="1:14" x14ac:dyDescent="0.3">
      <c r="A17" s="4"/>
      <c r="B17" s="23"/>
      <c r="C17" s="23"/>
      <c r="D17" s="23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3">
      <c r="A18" s="4"/>
      <c r="B18" s="23"/>
      <c r="C18" s="23"/>
      <c r="D18" s="23"/>
      <c r="G18" s="4"/>
      <c r="H18" s="4"/>
      <c r="I18" s="4"/>
      <c r="J18" s="4"/>
      <c r="K18" s="4"/>
      <c r="L18" s="4"/>
      <c r="M18" s="4"/>
      <c r="N18" s="4"/>
    </row>
    <row r="19" spans="1:14" x14ac:dyDescent="0.3">
      <c r="A19" s="4"/>
      <c r="B19" s="23"/>
      <c r="C19" s="23"/>
      <c r="D19" s="23"/>
    </row>
    <row r="20" spans="1:14" x14ac:dyDescent="0.3">
      <c r="A20" s="4"/>
      <c r="B20" s="23"/>
      <c r="C20" s="23"/>
      <c r="D20" s="23"/>
    </row>
    <row r="21" spans="1:14" x14ac:dyDescent="0.3">
      <c r="A21" s="4"/>
      <c r="B21" s="23"/>
      <c r="C21" s="23"/>
      <c r="D21" s="23"/>
    </row>
    <row r="22" spans="1:14" x14ac:dyDescent="0.3">
      <c r="A22" s="4"/>
      <c r="B22" s="23"/>
      <c r="C22" s="23"/>
      <c r="D22" s="23"/>
    </row>
    <row r="23" spans="1:14" x14ac:dyDescent="0.3">
      <c r="A23" s="4"/>
      <c r="B23" s="23"/>
      <c r="C23" s="23"/>
      <c r="D23" s="23"/>
    </row>
    <row r="24" spans="1:14" x14ac:dyDescent="0.3">
      <c r="A24" s="4"/>
      <c r="B24" s="23"/>
      <c r="C24" s="23"/>
      <c r="D24" s="23"/>
    </row>
    <row r="25" spans="1:14" x14ac:dyDescent="0.3">
      <c r="A25" s="2"/>
      <c r="B25" s="31"/>
      <c r="C25" s="31"/>
      <c r="D25" s="31"/>
    </row>
    <row r="26" spans="1:14" x14ac:dyDescent="0.3">
      <c r="A26" s="2"/>
      <c r="B26" s="31"/>
      <c r="C26" s="31"/>
      <c r="D26" s="31"/>
    </row>
    <row r="27" spans="1:14" x14ac:dyDescent="0.3">
      <c r="A27" s="2"/>
      <c r="B27" s="31"/>
      <c r="C27" s="31"/>
      <c r="D27" s="31"/>
    </row>
    <row r="32" spans="1:14" x14ac:dyDescent="0.3">
      <c r="A32" s="4"/>
    </row>
    <row r="33" spans="1:13" x14ac:dyDescent="0.3">
      <c r="A33" s="4"/>
    </row>
    <row r="34" spans="1:13" x14ac:dyDescent="0.3">
      <c r="A34" s="4"/>
    </row>
    <row r="38" spans="1:13" x14ac:dyDescent="0.3">
      <c r="B38" s="4"/>
      <c r="D38" s="1"/>
      <c r="E38" s="1"/>
      <c r="F38" s="1"/>
    </row>
    <row r="39" spans="1:13" x14ac:dyDescent="0.3">
      <c r="A39" s="4"/>
      <c r="B39" s="29"/>
      <c r="C39" s="29"/>
      <c r="D39" s="29"/>
      <c r="E39" s="29"/>
      <c r="F39" s="29"/>
    </row>
    <row r="40" spans="1:13" x14ac:dyDescent="0.3">
      <c r="A40" s="4"/>
      <c r="B40" s="29"/>
      <c r="C40" s="29"/>
      <c r="D40" s="29"/>
      <c r="E40" s="29"/>
      <c r="F40" s="29"/>
    </row>
    <row r="41" spans="1:13" x14ac:dyDescent="0.3">
      <c r="A41" s="4"/>
      <c r="B41" s="29"/>
      <c r="C41" s="29"/>
      <c r="D41" s="29"/>
      <c r="E41" s="29"/>
      <c r="F41" s="29"/>
    </row>
    <row r="42" spans="1:13" x14ac:dyDescent="0.3">
      <c r="A42" s="4"/>
      <c r="B42" s="29"/>
      <c r="C42" s="29"/>
      <c r="D42" s="29"/>
      <c r="E42" s="29"/>
      <c r="F42" s="29"/>
    </row>
    <row r="43" spans="1:13" x14ac:dyDescent="0.3">
      <c r="A43" s="4"/>
      <c r="B43" s="29"/>
      <c r="C43" s="29"/>
      <c r="D43" s="29"/>
      <c r="E43" s="29"/>
      <c r="F43" s="29"/>
    </row>
    <row r="44" spans="1:13" x14ac:dyDescent="0.3">
      <c r="A44" s="4"/>
      <c r="B44" s="29"/>
      <c r="C44" s="29"/>
      <c r="D44" s="29"/>
      <c r="E44" s="29"/>
      <c r="F44" s="29"/>
    </row>
    <row r="45" spans="1:13" x14ac:dyDescent="0.3">
      <c r="A45" s="4"/>
      <c r="B45" s="29"/>
      <c r="C45" s="29"/>
      <c r="D45" s="29"/>
      <c r="E45" s="29"/>
      <c r="F45" s="29"/>
      <c r="K45" s="26"/>
      <c r="L45" s="26"/>
      <c r="M45" s="26"/>
    </row>
    <row r="46" spans="1:13" x14ac:dyDescent="0.3">
      <c r="A46" s="4"/>
      <c r="B46" s="29"/>
      <c r="C46" s="29"/>
      <c r="D46" s="29"/>
      <c r="E46" s="29"/>
      <c r="F46" s="29"/>
    </row>
    <row r="47" spans="1:13" x14ac:dyDescent="0.3">
      <c r="A47" s="2"/>
      <c r="B47" s="15"/>
      <c r="C47" s="15"/>
      <c r="D47" s="32"/>
      <c r="E47" s="32"/>
      <c r="F47" s="32"/>
      <c r="G47" s="26"/>
    </row>
    <row r="48" spans="1:13" x14ac:dyDescent="0.3">
      <c r="A48" s="2"/>
      <c r="B48" s="15"/>
      <c r="C48" s="15"/>
      <c r="D48" s="32"/>
      <c r="E48" s="32"/>
      <c r="F48" s="32"/>
    </row>
    <row r="49" spans="1:10" x14ac:dyDescent="0.3">
      <c r="B49" s="4"/>
      <c r="C49" s="4"/>
      <c r="D49" s="4"/>
      <c r="E49" s="4"/>
      <c r="F49" s="4"/>
      <c r="G49" s="4"/>
      <c r="H49" s="4"/>
      <c r="I49" s="4"/>
      <c r="J49" s="2"/>
    </row>
    <row r="50" spans="1:10" x14ac:dyDescent="0.3">
      <c r="A50" s="4"/>
      <c r="B50" s="29"/>
      <c r="C50" s="29"/>
      <c r="D50" s="29"/>
      <c r="E50" s="29"/>
      <c r="F50" s="29"/>
      <c r="G50" s="29"/>
      <c r="H50" s="29"/>
      <c r="I50" s="29"/>
      <c r="J50" s="15"/>
    </row>
    <row r="51" spans="1:10" x14ac:dyDescent="0.3">
      <c r="B51" s="29"/>
      <c r="C51" s="29"/>
      <c r="D51" s="29"/>
      <c r="E51" s="29"/>
      <c r="F51" s="29"/>
      <c r="G51" s="29"/>
      <c r="H51" s="29"/>
      <c r="I51" s="29"/>
      <c r="J51" s="15"/>
    </row>
    <row r="52" spans="1:10" x14ac:dyDescent="0.3">
      <c r="A52" s="1"/>
      <c r="B52" s="29"/>
      <c r="C52" s="29"/>
      <c r="D52" s="29"/>
      <c r="E52" s="29"/>
      <c r="F52" s="29"/>
      <c r="G52" s="29"/>
      <c r="H52" s="29"/>
      <c r="I52" s="29"/>
      <c r="J52" s="32"/>
    </row>
    <row r="53" spans="1:10" x14ac:dyDescent="0.3">
      <c r="A53" s="1"/>
      <c r="B53" s="29"/>
      <c r="C53" s="29"/>
      <c r="D53" s="29"/>
      <c r="E53" s="29"/>
      <c r="F53" s="29"/>
      <c r="G53" s="29"/>
      <c r="H53" s="29"/>
      <c r="I53" s="29"/>
      <c r="J53" s="32"/>
    </row>
    <row r="54" spans="1:10" x14ac:dyDescent="0.3">
      <c r="A54" s="1"/>
      <c r="B54" s="29"/>
      <c r="C54" s="29"/>
      <c r="D54" s="29"/>
      <c r="E54" s="29"/>
      <c r="F54" s="29"/>
      <c r="G54" s="29"/>
      <c r="H54" s="29"/>
      <c r="I54" s="29"/>
      <c r="J54" s="3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Habitats_all</vt:lpstr>
      <vt:lpstr>Habitats_analysis</vt:lpstr>
      <vt:lpstr>Habitats_extra</vt:lpstr>
      <vt:lpstr>Threats_all</vt:lpstr>
      <vt:lpstr>RL status figure_NEW</vt:lpstr>
    </vt:vector>
  </TitlesOfParts>
  <Company>IUCN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Eresha</dc:creator>
  <cp:lastModifiedBy>SAYER Catherine</cp:lastModifiedBy>
  <dcterms:created xsi:type="dcterms:W3CDTF">2023-04-17T08:28:30Z</dcterms:created>
  <dcterms:modified xsi:type="dcterms:W3CDTF">2024-09-19T21:12:37Z</dcterms:modified>
</cp:coreProperties>
</file>