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ome\Desktop\Mike's Marrvelous Endeavors\Source Data Files\"/>
    </mc:Choice>
  </mc:AlternateContent>
  <xr:revisionPtr revIDLastSave="0" documentId="13_ncr:1_{621C8DA3-5E95-4600-8060-230806FF900D}" xr6:coauthVersionLast="47" xr6:coauthVersionMax="47" xr10:uidLastSave="{00000000-0000-0000-0000-000000000000}"/>
  <bookViews>
    <workbookView xWindow="8070" yWindow="-20175" windowWidth="7320" windowHeight="17835" xr2:uid="{E3D67C46-AC4B-4D8B-B015-3E8621F2E9FC}"/>
  </bookViews>
  <sheets>
    <sheet name="SourceData_Fig6b-d" sheetId="8" r:id="rId1"/>
    <sheet name="SourceData_Fig6f-h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6" i="8" l="1"/>
  <c r="AD30" i="8"/>
  <c r="AB6" i="8"/>
  <c r="AD44" i="8"/>
  <c r="AD43" i="8"/>
  <c r="AD42" i="8"/>
  <c r="AD32" i="8"/>
  <c r="AD31" i="8"/>
  <c r="AD20" i="8"/>
  <c r="AD19" i="8"/>
  <c r="AD18" i="8"/>
  <c r="AD8" i="8"/>
  <c r="AD7" i="8"/>
  <c r="AA44" i="8"/>
  <c r="AA43" i="8"/>
  <c r="AA42" i="8"/>
  <c r="AA32" i="8"/>
  <c r="AA31" i="8"/>
  <c r="AA30" i="8"/>
  <c r="AA20" i="8"/>
  <c r="AA19" i="8"/>
  <c r="AA18" i="8"/>
  <c r="AA8" i="8"/>
  <c r="AA6" i="8"/>
  <c r="AA7" i="8"/>
  <c r="T94" i="8"/>
  <c r="V94" i="8" s="1"/>
  <c r="T93" i="8"/>
  <c r="T92" i="8"/>
  <c r="U94" i="8"/>
  <c r="U93" i="8"/>
  <c r="U92" i="8"/>
  <c r="V92" i="8"/>
  <c r="T80" i="8"/>
  <c r="Z6" i="8"/>
  <c r="W30" i="8"/>
  <c r="T30" i="8"/>
  <c r="T18" i="8"/>
  <c r="V18" i="8" s="1"/>
  <c r="W18" i="8"/>
  <c r="T69" i="8"/>
  <c r="T57" i="8"/>
  <c r="T31" i="8"/>
  <c r="U30" i="8"/>
  <c r="U18" i="8"/>
  <c r="U82" i="8"/>
  <c r="T82" i="8"/>
  <c r="U81" i="8"/>
  <c r="T81" i="8"/>
  <c r="V81" i="8" s="1"/>
  <c r="U80" i="8"/>
  <c r="U70" i="8"/>
  <c r="T70" i="8"/>
  <c r="V70" i="8" s="1"/>
  <c r="U69" i="8"/>
  <c r="U68" i="8"/>
  <c r="T68" i="8"/>
  <c r="V68" i="8" s="1"/>
  <c r="U58" i="8"/>
  <c r="T58" i="8"/>
  <c r="V58" i="8" s="1"/>
  <c r="U57" i="8"/>
  <c r="U56" i="8"/>
  <c r="T56" i="8"/>
  <c r="V56" i="8" s="1"/>
  <c r="U44" i="8"/>
  <c r="T44" i="8"/>
  <c r="U43" i="8"/>
  <c r="T43" i="8"/>
  <c r="V43" i="8" s="1"/>
  <c r="U42" i="8"/>
  <c r="T42" i="8"/>
  <c r="U32" i="8"/>
  <c r="T32" i="8"/>
  <c r="V32" i="8" s="1"/>
  <c r="U31" i="8"/>
  <c r="U20" i="8"/>
  <c r="T20" i="8"/>
  <c r="V20" i="8" s="1"/>
  <c r="U19" i="8"/>
  <c r="T19" i="8"/>
  <c r="T8" i="8"/>
  <c r="U8" i="8"/>
  <c r="U7" i="8"/>
  <c r="T7" i="8"/>
  <c r="V7" i="8" s="1"/>
  <c r="U6" i="8"/>
  <c r="T6" i="8"/>
  <c r="W6" i="8"/>
  <c r="Y6" i="8" s="1"/>
  <c r="X94" i="8"/>
  <c r="W94" i="8"/>
  <c r="Y94" i="8" s="1"/>
  <c r="X82" i="8"/>
  <c r="W82" i="8"/>
  <c r="X70" i="8"/>
  <c r="W70" i="8"/>
  <c r="X58" i="8"/>
  <c r="W58" i="8"/>
  <c r="Y58" i="8" s="1"/>
  <c r="X44" i="8"/>
  <c r="W44" i="8"/>
  <c r="X32" i="8"/>
  <c r="W32" i="8"/>
  <c r="X20" i="8"/>
  <c r="W20" i="8"/>
  <c r="Y20" i="8" s="1"/>
  <c r="W8" i="8"/>
  <c r="X8" i="8"/>
  <c r="X93" i="8"/>
  <c r="W93" i="8"/>
  <c r="Y93" i="8" s="1"/>
  <c r="X81" i="8"/>
  <c r="W81" i="8"/>
  <c r="Y81" i="8" s="1"/>
  <c r="X69" i="8"/>
  <c r="W69" i="8"/>
  <c r="X57" i="8"/>
  <c r="W57" i="8"/>
  <c r="X43" i="8"/>
  <c r="W43" i="8"/>
  <c r="Y43" i="8" s="1"/>
  <c r="X31" i="8"/>
  <c r="W31" i="8"/>
  <c r="W19" i="8"/>
  <c r="X19" i="8"/>
  <c r="X7" i="8"/>
  <c r="W7" i="8"/>
  <c r="W56" i="8"/>
  <c r="Y56" i="8" s="1"/>
  <c r="X92" i="8"/>
  <c r="W92" i="8"/>
  <c r="X80" i="8"/>
  <c r="W80" i="8"/>
  <c r="X68" i="8"/>
  <c r="W68" i="8"/>
  <c r="X56" i="8"/>
  <c r="X6" i="8"/>
  <c r="X18" i="8"/>
  <c r="X42" i="8"/>
  <c r="X30" i="8"/>
  <c r="W42" i="8"/>
  <c r="AE46" i="9"/>
  <c r="AF46" i="9"/>
  <c r="AG46" i="9"/>
  <c r="AH46" i="9"/>
  <c r="AI46" i="9"/>
  <c r="AJ46" i="9"/>
  <c r="AK46" i="9"/>
  <c r="AE12" i="9"/>
  <c r="AF12" i="9"/>
  <c r="AG12" i="9"/>
  <c r="AH12" i="9"/>
  <c r="AI12" i="9"/>
  <c r="AJ12" i="9"/>
  <c r="AK12" i="9"/>
  <c r="AE13" i="9"/>
  <c r="AF13" i="9"/>
  <c r="AG13" i="9"/>
  <c r="AH13" i="9"/>
  <c r="AI13" i="9"/>
  <c r="AJ13" i="9"/>
  <c r="AK13" i="9"/>
  <c r="AE45" i="9"/>
  <c r="AF45" i="9"/>
  <c r="AG45" i="9"/>
  <c r="AH45" i="9"/>
  <c r="AI45" i="9"/>
  <c r="AJ45" i="9"/>
  <c r="AK45" i="9"/>
  <c r="AE47" i="9"/>
  <c r="AF47" i="9"/>
  <c r="AG47" i="9"/>
  <c r="AH47" i="9"/>
  <c r="AI47" i="9"/>
  <c r="AJ47" i="9"/>
  <c r="AK47" i="9"/>
  <c r="V93" i="8" l="1"/>
  <c r="V8" i="8"/>
  <c r="V19" i="8"/>
  <c r="Y69" i="8"/>
  <c r="V6" i="8"/>
  <c r="V42" i="8"/>
  <c r="Y82" i="8"/>
  <c r="V44" i="8"/>
  <c r="V80" i="8"/>
  <c r="V31" i="8"/>
  <c r="V57" i="8"/>
  <c r="Y92" i="8"/>
  <c r="V82" i="8"/>
  <c r="V69" i="8"/>
  <c r="V30" i="8"/>
  <c r="Y57" i="8"/>
  <c r="Y44" i="8"/>
  <c r="Y68" i="8"/>
  <c r="Y70" i="8"/>
  <c r="Y8" i="8"/>
  <c r="Z44" i="8"/>
  <c r="Z43" i="8"/>
  <c r="Z20" i="8"/>
  <c r="Y80" i="8"/>
  <c r="Y19" i="8"/>
  <c r="Y31" i="8"/>
  <c r="Y32" i="8"/>
  <c r="Y7" i="8"/>
  <c r="Y18" i="8"/>
  <c r="Y42" i="8"/>
  <c r="Y30" i="8"/>
  <c r="AI16" i="9"/>
  <c r="AI18" i="9" s="1"/>
  <c r="AI49" i="9"/>
  <c r="AI53" i="9" s="1"/>
  <c r="AH49" i="9"/>
  <c r="AH52" i="9" s="1"/>
  <c r="AF49" i="9"/>
  <c r="AF52" i="9" s="1"/>
  <c r="AG49" i="9"/>
  <c r="AG52" i="9" s="1"/>
  <c r="AE16" i="9"/>
  <c r="AE20" i="9" s="1"/>
  <c r="AG16" i="9"/>
  <c r="AG20" i="9" s="1"/>
  <c r="AJ49" i="9"/>
  <c r="AJ53" i="9" s="1"/>
  <c r="AK16" i="9"/>
  <c r="AK18" i="9" s="1"/>
  <c r="AF16" i="9"/>
  <c r="AF20" i="9" s="1"/>
  <c r="AE49" i="9"/>
  <c r="AE51" i="9" s="1"/>
  <c r="AI19" i="9"/>
  <c r="AJ16" i="9"/>
  <c r="AJ19" i="9" s="1"/>
  <c r="AK49" i="9"/>
  <c r="AK52" i="9" s="1"/>
  <c r="AH16" i="9"/>
  <c r="AH20" i="9" s="1"/>
  <c r="Z18" i="8" l="1"/>
  <c r="Z32" i="8"/>
  <c r="Z19" i="8"/>
  <c r="Z8" i="8"/>
  <c r="AB8" i="8" s="1"/>
  <c r="Z31" i="8"/>
  <c r="AB31" i="8" s="1"/>
  <c r="Z42" i="8"/>
  <c r="AB42" i="8" s="1"/>
  <c r="Z7" i="8"/>
  <c r="AC19" i="8" s="1"/>
  <c r="AB43" i="8"/>
  <c r="AC44" i="8"/>
  <c r="AB44" i="8"/>
  <c r="Z30" i="8"/>
  <c r="AC30" i="8" s="1"/>
  <c r="AB32" i="8"/>
  <c r="AC20" i="8"/>
  <c r="AI20" i="9"/>
  <c r="AK20" i="9"/>
  <c r="AK19" i="9"/>
  <c r="AG19" i="9"/>
  <c r="AF18" i="9"/>
  <c r="AF51" i="9"/>
  <c r="AH51" i="9"/>
  <c r="AG53" i="9"/>
  <c r="AG51" i="9"/>
  <c r="AH53" i="9"/>
  <c r="AE52" i="9"/>
  <c r="AE53" i="9"/>
  <c r="AI51" i="9"/>
  <c r="AI52" i="9"/>
  <c r="AF19" i="9"/>
  <c r="AG18" i="9"/>
  <c r="AJ51" i="9"/>
  <c r="AF53" i="9"/>
  <c r="AJ52" i="9"/>
  <c r="AE19" i="9"/>
  <c r="AE18" i="9"/>
  <c r="AH18" i="9"/>
  <c r="AH19" i="9"/>
  <c r="AJ20" i="9"/>
  <c r="AJ18" i="9"/>
  <c r="AK51" i="9"/>
  <c r="AK53" i="9"/>
  <c r="AC18" i="8" l="1"/>
  <c r="AB30" i="8"/>
  <c r="AC32" i="8"/>
  <c r="AC31" i="8"/>
  <c r="AC43" i="8"/>
  <c r="AB7" i="8"/>
  <c r="AC42" i="8"/>
</calcChain>
</file>

<file path=xl/sharedStrings.xml><?xml version="1.0" encoding="utf-8"?>
<sst xmlns="http://schemas.openxmlformats.org/spreadsheetml/2006/main" count="1345" uniqueCount="243">
  <si>
    <t>Reporter</t>
  </si>
  <si>
    <t>ELP-GFP</t>
  </si>
  <si>
    <r>
      <t>rEc</t>
    </r>
    <r>
      <rPr>
        <sz val="10"/>
        <color theme="1"/>
        <rFont val="Aptos Narrow"/>
        <family val="2"/>
      </rPr>
      <t>∆2.∆A</t>
    </r>
    <r>
      <rPr>
        <sz val="10"/>
        <color theme="1"/>
        <rFont val="Arial"/>
        <family val="2"/>
      </rPr>
      <t>.B3.tW*</t>
    </r>
  </si>
  <si>
    <t>pAcF + BocK</t>
  </si>
  <si>
    <t>BocK</t>
  </si>
  <si>
    <t>pAcF</t>
  </si>
  <si>
    <t>Non</t>
  </si>
  <si>
    <r>
      <t>rEc</t>
    </r>
    <r>
      <rPr>
        <sz val="10"/>
        <color theme="1"/>
        <rFont val="Aptos Narrow"/>
        <family val="2"/>
      </rPr>
      <t>∆2.∆A</t>
    </r>
    <r>
      <rPr>
        <sz val="10"/>
        <color theme="1"/>
        <rFont val="Arial"/>
        <family val="2"/>
      </rPr>
      <t>.B3</t>
    </r>
    <r>
      <rPr>
        <sz val="11"/>
        <color theme="1"/>
        <rFont val="Aptos Narrow"/>
        <family val="2"/>
        <scheme val="minor"/>
      </rPr>
      <t/>
    </r>
  </si>
  <si>
    <r>
      <t>rEc</t>
    </r>
    <r>
      <rPr>
        <sz val="10"/>
        <color theme="1"/>
        <rFont val="Aptos Narrow"/>
        <family val="2"/>
      </rPr>
      <t>∆2.∆A</t>
    </r>
    <r>
      <rPr>
        <sz val="10"/>
        <color theme="1"/>
        <rFont val="Arial"/>
        <family val="2"/>
      </rPr>
      <t>.B3</t>
    </r>
  </si>
  <si>
    <r>
      <t>rEc</t>
    </r>
    <r>
      <rPr>
        <sz val="10"/>
        <color theme="1"/>
        <rFont val="Aptos Narrow"/>
        <family val="2"/>
      </rPr>
      <t>∆2.∆A</t>
    </r>
  </si>
  <si>
    <t>M.D.</t>
  </si>
  <si>
    <r>
      <t>rEc</t>
    </r>
    <r>
      <rPr>
        <sz val="10"/>
        <color theme="1"/>
        <rFont val="Aptos Narrow"/>
        <family val="2"/>
      </rPr>
      <t>∆1.∆A</t>
    </r>
  </si>
  <si>
    <t>Parent</t>
  </si>
  <si>
    <t>nsAA</t>
  </si>
  <si>
    <t>OD600</t>
  </si>
  <si>
    <t>GFP</t>
  </si>
  <si>
    <t>ELP-3TGA-GFP</t>
  </si>
  <si>
    <t>ELP-3TAG-GFP</t>
  </si>
  <si>
    <t>ELP-3(TGA-TAG)-GFP</t>
  </si>
  <si>
    <r>
      <rPr>
        <b/>
        <sz val="12"/>
        <color theme="1"/>
        <rFont val="Aptos Narrow"/>
        <family val="2"/>
        <scheme val="minor"/>
      </rPr>
      <t xml:space="preserve">Fig6a-d - part of Supplementary Table 20: Raw OTS Data - GFP Fluoresence and OD.  </t>
    </r>
    <r>
      <rPr>
        <sz val="12"/>
        <color theme="1"/>
        <rFont val="Aptos Narrow"/>
        <family val="2"/>
        <scheme val="minor"/>
      </rPr>
      <t>Raw GFP fluoresence and OD readings from Figure 6 and Extended Data Figure 10 data. L-arabinose inducible aaRSs and accompanying constitutively expressed UAG- and UGA-suppressing tRNAs coordinate charging and incorporation of nsAAs Bock and pAcF at UAG and UGA, respectively, within one of three aTc-inducible fluorescent ELP-GFP reporters. Each reporter contains either 1 or 3 instances of TAG, TGA, or TAG and TGA within a central ELP-GFP linker to study single or dual nsAA encoding expressed within variant strains in the absence or presence of one or both: BocK and pAcF. Samples marked "MD" represent "missing data," or data dropped due to inconsistent bacterial overgrowth. Biological replicates.</t>
    </r>
  </si>
  <si>
    <t>off target "W"</t>
  </si>
  <si>
    <t>%</t>
  </si>
  <si>
    <t>off target "K,y,Q"</t>
  </si>
  <si>
    <t>on target</t>
  </si>
  <si>
    <t>W</t>
  </si>
  <si>
    <t>K,Y,Q</t>
  </si>
  <si>
    <t>total</t>
  </si>
  <si>
    <t>pAcF/BocK</t>
  </si>
  <si>
    <r>
      <t>tRNA</t>
    </r>
    <r>
      <rPr>
        <vertAlign val="subscript"/>
        <sz val="10"/>
        <rFont val="Arial"/>
        <family val="2"/>
      </rPr>
      <t>Trp</t>
    </r>
    <r>
      <rPr>
        <sz val="10"/>
        <rFont val="Arial"/>
        <family val="2"/>
      </rPr>
      <t>(A37G)</t>
    </r>
  </si>
  <si>
    <r>
      <t>tRNA</t>
    </r>
    <r>
      <rPr>
        <vertAlign val="subscript"/>
        <sz val="10"/>
        <rFont val="Arial"/>
        <family val="2"/>
      </rPr>
      <t>Trp</t>
    </r>
    <r>
      <rPr>
        <sz val="10"/>
        <rFont val="Arial"/>
        <family val="2"/>
      </rPr>
      <t>(WT)</t>
    </r>
  </si>
  <si>
    <t>intensity</t>
  </si>
  <si>
    <t>Figure 6g-h</t>
  </si>
  <si>
    <t>61;62</t>
  </si>
  <si>
    <t>8194;8195;8196;8197;8198;8199;8200;8201;8202;8203;8204;8205;8206;8207;8208;8209;8210;8211;8212;8213;8214;8215;8216;8217;8218;8219;8220;8221;8222;8223</t>
  </si>
  <si>
    <t>5567;5568;5569;5570;5571;5572;5573;5574;5575</t>
  </si>
  <si>
    <t>ECL_23_291</t>
  </si>
  <si>
    <t>2.4627E-21</t>
  </si>
  <si>
    <t>no</t>
  </si>
  <si>
    <t>x=YYW;z=KYY</t>
  </si>
  <si>
    <t>2 Tyr-&gt;pAcF;Trp-&gt;BocK neutral loss</t>
  </si>
  <si>
    <r>
      <t>VPG</t>
    </r>
    <r>
      <rPr>
        <sz val="12"/>
        <color rgb="FFFF0000"/>
        <rFont val="Courier"/>
        <family val="1"/>
      </rPr>
      <t>Y</t>
    </r>
    <r>
      <rPr>
        <sz val="12"/>
        <color theme="1"/>
        <rFont val="Courier"/>
        <family val="1"/>
      </rPr>
      <t>GVPG</t>
    </r>
    <r>
      <rPr>
        <sz val="12"/>
        <color rgb="FFFF0000"/>
        <rFont val="Courier"/>
        <family val="1"/>
      </rPr>
      <t>W</t>
    </r>
    <r>
      <rPr>
        <sz val="12"/>
        <color theme="1"/>
        <rFont val="Courier"/>
        <family val="1"/>
      </rPr>
      <t>GVPG</t>
    </r>
    <r>
      <rPr>
        <sz val="12"/>
        <color rgb="FFFF0000"/>
        <rFont val="Courier"/>
        <family val="1"/>
      </rPr>
      <t>Y</t>
    </r>
    <r>
      <rPr>
        <sz val="12"/>
        <color theme="1"/>
        <rFont val="Courier"/>
        <family val="1"/>
      </rPr>
      <t>GK</t>
    </r>
  </si>
  <si>
    <t>8169;8170;8171;8172;8173;8174;8175;8176;8177;8178;8179;8180;8181;8182;8183;8184;8185;8186;8187;8188;8189;8190;8191;8192;8193</t>
  </si>
  <si>
    <t>5556;5557;5558;5559;5560;5561;5562;5563;5564;5565;5566</t>
  </si>
  <si>
    <t>ECL_23_279</t>
  </si>
  <si>
    <t>6.6547E-14</t>
  </si>
  <si>
    <t>Tyr-&gt;pAcF;Trp-&gt;BocK neutral loss</t>
  </si>
  <si>
    <t>VPGYGVPGWGVPGYGK</t>
  </si>
  <si>
    <t>ECL_23_239</t>
  </si>
  <si>
    <t>x=YYW;z=KYQ</t>
  </si>
  <si>
    <t>VPGYGVPGWGVPGQGK</t>
  </si>
  <si>
    <t>x=YYW;z=KYK</t>
  </si>
  <si>
    <t>VPGYGVPGWGVPGKGK</t>
  </si>
  <si>
    <t>56;57</t>
  </si>
  <si>
    <t>8146;8147;8148;8149;8150;8151;8152;8153;8154;8155;8156;8157;8158;8159</t>
  </si>
  <si>
    <t>5536;5537;5538;5539;5540;5541;5542;5543;5544;5545;5546</t>
  </si>
  <si>
    <t>104;105;106;107;108;109;110;111;112</t>
  </si>
  <si>
    <t>ECL_23_287</t>
  </si>
  <si>
    <t>9.8771E-22</t>
  </si>
  <si>
    <t>2;3</t>
  </si>
  <si>
    <t>x=YYF;z=KKK;x=YYF;z=KQK;x=YYY;z=KQK;x=YYW;z=KQK;x=YYF;z=KYK;x=YYY;z=KYK;x=YYC;z=KYK;x=YYC;z=KQK;x=YYC;z=KKK;x=YYF;z=KQQ;x=YYY;z=KQY;x=YYY;z=KKY;x=YYW;z=KQY;x=YYW;z=KQQ;x=YYW;z=KKQ;x=YYF;z=KYY;x=YYF;z=KYQ;x=YYF;z=KQY;x=YYY;z=KYY;x=YYF;z=KKY;x=YYF;z=KKQ;x=YYC;z=KYY;x=YYY;z=KYQ;x=YYC;z=KQY;x=YYC;z=KQQ;x=YYC;z=KKY;x=YYC;z=KKQ;x=YYC;z=KYQ;x=YYW;z=KKK;x=YYW;z=KKY;x=YYW;z=KYK;x=YYW;z=KYQ;x=YYW;z=KYY;x=YYY;z=KKK;x=YYY;z=KKQ;x=YYY;z=KQQ</t>
  </si>
  <si>
    <t>110;104;107;105;106;108;109;111;112</t>
  </si>
  <si>
    <t>2 Tyr-&gt;pAcF</t>
  </si>
  <si>
    <t>VPGYGVPGKGVPGYGK</t>
  </si>
  <si>
    <t>101;102</t>
  </si>
  <si>
    <t>x=YWC;z=KQQ;x=YWY;z=KYQ;x=YWY;z=KQY;x=YWY;z=KKY;x=YWW;z=KQY;x=YWW;z=KQQ;x=YWW;z=KKQ;x=YWF;z=KYY;x=YWF;z=KYQ;x=YWY;z=KYY;x=YWF;z=KQQ;x=YWF;z=KKY;x=YWF;z=KKQ;x=YWC;z=KYY;x=YWC;z=KYQ;x=YWC;z=KQY;x=YWC;z=KKY;x=YWC;z=KKQ;x=YWF;z=KQY;x=YWY;z=KKK</t>
  </si>
  <si>
    <t>102;101</t>
  </si>
  <si>
    <t>VPGYGVPGKGVPGWGK</t>
  </si>
  <si>
    <t>20;21</t>
  </si>
  <si>
    <t>7933;7934;7935;7936;7937;7938;7939;7940;7941;7942;7943;7944;7945;7946;7947;7948;7949;7950;7951;7952;7953;7954;7955;7956;7957;7958;7959;7960;7961;7962;7963;7964;7965;7966;7967;7968;7969;7970;7971;7972;7973;7974;7975;7976;7977;7978;7979;7980;7981;7982;7983;7984;7985;7986;7987;7988;7989;7990;7991;7992;7993;7994;7995;7996;7997;7998;7999;8000;8001;8002;8003;8004;8005;8006;8007;8008;8009;8010;8011;8012;8013;8014;8015;8016;8017;8018;8019;8020;8021;8022;8023;8024;8025;8026;8027;8028;8029;8030;8031;8032;8033;8034;8035;8036;8037;8038;8039;8040;8041;8042;8043;8044;8045;8046;8047;8048;8049;8050;8051;8052;8053;8054;8055;8056;8057;8058;8059;8060;8061;8062;8063;8064;8065;8066;8067;8068;8069;8070;8071;8072;8073;8074;8075;8076;8077;8078;8079;8080;8081;8082;8083;8084;8085;8086;8087;8088;8089;8090;8091;8092;8093;8094;8095;8096;8097;8098;8099;8100;8101;8102;8103;8104;8105;8106;8107;8108;8109;8110;8111;8112;8113;8114;8115;8116;8117;8118;8119;8120;8121;8122;8123;8124;8125;8126;8127;8128;8129;8130;8131;8132;8133;8134;8135;8136;8137;8138;8139</t>
  </si>
  <si>
    <t>5430;5431;5432;5433;5434;5435;5436;5437;5438;5439;5440;5441;5442;5443;5444;5445;5446;5447;5448;5449;5450;5451;5452;5453;5454;5455;5456;5457;5458;5459;5460;5461;5462;5463;5464;5465;5466;5467;5468;5469;5470;5471;5472;5473;5474;5475;5476;5477;5478;5479;5480;5481;5482;5483;5484;5485;5486;5487;5488;5489;5490;5491;5492;5493;5494;5495;5496;5497;5498;5499;5500;5501;5502;5503;5504;5505;5506;5507;5508;5509;5510;5511;5512;5513;5514;5515;5516;5517;5518;5519;5520;5521;5522;5523;5524;5525;5526;5527;5528;5529;5530</t>
  </si>
  <si>
    <t>5.6558E-37</t>
  </si>
  <si>
    <t>x=WWY;z=YKK</t>
  </si>
  <si>
    <t>Tyr-&gt;pAcF;2 Trp-&gt;BocK neutral loss</t>
  </si>
  <si>
    <r>
      <t>VPG</t>
    </r>
    <r>
      <rPr>
        <sz val="12"/>
        <color rgb="FFFF0000"/>
        <rFont val="Courier"/>
        <family val="1"/>
      </rPr>
      <t>W</t>
    </r>
    <r>
      <rPr>
        <sz val="12"/>
        <color theme="1"/>
        <rFont val="Courier"/>
        <family val="1"/>
      </rPr>
      <t>GVPG</t>
    </r>
    <r>
      <rPr>
        <sz val="12"/>
        <color rgb="FFFF0000"/>
        <rFont val="Courier"/>
        <family val="1"/>
      </rPr>
      <t>Y</t>
    </r>
    <r>
      <rPr>
        <sz val="12"/>
        <color theme="1"/>
        <rFont val="Courier"/>
        <family val="1"/>
      </rPr>
      <t>GVPG</t>
    </r>
    <r>
      <rPr>
        <sz val="12"/>
        <color rgb="FFFF0000"/>
        <rFont val="Courier"/>
        <family val="1"/>
      </rPr>
      <t>W</t>
    </r>
    <r>
      <rPr>
        <sz val="12"/>
        <color theme="1"/>
        <rFont val="Courier"/>
        <family val="1"/>
      </rPr>
      <t>GK</t>
    </r>
  </si>
  <si>
    <t>7925;7926;7927;7928;7929;7930;7931;7932</t>
  </si>
  <si>
    <t>5424;5425;5426;5427;5428;5429</t>
  </si>
  <si>
    <r>
      <t>VPG</t>
    </r>
    <r>
      <rPr>
        <sz val="12"/>
        <color rgb="FF00B0F0"/>
        <rFont val="Courier"/>
        <family val="1"/>
      </rPr>
      <t>W</t>
    </r>
    <r>
      <rPr>
        <sz val="12"/>
        <color theme="1"/>
        <rFont val="Courier"/>
        <family val="1"/>
      </rPr>
      <t>GVPGYGVPGWGK</t>
    </r>
  </si>
  <si>
    <t>7911;7912;7913;7914;7915;7916;7917;7918;7919;7920;7921;7922;7923;7924</t>
  </si>
  <si>
    <t>5415;5416;5417;5418;5419;5420;5421;5422;5423</t>
  </si>
  <si>
    <t>1.3934E-21</t>
  </si>
  <si>
    <t>2 Trp-&gt;BocK neutral loss</t>
  </si>
  <si>
    <t>VPGWGVPGYGVPGWGK</t>
  </si>
  <si>
    <t>7908;7909;7910</t>
  </si>
  <si>
    <t>5412;5413;5414</t>
  </si>
  <si>
    <t>x=WFY;z=YKK</t>
  </si>
  <si>
    <t>VPGWGVPGYGVPGFGK</t>
  </si>
  <si>
    <t>x=WYY;z=KKK</t>
  </si>
  <si>
    <t>Tyr-&gt;pAcF</t>
  </si>
  <si>
    <r>
      <t>VPG</t>
    </r>
    <r>
      <rPr>
        <sz val="12"/>
        <color rgb="FF00B0F0"/>
        <rFont val="Courier"/>
        <family val="1"/>
      </rPr>
      <t>W</t>
    </r>
    <r>
      <rPr>
        <sz val="12"/>
        <color theme="1"/>
        <rFont val="Courier"/>
        <family val="1"/>
      </rPr>
      <t>GVPGKGVPGYGK</t>
    </r>
  </si>
  <si>
    <t>7899;7900;7901;7902;7903;7904;7905;7906</t>
  </si>
  <si>
    <t>5405;5406;5407;5408;5409;5410</t>
  </si>
  <si>
    <t>VPGWGVPGKGVPGYGK</t>
  </si>
  <si>
    <t>7897;7898</t>
  </si>
  <si>
    <t>5403;5404</t>
  </si>
  <si>
    <t>ECL_23_283</t>
  </si>
  <si>
    <t>x=WFY;z=KKK</t>
  </si>
  <si>
    <t>Trp-&gt;BocK neutral loss</t>
  </si>
  <si>
    <t>VPGWGVPGKGVPGFGK</t>
  </si>
  <si>
    <t>x=YYY;z=KQQ</t>
  </si>
  <si>
    <t>VPGQGVPGYGVPGQGK</t>
  </si>
  <si>
    <t>7894;7895</t>
  </si>
  <si>
    <t>5400;5401</t>
  </si>
  <si>
    <t>93;94;95;96;97;98;99;102;103;110</t>
  </si>
  <si>
    <t>x=FWY;z=KKK;x=YYY;z=QKK;x=YWY;z=QKK;x=YFY;z=YKK;x=YFY;z=QKK;x=YCY;z=YKK;x=YCY;z=QKK;x=WYY;z=YKK;x=WYY;z=QKK;x=WWY;z=QKK;x=WWY;z=KKK;x=WFY;z=QKK;x=WCY;z=YKK;x=WCY;z=QKK;x=WCY;z=KKK;x=FYY;z=YKK;x=FYY;z=KKK;x=FWY;z=QKK;x=YYY;z=YKK;x=FFY;z=QKK;x=FFY;z=KKK;x=FCY;z=YKK;x=FCY;z=QKK;x=FCY;z=KKK;x=CYY;z=YKK;x=CYY;z=QKK;x=CYY;z=KKK;x=CWY;z=YKK;x=CWY;z=QKK;x=CWY;z=KKK;x=CFY;z=YKK;x=CFY;z=QKK;x=CFY;z=KKK;x=CCY;z=YKK;x=CCY;z=QKK;x=CCY;z=KKK;x=FFY;z=YKK;x=FWY;z=YKK;x=FYY;z=QKK;x=WFY;z=KKK;x=WFY;z=YKK;x=WWY;z=YKK;x=WYY;z=KKK;x=YWY;z=KKK;x=YFY;z=KKK;x=YCY;z=KKK;x=YWY;z=YKK;x=YYY;z=KKK</t>
  </si>
  <si>
    <t>110;102;103;93;94;95;96;97;98;99</t>
  </si>
  <si>
    <t>Unmodified</t>
  </si>
  <si>
    <t>VPGKGVPGYGVPGKGK</t>
  </si>
  <si>
    <t>7871;7872;7873;7874;7875;7876;7877;7878;7879;7880;7881;7882;7883;7884;7885;7886;7887;7888;7889;7890;7891;7892;7893</t>
  </si>
  <si>
    <t>5390;5391;5392;5393;5394;5395;5396;5397;5398;5399</t>
  </si>
  <si>
    <t>ECL_23_265</t>
  </si>
  <si>
    <t>8.5187E-15</t>
  </si>
  <si>
    <t>7857;7858;7859;7860;7861;7862;7863;7864</t>
  </si>
  <si>
    <t>5380;5381;5382;5383;5384</t>
  </si>
  <si>
    <t>5.4436E-15</t>
  </si>
  <si>
    <t>x=YYW;z=KKK</t>
  </si>
  <si>
    <r>
      <t>VPGKGVPG</t>
    </r>
    <r>
      <rPr>
        <sz val="12"/>
        <color rgb="FF00B0F0"/>
        <rFont val="Courier"/>
        <family val="1"/>
      </rPr>
      <t>W</t>
    </r>
    <r>
      <rPr>
        <sz val="12"/>
        <color theme="1"/>
        <rFont val="Courier"/>
        <family val="1"/>
      </rPr>
      <t>GVPGKGK</t>
    </r>
  </si>
  <si>
    <t>7848;7849;7850;7851;7852;7853;7854;7855;7856</t>
  </si>
  <si>
    <t>5376;5377;5378;5379</t>
  </si>
  <si>
    <t>2.9322E-06</t>
  </si>
  <si>
    <t>x=YYF;z=KKK</t>
  </si>
  <si>
    <t>VPGKGVPGFGVPGKGK</t>
  </si>
  <si>
    <t>x=FWY;z=YKK</t>
  </si>
  <si>
    <t>VPGFGVPGYGVPGWGK</t>
  </si>
  <si>
    <t>7844;7845</t>
  </si>
  <si>
    <t>x=FYY;z=QKK</t>
  </si>
  <si>
    <t>Deamidation (NQ);Tyr-&gt;pAcF</t>
  </si>
  <si>
    <t>VPGFGVPGQGVPGYGK</t>
  </si>
  <si>
    <t>x=FWY;z=KKK</t>
  </si>
  <si>
    <t>VPGFGVPGKGVPGWGK</t>
  </si>
  <si>
    <t>MS/MS Count</t>
  </si>
  <si>
    <t>Tyr-&gt;pAcF site IDs</t>
  </si>
  <si>
    <t>Trp-&gt;BocK neutral loss site IDs</t>
  </si>
  <si>
    <t>Oxidation (M) site IDs</t>
  </si>
  <si>
    <t>Deamidation (NQ) site IDs</t>
  </si>
  <si>
    <t>Best MS/MS</t>
  </si>
  <si>
    <t>MS/MS IDs</t>
  </si>
  <si>
    <t>Evidence IDs</t>
  </si>
  <si>
    <t>Peptide ID</t>
  </si>
  <si>
    <t>Protein group IDs</t>
  </si>
  <si>
    <t>id</t>
  </si>
  <si>
    <t>Intensity 54_Mike_2</t>
  </si>
  <si>
    <t>Intensity 54_Mike_1</t>
  </si>
  <si>
    <t>Intensity 54_11-29_2</t>
  </si>
  <si>
    <t>Intensity 54_11-29_1</t>
  </si>
  <si>
    <t>Intensity 54_11-22_2</t>
  </si>
  <si>
    <t>Intensity 54_11-22_1</t>
  </si>
  <si>
    <t>Intensity</t>
  </si>
  <si>
    <t>Potential contaminant</t>
  </si>
  <si>
    <t>Reverse</t>
  </si>
  <si>
    <t>Delta score</t>
  </si>
  <si>
    <t>Score</t>
  </si>
  <si>
    <t>Raw file</t>
  </si>
  <si>
    <t>MS/MS scan number</t>
  </si>
  <si>
    <t>PEP</t>
  </si>
  <si>
    <t>Charges</t>
  </si>
  <si>
    <t>Calibrated retention time</t>
  </si>
  <si>
    <t>Retention time</t>
  </si>
  <si>
    <t>Experiment 54_Mike_2</t>
  </si>
  <si>
    <t>Experiment 54_Mike_1</t>
  </si>
  <si>
    <t>Experiment 54_11-29_2</t>
  </si>
  <si>
    <t>Experiment 54_11-29_1</t>
  </si>
  <si>
    <t>Experiment 54_11-22_2</t>
  </si>
  <si>
    <t>Experiment 54_11-22_1</t>
  </si>
  <si>
    <t>Missed cleavages</t>
  </si>
  <si>
    <t>Oxidation (M)</t>
  </si>
  <si>
    <t>Deamidation (NQ)</t>
  </si>
  <si>
    <t>Unique (Proteins)</t>
  </si>
  <si>
    <t>Unique (Groups)</t>
  </si>
  <si>
    <t>Proteins</t>
  </si>
  <si>
    <t>Protein Groups</t>
  </si>
  <si>
    <t>Mass Fractional Part</t>
  </si>
  <si>
    <t>Mass</t>
  </si>
  <si>
    <t>Modifications</t>
  </si>
  <si>
    <t>Sequence</t>
  </si>
  <si>
    <t>Rep3_2</t>
  </si>
  <si>
    <t>Rep3_1</t>
  </si>
  <si>
    <t>Rep2_2</t>
  </si>
  <si>
    <t>Rep2_1</t>
  </si>
  <si>
    <t>Rep1_2</t>
  </si>
  <si>
    <t>Rep1_1</t>
  </si>
  <si>
    <t>WT_TrnaTRP</t>
  </si>
  <si>
    <t>50;51</t>
  </si>
  <si>
    <t>7562;7563;7564;7565;7566;7567;7568;7569;7570;7571;7572;7573;7574;7575;7576;7577;7578;7579;7580;7581;7582;7583;7584;7585;7586;7587;7588;7589;7590;7591;7592;7593;7594;7595;7596;7597;7598</t>
  </si>
  <si>
    <t>5243;5244;5245;5246;5247;5248;5249;5250</t>
  </si>
  <si>
    <t>ECL_23_293</t>
  </si>
  <si>
    <t>4.7196E-24</t>
  </si>
  <si>
    <t>7540;7541;7542;7543;7544;7545;7546;7547;7548;7549;7550;7551;7552;7553;7554;7555;7556;7557;7558;7559;7560;7561</t>
  </si>
  <si>
    <t>5234;5235;5236;5237;5238;5239;5240;5241;5242</t>
  </si>
  <si>
    <t>ECL_23_281</t>
  </si>
  <si>
    <t>3.1736E-11</t>
  </si>
  <si>
    <t>7538;7539</t>
  </si>
  <si>
    <t>5232;5233</t>
  </si>
  <si>
    <t>ECL_23_285</t>
  </si>
  <si>
    <t>44;45;46</t>
  </si>
  <si>
    <t>7517;7518;7519;7520;7521;7522;7523;7524;7525;7526;7527;7528;7529;7530</t>
  </si>
  <si>
    <t>5211;5212;5213;5214;5215;5216;5217;5218;5219;5220;5221;5222;5223;5224</t>
  </si>
  <si>
    <t>93;94;95;96;97;98;99;100</t>
  </si>
  <si>
    <t>ECL_23_241</t>
  </si>
  <si>
    <t>1.9956E-30</t>
  </si>
  <si>
    <t>x=YYC;z=KQK;x=YYF;z=KYK;x=YYY;z=KQK;x=YYW;z=KQK;x=YYW;z=KKK;x=YYY;z=KYK;x=YYF;z=KQK;x=YYC;z=KYK;x=YYC;z=KKK;x=YYF;z=KYQ;x=YYY;z=KQY;x=YYY;z=KQQ;x=YYY;z=KKY;x=YYY;z=KKQ;x=YYW;z=KQY;x=YYW;z=KQQ;x=YYW;z=KKQ;x=YYF;z=KYY;x=YYY;z=KYY;x=YYF;z=KQY;x=YYF;z=KQQ;x=YYF;z=KKY;x=YYY;z=KYQ;x=YYC;z=KYY;x=YYC;z=KYQ;x=YYC;z=KQY;x=YYC;z=KKY;x=YYC;z=KKQ;x=YYF;z=KKQ;x=YYC;z=KQQ;x=YYF;z=KKK;x=YYW;z=KKY;x=YYW;z=KYK;x=YYW;z=KYQ;x=YYW;z=KYY;x=YYY;z=KKK</t>
  </si>
  <si>
    <t>100;97;93;95;94;96;98;99</t>
  </si>
  <si>
    <t>ECL_23_289</t>
  </si>
  <si>
    <t>x=YWY;z=KKK</t>
  </si>
  <si>
    <t>15;16</t>
  </si>
  <si>
    <t>7390;7391;7392;7393;7394;7395;7396;7397;7398;7399;7400;7401;7402;7403;7404;7405;7406;7407;7408;7409;7410;7411;7412;7413;7414;7415;7416;7417;7418;7419;7420;7421;7422;7423;7424;7425;7426;7427;7428;7429;7430;7431;7432;7433;7434;7435;7436;7437;7438;7439;7440;7441;7442;7443;7444;7445;7446;7447;7448;7449;7450;7451;7452;7453;7454;7455;7456;7457;7458;7459;7460;7461;7462;7463;7464;7465;7466;7467;7468;7469;7470;7471;7472;7473;7474;7475;7476;7477;7478;7479;7480;7481;7482;7483;7484;7485;7486;7487;7488;7489;7490;7491;7492;7493;7494;7495;7496;7497;7498;7499;7500;7501;7502;7503;7504;7505;7506;7507;7508;7509;7510;7511</t>
  </si>
  <si>
    <t>5123;5124;5125;5126;5127;5128;5129;5130;5131;5132;5133;5134;5135;5136;5137;5138;5139;5140;5141;5142;5143;5144;5145;5146;5147;5148;5149;5150;5151;5152;5153;5154;5155;5156;5157;5158;5159;5160;5161;5162;5163;5164;5165;5166;5167;5168;5169;5170;5171;5172;5173;5174;5175;5176;5177;5178;5179;5180;5181;5182;5183;5184;5185;5186;5187;5188;5189;5190;5191;5192;5193;5194;5195;5196;5197;5198;5199;5200;5201;5202;5203;5204;5205</t>
  </si>
  <si>
    <t>2.0054E-32</t>
  </si>
  <si>
    <t>Intensity 207_Mike_2</t>
  </si>
  <si>
    <t>Intensity 207_Mike_1</t>
  </si>
  <si>
    <t>Intensity 207_11-29_2</t>
  </si>
  <si>
    <t>Intensity 207_11-29_1</t>
  </si>
  <si>
    <t>Intensity 207_11-22_2</t>
  </si>
  <si>
    <t>Intensity 207_11-22_1</t>
  </si>
  <si>
    <t>Experiment 207_Mike_2</t>
  </si>
  <si>
    <t>Experiment 207_Mike_1</t>
  </si>
  <si>
    <t>Experiment 207_11-29_2</t>
  </si>
  <si>
    <t>Experiment 207_11-29_1</t>
  </si>
  <si>
    <t>Experiment 207_11-22_2</t>
  </si>
  <si>
    <t>Experiment 207_11-22_1</t>
  </si>
  <si>
    <t>MutTrnaTrp</t>
  </si>
  <si>
    <r>
      <rPr>
        <b/>
        <sz val="12"/>
        <color theme="1"/>
        <rFont val="Aptos Narrow"/>
        <family val="2"/>
        <scheme val="minor"/>
      </rPr>
      <t xml:space="preserve">Figure 6e-h - same as Supplementary Table 21: Mass Spec Peptide Data for BocK/pAcF OTS.  </t>
    </r>
    <r>
      <rPr>
        <sz val="12"/>
        <color theme="1"/>
        <rFont val="Aptos Narrow"/>
        <family val="2"/>
        <scheme val="minor"/>
      </rPr>
      <t>Mass spectrometry data corresponding to Figure 6e-h - displays peptide sequences and data regarding non-standard amino acid and off-target amino acid incorporations.</t>
    </r>
  </si>
  <si>
    <t>6b</t>
  </si>
  <si>
    <t>6c</t>
  </si>
  <si>
    <t>6d</t>
  </si>
  <si>
    <t>Key Normalized values:</t>
  </si>
  <si>
    <t>OD</t>
  </si>
  <si>
    <t>Figure Value</t>
  </si>
  <si>
    <t>/d2</t>
  </si>
  <si>
    <t>/d1</t>
  </si>
  <si>
    <t>+/-</t>
  </si>
  <si>
    <t>+nsAA</t>
  </si>
  <si>
    <t>-nsAA</t>
  </si>
  <si>
    <t>GFP/OD</t>
  </si>
  <si>
    <t>TGA+TAG</t>
  </si>
  <si>
    <t>TAG</t>
  </si>
  <si>
    <t>TGA</t>
  </si>
  <si>
    <r>
      <t>rEc</t>
    </r>
    <r>
      <rPr>
        <b/>
        <sz val="10"/>
        <color theme="1"/>
        <rFont val="Aptos Narrow"/>
        <family val="2"/>
      </rPr>
      <t>∆1.∆A</t>
    </r>
  </si>
  <si>
    <r>
      <t>rEc</t>
    </r>
    <r>
      <rPr>
        <b/>
        <sz val="10"/>
        <color theme="1"/>
        <rFont val="Aptos Narrow"/>
        <family val="2"/>
      </rPr>
      <t>∆2.∆A</t>
    </r>
  </si>
  <si>
    <r>
      <t>rEc</t>
    </r>
    <r>
      <rPr>
        <b/>
        <sz val="10"/>
        <color theme="1"/>
        <rFont val="Aptos Narrow"/>
        <family val="2"/>
      </rPr>
      <t>∆2.∆A</t>
    </r>
    <r>
      <rPr>
        <b/>
        <sz val="10"/>
        <color theme="1"/>
        <rFont val="Arial"/>
        <family val="2"/>
      </rPr>
      <t>.B3</t>
    </r>
    <r>
      <rPr>
        <sz val="11"/>
        <color theme="1"/>
        <rFont val="Aptos Narrow"/>
        <family val="2"/>
        <scheme val="minor"/>
      </rPr>
      <t/>
    </r>
  </si>
  <si>
    <r>
      <t>rEc</t>
    </r>
    <r>
      <rPr>
        <b/>
        <sz val="10"/>
        <color theme="1"/>
        <rFont val="Aptos Narrow"/>
        <family val="2"/>
      </rPr>
      <t>∆2.∆A</t>
    </r>
    <r>
      <rPr>
        <b/>
        <sz val="10"/>
        <color theme="1"/>
        <rFont val="Arial"/>
        <family val="2"/>
      </rPr>
      <t>.B3.tW*</t>
    </r>
  </si>
  <si>
    <t>Fold Change</t>
  </si>
  <si>
    <t>+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</si>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</sst>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</font>
    <font>
      <b/>
      <sz val="10"/>
      <color theme="1"/>
      <name val="Arial"/>
      <family val="2"/>
    </font>
    <font>
      <sz val="12"/>
      <color theme="1"/>
      <name val="Courier"/>
      <family val="1"/>
    </font>
    <font>
      <sz val="10"/>
      <name val="Arial"/>
      <family val="2"/>
    </font>
    <font>
      <vertAlign val="subscript"/>
      <sz val="10"/>
      <name val="Arial"/>
      <family val="2"/>
    </font>
    <font>
      <sz val="12"/>
      <color rgb="FFFF0000"/>
      <name val="Courier"/>
      <family val="1"/>
    </font>
    <font>
      <sz val="12"/>
      <color rgb="FF00B0F0"/>
      <name val="Courier"/>
      <family val="1"/>
    </font>
    <font>
      <sz val="12"/>
      <color theme="0"/>
      <name val="Aptos Narrow"/>
      <family val="2"/>
      <scheme val="minor"/>
    </font>
    <font>
      <sz val="12"/>
      <color theme="0"/>
      <name val="Courier"/>
      <family val="1"/>
    </font>
    <font>
      <sz val="12"/>
      <color theme="0"/>
      <name val="Courier"/>
    </font>
    <font>
      <sz val="14"/>
      <color theme="1"/>
      <name val="Aptos Narrow"/>
      <family val="2"/>
      <scheme val="minor"/>
    </font>
    <font>
      <b/>
      <sz val="10"/>
      <color theme="1"/>
      <name val="Aptos Narrow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1"/>
    <xf numFmtId="0" fontId="8" fillId="0" borderId="0" xfId="1" applyFont="1"/>
    <xf numFmtId="10" fontId="0" fillId="0" borderId="2" xfId="3" applyNumberFormat="1" applyFont="1" applyBorder="1"/>
    <xf numFmtId="10" fontId="0" fillId="0" borderId="3" xfId="3" applyNumberFormat="1" applyFont="1" applyBorder="1"/>
    <xf numFmtId="10" fontId="0" fillId="0" borderId="4" xfId="3" applyNumberFormat="1" applyFont="1" applyBorder="1"/>
    <xf numFmtId="0" fontId="2" fillId="0" borderId="4" xfId="1" applyBorder="1"/>
    <xf numFmtId="10" fontId="0" fillId="0" borderId="5" xfId="3" applyNumberFormat="1" applyFont="1" applyBorder="1"/>
    <xf numFmtId="10" fontId="0" fillId="0" borderId="0" xfId="3" applyNumberFormat="1" applyFont="1" applyBorder="1"/>
    <xf numFmtId="10" fontId="0" fillId="0" borderId="6" xfId="3" applyNumberFormat="1" applyFont="1" applyBorder="1"/>
    <xf numFmtId="0" fontId="2" fillId="0" borderId="6" xfId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 applyAlignment="1">
      <alignment horizontal="left"/>
    </xf>
    <xf numFmtId="0" fontId="2" fillId="0" borderId="5" xfId="1" applyBorder="1"/>
    <xf numFmtId="0" fontId="9" fillId="0" borderId="5" xfId="0" applyFont="1" applyBorder="1"/>
    <xf numFmtId="0" fontId="9" fillId="0" borderId="0" xfId="0" applyFont="1"/>
    <xf numFmtId="0" fontId="9" fillId="0" borderId="6" xfId="0" applyFont="1" applyBorder="1" applyAlignment="1">
      <alignment horizontal="left"/>
    </xf>
    <xf numFmtId="164" fontId="2" fillId="0" borderId="5" xfId="1" applyNumberFormat="1" applyBorder="1"/>
    <xf numFmtId="164" fontId="2" fillId="0" borderId="0" xfId="1" applyNumberFormat="1"/>
    <xf numFmtId="164" fontId="2" fillId="0" borderId="6" xfId="1" applyNumberFormat="1" applyBorder="1"/>
    <xf numFmtId="0" fontId="9" fillId="0" borderId="9" xfId="0" applyFont="1" applyBorder="1" applyAlignment="1">
      <alignment horizontal="center"/>
    </xf>
    <xf numFmtId="0" fontId="3" fillId="0" borderId="0" xfId="1" applyFont="1"/>
    <xf numFmtId="0" fontId="2" fillId="2" borderId="0" xfId="1" applyFill="1"/>
    <xf numFmtId="164" fontId="0" fillId="2" borderId="5" xfId="2" applyNumberFormat="1" applyFont="1" applyFill="1" applyBorder="1"/>
    <xf numFmtId="164" fontId="0" fillId="2" borderId="0" xfId="2" applyNumberFormat="1" applyFont="1" applyFill="1" applyBorder="1"/>
    <xf numFmtId="164" fontId="0" fillId="2" borderId="6" xfId="2" applyNumberFormat="1" applyFont="1" applyFill="1" applyBorder="1"/>
    <xf numFmtId="0" fontId="2" fillId="2" borderId="6" xfId="1" applyFill="1" applyBorder="1"/>
    <xf numFmtId="0" fontId="2" fillId="2" borderId="0" xfId="1" quotePrefix="1" applyFill="1"/>
    <xf numFmtId="0" fontId="8" fillId="3" borderId="0" xfId="1" applyFont="1" applyFill="1"/>
    <xf numFmtId="0" fontId="2" fillId="4" borderId="0" xfId="1" applyFill="1"/>
    <xf numFmtId="164" fontId="0" fillId="4" borderId="5" xfId="2" applyNumberFormat="1" applyFont="1" applyFill="1" applyBorder="1"/>
    <xf numFmtId="164" fontId="0" fillId="4" borderId="0" xfId="2" applyNumberFormat="1" applyFont="1" applyFill="1" applyBorder="1"/>
    <xf numFmtId="164" fontId="0" fillId="4" borderId="6" xfId="2" applyNumberFormat="1" applyFont="1" applyFill="1" applyBorder="1"/>
    <xf numFmtId="0" fontId="2" fillId="4" borderId="6" xfId="1" applyFill="1" applyBorder="1"/>
    <xf numFmtId="0" fontId="2" fillId="4" borderId="0" xfId="1" quotePrefix="1" applyFill="1"/>
    <xf numFmtId="0" fontId="8" fillId="4" borderId="0" xfId="1" applyFont="1" applyFill="1"/>
    <xf numFmtId="0" fontId="2" fillId="5" borderId="0" xfId="1" applyFill="1"/>
    <xf numFmtId="164" fontId="0" fillId="5" borderId="5" xfId="2" applyNumberFormat="1" applyFont="1" applyFill="1" applyBorder="1"/>
    <xf numFmtId="164" fontId="0" fillId="5" borderId="0" xfId="2" applyNumberFormat="1" applyFont="1" applyFill="1" applyBorder="1"/>
    <xf numFmtId="164" fontId="0" fillId="5" borderId="6" xfId="2" applyNumberFormat="1" applyFont="1" applyFill="1" applyBorder="1"/>
    <xf numFmtId="0" fontId="2" fillId="5" borderId="6" xfId="1" applyFill="1" applyBorder="1"/>
    <xf numFmtId="0" fontId="8" fillId="5" borderId="0" xfId="1" applyFont="1" applyFill="1"/>
    <xf numFmtId="0" fontId="2" fillId="5" borderId="0" xfId="1" quotePrefix="1" applyFill="1"/>
    <xf numFmtId="0" fontId="13" fillId="6" borderId="0" xfId="1" applyFont="1" applyFill="1"/>
    <xf numFmtId="0" fontId="14" fillId="6" borderId="0" xfId="1" applyFont="1" applyFill="1"/>
    <xf numFmtId="0" fontId="2" fillId="0" borderId="10" xfId="1" applyBorder="1"/>
    <xf numFmtId="0" fontId="2" fillId="0" borderId="11" xfId="1" applyBorder="1"/>
    <xf numFmtId="0" fontId="2" fillId="0" borderId="12" xfId="1" applyBorder="1"/>
    <xf numFmtId="0" fontId="8" fillId="3" borderId="12" xfId="1" applyFont="1" applyFill="1" applyBorder="1"/>
    <xf numFmtId="0" fontId="2" fillId="7" borderId="5" xfId="1" applyFill="1" applyBorder="1"/>
    <xf numFmtId="0" fontId="2" fillId="7" borderId="0" xfId="1" applyFill="1"/>
    <xf numFmtId="0" fontId="2" fillId="7" borderId="6" xfId="1" applyFill="1" applyBorder="1"/>
    <xf numFmtId="164" fontId="2" fillId="4" borderId="5" xfId="1" applyNumberFormat="1" applyFill="1" applyBorder="1"/>
    <xf numFmtId="164" fontId="2" fillId="4" borderId="0" xfId="1" applyNumberFormat="1" applyFill="1"/>
    <xf numFmtId="164" fontId="2" fillId="4" borderId="6" xfId="1" applyNumberFormat="1" applyFill="1" applyBorder="1"/>
    <xf numFmtId="164" fontId="2" fillId="2" borderId="5" xfId="1" applyNumberFormat="1" applyFill="1" applyBorder="1"/>
    <xf numFmtId="164" fontId="2" fillId="2" borderId="0" xfId="1" applyNumberFormat="1" applyFill="1"/>
    <xf numFmtId="164" fontId="2" fillId="2" borderId="6" xfId="1" applyNumberFormat="1" applyFill="1" applyBorder="1"/>
    <xf numFmtId="0" fontId="8" fillId="8" borderId="0" xfId="1" applyFont="1" applyFill="1"/>
    <xf numFmtId="0" fontId="2" fillId="9" borderId="0" xfId="1" applyFill="1"/>
    <xf numFmtId="164" fontId="0" fillId="9" borderId="5" xfId="2" applyNumberFormat="1" applyFont="1" applyFill="1" applyBorder="1"/>
    <xf numFmtId="164" fontId="0" fillId="9" borderId="0" xfId="2" applyNumberFormat="1" applyFont="1" applyFill="1" applyBorder="1"/>
    <xf numFmtId="164" fontId="0" fillId="9" borderId="6" xfId="2" applyNumberFormat="1" applyFont="1" applyFill="1" applyBorder="1"/>
    <xf numFmtId="0" fontId="2" fillId="9" borderId="6" xfId="1" applyFill="1" applyBorder="1"/>
    <xf numFmtId="0" fontId="2" fillId="9" borderId="0" xfId="1" quotePrefix="1" applyFill="1"/>
    <xf numFmtId="0" fontId="15" fillId="6" borderId="0" xfId="1" applyFont="1" applyFill="1"/>
    <xf numFmtId="0" fontId="8" fillId="8" borderId="12" xfId="1" applyFont="1" applyFill="1" applyBorder="1"/>
    <xf numFmtId="0" fontId="16" fillId="0" borderId="0" xfId="1" applyFont="1"/>
    <xf numFmtId="0" fontId="1" fillId="0" borderId="0" xfId="0" applyFont="1" applyAlignment="1">
      <alignment horizontal="center"/>
    </xf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165" fontId="0" fillId="10" borderId="0" xfId="0" applyNumberFormat="1" applyFill="1"/>
    <xf numFmtId="165" fontId="0" fillId="11" borderId="0" xfId="0" applyNumberFormat="1" applyFill="1"/>
    <xf numFmtId="2" fontId="0" fillId="10" borderId="0" xfId="0" applyNumberFormat="1" applyFill="1"/>
    <xf numFmtId="2" fontId="0" fillId="11" borderId="0" xfId="0" applyNumberFormat="1" applyFill="1"/>
    <xf numFmtId="2" fontId="0" fillId="12" borderId="0" xfId="0" applyNumberFormat="1" applyFill="1"/>
    <xf numFmtId="165" fontId="0" fillId="12" borderId="0" xfId="0" applyNumberFormat="1" applyFill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quotePrefix="1" applyFont="1" applyAlignment="1">
      <alignment horizontal="center"/>
    </xf>
    <xf numFmtId="0" fontId="7" fillId="0" borderId="0" xfId="0" applyFont="1"/>
    <xf numFmtId="0" fontId="0" fillId="3" borderId="0" xfId="0" applyFill="1" applyAlignment="1">
      <alignment horizontal="center"/>
    </xf>
    <xf numFmtId="0" fontId="0" fillId="0" borderId="0" xfId="0" applyFill="1"/>
    <xf numFmtId="0" fontId="7" fillId="0" borderId="0" xfId="0" applyFont="1" applyFill="1" applyAlignment="1">
      <alignment horizontal="left"/>
    </xf>
    <xf numFmtId="0" fontId="7" fillId="0" borderId="0" xfId="0" quotePrefix="1" applyFont="1" applyAlignment="1">
      <alignment horizontal="center"/>
    </xf>
    <xf numFmtId="0" fontId="7" fillId="0" borderId="0" xfId="0" quotePrefix="1" applyFont="1" applyFill="1" applyAlignment="1">
      <alignment horizontal="center"/>
    </xf>
  </cellXfs>
  <cellStyles count="4">
    <cellStyle name="Comma 2" xfId="2" xr:uid="{73DFF24C-CC51-414A-BE29-970827261603}"/>
    <cellStyle name="Normal" xfId="0" builtinId="0"/>
    <cellStyle name="Normal 2" xfId="1" xr:uid="{E8DAFE8A-5391-4A6D-B88B-33B5B70F71B8}"/>
    <cellStyle name="Percent 2" xfId="3" xr:uid="{17F64F3C-6876-4DD9-AF9E-5D61E850D6B2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F9DB-8BC8-4A54-9DAA-95CFE1F0A4D4}">
  <dimension ref="A1:AE100"/>
  <sheetViews>
    <sheetView tabSelected="1" topLeftCell="Y1" zoomScale="85" zoomScaleNormal="85" workbookViewId="0">
      <selection activeCell="AD7" sqref="AD7"/>
    </sheetView>
  </sheetViews>
  <sheetFormatPr defaultRowHeight="14.4" x14ac:dyDescent="0.3"/>
  <cols>
    <col min="4" max="4" width="13.77734375" customWidth="1"/>
    <col min="5" max="5" width="16.109375" customWidth="1"/>
    <col min="6" max="6" width="22.21875" customWidth="1"/>
    <col min="10" max="10" width="13.109375" customWidth="1"/>
    <col min="11" max="11" width="15.5546875" customWidth="1"/>
    <col min="12" max="12" width="17" customWidth="1"/>
    <col min="16" max="16" width="13.77734375" customWidth="1"/>
    <col min="17" max="17" width="16.21875" customWidth="1"/>
    <col min="18" max="18" width="17.21875" customWidth="1"/>
    <col min="20" max="20" width="10.6640625" customWidth="1"/>
    <col min="22" max="22" width="11.88671875" customWidth="1"/>
    <col min="23" max="23" width="14.88671875" customWidth="1"/>
    <col min="25" max="25" width="14.21875" customWidth="1"/>
    <col min="26" max="26" width="7.6640625" customWidth="1"/>
    <col min="27" max="27" width="7.6640625" style="93" customWidth="1"/>
    <col min="28" max="28" width="7.21875" customWidth="1"/>
  </cols>
  <sheetData>
    <row r="1" spans="1:31" ht="88.8" customHeight="1" x14ac:dyDescent="0.3">
      <c r="B1" s="86" t="s">
        <v>19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31" x14ac:dyDescent="0.3">
      <c r="A2" s="74" t="s">
        <v>221</v>
      </c>
      <c r="B2" s="4" t="s">
        <v>15</v>
      </c>
      <c r="C2" s="4" t="s">
        <v>14</v>
      </c>
      <c r="D2" s="4" t="s">
        <v>13</v>
      </c>
      <c r="E2" s="4" t="s">
        <v>12</v>
      </c>
      <c r="F2" s="4" t="s">
        <v>0</v>
      </c>
      <c r="G2" s="5" t="s">
        <v>222</v>
      </c>
      <c r="H2" s="4" t="s">
        <v>15</v>
      </c>
      <c r="I2" s="4" t="s">
        <v>14</v>
      </c>
      <c r="J2" s="4" t="s">
        <v>13</v>
      </c>
      <c r="K2" s="4" t="s">
        <v>12</v>
      </c>
      <c r="L2" s="4" t="s">
        <v>0</v>
      </c>
      <c r="M2" s="3" t="s">
        <v>223</v>
      </c>
      <c r="N2" s="4" t="s">
        <v>15</v>
      </c>
      <c r="O2" s="4" t="s">
        <v>14</v>
      </c>
      <c r="P2" s="4" t="s">
        <v>13</v>
      </c>
      <c r="Q2" s="4" t="s">
        <v>12</v>
      </c>
      <c r="R2" s="4" t="s">
        <v>0</v>
      </c>
    </row>
    <row r="3" spans="1:31" x14ac:dyDescent="0.3">
      <c r="B3" s="1">
        <v>2187</v>
      </c>
      <c r="C3" s="1">
        <v>0.796666667</v>
      </c>
      <c r="D3" s="1" t="s">
        <v>6</v>
      </c>
      <c r="E3" s="1" t="s">
        <v>11</v>
      </c>
      <c r="F3" s="1" t="s">
        <v>17</v>
      </c>
      <c r="G3" s="1"/>
      <c r="H3" s="1">
        <v>2174.333333333333</v>
      </c>
      <c r="I3" s="1">
        <v>0.82466666699999991</v>
      </c>
      <c r="J3" s="1" t="s">
        <v>6</v>
      </c>
      <c r="K3" s="1" t="s">
        <v>11</v>
      </c>
      <c r="L3" s="1" t="s">
        <v>16</v>
      </c>
      <c r="M3" s="1"/>
      <c r="N3" s="1">
        <v>1887</v>
      </c>
      <c r="O3" s="1">
        <v>0.70066666699999991</v>
      </c>
      <c r="P3" s="1" t="s">
        <v>6</v>
      </c>
      <c r="Q3" s="1" t="s">
        <v>11</v>
      </c>
      <c r="R3" s="1" t="s">
        <v>18</v>
      </c>
      <c r="Z3" t="s">
        <v>224</v>
      </c>
    </row>
    <row r="4" spans="1:31" x14ac:dyDescent="0.3">
      <c r="B4" s="1">
        <v>2095.333333333333</v>
      </c>
      <c r="C4" s="1">
        <v>0.81633333299999999</v>
      </c>
      <c r="D4" s="1" t="s">
        <v>6</v>
      </c>
      <c r="E4" s="1" t="s">
        <v>11</v>
      </c>
      <c r="F4" s="1" t="s">
        <v>17</v>
      </c>
      <c r="G4" s="1"/>
      <c r="H4" s="1">
        <v>2118.333333333333</v>
      </c>
      <c r="I4" s="1">
        <v>0.8133333330000001</v>
      </c>
      <c r="J4" s="1" t="s">
        <v>6</v>
      </c>
      <c r="K4" s="1" t="s">
        <v>11</v>
      </c>
      <c r="L4" s="1" t="s">
        <v>16</v>
      </c>
      <c r="M4" s="1"/>
      <c r="N4" s="1">
        <v>1931.666666666667</v>
      </c>
      <c r="O4" s="1">
        <v>0.72233333299999991</v>
      </c>
      <c r="P4" s="1" t="s">
        <v>6</v>
      </c>
      <c r="Q4" s="1" t="s">
        <v>11</v>
      </c>
      <c r="R4" s="1" t="s">
        <v>18</v>
      </c>
      <c r="T4" s="89" t="s">
        <v>231</v>
      </c>
      <c r="U4" s="89" t="s">
        <v>231</v>
      </c>
      <c r="V4" s="89" t="s">
        <v>231</v>
      </c>
      <c r="W4" s="89" t="s">
        <v>230</v>
      </c>
      <c r="X4" s="89" t="s">
        <v>230</v>
      </c>
      <c r="Y4" s="89" t="s">
        <v>230</v>
      </c>
      <c r="Z4" s="85" t="s">
        <v>226</v>
      </c>
      <c r="AA4" s="94"/>
      <c r="AB4" s="92" t="s">
        <v>240</v>
      </c>
      <c r="AC4" s="92"/>
      <c r="AD4" s="92"/>
    </row>
    <row r="5" spans="1:31" x14ac:dyDescent="0.3">
      <c r="B5" s="1">
        <v>2080.333333333333</v>
      </c>
      <c r="C5" s="1">
        <v>0.82499999999999996</v>
      </c>
      <c r="D5" s="1" t="s">
        <v>6</v>
      </c>
      <c r="E5" s="1" t="s">
        <v>11</v>
      </c>
      <c r="F5" s="1" t="s">
        <v>17</v>
      </c>
      <c r="G5" s="1"/>
      <c r="H5" s="1">
        <v>2092.333333333333</v>
      </c>
      <c r="I5" s="1">
        <v>0.79200000000000004</v>
      </c>
      <c r="J5" s="1" t="s">
        <v>6</v>
      </c>
      <c r="K5" s="1" t="s">
        <v>11</v>
      </c>
      <c r="L5" s="1" t="s">
        <v>16</v>
      </c>
      <c r="M5" s="1"/>
      <c r="N5" s="1">
        <v>1943</v>
      </c>
      <c r="O5" s="1">
        <v>0.72399999999999998</v>
      </c>
      <c r="P5" s="1" t="s">
        <v>6</v>
      </c>
      <c r="Q5" s="1" t="s">
        <v>11</v>
      </c>
      <c r="R5" s="1" t="s">
        <v>18</v>
      </c>
      <c r="T5" s="84" t="s">
        <v>15</v>
      </c>
      <c r="U5" s="84" t="s">
        <v>225</v>
      </c>
      <c r="V5" s="84" t="s">
        <v>232</v>
      </c>
      <c r="W5" s="84" t="s">
        <v>15</v>
      </c>
      <c r="X5" s="84" t="s">
        <v>225</v>
      </c>
      <c r="Y5" s="84" t="s">
        <v>232</v>
      </c>
      <c r="Z5" s="95" t="s">
        <v>241</v>
      </c>
      <c r="AA5" s="96" t="s">
        <v>242</v>
      </c>
      <c r="AB5" s="74" t="s">
        <v>227</v>
      </c>
      <c r="AC5" s="74" t="s">
        <v>228</v>
      </c>
      <c r="AD5" s="90" t="s">
        <v>229</v>
      </c>
      <c r="AE5" s="91" t="s">
        <v>236</v>
      </c>
    </row>
    <row r="6" spans="1:31" x14ac:dyDescent="0.3">
      <c r="B6" s="1">
        <v>2182.666666666667</v>
      </c>
      <c r="C6" s="1">
        <v>0.71066666699999992</v>
      </c>
      <c r="D6" s="1" t="s">
        <v>5</v>
      </c>
      <c r="E6" s="1" t="s">
        <v>11</v>
      </c>
      <c r="F6" s="1" t="s">
        <v>17</v>
      </c>
      <c r="G6" s="1"/>
      <c r="H6" s="1">
        <v>5658</v>
      </c>
      <c r="I6" s="1">
        <v>0.71166666700000003</v>
      </c>
      <c r="J6" s="1" t="s">
        <v>5</v>
      </c>
      <c r="K6" s="1" t="s">
        <v>11</v>
      </c>
      <c r="L6" s="1" t="s">
        <v>16</v>
      </c>
      <c r="M6" s="1"/>
      <c r="N6" s="1">
        <v>1761</v>
      </c>
      <c r="O6" s="1">
        <v>0.60866666700000005</v>
      </c>
      <c r="P6" s="1" t="s">
        <v>5</v>
      </c>
      <c r="Q6" s="1" t="s">
        <v>11</v>
      </c>
      <c r="R6" s="1" t="s">
        <v>18</v>
      </c>
      <c r="T6" s="75">
        <f>AVERAGE(N3:N5)</f>
        <v>1920.5555555555557</v>
      </c>
      <c r="U6" s="75">
        <f>AVERAGE(O3:O5)</f>
        <v>0.71566666666666656</v>
      </c>
      <c r="V6" s="77">
        <f>T6/U6</f>
        <v>2683.5895047352901</v>
      </c>
      <c r="W6" s="75">
        <f>AVERAGE(N12:N14)</f>
        <v>2656.7777777777778</v>
      </c>
      <c r="X6" s="75">
        <f>AVERAGE(O12:O14)</f>
        <v>0.58755555566666662</v>
      </c>
      <c r="Y6" s="77">
        <f>W6/X6</f>
        <v>4521.7473516411228</v>
      </c>
      <c r="Z6" s="80">
        <f>Y6/Y56</f>
        <v>9.9858241324699448E-2</v>
      </c>
      <c r="AA6" s="80">
        <f>V6/V56</f>
        <v>4.1480615619426717E-2</v>
      </c>
      <c r="AB6" s="78">
        <f>Z6/Z18</f>
        <v>0.7067730420261934</v>
      </c>
      <c r="AD6" s="78">
        <f>Z6/AA6</f>
        <v>2.4073471387423817</v>
      </c>
      <c r="AE6" t="s">
        <v>233</v>
      </c>
    </row>
    <row r="7" spans="1:31" x14ac:dyDescent="0.3">
      <c r="B7" s="1">
        <v>1847.666666666667</v>
      </c>
      <c r="C7" s="1">
        <v>0.69000000000000006</v>
      </c>
      <c r="D7" s="1" t="s">
        <v>5</v>
      </c>
      <c r="E7" s="1" t="s">
        <v>11</v>
      </c>
      <c r="F7" s="1" t="s">
        <v>17</v>
      </c>
      <c r="G7" s="1"/>
      <c r="H7" s="1">
        <v>4919.6666666666661</v>
      </c>
      <c r="I7" s="1">
        <v>0.66700000000000004</v>
      </c>
      <c r="J7" s="1" t="s">
        <v>5</v>
      </c>
      <c r="K7" s="1" t="s">
        <v>11</v>
      </c>
      <c r="L7" s="1" t="s">
        <v>16</v>
      </c>
      <c r="M7" s="1"/>
      <c r="N7" s="1">
        <v>1762.666666666667</v>
      </c>
      <c r="O7" s="1">
        <v>0.61899999999999999</v>
      </c>
      <c r="P7" s="1" t="s">
        <v>5</v>
      </c>
      <c r="Q7" s="1" t="s">
        <v>11</v>
      </c>
      <c r="R7" s="1" t="s">
        <v>18</v>
      </c>
      <c r="T7" s="75">
        <f>AVERAGE(H3:H5)</f>
        <v>2128.333333333333</v>
      </c>
      <c r="U7" s="75">
        <f>AVERAGE(I3:I5)</f>
        <v>0.80999999999999994</v>
      </c>
      <c r="V7" s="77">
        <f t="shared" ref="V7:V8" si="0">T7/U7</f>
        <v>2627.5720164609052</v>
      </c>
      <c r="W7" s="75">
        <f>AVERAGE(H6:H8)</f>
        <v>4986.4444444444443</v>
      </c>
      <c r="X7" s="75">
        <f>AVERAGE(I6:I8)</f>
        <v>0.68588888900000011</v>
      </c>
      <c r="Y7" s="77">
        <f>W7/X7</f>
        <v>7270.0469776008331</v>
      </c>
      <c r="Z7" s="81">
        <f>Y7/Y57</f>
        <v>0.12711410463462972</v>
      </c>
      <c r="AA7" s="81">
        <f>V7/V57</f>
        <v>3.8251519927291019E-2</v>
      </c>
      <c r="AB7" s="79">
        <f t="shared" ref="AB6:AB7" si="1">Z7/Z19</f>
        <v>1.81245024563413</v>
      </c>
      <c r="AD7" s="79">
        <f>Z7/AA7</f>
        <v>3.3231125162150379</v>
      </c>
      <c r="AE7" t="s">
        <v>235</v>
      </c>
    </row>
    <row r="8" spans="1:31" x14ac:dyDescent="0.3">
      <c r="B8" s="1">
        <v>1828</v>
      </c>
      <c r="C8" s="1">
        <v>0.68900000000000006</v>
      </c>
      <c r="D8" s="1" t="s">
        <v>5</v>
      </c>
      <c r="E8" s="1" t="s">
        <v>11</v>
      </c>
      <c r="F8" s="1" t="s">
        <v>17</v>
      </c>
      <c r="G8" s="1"/>
      <c r="H8" s="1">
        <v>4381.6666666666661</v>
      </c>
      <c r="I8" s="1">
        <v>0.67900000000000005</v>
      </c>
      <c r="J8" s="1" t="s">
        <v>5</v>
      </c>
      <c r="K8" s="1" t="s">
        <v>11</v>
      </c>
      <c r="L8" s="1" t="s">
        <v>16</v>
      </c>
      <c r="M8" s="1"/>
      <c r="N8" s="1">
        <v>1685.666666666667</v>
      </c>
      <c r="O8" s="1">
        <v>0.60499999999999998</v>
      </c>
      <c r="P8" s="1" t="s">
        <v>5</v>
      </c>
      <c r="Q8" s="1" t="s">
        <v>11</v>
      </c>
      <c r="R8" s="1" t="s">
        <v>18</v>
      </c>
      <c r="T8" s="75">
        <f>AVERAGE(B3:B5)</f>
        <v>2120.8888888888887</v>
      </c>
      <c r="U8" s="75">
        <f>AVERAGE(C3:C5)</f>
        <v>0.81266666666666654</v>
      </c>
      <c r="V8" s="77">
        <f t="shared" si="0"/>
        <v>2609.7894449001915</v>
      </c>
      <c r="W8" s="75">
        <f>AVERAGE(B9:B11)</f>
        <v>7494.2222222222217</v>
      </c>
      <c r="X8" s="75">
        <f>AVERAGE(C9:C11)</f>
        <v>0.71311111133333327</v>
      </c>
      <c r="Y8" s="77">
        <f>W8/X8</f>
        <v>10509.192891707949</v>
      </c>
      <c r="Z8" s="82">
        <f>Y8/Y58</f>
        <v>0.14337234504376464</v>
      </c>
      <c r="AA8" s="82">
        <f>V8/V58</f>
        <v>3.4855688430288911E-2</v>
      </c>
      <c r="AB8" s="83">
        <f>Z8/Z20</f>
        <v>0.88028633319108673</v>
      </c>
      <c r="AD8" s="83">
        <f>Z8/AA8</f>
        <v>4.1133126757920202</v>
      </c>
      <c r="AE8" t="s">
        <v>234</v>
      </c>
    </row>
    <row r="9" spans="1:31" x14ac:dyDescent="0.3">
      <c r="B9" s="1">
        <v>5583.666666666667</v>
      </c>
      <c r="C9" s="1">
        <v>0.71166666700000003</v>
      </c>
      <c r="D9" s="1" t="s">
        <v>4</v>
      </c>
      <c r="E9" s="1" t="s">
        <v>11</v>
      </c>
      <c r="F9" s="1" t="s">
        <v>17</v>
      </c>
      <c r="G9" s="1"/>
      <c r="H9" s="1">
        <v>1937.333333333333</v>
      </c>
      <c r="I9" s="1">
        <v>0.74266666699999995</v>
      </c>
      <c r="J9" s="1" t="s">
        <v>4</v>
      </c>
      <c r="K9" s="1" t="s">
        <v>11</v>
      </c>
      <c r="L9" s="1" t="s">
        <v>16</v>
      </c>
      <c r="M9" s="1"/>
      <c r="N9" s="1">
        <v>1711.333333333333</v>
      </c>
      <c r="O9" s="1">
        <v>0.63666666700000007</v>
      </c>
      <c r="P9" s="1" t="s">
        <v>4</v>
      </c>
      <c r="Q9" s="1" t="s">
        <v>11</v>
      </c>
      <c r="R9" s="1" t="s">
        <v>18</v>
      </c>
      <c r="AA9"/>
    </row>
    <row r="10" spans="1:31" x14ac:dyDescent="0.3">
      <c r="B10" s="1">
        <v>8649.6666666666661</v>
      </c>
      <c r="C10" s="1">
        <v>0.72</v>
      </c>
      <c r="D10" s="1" t="s">
        <v>4</v>
      </c>
      <c r="E10" s="1" t="s">
        <v>11</v>
      </c>
      <c r="F10" s="1" t="s">
        <v>17</v>
      </c>
      <c r="G10" s="1"/>
      <c r="H10" s="1">
        <v>1841.333333333333</v>
      </c>
      <c r="I10" s="1">
        <v>0.72599999999999998</v>
      </c>
      <c r="J10" s="1" t="s">
        <v>4</v>
      </c>
      <c r="K10" s="1" t="s">
        <v>11</v>
      </c>
      <c r="L10" s="1" t="s">
        <v>16</v>
      </c>
      <c r="M10" s="1"/>
      <c r="N10" s="1">
        <v>1665</v>
      </c>
      <c r="O10" s="1">
        <v>0.64100000000000001</v>
      </c>
      <c r="P10" s="1" t="s">
        <v>4</v>
      </c>
      <c r="Q10" s="1" t="s">
        <v>11</v>
      </c>
      <c r="R10" s="1" t="s">
        <v>18</v>
      </c>
      <c r="AA10"/>
    </row>
    <row r="11" spans="1:31" x14ac:dyDescent="0.3">
      <c r="B11" s="1">
        <v>8249.3333333333339</v>
      </c>
      <c r="C11" s="1">
        <v>0.70766666699999992</v>
      </c>
      <c r="D11" s="1" t="s">
        <v>4</v>
      </c>
      <c r="E11" s="1" t="s">
        <v>11</v>
      </c>
      <c r="F11" s="1" t="s">
        <v>17</v>
      </c>
      <c r="G11" s="1"/>
      <c r="H11" s="1">
        <v>1795.666666666667</v>
      </c>
      <c r="I11" s="1">
        <v>0.6906666669999999</v>
      </c>
      <c r="J11" s="1" t="s">
        <v>4</v>
      </c>
      <c r="K11" s="1" t="s">
        <v>11</v>
      </c>
      <c r="L11" s="1" t="s">
        <v>16</v>
      </c>
      <c r="M11" s="1"/>
      <c r="N11" s="1">
        <v>1621</v>
      </c>
      <c r="O11" s="1">
        <v>0.63866666699999997</v>
      </c>
      <c r="P11" s="1" t="s">
        <v>4</v>
      </c>
      <c r="Q11" s="1" t="s">
        <v>11</v>
      </c>
      <c r="R11" s="1" t="s">
        <v>18</v>
      </c>
      <c r="AA11"/>
    </row>
    <row r="12" spans="1:31" x14ac:dyDescent="0.3">
      <c r="B12" s="1">
        <v>4973.666666666667</v>
      </c>
      <c r="C12" s="1">
        <v>0.65866666699999998</v>
      </c>
      <c r="D12" s="1" t="s">
        <v>3</v>
      </c>
      <c r="E12" s="1" t="s">
        <v>11</v>
      </c>
      <c r="F12" s="1" t="s">
        <v>17</v>
      </c>
      <c r="G12" s="1"/>
      <c r="H12" s="1">
        <v>5202</v>
      </c>
      <c r="I12" s="1">
        <v>0.69766666699999991</v>
      </c>
      <c r="J12" s="1" t="s">
        <v>3</v>
      </c>
      <c r="K12" s="1" t="s">
        <v>11</v>
      </c>
      <c r="L12" s="1" t="s">
        <v>16</v>
      </c>
      <c r="M12" s="1"/>
      <c r="N12" s="1">
        <v>2695</v>
      </c>
      <c r="O12" s="1">
        <v>0.60766666699999994</v>
      </c>
      <c r="P12" s="1" t="s">
        <v>3</v>
      </c>
      <c r="Q12" s="1" t="s">
        <v>11</v>
      </c>
      <c r="R12" s="1" t="s">
        <v>18</v>
      </c>
      <c r="AA12"/>
    </row>
    <row r="13" spans="1:31" x14ac:dyDescent="0.3">
      <c r="B13" s="1">
        <v>5907.333333333333</v>
      </c>
      <c r="C13" s="1">
        <v>0.61</v>
      </c>
      <c r="D13" s="1" t="s">
        <v>3</v>
      </c>
      <c r="E13" s="1" t="s">
        <v>11</v>
      </c>
      <c r="F13" s="1" t="s">
        <v>17</v>
      </c>
      <c r="G13" s="1"/>
      <c r="H13" s="1">
        <v>4446.333333333333</v>
      </c>
      <c r="I13" s="1">
        <v>0.64600000000000002</v>
      </c>
      <c r="J13" s="1" t="s">
        <v>3</v>
      </c>
      <c r="K13" s="1" t="s">
        <v>11</v>
      </c>
      <c r="L13" s="1" t="s">
        <v>16</v>
      </c>
      <c r="M13" s="1"/>
      <c r="N13" s="1">
        <v>2586.333333333333</v>
      </c>
      <c r="O13" s="1">
        <v>0.56200000000000006</v>
      </c>
      <c r="P13" s="1" t="s">
        <v>3</v>
      </c>
      <c r="Q13" s="1" t="s">
        <v>11</v>
      </c>
      <c r="R13" s="1" t="s">
        <v>18</v>
      </c>
      <c r="AA13"/>
    </row>
    <row r="14" spans="1:31" x14ac:dyDescent="0.3">
      <c r="B14" s="1">
        <v>6082.666666666667</v>
      </c>
      <c r="C14" s="1">
        <v>0.61199999999999999</v>
      </c>
      <c r="D14" s="1" t="s">
        <v>3</v>
      </c>
      <c r="E14" s="1" t="s">
        <v>11</v>
      </c>
      <c r="F14" s="1" t="s">
        <v>17</v>
      </c>
      <c r="G14" s="1"/>
      <c r="H14" s="1">
        <v>3858</v>
      </c>
      <c r="I14" s="1">
        <v>0.64900000000000002</v>
      </c>
      <c r="J14" s="1" t="s">
        <v>3</v>
      </c>
      <c r="K14" s="1" t="s">
        <v>11</v>
      </c>
      <c r="L14" s="1" t="s">
        <v>16</v>
      </c>
      <c r="M14" s="1"/>
      <c r="N14" s="1">
        <v>2689</v>
      </c>
      <c r="O14" s="1">
        <v>0.59299999999999997</v>
      </c>
      <c r="P14" s="1" t="s">
        <v>3</v>
      </c>
      <c r="Q14" s="1" t="s">
        <v>11</v>
      </c>
      <c r="R14" s="1" t="s">
        <v>18</v>
      </c>
      <c r="AA14"/>
    </row>
    <row r="15" spans="1:31" x14ac:dyDescent="0.3">
      <c r="B15" s="1">
        <v>1389.333333333333</v>
      </c>
      <c r="C15" s="1">
        <v>0.6903333330000001</v>
      </c>
      <c r="D15" s="1" t="s">
        <v>6</v>
      </c>
      <c r="E15" s="1" t="s">
        <v>9</v>
      </c>
      <c r="F15" s="1" t="s">
        <v>17</v>
      </c>
      <c r="G15" s="1"/>
      <c r="H15" s="1">
        <v>1396.333333333333</v>
      </c>
      <c r="I15" s="1">
        <v>0.6903333330000001</v>
      </c>
      <c r="J15" s="1" t="s">
        <v>6</v>
      </c>
      <c r="K15" s="1" t="s">
        <v>9</v>
      </c>
      <c r="L15" s="1" t="s">
        <v>16</v>
      </c>
      <c r="M15" s="1"/>
      <c r="N15" s="1">
        <v>1870</v>
      </c>
      <c r="O15" s="1">
        <v>0.87333333299999993</v>
      </c>
      <c r="P15" s="1" t="s">
        <v>6</v>
      </c>
      <c r="Q15" s="1" t="s">
        <v>9</v>
      </c>
      <c r="R15" s="1" t="s">
        <v>18</v>
      </c>
      <c r="AA15"/>
    </row>
    <row r="16" spans="1:31" x14ac:dyDescent="0.3">
      <c r="B16" s="1">
        <v>1386.333333333333</v>
      </c>
      <c r="C16" s="1">
        <v>0.682666667</v>
      </c>
      <c r="D16" s="1" t="s">
        <v>6</v>
      </c>
      <c r="E16" s="1" t="s">
        <v>9</v>
      </c>
      <c r="F16" s="1" t="s">
        <v>17</v>
      </c>
      <c r="G16" s="1"/>
      <c r="H16" s="1">
        <v>1379.666666666667</v>
      </c>
      <c r="I16" s="1">
        <v>0.66766666699999999</v>
      </c>
      <c r="J16" s="1" t="s">
        <v>6</v>
      </c>
      <c r="K16" s="1" t="s">
        <v>9</v>
      </c>
      <c r="L16" s="1" t="s">
        <v>16</v>
      </c>
      <c r="M16" s="1"/>
      <c r="N16" s="1">
        <v>1249.666666666667</v>
      </c>
      <c r="O16" s="1">
        <v>0.66966666699999999</v>
      </c>
      <c r="P16" s="1" t="s">
        <v>6</v>
      </c>
      <c r="Q16" s="1" t="s">
        <v>9</v>
      </c>
      <c r="R16" s="1" t="s">
        <v>18</v>
      </c>
      <c r="AA16"/>
    </row>
    <row r="17" spans="2:31" x14ac:dyDescent="0.3">
      <c r="B17" s="1">
        <v>1543.666666666667</v>
      </c>
      <c r="C17" s="1">
        <v>0.74099999999999999</v>
      </c>
      <c r="D17" s="1" t="s">
        <v>6</v>
      </c>
      <c r="E17" s="1" t="s">
        <v>9</v>
      </c>
      <c r="F17" s="1" t="s">
        <v>17</v>
      </c>
      <c r="G17" s="1"/>
      <c r="H17" s="1">
        <v>1345</v>
      </c>
      <c r="I17" s="1">
        <v>0.66800000000000004</v>
      </c>
      <c r="J17" s="1" t="s">
        <v>6</v>
      </c>
      <c r="K17" s="1" t="s">
        <v>9</v>
      </c>
      <c r="L17" s="1" t="s">
        <v>16</v>
      </c>
      <c r="M17" s="1"/>
      <c r="N17" s="1">
        <v>1247.666666666667</v>
      </c>
      <c r="O17" s="1">
        <v>0.66800000000000004</v>
      </c>
      <c r="P17" s="1" t="s">
        <v>6</v>
      </c>
      <c r="Q17" s="1" t="s">
        <v>9</v>
      </c>
      <c r="R17" s="1" t="s">
        <v>18</v>
      </c>
      <c r="AA17"/>
      <c r="AE17" s="91" t="s">
        <v>237</v>
      </c>
    </row>
    <row r="18" spans="2:31" x14ac:dyDescent="0.3">
      <c r="B18" s="1">
        <v>1252</v>
      </c>
      <c r="C18" s="1">
        <v>0.66700000000000004</v>
      </c>
      <c r="D18" s="1" t="s">
        <v>5</v>
      </c>
      <c r="E18" s="1" t="s">
        <v>9</v>
      </c>
      <c r="F18" s="1" t="s">
        <v>17</v>
      </c>
      <c r="G18" s="1"/>
      <c r="H18" s="1">
        <v>2887.333333333333</v>
      </c>
      <c r="I18" s="1">
        <v>0.67</v>
      </c>
      <c r="J18" s="1" t="s">
        <v>5</v>
      </c>
      <c r="K18" s="1" t="s">
        <v>9</v>
      </c>
      <c r="L18" s="1" t="s">
        <v>16</v>
      </c>
      <c r="M18" s="1"/>
      <c r="N18" s="1">
        <v>1047</v>
      </c>
      <c r="O18" s="1">
        <v>0.63600000000000001</v>
      </c>
      <c r="P18" s="1" t="s">
        <v>5</v>
      </c>
      <c r="Q18" s="1" t="s">
        <v>9</v>
      </c>
      <c r="R18" s="1" t="s">
        <v>18</v>
      </c>
      <c r="T18" s="75">
        <f>AVERAGE(N15:N17)</f>
        <v>1455.7777777777781</v>
      </c>
      <c r="U18" s="75">
        <f>AVERAGE(O15:O17)</f>
        <v>0.73699999999999999</v>
      </c>
      <c r="V18" s="77">
        <f>T18/U18</f>
        <v>1975.2751394542443</v>
      </c>
      <c r="W18" s="75">
        <f>AVERAGE(N24:N26)</f>
        <v>4929.1111111111104</v>
      </c>
      <c r="X18" s="75">
        <f>AVERAGE(O24:O26)</f>
        <v>0.59399999999999997</v>
      </c>
      <c r="Y18" s="77">
        <f>W18/X18</f>
        <v>8298.1668537224086</v>
      </c>
      <c r="Z18" s="80">
        <f>Y18/Y68</f>
        <v>0.14128756388107774</v>
      </c>
      <c r="AA18" s="80">
        <f>V18/V68</f>
        <v>2.1769840514185984E-2</v>
      </c>
      <c r="AC18" s="78">
        <f t="shared" ref="AC18:AC19" si="2">Z18/Z6</f>
        <v>1.4148813558779445</v>
      </c>
      <c r="AD18" s="78">
        <f>Z18/AA18</f>
        <v>6.4900596671348998</v>
      </c>
      <c r="AE18" t="s">
        <v>233</v>
      </c>
    </row>
    <row r="19" spans="2:31" x14ac:dyDescent="0.3">
      <c r="B19" s="1">
        <v>1223.333333333333</v>
      </c>
      <c r="C19" s="1">
        <v>0.67800000000000005</v>
      </c>
      <c r="D19" s="1" t="s">
        <v>5</v>
      </c>
      <c r="E19" s="1" t="s">
        <v>9</v>
      </c>
      <c r="F19" s="1" t="s">
        <v>17</v>
      </c>
      <c r="G19" s="1"/>
      <c r="H19" s="1">
        <v>3118.666666666667</v>
      </c>
      <c r="I19" s="1">
        <v>0.66200000000000003</v>
      </c>
      <c r="J19" s="1" t="s">
        <v>5</v>
      </c>
      <c r="K19" s="1" t="s">
        <v>9</v>
      </c>
      <c r="L19" s="1" t="s">
        <v>16</v>
      </c>
      <c r="M19" s="1"/>
      <c r="N19" s="1">
        <v>1095</v>
      </c>
      <c r="O19" s="1">
        <v>0.65300000000000002</v>
      </c>
      <c r="P19" s="1" t="s">
        <v>5</v>
      </c>
      <c r="Q19" s="1" t="s">
        <v>9</v>
      </c>
      <c r="R19" s="1" t="s">
        <v>18</v>
      </c>
      <c r="T19" s="75">
        <f>AVERAGE(H15:H17)</f>
        <v>1373.6666666666667</v>
      </c>
      <c r="U19" s="75">
        <f>AVERAGE(I15:I17)</f>
        <v>0.67533333333333345</v>
      </c>
      <c r="V19" s="77">
        <f t="shared" ref="V19:V20" si="3">T19/U19</f>
        <v>2034.057255676209</v>
      </c>
      <c r="W19" s="75">
        <f>AVERAGE(H18:H20)</f>
        <v>2915.8888888888891</v>
      </c>
      <c r="X19" s="75">
        <f>AVERAGE(I18:I20)</f>
        <v>0.66300000000000003</v>
      </c>
      <c r="Y19" s="77">
        <f>W19/X19</f>
        <v>4398.0224568459862</v>
      </c>
      <c r="Z19" s="81">
        <f>Y19/Y69</f>
        <v>7.0133845020477092E-2</v>
      </c>
      <c r="AA19" s="81">
        <f>V19/V69</f>
        <v>2.5576084800619001E-2</v>
      </c>
      <c r="AC19" s="79">
        <f t="shared" si="2"/>
        <v>0.55173928355209856</v>
      </c>
      <c r="AD19" s="79">
        <f>Z19/AA19</f>
        <v>2.7421650173282068</v>
      </c>
      <c r="AE19" t="s">
        <v>235</v>
      </c>
    </row>
    <row r="20" spans="2:31" x14ac:dyDescent="0.3">
      <c r="B20" s="1">
        <v>1467.666666666667</v>
      </c>
      <c r="C20" s="1">
        <v>0.74099999999999999</v>
      </c>
      <c r="D20" s="1" t="s">
        <v>5</v>
      </c>
      <c r="E20" s="1" t="s">
        <v>9</v>
      </c>
      <c r="F20" s="1" t="s">
        <v>17</v>
      </c>
      <c r="G20" s="1"/>
      <c r="H20" s="1">
        <v>2741.666666666667</v>
      </c>
      <c r="I20" s="1">
        <v>0.65700000000000003</v>
      </c>
      <c r="J20" s="1" t="s">
        <v>5</v>
      </c>
      <c r="K20" s="1" t="s">
        <v>9</v>
      </c>
      <c r="L20" s="1" t="s">
        <v>16</v>
      </c>
      <c r="M20" s="1"/>
      <c r="N20" s="1">
        <v>1081.666666666667</v>
      </c>
      <c r="O20" s="1">
        <v>0.64600000000000002</v>
      </c>
      <c r="P20" s="1" t="s">
        <v>5</v>
      </c>
      <c r="Q20" s="1" t="s">
        <v>9</v>
      </c>
      <c r="R20" s="1" t="s">
        <v>18</v>
      </c>
      <c r="T20" s="75">
        <f>AVERAGE(B15:B17)</f>
        <v>1439.7777777777776</v>
      </c>
      <c r="U20" s="75">
        <f>AVERAGE(C15:C17)</f>
        <v>0.70466666666666677</v>
      </c>
      <c r="V20" s="77">
        <f t="shared" si="3"/>
        <v>2043.2040365815194</v>
      </c>
      <c r="W20" s="75">
        <f>AVERAGE(B21:B23)</f>
        <v>8786.4444444444434</v>
      </c>
      <c r="X20" s="75">
        <f>AVERAGE(C21:C23)</f>
        <v>0.65633333333333332</v>
      </c>
      <c r="Y20" s="77">
        <f>W20/X20</f>
        <v>13387.167767056033</v>
      </c>
      <c r="Z20" s="82">
        <f>Y20/Y70</f>
        <v>0.1628701249104163</v>
      </c>
      <c r="AA20" s="82">
        <f>V20/V70</f>
        <v>2.483865273976724E-2</v>
      </c>
      <c r="AC20" s="83">
        <f>Z20/Z8</f>
        <v>1.1359940081938391</v>
      </c>
      <c r="AD20" s="83">
        <f>Z20/AA20</f>
        <v>6.5571239558278291</v>
      </c>
      <c r="AE20" t="s">
        <v>234</v>
      </c>
    </row>
    <row r="21" spans="2:31" x14ac:dyDescent="0.3">
      <c r="B21" s="1">
        <v>9238</v>
      </c>
      <c r="C21" s="1">
        <v>0.64600000000000002</v>
      </c>
      <c r="D21" s="1" t="s">
        <v>4</v>
      </c>
      <c r="E21" s="1" t="s">
        <v>9</v>
      </c>
      <c r="F21" s="1" t="s">
        <v>17</v>
      </c>
      <c r="G21" s="1"/>
      <c r="H21" s="1">
        <v>1683.666666666667</v>
      </c>
      <c r="I21" s="1">
        <v>0.621</v>
      </c>
      <c r="J21" s="1" t="s">
        <v>4</v>
      </c>
      <c r="K21" s="1" t="s">
        <v>9</v>
      </c>
      <c r="L21" s="1" t="s">
        <v>16</v>
      </c>
      <c r="M21" s="1"/>
      <c r="N21" s="1">
        <v>1790</v>
      </c>
      <c r="O21" s="1">
        <v>0.59</v>
      </c>
      <c r="P21" s="1" t="s">
        <v>4</v>
      </c>
      <c r="Q21" s="1" t="s">
        <v>9</v>
      </c>
      <c r="R21" s="1" t="s">
        <v>18</v>
      </c>
      <c r="AA21"/>
    </row>
    <row r="22" spans="2:31" x14ac:dyDescent="0.3">
      <c r="B22" s="1">
        <v>9044</v>
      </c>
      <c r="C22" s="1">
        <v>0.628</v>
      </c>
      <c r="D22" s="1" t="s">
        <v>4</v>
      </c>
      <c r="E22" s="1" t="s">
        <v>9</v>
      </c>
      <c r="F22" s="1" t="s">
        <v>17</v>
      </c>
      <c r="G22" s="1"/>
      <c r="H22" s="1">
        <v>1605.666666666667</v>
      </c>
      <c r="I22" s="1">
        <v>0.51</v>
      </c>
      <c r="J22" s="1" t="s">
        <v>4</v>
      </c>
      <c r="K22" s="1" t="s">
        <v>9</v>
      </c>
      <c r="L22" s="1" t="s">
        <v>16</v>
      </c>
      <c r="M22" s="1"/>
      <c r="N22" s="1">
        <v>1678.333333333333</v>
      </c>
      <c r="O22" s="1">
        <v>0.58899999999999997</v>
      </c>
      <c r="P22" s="1" t="s">
        <v>4</v>
      </c>
      <c r="Q22" s="1" t="s">
        <v>9</v>
      </c>
      <c r="R22" s="1" t="s">
        <v>18</v>
      </c>
      <c r="AA22"/>
    </row>
    <row r="23" spans="2:31" x14ac:dyDescent="0.3">
      <c r="B23" s="1">
        <v>8077.333333333333</v>
      </c>
      <c r="C23" s="1">
        <v>0.69499999999999995</v>
      </c>
      <c r="D23" s="1" t="s">
        <v>4</v>
      </c>
      <c r="E23" s="1" t="s">
        <v>9</v>
      </c>
      <c r="F23" s="1" t="s">
        <v>17</v>
      </c>
      <c r="G23" s="1"/>
      <c r="H23" s="1">
        <v>1558.666666666667</v>
      </c>
      <c r="I23" s="1">
        <v>0.61499999999999999</v>
      </c>
      <c r="J23" s="1" t="s">
        <v>4</v>
      </c>
      <c r="K23" s="1" t="s">
        <v>9</v>
      </c>
      <c r="L23" s="1" t="s">
        <v>16</v>
      </c>
      <c r="M23" s="1"/>
      <c r="N23" s="1">
        <v>1669</v>
      </c>
      <c r="O23" s="1">
        <v>0.60299999999999998</v>
      </c>
      <c r="P23" s="1" t="s">
        <v>4</v>
      </c>
      <c r="Q23" s="1" t="s">
        <v>9</v>
      </c>
      <c r="R23" s="1" t="s">
        <v>18</v>
      </c>
      <c r="AA23"/>
    </row>
    <row r="24" spans="2:31" x14ac:dyDescent="0.3">
      <c r="B24" s="1">
        <v>7214</v>
      </c>
      <c r="C24" s="1">
        <v>0.63100000000000001</v>
      </c>
      <c r="D24" s="1" t="s">
        <v>3</v>
      </c>
      <c r="E24" s="1" t="s">
        <v>9</v>
      </c>
      <c r="F24" s="1" t="s">
        <v>17</v>
      </c>
      <c r="G24" s="1"/>
      <c r="H24" s="1">
        <v>5438</v>
      </c>
      <c r="I24" s="1">
        <v>0.61299999999999999</v>
      </c>
      <c r="J24" s="1" t="s">
        <v>3</v>
      </c>
      <c r="K24" s="1" t="s">
        <v>9</v>
      </c>
      <c r="L24" s="1" t="s">
        <v>16</v>
      </c>
      <c r="M24" s="1"/>
      <c r="N24" s="1">
        <v>4942</v>
      </c>
      <c r="O24" s="1">
        <v>0.58599999999999997</v>
      </c>
      <c r="P24" s="1" t="s">
        <v>3</v>
      </c>
      <c r="Q24" s="1" t="s">
        <v>9</v>
      </c>
      <c r="R24" s="1" t="s">
        <v>18</v>
      </c>
      <c r="AA24"/>
    </row>
    <row r="25" spans="2:31" x14ac:dyDescent="0.3">
      <c r="B25" s="1">
        <v>7421.333333333333</v>
      </c>
      <c r="C25" s="1">
        <v>0.64</v>
      </c>
      <c r="D25" s="1" t="s">
        <v>3</v>
      </c>
      <c r="E25" s="1" t="s">
        <v>9</v>
      </c>
      <c r="F25" s="1" t="s">
        <v>17</v>
      </c>
      <c r="G25" s="1"/>
      <c r="H25" s="1">
        <v>5180.333333333333</v>
      </c>
      <c r="I25" s="1">
        <v>0.54400000000000004</v>
      </c>
      <c r="J25" s="1" t="s">
        <v>3</v>
      </c>
      <c r="K25" s="1" t="s">
        <v>9</v>
      </c>
      <c r="L25" s="1" t="s">
        <v>16</v>
      </c>
      <c r="M25" s="1"/>
      <c r="N25" s="1">
        <v>4898</v>
      </c>
      <c r="O25" s="1">
        <v>0.59899999999999998</v>
      </c>
      <c r="P25" s="1" t="s">
        <v>3</v>
      </c>
      <c r="Q25" s="1" t="s">
        <v>9</v>
      </c>
      <c r="R25" s="1" t="s">
        <v>18</v>
      </c>
      <c r="AA25"/>
    </row>
    <row r="26" spans="2:31" x14ac:dyDescent="0.3">
      <c r="B26" s="1">
        <v>7276.666666666667</v>
      </c>
      <c r="C26" s="1">
        <v>0.72199999999999998</v>
      </c>
      <c r="D26" s="1" t="s">
        <v>3</v>
      </c>
      <c r="E26" s="1" t="s">
        <v>9</v>
      </c>
      <c r="F26" s="1" t="s">
        <v>17</v>
      </c>
      <c r="G26" s="1"/>
      <c r="H26" s="1">
        <v>4946.333333333333</v>
      </c>
      <c r="I26" s="1">
        <v>0.60599999999999998</v>
      </c>
      <c r="J26" s="1" t="s">
        <v>3</v>
      </c>
      <c r="K26" s="1" t="s">
        <v>9</v>
      </c>
      <c r="L26" s="1" t="s">
        <v>16</v>
      </c>
      <c r="M26" s="1"/>
      <c r="N26" s="1">
        <v>4947.333333333333</v>
      </c>
      <c r="O26" s="1">
        <v>0.59699999999999998</v>
      </c>
      <c r="P26" s="1" t="s">
        <v>3</v>
      </c>
      <c r="Q26" s="1" t="s">
        <v>9</v>
      </c>
      <c r="R26" s="1" t="s">
        <v>18</v>
      </c>
      <c r="AA26"/>
    </row>
    <row r="27" spans="2:31" x14ac:dyDescent="0.3">
      <c r="B27" s="1">
        <v>1205.333333333333</v>
      </c>
      <c r="C27" s="1">
        <v>0.60199999999999998</v>
      </c>
      <c r="D27" s="1" t="s">
        <v>6</v>
      </c>
      <c r="E27" s="1" t="s">
        <v>8</v>
      </c>
      <c r="F27" s="1" t="s">
        <v>17</v>
      </c>
      <c r="G27" s="1"/>
      <c r="H27" s="1">
        <v>2034</v>
      </c>
      <c r="I27" s="1">
        <v>0.64100000000000001</v>
      </c>
      <c r="J27" s="1" t="s">
        <v>6</v>
      </c>
      <c r="K27" s="1" t="s">
        <v>8</v>
      </c>
      <c r="L27" s="1" t="s">
        <v>16</v>
      </c>
      <c r="M27" s="1"/>
      <c r="N27" s="1">
        <v>1850.333333333333</v>
      </c>
      <c r="O27" s="1">
        <v>0.92699999999999994</v>
      </c>
      <c r="P27" s="1" t="s">
        <v>6</v>
      </c>
      <c r="Q27" s="1" t="s">
        <v>8</v>
      </c>
      <c r="R27" s="1" t="s">
        <v>18</v>
      </c>
      <c r="AA27"/>
    </row>
    <row r="28" spans="2:31" x14ac:dyDescent="0.3">
      <c r="B28" s="1">
        <v>1241.666666666667</v>
      </c>
      <c r="C28" s="1">
        <v>0.60466666699999994</v>
      </c>
      <c r="D28" s="1" t="s">
        <v>6</v>
      </c>
      <c r="E28" s="1" t="s">
        <v>8</v>
      </c>
      <c r="F28" s="1" t="s">
        <v>17</v>
      </c>
      <c r="G28" s="1"/>
      <c r="H28" s="1">
        <v>2062.333333333333</v>
      </c>
      <c r="I28" s="1">
        <v>0.65366666699999998</v>
      </c>
      <c r="J28" s="1" t="s">
        <v>6</v>
      </c>
      <c r="K28" s="1" t="s">
        <v>8</v>
      </c>
      <c r="L28" s="1" t="s">
        <v>16</v>
      </c>
      <c r="M28" s="1"/>
      <c r="N28" s="1">
        <v>1108.666666666667</v>
      </c>
      <c r="O28" s="1">
        <v>0.555666667</v>
      </c>
      <c r="P28" s="1" t="s">
        <v>6</v>
      </c>
      <c r="Q28" s="1" t="s">
        <v>8</v>
      </c>
      <c r="R28" s="1" t="s">
        <v>18</v>
      </c>
      <c r="AA28"/>
    </row>
    <row r="29" spans="2:31" x14ac:dyDescent="0.3">
      <c r="B29" s="1">
        <v>1225.666666666667</v>
      </c>
      <c r="C29" s="1">
        <v>0.61299999999999999</v>
      </c>
      <c r="D29" s="1" t="s">
        <v>6</v>
      </c>
      <c r="E29" s="1" t="s">
        <v>7</v>
      </c>
      <c r="F29" s="1" t="s">
        <v>17</v>
      </c>
      <c r="G29" s="1"/>
      <c r="H29" s="1">
        <v>2044.666666666667</v>
      </c>
      <c r="I29" s="1">
        <v>0.66500000000000004</v>
      </c>
      <c r="J29" s="1" t="s">
        <v>6</v>
      </c>
      <c r="K29" s="1" t="s">
        <v>7</v>
      </c>
      <c r="L29" s="1" t="s">
        <v>16</v>
      </c>
      <c r="M29" s="1"/>
      <c r="N29" s="1">
        <v>1053.666666666667</v>
      </c>
      <c r="O29" s="1">
        <v>0.60499999999999998</v>
      </c>
      <c r="P29" s="1" t="s">
        <v>6</v>
      </c>
      <c r="Q29" s="1" t="s">
        <v>7</v>
      </c>
      <c r="R29" s="1" t="s">
        <v>18</v>
      </c>
      <c r="AA29"/>
      <c r="AE29" s="91" t="s">
        <v>238</v>
      </c>
    </row>
    <row r="30" spans="2:31" x14ac:dyDescent="0.3">
      <c r="B30" s="1">
        <v>1062.333333333333</v>
      </c>
      <c r="C30" s="1">
        <v>0.58699999999999997</v>
      </c>
      <c r="D30" s="1" t="s">
        <v>5</v>
      </c>
      <c r="E30" s="1" t="s">
        <v>7</v>
      </c>
      <c r="F30" s="1" t="s">
        <v>17</v>
      </c>
      <c r="G30" s="1"/>
      <c r="H30" s="1">
        <v>11508</v>
      </c>
      <c r="I30" s="1">
        <v>0.63100000000000001</v>
      </c>
      <c r="J30" s="1" t="s">
        <v>5</v>
      </c>
      <c r="K30" s="1" t="s">
        <v>7</v>
      </c>
      <c r="L30" s="1" t="s">
        <v>16</v>
      </c>
      <c r="M30" s="1"/>
      <c r="N30" s="1">
        <v>971.33333333333326</v>
      </c>
      <c r="O30" s="1">
        <v>0.58899999999999997</v>
      </c>
      <c r="P30" s="1" t="s">
        <v>5</v>
      </c>
      <c r="Q30" s="1" t="s">
        <v>7</v>
      </c>
      <c r="R30" s="1" t="s">
        <v>18</v>
      </c>
      <c r="T30" s="75">
        <f>AVERAGE(N27:N29)</f>
        <v>1337.5555555555557</v>
      </c>
      <c r="U30" s="75">
        <f>AVERAGE(O27:O29)</f>
        <v>0.6958888889999999</v>
      </c>
      <c r="V30" s="77">
        <f>T30/U30</f>
        <v>1922.0820689889701</v>
      </c>
      <c r="W30" s="75">
        <f>AVERAGE(N36:N38)</f>
        <v>13447.222222222224</v>
      </c>
      <c r="X30" s="75">
        <f>AVERAGE(O36:O38)</f>
        <v>0.5602222223333333</v>
      </c>
      <c r="Y30" s="77">
        <f>W30/X30</f>
        <v>24003.371673144913</v>
      </c>
      <c r="Z30" s="80">
        <f>Y30/Y80</f>
        <v>0.44079730937199102</v>
      </c>
      <c r="AA30" s="80">
        <f>V30/V80</f>
        <v>2.2102589227097298E-2</v>
      </c>
      <c r="AB30" s="78">
        <f>Z30/Z18</f>
        <v>3.1198592237248262</v>
      </c>
      <c r="AC30" s="78">
        <f>Z30/Z6</f>
        <v>4.4142306486120937</v>
      </c>
      <c r="AD30" s="78">
        <f>Z30/AA30</f>
        <v>19.943243067268472</v>
      </c>
      <c r="AE30" t="s">
        <v>233</v>
      </c>
    </row>
    <row r="31" spans="2:31" x14ac:dyDescent="0.3">
      <c r="B31" s="1">
        <v>1064.666666666667</v>
      </c>
      <c r="C31" s="1">
        <v>0.57299999999999995</v>
      </c>
      <c r="D31" s="1" t="s">
        <v>5</v>
      </c>
      <c r="E31" s="1" t="s">
        <v>7</v>
      </c>
      <c r="F31" s="1" t="s">
        <v>17</v>
      </c>
      <c r="G31" s="1"/>
      <c r="H31" s="1">
        <v>11675</v>
      </c>
      <c r="I31" s="1">
        <v>0.63700000000000001</v>
      </c>
      <c r="J31" s="1" t="s">
        <v>5</v>
      </c>
      <c r="K31" s="1" t="s">
        <v>7</v>
      </c>
      <c r="L31" s="1" t="s">
        <v>16</v>
      </c>
      <c r="M31" s="1"/>
      <c r="N31" s="1">
        <v>971.33333333333326</v>
      </c>
      <c r="O31" s="1">
        <v>0.54300000000000004</v>
      </c>
      <c r="P31" s="1" t="s">
        <v>5</v>
      </c>
      <c r="Q31" s="1" t="s">
        <v>7</v>
      </c>
      <c r="R31" s="1" t="s">
        <v>18</v>
      </c>
      <c r="T31" s="75">
        <f>AVERAGE(H27:H29)</f>
        <v>2047</v>
      </c>
      <c r="U31" s="75">
        <f>AVERAGE(I27:I29)</f>
        <v>0.65322222233333338</v>
      </c>
      <c r="V31" s="77">
        <f t="shared" ref="V31:V32" si="4">T31/U31</f>
        <v>3133.696206304865</v>
      </c>
      <c r="W31" s="75">
        <f>AVERAGE(H30:H32)</f>
        <v>11726.666666666666</v>
      </c>
      <c r="X31" s="75">
        <f>AVERAGE(I30:I32)</f>
        <v>0.64033333333333331</v>
      </c>
      <c r="Y31" s="77">
        <f>W31/X31</f>
        <v>18313.378448724623</v>
      </c>
      <c r="Z31" s="81">
        <f>Y31/Y81</f>
        <v>0.29440925018756736</v>
      </c>
      <c r="AA31" s="81">
        <f>V31/V81</f>
        <v>3.8442800180678485E-2</v>
      </c>
      <c r="AB31" s="79">
        <f>Z31/Z19</f>
        <v>4.1978198985327015</v>
      </c>
      <c r="AC31" s="79">
        <f>Z31/Z7</f>
        <v>2.3161021432971758</v>
      </c>
      <c r="AD31" s="79">
        <f>Z31/AA31</f>
        <v>7.6583716275574201</v>
      </c>
      <c r="AE31" t="s">
        <v>235</v>
      </c>
    </row>
    <row r="32" spans="2:31" x14ac:dyDescent="0.3">
      <c r="B32" s="1">
        <v>1070</v>
      </c>
      <c r="C32" s="1">
        <v>0.59699999999999998</v>
      </c>
      <c r="D32" s="1" t="s">
        <v>5</v>
      </c>
      <c r="E32" s="1" t="s">
        <v>7</v>
      </c>
      <c r="F32" s="1" t="s">
        <v>17</v>
      </c>
      <c r="G32" s="1"/>
      <c r="H32" s="1">
        <v>11997</v>
      </c>
      <c r="I32" s="1">
        <v>0.65300000000000002</v>
      </c>
      <c r="J32" s="1" t="s">
        <v>5</v>
      </c>
      <c r="K32" s="1" t="s">
        <v>7</v>
      </c>
      <c r="L32" s="1" t="s">
        <v>16</v>
      </c>
      <c r="M32" s="1"/>
      <c r="N32" s="1">
        <v>954.66666666666674</v>
      </c>
      <c r="O32" s="1">
        <v>0.57899999999999996</v>
      </c>
      <c r="P32" s="1" t="s">
        <v>5</v>
      </c>
      <c r="Q32" s="1" t="s">
        <v>7</v>
      </c>
      <c r="R32" s="1" t="s">
        <v>18</v>
      </c>
      <c r="T32" s="75">
        <f>AVERAGE(B27:B29)</f>
        <v>1224.2222222222224</v>
      </c>
      <c r="U32" s="75">
        <f>AVERAGE(C27:C29)</f>
        <v>0.60655555566666663</v>
      </c>
      <c r="V32" s="77">
        <f t="shared" si="4"/>
        <v>2018.3183729587258</v>
      </c>
      <c r="W32" s="75">
        <f>AVERAGE(B33:B35)</f>
        <v>9387.6666666666661</v>
      </c>
      <c r="X32" s="75">
        <f>AVERAGE(C33:C35)</f>
        <v>0.56866666666666665</v>
      </c>
      <c r="Y32" s="77">
        <f>W32/X32</f>
        <v>16508.206330597888</v>
      </c>
      <c r="Z32" s="82">
        <f>Y32/Y82</f>
        <v>0.20048954931708371</v>
      </c>
      <c r="AA32" s="82">
        <f>V32/V82</f>
        <v>2.2835337005046356E-2</v>
      </c>
      <c r="AB32" s="83">
        <f>Z32/Z20</f>
        <v>1.2309780533867662</v>
      </c>
      <c r="AC32" s="83">
        <f>Z32/Z8</f>
        <v>1.3983836928654823</v>
      </c>
      <c r="AD32" s="83">
        <f>Z32/AA32</f>
        <v>8.7797937588036365</v>
      </c>
      <c r="AE32" t="s">
        <v>234</v>
      </c>
    </row>
    <row r="33" spans="2:31" x14ac:dyDescent="0.3">
      <c r="B33" s="1">
        <v>9382.6666666666661</v>
      </c>
      <c r="C33" s="1">
        <v>0.57166666699999991</v>
      </c>
      <c r="D33" s="1" t="s">
        <v>4</v>
      </c>
      <c r="E33" s="1" t="s">
        <v>7</v>
      </c>
      <c r="F33" s="1" t="s">
        <v>17</v>
      </c>
      <c r="G33" s="1"/>
      <c r="H33" s="1">
        <v>3174.333333333333</v>
      </c>
      <c r="I33" s="1">
        <v>0.59966666699999993</v>
      </c>
      <c r="J33" s="1" t="s">
        <v>4</v>
      </c>
      <c r="K33" s="1" t="s">
        <v>7</v>
      </c>
      <c r="L33" s="1" t="s">
        <v>16</v>
      </c>
      <c r="M33" s="1"/>
      <c r="N33" s="1">
        <v>5082.333333333333</v>
      </c>
      <c r="O33" s="1">
        <v>0.556666667</v>
      </c>
      <c r="P33" s="1" t="s">
        <v>4</v>
      </c>
      <c r="Q33" s="1" t="s">
        <v>7</v>
      </c>
      <c r="R33" s="1" t="s">
        <v>18</v>
      </c>
      <c r="AA33"/>
    </row>
    <row r="34" spans="2:31" x14ac:dyDescent="0.3">
      <c r="B34" s="1">
        <v>9301</v>
      </c>
      <c r="C34" s="1">
        <v>0.56233333299999999</v>
      </c>
      <c r="D34" s="1" t="s">
        <v>4</v>
      </c>
      <c r="E34" s="1" t="s">
        <v>7</v>
      </c>
      <c r="F34" s="1" t="s">
        <v>17</v>
      </c>
      <c r="G34" s="1"/>
      <c r="H34" s="1">
        <v>3173</v>
      </c>
      <c r="I34" s="1">
        <v>0.60033333300000002</v>
      </c>
      <c r="J34" s="1" t="s">
        <v>4</v>
      </c>
      <c r="K34" s="1" t="s">
        <v>7</v>
      </c>
      <c r="L34" s="1" t="s">
        <v>16</v>
      </c>
      <c r="M34" s="1"/>
      <c r="N34" s="1">
        <v>4457</v>
      </c>
      <c r="O34" s="1">
        <v>0.50933333300000005</v>
      </c>
      <c r="P34" s="1" t="s">
        <v>4</v>
      </c>
      <c r="Q34" s="1" t="s">
        <v>7</v>
      </c>
      <c r="R34" s="1" t="s">
        <v>18</v>
      </c>
      <c r="AA34"/>
    </row>
    <row r="35" spans="2:31" x14ac:dyDescent="0.3">
      <c r="B35" s="1">
        <v>9479.3333333333339</v>
      </c>
      <c r="C35" s="1">
        <v>0.57199999999999995</v>
      </c>
      <c r="D35" s="1" t="s">
        <v>4</v>
      </c>
      <c r="E35" s="1" t="s">
        <v>7</v>
      </c>
      <c r="F35" s="1" t="s">
        <v>17</v>
      </c>
      <c r="G35" s="1"/>
      <c r="H35" s="1">
        <v>3012</v>
      </c>
      <c r="I35" s="1">
        <v>0.61299999999999999</v>
      </c>
      <c r="J35" s="1" t="s">
        <v>4</v>
      </c>
      <c r="K35" s="1" t="s">
        <v>7</v>
      </c>
      <c r="L35" s="1" t="s">
        <v>16</v>
      </c>
      <c r="M35" s="1"/>
      <c r="N35" s="1">
        <v>4571.666666666667</v>
      </c>
      <c r="O35" s="1">
        <v>0.55400000000000005</v>
      </c>
      <c r="P35" s="1" t="s">
        <v>4</v>
      </c>
      <c r="Q35" s="1" t="s">
        <v>7</v>
      </c>
      <c r="R35" s="1" t="s">
        <v>18</v>
      </c>
      <c r="AA35"/>
    </row>
    <row r="36" spans="2:31" x14ac:dyDescent="0.3">
      <c r="B36" s="1">
        <v>7747</v>
      </c>
      <c r="C36" s="1">
        <v>0.58199999999999996</v>
      </c>
      <c r="D36" s="1" t="s">
        <v>3</v>
      </c>
      <c r="E36" s="1" t="s">
        <v>7</v>
      </c>
      <c r="F36" s="1" t="s">
        <v>17</v>
      </c>
      <c r="G36" s="1"/>
      <c r="H36" s="1">
        <v>14835.66666666667</v>
      </c>
      <c r="I36" s="1">
        <v>0.61</v>
      </c>
      <c r="J36" s="1" t="s">
        <v>3</v>
      </c>
      <c r="K36" s="1" t="s">
        <v>7</v>
      </c>
      <c r="L36" s="1" t="s">
        <v>16</v>
      </c>
      <c r="M36" s="1"/>
      <c r="N36" s="1">
        <v>13949</v>
      </c>
      <c r="O36" s="1">
        <v>0.57599999999999996</v>
      </c>
      <c r="P36" s="1" t="s">
        <v>3</v>
      </c>
      <c r="Q36" s="1" t="s">
        <v>7</v>
      </c>
      <c r="R36" s="1" t="s">
        <v>18</v>
      </c>
      <c r="AA36"/>
    </row>
    <row r="37" spans="2:31" x14ac:dyDescent="0.3">
      <c r="B37" s="1">
        <v>7395</v>
      </c>
      <c r="C37" s="1">
        <v>0.56300000000000006</v>
      </c>
      <c r="D37" s="1" t="s">
        <v>3</v>
      </c>
      <c r="E37" s="1" t="s">
        <v>7</v>
      </c>
      <c r="F37" s="1" t="s">
        <v>17</v>
      </c>
      <c r="G37" s="1"/>
      <c r="H37" s="1">
        <v>14616</v>
      </c>
      <c r="I37" s="1">
        <v>0.60699999999999998</v>
      </c>
      <c r="J37" s="1" t="s">
        <v>3</v>
      </c>
      <c r="K37" s="1" t="s">
        <v>7</v>
      </c>
      <c r="L37" s="1" t="s">
        <v>16</v>
      </c>
      <c r="M37" s="1"/>
      <c r="N37" s="1">
        <v>12876</v>
      </c>
      <c r="O37" s="1">
        <v>0.53500000000000003</v>
      </c>
      <c r="P37" s="1" t="s">
        <v>3</v>
      </c>
      <c r="Q37" s="1" t="s">
        <v>7</v>
      </c>
      <c r="R37" s="1" t="s">
        <v>18</v>
      </c>
      <c r="AA37"/>
    </row>
    <row r="38" spans="2:31" x14ac:dyDescent="0.3">
      <c r="B38" s="1">
        <v>7573.333333333333</v>
      </c>
      <c r="C38" s="1">
        <v>0.57566666699999991</v>
      </c>
      <c r="D38" s="1" t="s">
        <v>3</v>
      </c>
      <c r="E38" s="1" t="s">
        <v>7</v>
      </c>
      <c r="F38" s="1" t="s">
        <v>17</v>
      </c>
      <c r="G38" s="1"/>
      <c r="H38" s="1">
        <v>15575.66666666667</v>
      </c>
      <c r="I38" s="1">
        <v>0.62566666699999995</v>
      </c>
      <c r="J38" s="1" t="s">
        <v>3</v>
      </c>
      <c r="K38" s="1" t="s">
        <v>7</v>
      </c>
      <c r="L38" s="1" t="s">
        <v>16</v>
      </c>
      <c r="M38" s="1"/>
      <c r="N38" s="1">
        <v>13516.66666666667</v>
      </c>
      <c r="O38" s="1">
        <v>0.5696666669999999</v>
      </c>
      <c r="P38" s="1" t="s">
        <v>3</v>
      </c>
      <c r="Q38" s="1" t="s">
        <v>7</v>
      </c>
      <c r="R38" s="1" t="s">
        <v>18</v>
      </c>
      <c r="AA38"/>
    </row>
    <row r="39" spans="2:31" x14ac:dyDescent="0.3">
      <c r="B39" s="1">
        <v>1366.666666666667</v>
      </c>
      <c r="C39" s="1">
        <v>0.62</v>
      </c>
      <c r="D39" s="1" t="s">
        <v>6</v>
      </c>
      <c r="E39" s="1" t="s">
        <v>2</v>
      </c>
      <c r="F39" s="1" t="s">
        <v>17</v>
      </c>
      <c r="G39" s="1"/>
      <c r="H39" s="1">
        <v>3203.333333333333</v>
      </c>
      <c r="I39" s="1">
        <v>0.63800000000000001</v>
      </c>
      <c r="J39" s="1" t="s">
        <v>6</v>
      </c>
      <c r="K39" s="1" t="s">
        <v>2</v>
      </c>
      <c r="L39" s="1" t="s">
        <v>16</v>
      </c>
      <c r="M39" s="1"/>
      <c r="N39" s="1">
        <v>1293.666666666667</v>
      </c>
      <c r="O39" s="1">
        <v>0.60499999999999998</v>
      </c>
      <c r="P39" s="1" t="s">
        <v>6</v>
      </c>
      <c r="Q39" s="1" t="s">
        <v>2</v>
      </c>
      <c r="R39" s="1" t="s">
        <v>18</v>
      </c>
      <c r="AA39"/>
    </row>
    <row r="40" spans="2:31" x14ac:dyDescent="0.3">
      <c r="B40" s="1">
        <v>1425</v>
      </c>
      <c r="C40" s="1">
        <v>0.64466666699999997</v>
      </c>
      <c r="D40" s="1" t="s">
        <v>6</v>
      </c>
      <c r="E40" s="1" t="s">
        <v>2</v>
      </c>
      <c r="F40" s="1" t="s">
        <v>17</v>
      </c>
      <c r="G40" s="1"/>
      <c r="H40" s="1">
        <v>3500.333333333333</v>
      </c>
      <c r="I40" s="1">
        <v>0.65166666699999998</v>
      </c>
      <c r="J40" s="1" t="s">
        <v>6</v>
      </c>
      <c r="K40" s="1" t="s">
        <v>2</v>
      </c>
      <c r="L40" s="1" t="s">
        <v>16</v>
      </c>
      <c r="M40" s="1"/>
      <c r="N40" s="1">
        <v>1363</v>
      </c>
      <c r="O40" s="1">
        <v>0.60966666699999994</v>
      </c>
      <c r="P40" s="1" t="s">
        <v>6</v>
      </c>
      <c r="Q40" s="1" t="s">
        <v>2</v>
      </c>
      <c r="R40" s="1" t="s">
        <v>18</v>
      </c>
      <c r="AA40"/>
    </row>
    <row r="41" spans="2:31" x14ac:dyDescent="0.3">
      <c r="B41" s="1">
        <v>1481.333333333333</v>
      </c>
      <c r="C41" s="1">
        <v>0.66133333300000008</v>
      </c>
      <c r="D41" s="1" t="s">
        <v>6</v>
      </c>
      <c r="E41" s="1" t="s">
        <v>2</v>
      </c>
      <c r="F41" s="1" t="s">
        <v>17</v>
      </c>
      <c r="G41" s="1"/>
      <c r="H41" s="1">
        <v>3209</v>
      </c>
      <c r="I41" s="1">
        <v>0.64833333300000007</v>
      </c>
      <c r="J41" s="1" t="s">
        <v>6</v>
      </c>
      <c r="K41" s="1" t="s">
        <v>2</v>
      </c>
      <c r="L41" s="1" t="s">
        <v>16</v>
      </c>
      <c r="M41" s="1"/>
      <c r="N41" s="1">
        <v>1317</v>
      </c>
      <c r="O41" s="1">
        <v>0.62233333300000004</v>
      </c>
      <c r="P41" s="1" t="s">
        <v>6</v>
      </c>
      <c r="Q41" s="1" t="s">
        <v>2</v>
      </c>
      <c r="R41" s="1" t="s">
        <v>18</v>
      </c>
      <c r="AA41"/>
      <c r="AE41" s="91" t="s">
        <v>239</v>
      </c>
    </row>
    <row r="42" spans="2:31" x14ac:dyDescent="0.3">
      <c r="B42" s="1">
        <v>1188.666666666667</v>
      </c>
      <c r="C42" s="1">
        <v>0.57799999999999996</v>
      </c>
      <c r="D42" s="1" t="s">
        <v>5</v>
      </c>
      <c r="E42" s="1" t="s">
        <v>2</v>
      </c>
      <c r="F42" s="1" t="s">
        <v>17</v>
      </c>
      <c r="G42" s="1"/>
      <c r="H42" s="1">
        <v>15656.66666666667</v>
      </c>
      <c r="I42" s="1">
        <v>0.60799999999999998</v>
      </c>
      <c r="J42" s="1" t="s">
        <v>5</v>
      </c>
      <c r="K42" s="1" t="s">
        <v>2</v>
      </c>
      <c r="L42" s="1" t="s">
        <v>16</v>
      </c>
      <c r="M42" s="1"/>
      <c r="N42" s="1">
        <v>1136.666666666667</v>
      </c>
      <c r="O42" s="1">
        <v>0.54400000000000004</v>
      </c>
      <c r="P42" s="1" t="s">
        <v>5</v>
      </c>
      <c r="Q42" s="1" t="s">
        <v>2</v>
      </c>
      <c r="R42" s="1" t="s">
        <v>18</v>
      </c>
      <c r="T42" s="75">
        <f>AVERAGE(N39:N41)</f>
        <v>1324.5555555555557</v>
      </c>
      <c r="U42" s="75">
        <f>AVERAGE(O39:O41)</f>
        <v>0.61233333333333329</v>
      </c>
      <c r="V42" s="77">
        <f>T42/U42</f>
        <v>2163.1282888767923</v>
      </c>
      <c r="W42" s="75">
        <f>AVERAGE(N48:N50)</f>
        <v>11655.777777777776</v>
      </c>
      <c r="X42" s="75">
        <f>AVERAGE(O48:O50)</f>
        <v>0.5617777776666667</v>
      </c>
      <c r="Y42" s="77">
        <f>W42/X42</f>
        <v>20748.022156002371</v>
      </c>
      <c r="Z42" s="80">
        <f>Y42/Y92</f>
        <v>0.38745694719942891</v>
      </c>
      <c r="AA42" s="80">
        <f>V42/V92</f>
        <v>2.3399156785313478E-2</v>
      </c>
      <c r="AB42" s="78">
        <f>Z42/Z18</f>
        <v>2.7423287411590791</v>
      </c>
      <c r="AC42" s="78">
        <f>Z42/Z6</f>
        <v>3.8800698075542148</v>
      </c>
      <c r="AD42" s="78">
        <f>Z42/AA42</f>
        <v>16.558585882146701</v>
      </c>
      <c r="AE42" t="s">
        <v>233</v>
      </c>
    </row>
    <row r="43" spans="2:31" x14ac:dyDescent="0.3">
      <c r="B43" s="1">
        <v>1217.666666666667</v>
      </c>
      <c r="C43" s="1">
        <v>0.57866666700000002</v>
      </c>
      <c r="D43" s="1" t="s">
        <v>5</v>
      </c>
      <c r="E43" s="1" t="s">
        <v>2</v>
      </c>
      <c r="F43" s="1" t="s">
        <v>17</v>
      </c>
      <c r="G43" s="1"/>
      <c r="H43" s="1">
        <v>16640</v>
      </c>
      <c r="I43" s="1">
        <v>0.60566666699999994</v>
      </c>
      <c r="J43" s="1" t="s">
        <v>5</v>
      </c>
      <c r="K43" s="1" t="s">
        <v>2</v>
      </c>
      <c r="L43" s="1" t="s">
        <v>16</v>
      </c>
      <c r="M43" s="1"/>
      <c r="N43" s="1">
        <v>1191</v>
      </c>
      <c r="O43" s="1">
        <v>0.53666666699999999</v>
      </c>
      <c r="P43" s="1" t="s">
        <v>5</v>
      </c>
      <c r="Q43" s="1" t="s">
        <v>2</v>
      </c>
      <c r="R43" s="1" t="s">
        <v>18</v>
      </c>
      <c r="T43" s="75">
        <f>AVERAGE(H39:H41)</f>
        <v>3304.2222222222222</v>
      </c>
      <c r="U43" s="75">
        <f>AVERAGE(I39:I41)</f>
        <v>0.64600000000000002</v>
      </c>
      <c r="V43" s="77">
        <f t="shared" ref="V43:V44" si="5">T43/U43</f>
        <v>5114.8950808393529</v>
      </c>
      <c r="W43" s="75">
        <f>AVERAGE(H42:H44)</f>
        <v>16026.666666666657</v>
      </c>
      <c r="X43" s="75">
        <f>AVERAGE(I42:I44)</f>
        <v>0.60799999999999998</v>
      </c>
      <c r="Y43" s="77">
        <f>W43/X43</f>
        <v>26359.649122807001</v>
      </c>
      <c r="Z43" s="81">
        <f>Y43/Y93</f>
        <v>0.41097131708223217</v>
      </c>
      <c r="AA43" s="81">
        <f>V43/V93</f>
        <v>5.8645715115608711E-2</v>
      </c>
      <c r="AB43" s="79">
        <f>Z43/Z19</f>
        <v>5.8598144299979591</v>
      </c>
      <c r="AC43" s="79">
        <f>Z43/Z7</f>
        <v>3.2330898153553229</v>
      </c>
      <c r="AD43" s="79">
        <f>Z43/AA43</f>
        <v>7.0076955540925967</v>
      </c>
      <c r="AE43" t="s">
        <v>235</v>
      </c>
    </row>
    <row r="44" spans="2:31" x14ac:dyDescent="0.3">
      <c r="B44" s="1">
        <v>1270.333333333333</v>
      </c>
      <c r="C44" s="1">
        <v>0.60033333300000002</v>
      </c>
      <c r="D44" s="1" t="s">
        <v>5</v>
      </c>
      <c r="E44" s="1" t="s">
        <v>2</v>
      </c>
      <c r="F44" s="1" t="s">
        <v>17</v>
      </c>
      <c r="G44" s="1"/>
      <c r="H44" s="1">
        <v>15783.333333333299</v>
      </c>
      <c r="I44" s="1">
        <v>0.61033333300000003</v>
      </c>
      <c r="J44" s="1" t="s">
        <v>5</v>
      </c>
      <c r="K44" s="1" t="s">
        <v>2</v>
      </c>
      <c r="L44" s="1" t="s">
        <v>16</v>
      </c>
      <c r="M44" s="1"/>
      <c r="N44" s="1">
        <v>1127.666666666667</v>
      </c>
      <c r="O44" s="1">
        <v>0.55233333300000009</v>
      </c>
      <c r="P44" s="1" t="s">
        <v>5</v>
      </c>
      <c r="Q44" s="1" t="s">
        <v>2</v>
      </c>
      <c r="R44" s="1" t="s">
        <v>18</v>
      </c>
      <c r="T44" s="75">
        <f>AVERAGE(B39:B41)</f>
        <v>1424.3333333333333</v>
      </c>
      <c r="U44" s="75">
        <f>AVERAGE(C39:C41)</f>
        <v>0.64200000000000002</v>
      </c>
      <c r="V44" s="77">
        <f t="shared" si="5"/>
        <v>2218.5877466251295</v>
      </c>
      <c r="W44" s="75">
        <f>AVERAGE(B45:B47)</f>
        <v>10984.888888888885</v>
      </c>
      <c r="X44" s="75">
        <f>AVERAGE(C45:C47)</f>
        <v>0.62433333366666666</v>
      </c>
      <c r="Y44" s="77">
        <f>W44/X44</f>
        <v>17594.589775265384</v>
      </c>
      <c r="Z44" s="82">
        <f>Y44/Y94</f>
        <v>0.20817895069185646</v>
      </c>
      <c r="AA44" s="82">
        <f>V44/V94</f>
        <v>2.3804764356973027E-2</v>
      </c>
      <c r="AB44" s="83">
        <f>Z44/Z20</f>
        <v>1.2781899124002112</v>
      </c>
      <c r="AC44" s="83">
        <f>Z44/Z8</f>
        <v>1.4520160818204479</v>
      </c>
      <c r="AD44" s="83">
        <f>Z44/AA44</f>
        <v>8.7452640811743851</v>
      </c>
      <c r="AE44" t="s">
        <v>234</v>
      </c>
    </row>
    <row r="45" spans="2:31" x14ac:dyDescent="0.3">
      <c r="B45" s="1">
        <v>10634</v>
      </c>
      <c r="C45" s="1">
        <v>0.61866666700000006</v>
      </c>
      <c r="D45" s="1" t="s">
        <v>4</v>
      </c>
      <c r="E45" s="1" t="s">
        <v>2</v>
      </c>
      <c r="F45" s="1" t="s">
        <v>17</v>
      </c>
      <c r="G45" s="1"/>
      <c r="H45" s="1">
        <v>5057</v>
      </c>
      <c r="I45" s="1">
        <v>0.61966666699999995</v>
      </c>
      <c r="J45" s="1" t="s">
        <v>4</v>
      </c>
      <c r="K45" s="1" t="s">
        <v>2</v>
      </c>
      <c r="L45" s="1" t="s">
        <v>16</v>
      </c>
      <c r="M45" s="1"/>
      <c r="N45" s="1">
        <v>4957.666666666667</v>
      </c>
      <c r="O45" s="1">
        <v>0.58666666700000003</v>
      </c>
      <c r="P45" s="1" t="s">
        <v>4</v>
      </c>
      <c r="Q45" s="1" t="s">
        <v>2</v>
      </c>
      <c r="R45" s="1" t="s">
        <v>18</v>
      </c>
    </row>
    <row r="46" spans="2:31" x14ac:dyDescent="0.3">
      <c r="B46" s="1">
        <v>10630.33333333333</v>
      </c>
      <c r="C46" s="1">
        <v>0.62266666700000006</v>
      </c>
      <c r="D46" s="1" t="s">
        <v>4</v>
      </c>
      <c r="E46" s="1" t="s">
        <v>2</v>
      </c>
      <c r="F46" s="1" t="s">
        <v>17</v>
      </c>
      <c r="G46" s="1"/>
      <c r="H46" s="1">
        <v>5746</v>
      </c>
      <c r="I46" s="1">
        <v>0.62266666700000006</v>
      </c>
      <c r="J46" s="1" t="s">
        <v>4</v>
      </c>
      <c r="K46" s="1" t="s">
        <v>2</v>
      </c>
      <c r="L46" s="1" t="s">
        <v>16</v>
      </c>
      <c r="M46" s="1"/>
      <c r="N46" s="1">
        <v>4879.666666666667</v>
      </c>
      <c r="O46" s="1">
        <v>0.57366666699999991</v>
      </c>
      <c r="P46" s="1" t="s">
        <v>4</v>
      </c>
      <c r="Q46" s="1" t="s">
        <v>2</v>
      </c>
      <c r="R46" s="1" t="s">
        <v>18</v>
      </c>
    </row>
    <row r="47" spans="2:31" x14ac:dyDescent="0.3">
      <c r="B47" s="1">
        <v>11690.33333333333</v>
      </c>
      <c r="C47" s="1">
        <v>0.63166666699999996</v>
      </c>
      <c r="D47" s="1" t="s">
        <v>4</v>
      </c>
      <c r="E47" s="1" t="s">
        <v>2</v>
      </c>
      <c r="F47" s="1" t="s">
        <v>17</v>
      </c>
      <c r="G47" s="1"/>
      <c r="H47" s="1">
        <v>5137.333333333333</v>
      </c>
      <c r="I47" s="1">
        <v>0.62166666699999995</v>
      </c>
      <c r="J47" s="1" t="s">
        <v>4</v>
      </c>
      <c r="K47" s="1" t="s">
        <v>2</v>
      </c>
      <c r="L47" s="1" t="s">
        <v>16</v>
      </c>
      <c r="M47" s="1"/>
      <c r="N47" s="1">
        <v>4599.666666666667</v>
      </c>
      <c r="O47" s="1">
        <v>0.58766666699999992</v>
      </c>
      <c r="P47" s="1" t="s">
        <v>4</v>
      </c>
      <c r="Q47" s="1" t="s">
        <v>2</v>
      </c>
      <c r="R47" s="1" t="s">
        <v>18</v>
      </c>
    </row>
    <row r="48" spans="2:31" x14ac:dyDescent="0.3">
      <c r="B48" s="1">
        <v>7686.666666666667</v>
      </c>
      <c r="C48" s="1">
        <v>0.57599999999999996</v>
      </c>
      <c r="D48" s="1" t="s">
        <v>3</v>
      </c>
      <c r="E48" s="1" t="s">
        <v>2</v>
      </c>
      <c r="F48" s="1" t="s">
        <v>17</v>
      </c>
      <c r="G48" s="1"/>
      <c r="H48" s="1">
        <v>17072.333333333328</v>
      </c>
      <c r="I48" s="1">
        <v>0.59199999999999997</v>
      </c>
      <c r="J48" s="1" t="s">
        <v>3</v>
      </c>
      <c r="K48" s="1" t="s">
        <v>2</v>
      </c>
      <c r="L48" s="1" t="s">
        <v>16</v>
      </c>
      <c r="M48" s="1"/>
      <c r="N48" s="1">
        <v>11617.33333333333</v>
      </c>
      <c r="O48" s="1">
        <v>0.55799999999999994</v>
      </c>
      <c r="P48" s="1" t="s">
        <v>3</v>
      </c>
      <c r="Q48" s="1" t="s">
        <v>2</v>
      </c>
      <c r="R48" s="1" t="s">
        <v>18</v>
      </c>
    </row>
    <row r="49" spans="2:28" x14ac:dyDescent="0.3">
      <c r="B49" s="1">
        <v>7805.666666666667</v>
      </c>
      <c r="C49" s="1">
        <v>0.58033333300000001</v>
      </c>
      <c r="D49" s="1" t="s">
        <v>3</v>
      </c>
      <c r="E49" s="1" t="s">
        <v>2</v>
      </c>
      <c r="F49" s="1" t="s">
        <v>17</v>
      </c>
      <c r="G49" s="1"/>
      <c r="H49" s="1">
        <v>17828.666666666672</v>
      </c>
      <c r="I49" s="1">
        <v>0.59033333300000002</v>
      </c>
      <c r="J49" s="1" t="s">
        <v>3</v>
      </c>
      <c r="K49" s="1" t="s">
        <v>2</v>
      </c>
      <c r="L49" s="1" t="s">
        <v>16</v>
      </c>
      <c r="M49" s="1"/>
      <c r="N49" s="1">
        <v>11881.33333333333</v>
      </c>
      <c r="O49" s="1">
        <v>0.55333333300000009</v>
      </c>
      <c r="P49" s="1" t="s">
        <v>3</v>
      </c>
      <c r="Q49" s="1" t="s">
        <v>2</v>
      </c>
      <c r="R49" s="1" t="s">
        <v>18</v>
      </c>
    </row>
    <row r="50" spans="2:28" x14ac:dyDescent="0.3">
      <c r="B50" s="1">
        <v>8134.333333333333</v>
      </c>
      <c r="C50" s="1">
        <v>0.60699999999999998</v>
      </c>
      <c r="D50" s="1" t="s">
        <v>3</v>
      </c>
      <c r="E50" s="1" t="s">
        <v>2</v>
      </c>
      <c r="F50" s="1" t="s">
        <v>17</v>
      </c>
      <c r="G50" s="1"/>
      <c r="H50" s="1">
        <v>16750.666666666672</v>
      </c>
      <c r="I50" s="1">
        <v>0.59499999999999997</v>
      </c>
      <c r="J50" s="1" t="s">
        <v>3</v>
      </c>
      <c r="K50" s="1" t="s">
        <v>2</v>
      </c>
      <c r="L50" s="1" t="s">
        <v>16</v>
      </c>
      <c r="M50" s="1"/>
      <c r="N50" s="1">
        <v>11468.66666666667</v>
      </c>
      <c r="O50" s="1">
        <v>0.57399999999999995</v>
      </c>
      <c r="P50" s="1" t="s">
        <v>3</v>
      </c>
      <c r="Q50" s="1" t="s">
        <v>2</v>
      </c>
      <c r="R50" s="1" t="s">
        <v>18</v>
      </c>
    </row>
    <row r="51" spans="2:28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2:28" x14ac:dyDescent="0.3">
      <c r="B52" s="4" t="s">
        <v>15</v>
      </c>
      <c r="C52" s="4" t="s">
        <v>14</v>
      </c>
      <c r="D52" s="4" t="s">
        <v>13</v>
      </c>
      <c r="E52" s="4" t="s">
        <v>12</v>
      </c>
      <c r="F52" s="4" t="s">
        <v>0</v>
      </c>
      <c r="G52" s="5"/>
      <c r="H52" s="4" t="s">
        <v>15</v>
      </c>
      <c r="I52" s="4" t="s">
        <v>14</v>
      </c>
      <c r="J52" s="4" t="s">
        <v>13</v>
      </c>
      <c r="K52" s="4" t="s">
        <v>12</v>
      </c>
      <c r="L52" s="4" t="s">
        <v>0</v>
      </c>
      <c r="M52" s="3"/>
      <c r="N52" s="4" t="s">
        <v>15</v>
      </c>
      <c r="O52" s="4" t="s">
        <v>14</v>
      </c>
      <c r="P52" s="4" t="s">
        <v>13</v>
      </c>
      <c r="Q52" s="4" t="s">
        <v>12</v>
      </c>
      <c r="R52" s="4" t="s">
        <v>0</v>
      </c>
    </row>
    <row r="53" spans="2:28" x14ac:dyDescent="0.3">
      <c r="B53" s="1">
        <v>56274.666666666657</v>
      </c>
      <c r="C53" s="1">
        <v>0.76133333300000006</v>
      </c>
      <c r="D53" s="1" t="s">
        <v>6</v>
      </c>
      <c r="E53" s="1" t="s">
        <v>11</v>
      </c>
      <c r="F53" s="1" t="s">
        <v>1</v>
      </c>
      <c r="G53" s="1"/>
      <c r="H53" s="1">
        <v>55449</v>
      </c>
      <c r="I53" s="1">
        <v>0.822333333</v>
      </c>
      <c r="J53" s="1" t="s">
        <v>6</v>
      </c>
      <c r="K53" s="1" t="s">
        <v>11</v>
      </c>
      <c r="L53" s="1" t="s">
        <v>1</v>
      </c>
      <c r="M53" s="1"/>
      <c r="N53" s="1">
        <v>42541.333333333343</v>
      </c>
      <c r="O53" s="1">
        <v>0.65933333299999997</v>
      </c>
      <c r="P53" s="1" t="s">
        <v>6</v>
      </c>
      <c r="Q53" s="1" t="s">
        <v>11</v>
      </c>
      <c r="R53" s="1" t="s">
        <v>1</v>
      </c>
    </row>
    <row r="54" spans="2:28" x14ac:dyDescent="0.3">
      <c r="B54" s="1">
        <v>59691.666666666657</v>
      </c>
      <c r="C54" s="1">
        <v>0.78900000000000003</v>
      </c>
      <c r="D54" s="1" t="s">
        <v>6</v>
      </c>
      <c r="E54" s="1" t="s">
        <v>11</v>
      </c>
      <c r="F54" s="1" t="s">
        <v>1</v>
      </c>
      <c r="G54" s="1"/>
      <c r="H54" s="1">
        <v>55263</v>
      </c>
      <c r="I54" s="1">
        <v>0.76700000000000002</v>
      </c>
      <c r="J54" s="1" t="s">
        <v>6</v>
      </c>
      <c r="K54" s="1" t="s">
        <v>11</v>
      </c>
      <c r="L54" s="1" t="s">
        <v>1</v>
      </c>
      <c r="M54" s="1"/>
      <c r="N54" s="1">
        <v>42493</v>
      </c>
      <c r="O54" s="1">
        <v>0.65600000000000003</v>
      </c>
      <c r="P54" s="1" t="s">
        <v>6</v>
      </c>
      <c r="Q54" s="1" t="s">
        <v>11</v>
      </c>
      <c r="R54" s="1" t="s">
        <v>1</v>
      </c>
    </row>
    <row r="55" spans="2:28" x14ac:dyDescent="0.3">
      <c r="B55" s="1">
        <v>60312.333333333343</v>
      </c>
      <c r="C55" s="1">
        <v>0.80400000000000005</v>
      </c>
      <c r="D55" s="1" t="s">
        <v>6</v>
      </c>
      <c r="E55" s="1" t="s">
        <v>11</v>
      </c>
      <c r="F55" s="1" t="s">
        <v>1</v>
      </c>
      <c r="G55" s="1"/>
      <c r="H55" s="1">
        <v>47989.333333333343</v>
      </c>
      <c r="I55" s="1">
        <v>0.72099999999999997</v>
      </c>
      <c r="J55" s="1" t="s">
        <v>6</v>
      </c>
      <c r="K55" s="1" t="s">
        <v>11</v>
      </c>
      <c r="L55" s="1" t="s">
        <v>1</v>
      </c>
      <c r="M55" s="1"/>
      <c r="N55" s="1">
        <v>43730.333333333343</v>
      </c>
      <c r="O55" s="1">
        <v>0.67500000000000004</v>
      </c>
      <c r="P55" s="1" t="s">
        <v>6</v>
      </c>
      <c r="Q55" s="1" t="s">
        <v>11</v>
      </c>
      <c r="R55" s="1" t="s">
        <v>1</v>
      </c>
    </row>
    <row r="56" spans="2:28" x14ac:dyDescent="0.3">
      <c r="B56" s="1">
        <v>40439.666666666657</v>
      </c>
      <c r="C56" s="1">
        <v>0.66666666699999999</v>
      </c>
      <c r="D56" s="1" t="s">
        <v>5</v>
      </c>
      <c r="E56" s="1" t="s">
        <v>11</v>
      </c>
      <c r="F56" s="1" t="s">
        <v>1</v>
      </c>
      <c r="G56" s="1"/>
      <c r="H56" s="1">
        <v>42456.666666666657</v>
      </c>
      <c r="I56" s="1">
        <v>0.73866666699999994</v>
      </c>
      <c r="J56" s="1" t="s">
        <v>5</v>
      </c>
      <c r="K56" s="1" t="s">
        <v>11</v>
      </c>
      <c r="L56" s="1" t="s">
        <v>1</v>
      </c>
      <c r="M56" s="1"/>
      <c r="N56" s="1">
        <v>33185.333333333343</v>
      </c>
      <c r="O56" s="1">
        <v>0.62966666699999996</v>
      </c>
      <c r="P56" s="1" t="s">
        <v>5</v>
      </c>
      <c r="Q56" s="1" t="s">
        <v>11</v>
      </c>
      <c r="R56" s="1" t="s">
        <v>1</v>
      </c>
      <c r="T56" s="75">
        <f>AVERAGE(N53:N55)</f>
        <v>42921.555555555562</v>
      </c>
      <c r="U56" s="75">
        <f>AVERAGE(O53:O55)</f>
        <v>0.66344444433333327</v>
      </c>
      <c r="V56" s="77">
        <f>T56/U56</f>
        <v>64695.025969635761</v>
      </c>
      <c r="W56" s="75">
        <f>AVERAGE(N62:N64)</f>
        <v>27330.000000000004</v>
      </c>
      <c r="X56" s="75">
        <f>AVERAGE(O62:O64)</f>
        <v>0.60355555566666663</v>
      </c>
      <c r="Y56" s="77">
        <f>W56/X56</f>
        <v>45281.664203740496</v>
      </c>
      <c r="AB56" s="76"/>
    </row>
    <row r="57" spans="2:28" x14ac:dyDescent="0.3">
      <c r="B57" s="1">
        <v>42082.333333333343</v>
      </c>
      <c r="C57" s="1">
        <v>0.67100000000000004</v>
      </c>
      <c r="D57" s="1" t="s">
        <v>5</v>
      </c>
      <c r="E57" s="1" t="s">
        <v>11</v>
      </c>
      <c r="F57" s="1" t="s">
        <v>1</v>
      </c>
      <c r="G57" s="1"/>
      <c r="H57" s="1">
        <v>42177.666666666657</v>
      </c>
      <c r="I57" s="1">
        <v>0.70599999999999996</v>
      </c>
      <c r="J57" s="1" t="s">
        <v>5</v>
      </c>
      <c r="K57" s="1" t="s">
        <v>11</v>
      </c>
      <c r="L57" s="1" t="s">
        <v>1</v>
      </c>
      <c r="M57" s="1"/>
      <c r="N57" s="1">
        <v>33985.666666666657</v>
      </c>
      <c r="O57" s="1">
        <v>0.629</v>
      </c>
      <c r="P57" s="1" t="s">
        <v>5</v>
      </c>
      <c r="Q57" s="1" t="s">
        <v>11</v>
      </c>
      <c r="R57" s="1" t="s">
        <v>1</v>
      </c>
      <c r="T57" s="75">
        <f>AVERAGE(H53:H55)</f>
        <v>52900.444444444445</v>
      </c>
      <c r="U57" s="75">
        <f>AVERAGE(I53:I55)</f>
        <v>0.77011111099999996</v>
      </c>
      <c r="V57" s="77">
        <f t="shared" ref="V57:V58" si="6">T57/U57</f>
        <v>68691.963651520986</v>
      </c>
      <c r="W57" s="75">
        <f>AVERAGE(H56:H58)</f>
        <v>40581.666666666657</v>
      </c>
      <c r="X57" s="75">
        <f>AVERAGE(I56:I58)</f>
        <v>0.70955555566666673</v>
      </c>
      <c r="Y57" s="77">
        <f>W57/X57</f>
        <v>57193.078600502158</v>
      </c>
    </row>
    <row r="58" spans="2:28" x14ac:dyDescent="0.3">
      <c r="B58" s="1">
        <v>41048</v>
      </c>
      <c r="C58" s="1">
        <v>0.68100000000000005</v>
      </c>
      <c r="D58" s="1" t="s">
        <v>5</v>
      </c>
      <c r="E58" s="1" t="s">
        <v>11</v>
      </c>
      <c r="F58" s="1" t="s">
        <v>1</v>
      </c>
      <c r="G58" s="1"/>
      <c r="H58" s="1">
        <v>37110.666666666657</v>
      </c>
      <c r="I58" s="1">
        <v>0.68400000000000005</v>
      </c>
      <c r="J58" s="1" t="s">
        <v>5</v>
      </c>
      <c r="K58" s="1" t="s">
        <v>11</v>
      </c>
      <c r="L58" s="1" t="s">
        <v>1</v>
      </c>
      <c r="M58" s="1"/>
      <c r="N58" s="1">
        <v>33334.333333333343</v>
      </c>
      <c r="O58" s="1">
        <v>0.61299999999999999</v>
      </c>
      <c r="P58" s="1" t="s">
        <v>5</v>
      </c>
      <c r="Q58" s="1" t="s">
        <v>11</v>
      </c>
      <c r="R58" s="1" t="s">
        <v>1</v>
      </c>
      <c r="T58" s="75">
        <f>AVERAGE(B53:B55)</f>
        <v>58759.555555555555</v>
      </c>
      <c r="U58" s="75">
        <f>AVERAGE(C53:C55)</f>
        <v>0.78477777766666679</v>
      </c>
      <c r="V58" s="77">
        <f t="shared" si="6"/>
        <v>74874.132815358069</v>
      </c>
      <c r="W58" s="75">
        <f>AVERAGE(B59:B61)</f>
        <v>50332.666666666679</v>
      </c>
      <c r="X58" s="75">
        <f>AVERAGE(C59:C61)</f>
        <v>0.68666666666666665</v>
      </c>
      <c r="Y58" s="77">
        <f>W58/X58</f>
        <v>73300.000000000015</v>
      </c>
    </row>
    <row r="59" spans="2:28" x14ac:dyDescent="0.3">
      <c r="B59" s="1">
        <v>49180.333333333343</v>
      </c>
      <c r="C59" s="1">
        <v>0.679666667</v>
      </c>
      <c r="D59" s="1" t="s">
        <v>4</v>
      </c>
      <c r="E59" s="1" t="s">
        <v>11</v>
      </c>
      <c r="F59" s="1" t="s">
        <v>1</v>
      </c>
      <c r="G59" s="1"/>
      <c r="H59" s="1">
        <v>50697.666666666657</v>
      </c>
      <c r="I59" s="1">
        <v>0.71466666699999992</v>
      </c>
      <c r="J59" s="1" t="s">
        <v>4</v>
      </c>
      <c r="K59" s="1" t="s">
        <v>11</v>
      </c>
      <c r="L59" s="1" t="s">
        <v>1</v>
      </c>
      <c r="M59" s="1"/>
      <c r="N59" s="1">
        <v>40775.666666666657</v>
      </c>
      <c r="O59" s="1">
        <v>0.65666666699999998</v>
      </c>
      <c r="P59" s="1" t="s">
        <v>4</v>
      </c>
      <c r="Q59" s="1" t="s">
        <v>11</v>
      </c>
      <c r="R59" s="1" t="s">
        <v>1</v>
      </c>
    </row>
    <row r="60" spans="2:28" x14ac:dyDescent="0.3">
      <c r="B60" s="1">
        <v>51420.333333333343</v>
      </c>
      <c r="C60" s="1">
        <v>0.67900000000000005</v>
      </c>
      <c r="D60" s="1" t="s">
        <v>4</v>
      </c>
      <c r="E60" s="1" t="s">
        <v>11</v>
      </c>
      <c r="F60" s="1" t="s">
        <v>1</v>
      </c>
      <c r="G60" s="1"/>
      <c r="H60" s="1">
        <v>56183.333333333343</v>
      </c>
      <c r="I60" s="1">
        <v>0.71099999999999997</v>
      </c>
      <c r="J60" s="1" t="s">
        <v>4</v>
      </c>
      <c r="K60" s="1" t="s">
        <v>11</v>
      </c>
      <c r="L60" s="1" t="s">
        <v>1</v>
      </c>
      <c r="M60" s="1"/>
      <c r="N60" s="1">
        <v>40644.333333333343</v>
      </c>
      <c r="O60" s="1">
        <v>0.64900000000000002</v>
      </c>
      <c r="P60" s="1" t="s">
        <v>4</v>
      </c>
      <c r="Q60" s="1" t="s">
        <v>11</v>
      </c>
      <c r="R60" s="1" t="s">
        <v>1</v>
      </c>
    </row>
    <row r="61" spans="2:28" x14ac:dyDescent="0.3">
      <c r="B61" s="1">
        <v>50397.333333333343</v>
      </c>
      <c r="C61" s="1">
        <v>0.701333333</v>
      </c>
      <c r="D61" s="1" t="s">
        <v>4</v>
      </c>
      <c r="E61" s="1" t="s">
        <v>11</v>
      </c>
      <c r="F61" s="1" t="s">
        <v>1</v>
      </c>
      <c r="G61" s="1"/>
      <c r="H61" s="1">
        <v>46705</v>
      </c>
      <c r="I61" s="1">
        <v>0.67533333299999998</v>
      </c>
      <c r="J61" s="1" t="s">
        <v>4</v>
      </c>
      <c r="K61" s="1" t="s">
        <v>11</v>
      </c>
      <c r="L61" s="1" t="s">
        <v>1</v>
      </c>
      <c r="M61" s="1"/>
      <c r="N61" s="1">
        <v>40373.666666666657</v>
      </c>
      <c r="O61" s="1">
        <v>0.63733333299999995</v>
      </c>
      <c r="P61" s="1" t="s">
        <v>4</v>
      </c>
      <c r="Q61" s="1" t="s">
        <v>11</v>
      </c>
      <c r="R61" s="1" t="s">
        <v>1</v>
      </c>
    </row>
    <row r="62" spans="2:28" x14ac:dyDescent="0.3">
      <c r="B62" s="1">
        <v>32054.333333333328</v>
      </c>
      <c r="C62" s="1">
        <v>0.64366666699999997</v>
      </c>
      <c r="D62" s="1" t="s">
        <v>3</v>
      </c>
      <c r="E62" s="1" t="s">
        <v>11</v>
      </c>
      <c r="F62" s="1" t="s">
        <v>1</v>
      </c>
      <c r="G62" s="1"/>
      <c r="H62" s="1">
        <v>35375</v>
      </c>
      <c r="I62" s="1">
        <v>0.68766666700000001</v>
      </c>
      <c r="J62" s="1" t="s">
        <v>3</v>
      </c>
      <c r="K62" s="1" t="s">
        <v>11</v>
      </c>
      <c r="L62" s="1" t="s">
        <v>1</v>
      </c>
      <c r="M62" s="1"/>
      <c r="N62" s="1">
        <v>27673.666666666672</v>
      </c>
      <c r="O62" s="1">
        <v>0.61066666699999994</v>
      </c>
      <c r="P62" s="1" t="s">
        <v>3</v>
      </c>
      <c r="Q62" s="1" t="s">
        <v>11</v>
      </c>
      <c r="R62" s="1" t="s">
        <v>1</v>
      </c>
    </row>
    <row r="63" spans="2:28" x14ac:dyDescent="0.3">
      <c r="B63" s="1">
        <v>34398.333333333343</v>
      </c>
      <c r="C63" s="1">
        <v>0.64333333299999995</v>
      </c>
      <c r="D63" s="1" t="s">
        <v>3</v>
      </c>
      <c r="E63" s="1" t="s">
        <v>11</v>
      </c>
      <c r="F63" s="1" t="s">
        <v>1</v>
      </c>
      <c r="G63" s="1"/>
      <c r="H63" s="1">
        <v>37083</v>
      </c>
      <c r="I63" s="1">
        <v>0.67333333299999998</v>
      </c>
      <c r="J63" s="1" t="s">
        <v>3</v>
      </c>
      <c r="K63" s="1" t="s">
        <v>11</v>
      </c>
      <c r="L63" s="1" t="s">
        <v>1</v>
      </c>
      <c r="M63" s="1"/>
      <c r="N63" s="1">
        <v>26978.666666666672</v>
      </c>
      <c r="O63" s="1">
        <v>0.59233333300000002</v>
      </c>
      <c r="P63" s="1" t="s">
        <v>3</v>
      </c>
      <c r="Q63" s="1" t="s">
        <v>11</v>
      </c>
      <c r="R63" s="1" t="s">
        <v>1</v>
      </c>
    </row>
    <row r="64" spans="2:28" x14ac:dyDescent="0.3">
      <c r="B64" s="1">
        <v>34462.666666666657</v>
      </c>
      <c r="C64" s="1">
        <v>0.66366666699999999</v>
      </c>
      <c r="D64" s="1" t="s">
        <v>3</v>
      </c>
      <c r="E64" s="1" t="s">
        <v>11</v>
      </c>
      <c r="F64" s="1" t="s">
        <v>1</v>
      </c>
      <c r="G64" s="1"/>
      <c r="H64" s="1">
        <v>30036</v>
      </c>
      <c r="I64" s="1">
        <v>0.63966666699999997</v>
      </c>
      <c r="J64" s="1" t="s">
        <v>3</v>
      </c>
      <c r="K64" s="1" t="s">
        <v>11</v>
      </c>
      <c r="L64" s="1" t="s">
        <v>1</v>
      </c>
      <c r="M64" s="1"/>
      <c r="N64" s="1">
        <v>27337.666666666672</v>
      </c>
      <c r="O64" s="1">
        <v>0.60766666699999994</v>
      </c>
      <c r="P64" s="1" t="s">
        <v>3</v>
      </c>
      <c r="Q64" s="1" t="s">
        <v>11</v>
      </c>
      <c r="R64" s="1" t="s">
        <v>1</v>
      </c>
    </row>
    <row r="65" spans="2:25" x14ac:dyDescent="0.3">
      <c r="B65" s="1">
        <v>50732.333333333343</v>
      </c>
      <c r="C65" s="1">
        <v>0.68500000000000005</v>
      </c>
      <c r="D65" s="1" t="s">
        <v>6</v>
      </c>
      <c r="E65" s="1" t="s">
        <v>9</v>
      </c>
      <c r="F65" s="1" t="s">
        <v>1</v>
      </c>
      <c r="G65" s="1"/>
      <c r="H65" s="1">
        <v>48567.666666666657</v>
      </c>
      <c r="I65" s="1">
        <v>0.59099999999999997</v>
      </c>
      <c r="J65" s="1" t="s">
        <v>6</v>
      </c>
      <c r="K65" s="1" t="s">
        <v>9</v>
      </c>
      <c r="L65" s="1" t="s">
        <v>1</v>
      </c>
      <c r="M65" s="1"/>
      <c r="N65" s="1">
        <v>59449</v>
      </c>
      <c r="O65" s="1">
        <v>0.65100000000000002</v>
      </c>
      <c r="P65" s="1" t="s">
        <v>6</v>
      </c>
      <c r="Q65" s="1" t="s">
        <v>9</v>
      </c>
      <c r="R65" s="1" t="s">
        <v>1</v>
      </c>
    </row>
    <row r="66" spans="2:25" x14ac:dyDescent="0.3">
      <c r="B66" s="1">
        <v>52508.333333333343</v>
      </c>
      <c r="C66" s="1">
        <v>0.59466666700000004</v>
      </c>
      <c r="D66" s="1" t="s">
        <v>6</v>
      </c>
      <c r="E66" s="1" t="s">
        <v>9</v>
      </c>
      <c r="F66" s="1" t="s">
        <v>1</v>
      </c>
      <c r="G66" s="1"/>
      <c r="H66" s="1">
        <v>49913.333333333343</v>
      </c>
      <c r="I66" s="1">
        <v>0.64666666700000008</v>
      </c>
      <c r="J66" s="1" t="s">
        <v>6</v>
      </c>
      <c r="K66" s="1" t="s">
        <v>9</v>
      </c>
      <c r="L66" s="1" t="s">
        <v>1</v>
      </c>
      <c r="M66" s="1"/>
      <c r="N66" s="1">
        <v>56338.333333333343</v>
      </c>
      <c r="O66" s="1">
        <v>0.62666666700000007</v>
      </c>
      <c r="P66" s="1" t="s">
        <v>6</v>
      </c>
      <c r="Q66" s="1" t="s">
        <v>9</v>
      </c>
      <c r="R66" s="1" t="s">
        <v>1</v>
      </c>
    </row>
    <row r="67" spans="2:25" x14ac:dyDescent="0.3">
      <c r="B67" s="1">
        <v>39122.333333333343</v>
      </c>
      <c r="C67" s="1">
        <v>0.45100000000000001</v>
      </c>
      <c r="D67" s="1" t="s">
        <v>6</v>
      </c>
      <c r="E67" s="1" t="s">
        <v>9</v>
      </c>
      <c r="F67" s="1" t="s">
        <v>1</v>
      </c>
      <c r="G67" s="1"/>
      <c r="H67" s="1">
        <v>47668</v>
      </c>
      <c r="I67" s="1">
        <v>0.6</v>
      </c>
      <c r="J67" s="1" t="s">
        <v>6</v>
      </c>
      <c r="K67" s="1" t="s">
        <v>9</v>
      </c>
      <c r="L67" s="1" t="s">
        <v>1</v>
      </c>
      <c r="M67" s="1"/>
      <c r="N67" s="1">
        <v>56668.666666666657</v>
      </c>
      <c r="O67" s="1">
        <v>0.623</v>
      </c>
      <c r="P67" s="1" t="s">
        <v>6</v>
      </c>
      <c r="Q67" s="1" t="s">
        <v>9</v>
      </c>
      <c r="R67" s="1" t="s">
        <v>1</v>
      </c>
    </row>
    <row r="68" spans="2:25" x14ac:dyDescent="0.3">
      <c r="B68" s="1">
        <v>38775</v>
      </c>
      <c r="C68" s="1">
        <v>0.65500000000000003</v>
      </c>
      <c r="D68" s="1" t="s">
        <v>5</v>
      </c>
      <c r="E68" s="1" t="s">
        <v>9</v>
      </c>
      <c r="F68" s="1" t="s">
        <v>1</v>
      </c>
      <c r="G68" s="1"/>
      <c r="H68" s="1">
        <v>41499.666666666657</v>
      </c>
      <c r="I68" s="1">
        <v>0.621</v>
      </c>
      <c r="J68" s="1" t="s">
        <v>5</v>
      </c>
      <c r="K68" s="1" t="s">
        <v>9</v>
      </c>
      <c r="L68" s="1" t="s">
        <v>1</v>
      </c>
      <c r="M68" s="1"/>
      <c r="N68" s="1">
        <v>44408.666666666657</v>
      </c>
      <c r="O68" s="1">
        <v>0.61099999999999999</v>
      </c>
      <c r="P68" s="1" t="s">
        <v>5</v>
      </c>
      <c r="Q68" s="1" t="s">
        <v>9</v>
      </c>
      <c r="R68" s="1" t="s">
        <v>1</v>
      </c>
      <c r="T68" s="75">
        <f>AVERAGE(N65:N67)</f>
        <v>57485.333333333336</v>
      </c>
      <c r="U68" s="75">
        <f>AVERAGE(O65:O67)</f>
        <v>0.63355555566666666</v>
      </c>
      <c r="V68" s="77">
        <f>T68/U68</f>
        <v>90734.479114217043</v>
      </c>
      <c r="W68" s="75">
        <f>AVERAGE(N74:N76)</f>
        <v>35308</v>
      </c>
      <c r="X68" s="75">
        <f>AVERAGE(O74:O76)</f>
        <v>0.60116666649999995</v>
      </c>
      <c r="Y68" s="77">
        <f>W68/X68</f>
        <v>58732.464668348344</v>
      </c>
    </row>
    <row r="69" spans="2:25" x14ac:dyDescent="0.3">
      <c r="B69" s="1">
        <v>42385</v>
      </c>
      <c r="C69" s="1">
        <v>0.61199999999999999</v>
      </c>
      <c r="D69" s="1" t="s">
        <v>5</v>
      </c>
      <c r="E69" s="1" t="s">
        <v>9</v>
      </c>
      <c r="F69" s="1" t="s">
        <v>1</v>
      </c>
      <c r="G69" s="1"/>
      <c r="H69" s="1">
        <v>38963.333333333343</v>
      </c>
      <c r="I69" s="1">
        <v>0.65100000000000002</v>
      </c>
      <c r="J69" s="1" t="s">
        <v>5</v>
      </c>
      <c r="K69" s="1" t="s">
        <v>9</v>
      </c>
      <c r="L69" s="1" t="s">
        <v>1</v>
      </c>
      <c r="M69" s="1"/>
      <c r="N69" s="1">
        <v>42608.666666666657</v>
      </c>
      <c r="O69" s="1">
        <v>0.60199999999999998</v>
      </c>
      <c r="P69" s="1" t="s">
        <v>5</v>
      </c>
      <c r="Q69" s="1" t="s">
        <v>9</v>
      </c>
      <c r="R69" s="1" t="s">
        <v>1</v>
      </c>
      <c r="T69" s="75">
        <f>AVERAGE(H65:H67)</f>
        <v>48716.333333333336</v>
      </c>
      <c r="U69" s="75">
        <f>AVERAGE(I65:I67)</f>
        <v>0.61255555566666675</v>
      </c>
      <c r="V69" s="77">
        <f t="shared" ref="V69:V70" si="7">T69/U69</f>
        <v>79529.657159526629</v>
      </c>
      <c r="W69" s="75">
        <f>AVERAGE(H68:H70)</f>
        <v>39457.888888888883</v>
      </c>
      <c r="X69" s="75">
        <f>AVERAGE(I68:I70)</f>
        <v>0.62922222233333336</v>
      </c>
      <c r="Y69" s="77">
        <f>W69/X69</f>
        <v>62708.988157741645</v>
      </c>
    </row>
    <row r="70" spans="2:25" x14ac:dyDescent="0.3">
      <c r="B70" s="1">
        <v>33617</v>
      </c>
      <c r="C70" s="1">
        <v>0.47166666699999998</v>
      </c>
      <c r="D70" s="1" t="s">
        <v>5</v>
      </c>
      <c r="E70" s="1" t="s">
        <v>9</v>
      </c>
      <c r="F70" s="1" t="s">
        <v>1</v>
      </c>
      <c r="G70" s="1"/>
      <c r="H70" s="1">
        <v>37910.666666666657</v>
      </c>
      <c r="I70" s="1">
        <v>0.61566666699999995</v>
      </c>
      <c r="J70" s="1" t="s">
        <v>5</v>
      </c>
      <c r="K70" s="1" t="s">
        <v>9</v>
      </c>
      <c r="L70" s="1" t="s">
        <v>1</v>
      </c>
      <c r="M70" s="1"/>
      <c r="N70" s="1">
        <v>44665.666666666657</v>
      </c>
      <c r="O70" s="1">
        <v>0.60266666700000004</v>
      </c>
      <c r="P70" s="1" t="s">
        <v>5</v>
      </c>
      <c r="Q70" s="1" t="s">
        <v>9</v>
      </c>
      <c r="R70" s="1" t="s">
        <v>1</v>
      </c>
      <c r="T70" s="75">
        <f>AVERAGE(B65:B67)</f>
        <v>47454.333333333343</v>
      </c>
      <c r="U70" s="75">
        <f>AVERAGE(C65:C67)</f>
        <v>0.57688888900000002</v>
      </c>
      <c r="V70" s="77">
        <f t="shared" si="7"/>
        <v>82259.052372446269</v>
      </c>
      <c r="W70" s="75">
        <f>AVERAGE(B71:B73)</f>
        <v>46796.555555555555</v>
      </c>
      <c r="X70" s="75">
        <f>AVERAGE(C71:C73)</f>
        <v>0.56933333333333336</v>
      </c>
      <c r="Y70" s="77">
        <f>W70/X70</f>
        <v>82195.355191256822</v>
      </c>
    </row>
    <row r="71" spans="2:25" x14ac:dyDescent="0.3">
      <c r="B71" s="1">
        <v>47895.666666666657</v>
      </c>
      <c r="C71" s="1">
        <v>0.64500000000000002</v>
      </c>
      <c r="D71" s="1" t="s">
        <v>4</v>
      </c>
      <c r="E71" s="1" t="s">
        <v>9</v>
      </c>
      <c r="F71" s="1" t="s">
        <v>1</v>
      </c>
      <c r="G71" s="1"/>
      <c r="H71" s="1">
        <v>52162.333333333343</v>
      </c>
      <c r="I71" s="1">
        <v>0.60899999999999999</v>
      </c>
      <c r="J71" s="1" t="s">
        <v>4</v>
      </c>
      <c r="K71" s="1" t="s">
        <v>9</v>
      </c>
      <c r="L71" s="1" t="s">
        <v>1</v>
      </c>
      <c r="M71" s="1"/>
      <c r="N71" s="1">
        <v>43371.333333333343</v>
      </c>
      <c r="O71" s="1">
        <v>0.53</v>
      </c>
      <c r="P71" s="1" t="s">
        <v>4</v>
      </c>
      <c r="Q71" s="1" t="s">
        <v>9</v>
      </c>
      <c r="R71" s="1" t="s">
        <v>1</v>
      </c>
    </row>
    <row r="72" spans="2:25" x14ac:dyDescent="0.3">
      <c r="B72" s="1">
        <v>52511</v>
      </c>
      <c r="C72" s="1">
        <v>0.58299999999999996</v>
      </c>
      <c r="D72" s="1" t="s">
        <v>4</v>
      </c>
      <c r="E72" s="1" t="s">
        <v>9</v>
      </c>
      <c r="F72" s="1" t="s">
        <v>1</v>
      </c>
      <c r="G72" s="1"/>
      <c r="H72" s="1">
        <v>49740.666666666657</v>
      </c>
      <c r="I72" s="1">
        <v>0.623</v>
      </c>
      <c r="J72" s="1" t="s">
        <v>4</v>
      </c>
      <c r="K72" s="1" t="s">
        <v>9</v>
      </c>
      <c r="L72" s="1" t="s">
        <v>1</v>
      </c>
      <c r="M72" s="1"/>
      <c r="N72" s="1">
        <v>44454</v>
      </c>
      <c r="O72" s="1">
        <v>0.54900000000000004</v>
      </c>
      <c r="P72" s="1" t="s">
        <v>4</v>
      </c>
      <c r="Q72" s="1" t="s">
        <v>9</v>
      </c>
      <c r="R72" s="1" t="s">
        <v>1</v>
      </c>
    </row>
    <row r="73" spans="2:25" x14ac:dyDescent="0.3">
      <c r="B73" s="1">
        <v>39983</v>
      </c>
      <c r="C73" s="1">
        <v>0.48</v>
      </c>
      <c r="D73" s="1" t="s">
        <v>4</v>
      </c>
      <c r="E73" s="1" t="s">
        <v>9</v>
      </c>
      <c r="F73" s="1" t="s">
        <v>1</v>
      </c>
      <c r="G73" s="1"/>
      <c r="H73" s="1">
        <v>52844</v>
      </c>
      <c r="I73" s="1">
        <v>0.66300000000000003</v>
      </c>
      <c r="J73" s="1" t="s">
        <v>4</v>
      </c>
      <c r="K73" s="1" t="s">
        <v>9</v>
      </c>
      <c r="L73" s="1" t="s">
        <v>1</v>
      </c>
      <c r="M73" s="1"/>
      <c r="N73" s="1">
        <v>44121</v>
      </c>
      <c r="O73" s="1">
        <v>0.55500000000000005</v>
      </c>
      <c r="P73" s="1" t="s">
        <v>4</v>
      </c>
      <c r="Q73" s="1" t="s">
        <v>9</v>
      </c>
      <c r="R73" s="1" t="s">
        <v>1</v>
      </c>
    </row>
    <row r="74" spans="2:25" x14ac:dyDescent="0.3">
      <c r="B74" s="1">
        <v>35865.666666666657</v>
      </c>
      <c r="C74" s="1">
        <v>0.65200000000000002</v>
      </c>
      <c r="D74" s="1" t="s">
        <v>3</v>
      </c>
      <c r="E74" s="1" t="s">
        <v>9</v>
      </c>
      <c r="F74" s="1" t="s">
        <v>1</v>
      </c>
      <c r="G74" s="1"/>
      <c r="H74" s="1">
        <v>36824.333333333343</v>
      </c>
      <c r="I74" s="1">
        <v>0.58599999999999997</v>
      </c>
      <c r="J74" s="1" t="s">
        <v>3</v>
      </c>
      <c r="K74" s="1" t="s">
        <v>9</v>
      </c>
      <c r="L74" s="1" t="s">
        <v>1</v>
      </c>
      <c r="M74" s="1"/>
      <c r="N74" s="2" t="s">
        <v>10</v>
      </c>
      <c r="O74" s="2" t="s">
        <v>10</v>
      </c>
      <c r="P74" s="1" t="s">
        <v>3</v>
      </c>
      <c r="Q74" s="1" t="s">
        <v>9</v>
      </c>
      <c r="R74" s="1" t="s">
        <v>1</v>
      </c>
    </row>
    <row r="75" spans="2:25" x14ac:dyDescent="0.3">
      <c r="B75" s="1">
        <v>38969.666666666657</v>
      </c>
      <c r="C75" s="1">
        <v>0.58399999999999996</v>
      </c>
      <c r="D75" s="1" t="s">
        <v>3</v>
      </c>
      <c r="E75" s="1" t="s">
        <v>9</v>
      </c>
      <c r="F75" s="1" t="s">
        <v>1</v>
      </c>
      <c r="G75" s="1"/>
      <c r="H75" s="1">
        <v>35095.333333333343</v>
      </c>
      <c r="I75" s="1">
        <v>0.63</v>
      </c>
      <c r="J75" s="1" t="s">
        <v>3</v>
      </c>
      <c r="K75" s="1" t="s">
        <v>9</v>
      </c>
      <c r="L75" s="1" t="s">
        <v>1</v>
      </c>
      <c r="M75" s="1"/>
      <c r="N75" s="1">
        <v>36258.666666666657</v>
      </c>
      <c r="O75" s="1">
        <v>0.60799999999999998</v>
      </c>
      <c r="P75" s="1" t="s">
        <v>3</v>
      </c>
      <c r="Q75" s="1" t="s">
        <v>9</v>
      </c>
      <c r="R75" s="1" t="s">
        <v>1</v>
      </c>
    </row>
    <row r="76" spans="2:25" x14ac:dyDescent="0.3">
      <c r="B76" s="1">
        <v>40936</v>
      </c>
      <c r="C76" s="1">
        <v>0.63833333300000006</v>
      </c>
      <c r="D76" s="1" t="s">
        <v>3</v>
      </c>
      <c r="E76" s="1" t="s">
        <v>9</v>
      </c>
      <c r="F76" s="1" t="s">
        <v>1</v>
      </c>
      <c r="G76" s="1"/>
      <c r="H76" s="1">
        <v>34173</v>
      </c>
      <c r="I76" s="1">
        <v>0.60433333300000003</v>
      </c>
      <c r="J76" s="1" t="s">
        <v>3</v>
      </c>
      <c r="K76" s="1" t="s">
        <v>9</v>
      </c>
      <c r="L76" s="1" t="s">
        <v>1</v>
      </c>
      <c r="M76" s="1"/>
      <c r="N76" s="1">
        <v>34357.333333333343</v>
      </c>
      <c r="O76" s="1">
        <v>0.59433333300000002</v>
      </c>
      <c r="P76" s="1" t="s">
        <v>3</v>
      </c>
      <c r="Q76" s="1" t="s">
        <v>9</v>
      </c>
      <c r="R76" s="1" t="s">
        <v>1</v>
      </c>
    </row>
    <row r="77" spans="2:25" x14ac:dyDescent="0.3">
      <c r="B77" s="1">
        <v>57422.333333333343</v>
      </c>
      <c r="C77" s="1">
        <v>0.63566666699999996</v>
      </c>
      <c r="D77" s="1" t="s">
        <v>6</v>
      </c>
      <c r="E77" s="1" t="s">
        <v>8</v>
      </c>
      <c r="F77" s="1" t="s">
        <v>1</v>
      </c>
      <c r="G77" s="1"/>
      <c r="H77" s="1">
        <v>50186.333333333343</v>
      </c>
      <c r="I77" s="1">
        <v>0.62566666699999995</v>
      </c>
      <c r="J77" s="1" t="s">
        <v>6</v>
      </c>
      <c r="K77" s="1" t="s">
        <v>8</v>
      </c>
      <c r="L77" s="1" t="s">
        <v>1</v>
      </c>
      <c r="M77" s="1"/>
      <c r="N77" s="1">
        <v>54360.666666666657</v>
      </c>
      <c r="O77" s="1">
        <v>0.63266666699999996</v>
      </c>
      <c r="P77" s="1" t="s">
        <v>6</v>
      </c>
      <c r="Q77" s="1" t="s">
        <v>8</v>
      </c>
      <c r="R77" s="1" t="s">
        <v>1</v>
      </c>
    </row>
    <row r="78" spans="2:25" x14ac:dyDescent="0.3">
      <c r="B78" s="1">
        <v>53830</v>
      </c>
      <c r="C78" s="1">
        <v>0.63266666699999996</v>
      </c>
      <c r="D78" s="1" t="s">
        <v>6</v>
      </c>
      <c r="E78" s="1" t="s">
        <v>8</v>
      </c>
      <c r="F78" s="1" t="s">
        <v>1</v>
      </c>
      <c r="G78" s="1"/>
      <c r="H78" s="1">
        <v>51911</v>
      </c>
      <c r="I78" s="1">
        <v>0.63566666699999996</v>
      </c>
      <c r="J78" s="1" t="s">
        <v>6</v>
      </c>
      <c r="K78" s="1" t="s">
        <v>8</v>
      </c>
      <c r="L78" s="1" t="s">
        <v>1</v>
      </c>
      <c r="M78" s="1"/>
      <c r="N78" s="1">
        <v>54683</v>
      </c>
      <c r="O78" s="1">
        <v>0.63066666699999996</v>
      </c>
      <c r="P78" s="1" t="s">
        <v>6</v>
      </c>
      <c r="Q78" s="1" t="s">
        <v>8</v>
      </c>
      <c r="R78" s="1" t="s">
        <v>1</v>
      </c>
    </row>
    <row r="79" spans="2:25" x14ac:dyDescent="0.3">
      <c r="B79" s="1">
        <v>56621.666666666657</v>
      </c>
      <c r="C79" s="1">
        <v>0.63100000000000001</v>
      </c>
      <c r="D79" s="1" t="s">
        <v>6</v>
      </c>
      <c r="E79" s="1" t="s">
        <v>7</v>
      </c>
      <c r="F79" s="1" t="s">
        <v>1</v>
      </c>
      <c r="G79" s="1"/>
      <c r="H79" s="1">
        <v>51668.666666666657</v>
      </c>
      <c r="I79" s="1">
        <v>0.625</v>
      </c>
      <c r="J79" s="1" t="s">
        <v>6</v>
      </c>
      <c r="K79" s="1" t="s">
        <v>7</v>
      </c>
      <c r="L79" s="1" t="s">
        <v>1</v>
      </c>
      <c r="M79" s="1"/>
      <c r="N79" s="1">
        <v>55082.333333333343</v>
      </c>
      <c r="O79" s="1">
        <v>0.624</v>
      </c>
      <c r="P79" s="1" t="s">
        <v>6</v>
      </c>
      <c r="Q79" s="1" t="s">
        <v>7</v>
      </c>
      <c r="R79" s="1" t="s">
        <v>1</v>
      </c>
    </row>
    <row r="80" spans="2:25" x14ac:dyDescent="0.3">
      <c r="B80" s="1">
        <v>39822.666666666657</v>
      </c>
      <c r="C80" s="1">
        <v>0.60099999999999998</v>
      </c>
      <c r="D80" s="1" t="s">
        <v>5</v>
      </c>
      <c r="E80" s="1" t="s">
        <v>7</v>
      </c>
      <c r="F80" s="1" t="s">
        <v>1</v>
      </c>
      <c r="G80" s="1"/>
      <c r="H80" s="1">
        <v>37633.666666666657</v>
      </c>
      <c r="I80" s="1">
        <v>0.60599999999999998</v>
      </c>
      <c r="J80" s="1" t="s">
        <v>5</v>
      </c>
      <c r="K80" s="1" t="s">
        <v>7</v>
      </c>
      <c r="L80" s="1" t="s">
        <v>1</v>
      </c>
      <c r="M80" s="1"/>
      <c r="N80" s="1">
        <v>39928</v>
      </c>
      <c r="O80" s="1">
        <v>0.60699999999999998</v>
      </c>
      <c r="P80" s="1" t="s">
        <v>5</v>
      </c>
      <c r="Q80" s="1" t="s">
        <v>7</v>
      </c>
      <c r="R80" s="1" t="s">
        <v>1</v>
      </c>
      <c r="T80" s="75">
        <f>AVERAGE(N77:N79)</f>
        <v>54708.666666666664</v>
      </c>
      <c r="U80" s="75">
        <f>AVERAGE(O77:O79)</f>
        <v>0.62911111133333331</v>
      </c>
      <c r="V80" s="77">
        <f>T80/U80</f>
        <v>86961.850905347281</v>
      </c>
      <c r="W80" s="75">
        <f>AVERAGE(N86:N88)</f>
        <v>32007.111111111113</v>
      </c>
      <c r="X80" s="75">
        <f>AVERAGE(O86:O88)</f>
        <v>0.58777777766666672</v>
      </c>
      <c r="Y80" s="77">
        <f>W80/X80</f>
        <v>54454.442354339211</v>
      </c>
    </row>
    <row r="81" spans="2:25" x14ac:dyDescent="0.3">
      <c r="B81" s="1">
        <v>40649.666666666657</v>
      </c>
      <c r="C81" s="1">
        <v>0.622</v>
      </c>
      <c r="D81" s="1" t="s">
        <v>5</v>
      </c>
      <c r="E81" s="1" t="s">
        <v>7</v>
      </c>
      <c r="F81" s="1" t="s">
        <v>1</v>
      </c>
      <c r="G81" s="1"/>
      <c r="H81" s="1">
        <v>39129.666666666657</v>
      </c>
      <c r="I81" s="1">
        <v>0.625</v>
      </c>
      <c r="J81" s="1" t="s">
        <v>5</v>
      </c>
      <c r="K81" s="1" t="s">
        <v>7</v>
      </c>
      <c r="L81" s="1" t="s">
        <v>1</v>
      </c>
      <c r="M81" s="1"/>
      <c r="N81" s="1">
        <v>40977</v>
      </c>
      <c r="O81" s="1">
        <v>0.61299999999999999</v>
      </c>
      <c r="P81" s="1" t="s">
        <v>5</v>
      </c>
      <c r="Q81" s="1" t="s">
        <v>7</v>
      </c>
      <c r="R81" s="1" t="s">
        <v>1</v>
      </c>
      <c r="T81" s="75">
        <f>AVERAGE(H77:H79)</f>
        <v>51255.333333333336</v>
      </c>
      <c r="U81" s="75">
        <f>AVERAGE(I77:I79)</f>
        <v>0.62877777800000001</v>
      </c>
      <c r="V81" s="77">
        <f t="shared" ref="V81:V82" si="8">T81/U81</f>
        <v>81515.815486299412</v>
      </c>
      <c r="W81" s="75">
        <f>AVERAGE(H80:H82)</f>
        <v>38047.999999999993</v>
      </c>
      <c r="X81" s="75">
        <f>AVERAGE(I80:I82)</f>
        <v>0.61166666666666669</v>
      </c>
      <c r="Y81" s="77">
        <f>W81/X81</f>
        <v>62203.814713896441</v>
      </c>
    </row>
    <row r="82" spans="2:25" x14ac:dyDescent="0.3">
      <c r="B82" s="1">
        <v>41903.666666666657</v>
      </c>
      <c r="C82" s="1">
        <v>0.61399999999999999</v>
      </c>
      <c r="D82" s="1" t="s">
        <v>5</v>
      </c>
      <c r="E82" s="1" t="s">
        <v>7</v>
      </c>
      <c r="F82" s="1" t="s">
        <v>1</v>
      </c>
      <c r="G82" s="1"/>
      <c r="H82" s="1">
        <v>37380.666666666657</v>
      </c>
      <c r="I82" s="1">
        <v>0.60399999999999998</v>
      </c>
      <c r="J82" s="1" t="s">
        <v>5</v>
      </c>
      <c r="K82" s="1" t="s">
        <v>7</v>
      </c>
      <c r="L82" s="1" t="s">
        <v>1</v>
      </c>
      <c r="M82" s="1"/>
      <c r="N82" s="1">
        <v>40879</v>
      </c>
      <c r="O82" s="1">
        <v>0.60499999999999998</v>
      </c>
      <c r="P82" s="1" t="s">
        <v>5</v>
      </c>
      <c r="Q82" s="1" t="s">
        <v>7</v>
      </c>
      <c r="R82" s="1" t="s">
        <v>1</v>
      </c>
      <c r="T82" s="75">
        <f>AVERAGE(B77:B79)</f>
        <v>55958</v>
      </c>
      <c r="U82" s="75">
        <f>AVERAGE(C77:C79)</f>
        <v>0.63311111133333331</v>
      </c>
      <c r="V82" s="77">
        <f t="shared" si="8"/>
        <v>88385.749354725966</v>
      </c>
      <c r="W82" s="75">
        <f>AVERAGE(B83:B85)</f>
        <v>49074.333333333343</v>
      </c>
      <c r="X82" s="75">
        <f>AVERAGE(C83:C85)</f>
        <v>0.59599999999999997</v>
      </c>
      <c r="Y82" s="77">
        <f>W82/X82</f>
        <v>82339.485458612995</v>
      </c>
    </row>
    <row r="83" spans="2:25" x14ac:dyDescent="0.3">
      <c r="B83" s="1">
        <v>50184.333333333343</v>
      </c>
      <c r="C83" s="1">
        <v>0.59899999999999998</v>
      </c>
      <c r="D83" s="1" t="s">
        <v>4</v>
      </c>
      <c r="E83" s="1" t="s">
        <v>7</v>
      </c>
      <c r="F83" s="1" t="s">
        <v>1</v>
      </c>
      <c r="G83" s="1"/>
      <c r="H83" s="1">
        <v>46045.333333333343</v>
      </c>
      <c r="I83" s="1">
        <v>0.58899999999999997</v>
      </c>
      <c r="J83" s="1" t="s">
        <v>4</v>
      </c>
      <c r="K83" s="1" t="s">
        <v>7</v>
      </c>
      <c r="L83" s="1" t="s">
        <v>1</v>
      </c>
      <c r="M83" s="1"/>
      <c r="N83" s="1">
        <v>43474.666666666657</v>
      </c>
      <c r="O83" s="1">
        <v>0.57699999999999996</v>
      </c>
      <c r="P83" s="1" t="s">
        <v>4</v>
      </c>
      <c r="Q83" s="1" t="s">
        <v>7</v>
      </c>
      <c r="R83" s="1" t="s">
        <v>1</v>
      </c>
    </row>
    <row r="84" spans="2:25" x14ac:dyDescent="0.3">
      <c r="B84" s="1">
        <v>47595.333333333343</v>
      </c>
      <c r="C84" s="1">
        <v>0.59499999999999997</v>
      </c>
      <c r="D84" s="1" t="s">
        <v>4</v>
      </c>
      <c r="E84" s="1" t="s">
        <v>7</v>
      </c>
      <c r="F84" s="1" t="s">
        <v>1</v>
      </c>
      <c r="G84" s="1"/>
      <c r="H84" s="1">
        <v>47106</v>
      </c>
      <c r="I84" s="1">
        <v>0.6</v>
      </c>
      <c r="J84" s="1" t="s">
        <v>4</v>
      </c>
      <c r="K84" s="1" t="s">
        <v>7</v>
      </c>
      <c r="L84" s="1" t="s">
        <v>1</v>
      </c>
      <c r="M84" s="1"/>
      <c r="N84" s="1">
        <v>43908.666666666657</v>
      </c>
      <c r="O84" s="1">
        <v>0.57299999999999995</v>
      </c>
      <c r="P84" s="1" t="s">
        <v>4</v>
      </c>
      <c r="Q84" s="1" t="s">
        <v>7</v>
      </c>
      <c r="R84" s="1" t="s">
        <v>1</v>
      </c>
    </row>
    <row r="85" spans="2:25" x14ac:dyDescent="0.3">
      <c r="B85" s="1">
        <v>49443.333333333343</v>
      </c>
      <c r="C85" s="1">
        <v>0.59399999999999997</v>
      </c>
      <c r="D85" s="1" t="s">
        <v>4</v>
      </c>
      <c r="E85" s="1" t="s">
        <v>7</v>
      </c>
      <c r="F85" s="1" t="s">
        <v>1</v>
      </c>
      <c r="G85" s="1"/>
      <c r="H85" s="1">
        <v>46922</v>
      </c>
      <c r="I85" s="1">
        <v>0.57999999999999996</v>
      </c>
      <c r="J85" s="1" t="s">
        <v>4</v>
      </c>
      <c r="K85" s="1" t="s">
        <v>7</v>
      </c>
      <c r="L85" s="1" t="s">
        <v>1</v>
      </c>
      <c r="M85" s="1"/>
      <c r="N85" s="1">
        <v>45227.666666666657</v>
      </c>
      <c r="O85" s="1">
        <v>0.57099999999999995</v>
      </c>
      <c r="P85" s="1" t="s">
        <v>4</v>
      </c>
      <c r="Q85" s="1" t="s">
        <v>7</v>
      </c>
      <c r="R85" s="1" t="s">
        <v>1</v>
      </c>
    </row>
    <row r="86" spans="2:25" x14ac:dyDescent="0.3">
      <c r="B86" s="1">
        <v>32269</v>
      </c>
      <c r="C86" s="1">
        <v>0.58099999999999996</v>
      </c>
      <c r="D86" s="1" t="s">
        <v>3</v>
      </c>
      <c r="E86" s="1" t="s">
        <v>7</v>
      </c>
      <c r="F86" s="1" t="s">
        <v>1</v>
      </c>
      <c r="G86" s="1"/>
      <c r="H86" s="1">
        <v>31025.666666666672</v>
      </c>
      <c r="I86" s="1">
        <v>0.57899999999999996</v>
      </c>
      <c r="J86" s="1" t="s">
        <v>3</v>
      </c>
      <c r="K86" s="1" t="s">
        <v>7</v>
      </c>
      <c r="L86" s="1" t="s">
        <v>1</v>
      </c>
      <c r="M86" s="1"/>
      <c r="N86" s="1">
        <v>30284.333333333328</v>
      </c>
      <c r="O86" s="1">
        <v>0.57799999999999996</v>
      </c>
      <c r="P86" s="1" t="s">
        <v>3</v>
      </c>
      <c r="Q86" s="1" t="s">
        <v>7</v>
      </c>
      <c r="R86" s="1" t="s">
        <v>1</v>
      </c>
    </row>
    <row r="87" spans="2:25" x14ac:dyDescent="0.3">
      <c r="B87" s="1">
        <v>32382</v>
      </c>
      <c r="C87" s="1">
        <v>0.59199999999999997</v>
      </c>
      <c r="D87" s="1" t="s">
        <v>3</v>
      </c>
      <c r="E87" s="1" t="s">
        <v>7</v>
      </c>
      <c r="F87" s="1" t="s">
        <v>1</v>
      </c>
      <c r="G87" s="1"/>
      <c r="H87" s="1">
        <v>31903.333333333328</v>
      </c>
      <c r="I87" s="1">
        <v>0.59299999999999997</v>
      </c>
      <c r="J87" s="1" t="s">
        <v>3</v>
      </c>
      <c r="K87" s="1" t="s">
        <v>7</v>
      </c>
      <c r="L87" s="1" t="s">
        <v>1</v>
      </c>
      <c r="M87" s="1"/>
      <c r="N87" s="1">
        <v>32489.666666666672</v>
      </c>
      <c r="O87" s="1">
        <v>0.59899999999999998</v>
      </c>
      <c r="P87" s="1" t="s">
        <v>3</v>
      </c>
      <c r="Q87" s="1" t="s">
        <v>7</v>
      </c>
      <c r="R87" s="1" t="s">
        <v>1</v>
      </c>
    </row>
    <row r="88" spans="2:25" x14ac:dyDescent="0.3">
      <c r="B88" s="1">
        <v>36091</v>
      </c>
      <c r="C88" s="1">
        <v>0.60533333299999992</v>
      </c>
      <c r="D88" s="1" t="s">
        <v>3</v>
      </c>
      <c r="E88" s="1" t="s">
        <v>7</v>
      </c>
      <c r="F88" s="1" t="s">
        <v>1</v>
      </c>
      <c r="G88" s="1"/>
      <c r="H88" s="1">
        <v>31324.666666666672</v>
      </c>
      <c r="I88" s="1">
        <v>0.570333333</v>
      </c>
      <c r="J88" s="1" t="s">
        <v>3</v>
      </c>
      <c r="K88" s="1" t="s">
        <v>7</v>
      </c>
      <c r="L88" s="1" t="s">
        <v>1</v>
      </c>
      <c r="M88" s="1"/>
      <c r="N88" s="1">
        <v>33247.333333333343</v>
      </c>
      <c r="O88" s="1">
        <v>0.58633333300000001</v>
      </c>
      <c r="P88" s="1" t="s">
        <v>3</v>
      </c>
      <c r="Q88" s="1" t="s">
        <v>7</v>
      </c>
      <c r="R88" s="1" t="s">
        <v>1</v>
      </c>
    </row>
    <row r="89" spans="2:25" x14ac:dyDescent="0.3">
      <c r="B89" s="1">
        <v>59685.333333333343</v>
      </c>
      <c r="C89" s="1">
        <v>0.64566666699999997</v>
      </c>
      <c r="D89" s="1" t="s">
        <v>6</v>
      </c>
      <c r="E89" s="1" t="s">
        <v>2</v>
      </c>
      <c r="F89" s="1" t="s">
        <v>1</v>
      </c>
      <c r="G89" s="1"/>
      <c r="H89" s="1">
        <v>56478</v>
      </c>
      <c r="I89" s="1">
        <v>0.65166666699999998</v>
      </c>
      <c r="J89" s="1" t="s">
        <v>6</v>
      </c>
      <c r="K89" s="1" t="s">
        <v>2</v>
      </c>
      <c r="L89" s="1" t="s">
        <v>1</v>
      </c>
      <c r="M89" s="1"/>
      <c r="N89" s="1">
        <v>57961</v>
      </c>
      <c r="O89" s="1">
        <v>0.63566666699999996</v>
      </c>
      <c r="P89" s="1" t="s">
        <v>6</v>
      </c>
      <c r="Q89" s="1" t="s">
        <v>2</v>
      </c>
      <c r="R89" s="1" t="s">
        <v>1</v>
      </c>
    </row>
    <row r="90" spans="2:25" x14ac:dyDescent="0.3">
      <c r="B90" s="1">
        <v>60944.333333333343</v>
      </c>
      <c r="C90" s="1">
        <v>0.64566666699999997</v>
      </c>
      <c r="D90" s="1" t="s">
        <v>6</v>
      </c>
      <c r="E90" s="1" t="s">
        <v>2</v>
      </c>
      <c r="F90" s="1" t="s">
        <v>1</v>
      </c>
      <c r="G90" s="1"/>
      <c r="H90" s="1">
        <v>55244.666666666657</v>
      </c>
      <c r="I90" s="1">
        <v>0.65566666699999998</v>
      </c>
      <c r="J90" s="1" t="s">
        <v>6</v>
      </c>
      <c r="K90" s="1" t="s">
        <v>2</v>
      </c>
      <c r="L90" s="1" t="s">
        <v>1</v>
      </c>
      <c r="M90" s="1"/>
      <c r="N90" s="1">
        <v>58168.666666666657</v>
      </c>
      <c r="O90" s="1">
        <v>0.63866666700000008</v>
      </c>
      <c r="P90" s="1" t="s">
        <v>6</v>
      </c>
      <c r="Q90" s="1" t="s">
        <v>2</v>
      </c>
      <c r="R90" s="1" t="s">
        <v>1</v>
      </c>
    </row>
    <row r="91" spans="2:25" x14ac:dyDescent="0.3">
      <c r="B91" s="1">
        <v>60953.666666666657</v>
      </c>
      <c r="C91" s="1">
        <v>0.65700000000000003</v>
      </c>
      <c r="D91" s="1" t="s">
        <v>6</v>
      </c>
      <c r="E91" s="1" t="s">
        <v>2</v>
      </c>
      <c r="F91" s="1" t="s">
        <v>1</v>
      </c>
      <c r="G91" s="1"/>
      <c r="H91" s="1">
        <v>59338.666666666657</v>
      </c>
      <c r="I91" s="1">
        <v>0.65400000000000003</v>
      </c>
      <c r="J91" s="1" t="s">
        <v>6</v>
      </c>
      <c r="K91" s="1" t="s">
        <v>2</v>
      </c>
      <c r="L91" s="1" t="s">
        <v>1</v>
      </c>
      <c r="M91" s="1"/>
      <c r="N91" s="1">
        <v>63613.666666666657</v>
      </c>
      <c r="O91" s="1">
        <v>0.67</v>
      </c>
      <c r="P91" s="1" t="s">
        <v>6</v>
      </c>
      <c r="Q91" s="1" t="s">
        <v>2</v>
      </c>
      <c r="R91" s="1" t="s">
        <v>1</v>
      </c>
    </row>
    <row r="92" spans="2:25" x14ac:dyDescent="0.3">
      <c r="B92" s="1">
        <v>42670.333333333343</v>
      </c>
      <c r="C92" s="1">
        <v>0.60399999999999998</v>
      </c>
      <c r="D92" s="1" t="s">
        <v>5</v>
      </c>
      <c r="E92" s="1" t="s">
        <v>2</v>
      </c>
      <c r="F92" s="1" t="s">
        <v>1</v>
      </c>
      <c r="G92" s="1"/>
      <c r="H92" s="1">
        <v>39219</v>
      </c>
      <c r="I92" s="1">
        <v>0.61</v>
      </c>
      <c r="J92" s="1" t="s">
        <v>5</v>
      </c>
      <c r="K92" s="1" t="s">
        <v>2</v>
      </c>
      <c r="L92" s="1" t="s">
        <v>1</v>
      </c>
      <c r="M92" s="1"/>
      <c r="N92" s="1">
        <v>41540.333333333343</v>
      </c>
      <c r="O92" s="1">
        <v>0.58399999999999996</v>
      </c>
      <c r="P92" s="1" t="s">
        <v>5</v>
      </c>
      <c r="Q92" s="1" t="s">
        <v>2</v>
      </c>
      <c r="R92" s="1" t="s">
        <v>1</v>
      </c>
      <c r="T92" s="75">
        <f>AVERAGE(N89:N91)</f>
        <v>59914.444444444438</v>
      </c>
      <c r="U92" s="75">
        <f>AVERAGE(O89:O91)</f>
        <v>0.64811111133333332</v>
      </c>
      <c r="V92" s="77">
        <f>T92/U92</f>
        <v>92444.711094652928</v>
      </c>
      <c r="W92" s="75">
        <f>AVERAGE(N98:N100)</f>
        <v>31784.444444444442</v>
      </c>
      <c r="X92" s="75">
        <f>AVERAGE(O98:O100)</f>
        <v>0.59355555533333337</v>
      </c>
      <c r="Y92" s="77">
        <f>W92/X92</f>
        <v>53549.232517240438</v>
      </c>
    </row>
    <row r="93" spans="2:25" x14ac:dyDescent="0.3">
      <c r="B93" s="1">
        <v>37960.666666666657</v>
      </c>
      <c r="C93" s="1">
        <v>0.60033333300000002</v>
      </c>
      <c r="D93" s="1" t="s">
        <v>5</v>
      </c>
      <c r="E93" s="1" t="s">
        <v>2</v>
      </c>
      <c r="F93" s="1" t="s">
        <v>1</v>
      </c>
      <c r="G93" s="1"/>
      <c r="H93" s="1">
        <v>37183.666666666657</v>
      </c>
      <c r="I93" s="1">
        <v>0.61133333299999992</v>
      </c>
      <c r="J93" s="1" t="s">
        <v>5</v>
      </c>
      <c r="K93" s="1" t="s">
        <v>2</v>
      </c>
      <c r="L93" s="1" t="s">
        <v>1</v>
      </c>
      <c r="M93" s="1"/>
      <c r="N93" s="1">
        <v>41428</v>
      </c>
      <c r="O93" s="1">
        <v>0.578333333</v>
      </c>
      <c r="P93" s="1" t="s">
        <v>5</v>
      </c>
      <c r="Q93" s="1" t="s">
        <v>2</v>
      </c>
      <c r="R93" s="1" t="s">
        <v>1</v>
      </c>
      <c r="T93" s="75">
        <f>AVERAGE(H89:H91)</f>
        <v>57020.444444444438</v>
      </c>
      <c r="U93" s="75">
        <f>AVERAGE(I89:I91)</f>
        <v>0.65377777799999992</v>
      </c>
      <c r="V93" s="77">
        <f t="shared" ref="V93:V94" si="9">T93/U93</f>
        <v>87216.859249756337</v>
      </c>
      <c r="W93" s="75">
        <f>AVERAGE(H92:H94)</f>
        <v>38925.777777777774</v>
      </c>
      <c r="X93" s="75">
        <f>AVERAGE(I92:I94)</f>
        <v>0.60688888866666668</v>
      </c>
      <c r="Y93" s="77">
        <f>W93/X93</f>
        <v>64139.875526964432</v>
      </c>
    </row>
    <row r="94" spans="2:25" x14ac:dyDescent="0.3">
      <c r="B94" s="1">
        <v>41806.666666666657</v>
      </c>
      <c r="C94" s="1">
        <v>0.60233333300000003</v>
      </c>
      <c r="D94" s="1" t="s">
        <v>5</v>
      </c>
      <c r="E94" s="1" t="s">
        <v>2</v>
      </c>
      <c r="F94" s="1" t="s">
        <v>1</v>
      </c>
      <c r="G94" s="1"/>
      <c r="H94" s="1">
        <v>40374.666666666657</v>
      </c>
      <c r="I94" s="1">
        <v>0.59933333300000002</v>
      </c>
      <c r="J94" s="1" t="s">
        <v>5</v>
      </c>
      <c r="K94" s="1" t="s">
        <v>2</v>
      </c>
      <c r="L94" s="1" t="s">
        <v>1</v>
      </c>
      <c r="M94" s="1"/>
      <c r="N94" s="1">
        <v>40871.666666666657</v>
      </c>
      <c r="O94" s="1">
        <v>0.578333333</v>
      </c>
      <c r="P94" s="1" t="s">
        <v>5</v>
      </c>
      <c r="Q94" s="1" t="s">
        <v>2</v>
      </c>
      <c r="R94" s="1" t="s">
        <v>1</v>
      </c>
      <c r="T94" s="75">
        <f>AVERAGE(B89:B91)</f>
        <v>60527.777777777781</v>
      </c>
      <c r="U94" s="75">
        <f>AVERAGE(C89:C91)</f>
        <v>0.64944444466666662</v>
      </c>
      <c r="V94" s="77">
        <f t="shared" si="9"/>
        <v>93199.31562251522</v>
      </c>
      <c r="W94" s="75">
        <f>AVERAGE(B95:B97)</f>
        <v>54109.444444444445</v>
      </c>
      <c r="X94" s="75">
        <f>AVERAGE(C95:C97)</f>
        <v>0.64022222233333337</v>
      </c>
      <c r="Y94" s="77">
        <f>W94/X94</f>
        <v>84516.660866970386</v>
      </c>
    </row>
    <row r="95" spans="2:25" x14ac:dyDescent="0.3">
      <c r="B95" s="1">
        <v>54286</v>
      </c>
      <c r="C95" s="1">
        <v>0.63866666699999997</v>
      </c>
      <c r="D95" s="1" t="s">
        <v>4</v>
      </c>
      <c r="E95" s="1" t="s">
        <v>2</v>
      </c>
      <c r="F95" s="1" t="s">
        <v>1</v>
      </c>
      <c r="G95" s="1"/>
      <c r="H95" s="1">
        <v>51387.666666666657</v>
      </c>
      <c r="I95" s="1">
        <v>0.63866666699999997</v>
      </c>
      <c r="J95" s="1" t="s">
        <v>4</v>
      </c>
      <c r="K95" s="1" t="s">
        <v>2</v>
      </c>
      <c r="L95" s="1" t="s">
        <v>1</v>
      </c>
      <c r="M95" s="1"/>
      <c r="N95" s="1">
        <v>46378.333333333343</v>
      </c>
      <c r="O95" s="1">
        <v>0.60166666699999993</v>
      </c>
      <c r="P95" s="1" t="s">
        <v>4</v>
      </c>
      <c r="Q95" s="1" t="s">
        <v>2</v>
      </c>
      <c r="R95" s="1" t="s">
        <v>1</v>
      </c>
    </row>
    <row r="96" spans="2:25" x14ac:dyDescent="0.3">
      <c r="B96" s="1">
        <v>53604.333333333343</v>
      </c>
      <c r="C96" s="1">
        <v>0.63500000000000001</v>
      </c>
      <c r="D96" s="1" t="s">
        <v>4</v>
      </c>
      <c r="E96" s="1" t="s">
        <v>2</v>
      </c>
      <c r="F96" s="1" t="s">
        <v>1</v>
      </c>
      <c r="G96" s="1"/>
      <c r="H96" s="1">
        <v>51127</v>
      </c>
      <c r="I96" s="1">
        <v>0.63800000000000001</v>
      </c>
      <c r="J96" s="1" t="s">
        <v>4</v>
      </c>
      <c r="K96" s="1" t="s">
        <v>2</v>
      </c>
      <c r="L96" s="1" t="s">
        <v>1</v>
      </c>
      <c r="M96" s="1"/>
      <c r="N96" s="1">
        <v>48243</v>
      </c>
      <c r="O96" s="1">
        <v>0.61299999999999999</v>
      </c>
      <c r="P96" s="1" t="s">
        <v>4</v>
      </c>
      <c r="Q96" s="1" t="s">
        <v>2</v>
      </c>
      <c r="R96" s="1" t="s">
        <v>1</v>
      </c>
    </row>
    <row r="97" spans="2:18" x14ac:dyDescent="0.3">
      <c r="B97" s="1">
        <v>54438</v>
      </c>
      <c r="C97" s="1">
        <v>0.64700000000000002</v>
      </c>
      <c r="D97" s="1" t="s">
        <v>4</v>
      </c>
      <c r="E97" s="1" t="s">
        <v>2</v>
      </c>
      <c r="F97" s="1" t="s">
        <v>1</v>
      </c>
      <c r="G97" s="1"/>
      <c r="H97" s="1">
        <v>52641.666666666657</v>
      </c>
      <c r="I97" s="1">
        <v>0.63400000000000001</v>
      </c>
      <c r="J97" s="1" t="s">
        <v>4</v>
      </c>
      <c r="K97" s="1" t="s">
        <v>2</v>
      </c>
      <c r="L97" s="1" t="s">
        <v>1</v>
      </c>
      <c r="M97" s="1"/>
      <c r="N97" s="1">
        <v>46218</v>
      </c>
      <c r="O97" s="1">
        <v>0.60799999999999998</v>
      </c>
      <c r="P97" s="1" t="s">
        <v>4</v>
      </c>
      <c r="Q97" s="1" t="s">
        <v>2</v>
      </c>
      <c r="R97" s="1" t="s">
        <v>1</v>
      </c>
    </row>
    <row r="98" spans="2:18" x14ac:dyDescent="0.3">
      <c r="B98" s="1">
        <v>34706.333333333343</v>
      </c>
      <c r="C98" s="1">
        <v>0.61333333300000004</v>
      </c>
      <c r="D98" s="1" t="s">
        <v>3</v>
      </c>
      <c r="E98" s="1" t="s">
        <v>2</v>
      </c>
      <c r="F98" s="1" t="s">
        <v>1</v>
      </c>
      <c r="G98" s="1"/>
      <c r="H98" s="1">
        <v>31535.666666666672</v>
      </c>
      <c r="I98" s="1">
        <v>0.59933333300000002</v>
      </c>
      <c r="J98" s="1" t="s">
        <v>3</v>
      </c>
      <c r="K98" s="1" t="s">
        <v>2</v>
      </c>
      <c r="L98" s="1" t="s">
        <v>1</v>
      </c>
      <c r="M98" s="1"/>
      <c r="N98" s="1">
        <v>30289</v>
      </c>
      <c r="O98" s="1">
        <v>0.58033333300000001</v>
      </c>
      <c r="P98" s="1" t="s">
        <v>3</v>
      </c>
      <c r="Q98" s="1" t="s">
        <v>2</v>
      </c>
      <c r="R98" s="1" t="s">
        <v>1</v>
      </c>
    </row>
    <row r="99" spans="2:18" x14ac:dyDescent="0.3">
      <c r="B99" s="1">
        <v>30778</v>
      </c>
      <c r="C99" s="1">
        <v>0.59599999999999997</v>
      </c>
      <c r="D99" s="1" t="s">
        <v>3</v>
      </c>
      <c r="E99" s="1" t="s">
        <v>2</v>
      </c>
      <c r="F99" s="1" t="s">
        <v>1</v>
      </c>
      <c r="G99" s="1"/>
      <c r="H99" s="1">
        <v>30545.666666666672</v>
      </c>
      <c r="I99" s="1">
        <v>0.60499999999999998</v>
      </c>
      <c r="J99" s="1" t="s">
        <v>3</v>
      </c>
      <c r="K99" s="1" t="s">
        <v>2</v>
      </c>
      <c r="L99" s="1" t="s">
        <v>1</v>
      </c>
      <c r="M99" s="1"/>
      <c r="N99" s="1">
        <v>34365.666666666657</v>
      </c>
      <c r="O99" s="1">
        <v>0.61199999999999999</v>
      </c>
      <c r="P99" s="1" t="s">
        <v>3</v>
      </c>
      <c r="Q99" s="1" t="s">
        <v>2</v>
      </c>
      <c r="R99" s="1" t="s">
        <v>1</v>
      </c>
    </row>
    <row r="100" spans="2:18" x14ac:dyDescent="0.3">
      <c r="B100" s="1">
        <v>33749</v>
      </c>
      <c r="C100" s="1">
        <v>0.59833333300000002</v>
      </c>
      <c r="D100" s="1" t="s">
        <v>3</v>
      </c>
      <c r="E100" s="1" t="s">
        <v>2</v>
      </c>
      <c r="F100" s="1" t="s">
        <v>1</v>
      </c>
      <c r="G100" s="1"/>
      <c r="H100" s="1">
        <v>32426.666666666672</v>
      </c>
      <c r="I100" s="1">
        <v>0.59733333299999991</v>
      </c>
      <c r="J100" s="1" t="s">
        <v>3</v>
      </c>
      <c r="K100" s="1" t="s">
        <v>2</v>
      </c>
      <c r="L100" s="1" t="s">
        <v>1</v>
      </c>
      <c r="M100" s="1"/>
      <c r="N100" s="1">
        <v>30698.666666666672</v>
      </c>
      <c r="O100" s="1">
        <v>0.58833333300000001</v>
      </c>
      <c r="P100" s="1" t="s">
        <v>3</v>
      </c>
      <c r="Q100" s="1" t="s">
        <v>2</v>
      </c>
      <c r="R100" s="1" t="s">
        <v>1</v>
      </c>
    </row>
  </sheetData>
  <mergeCells count="2">
    <mergeCell ref="B1:O1"/>
    <mergeCell ref="AB4:A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BF8E-5CCB-4482-962C-BD8F8EF88E40}">
  <dimension ref="B1:AV53"/>
  <sheetViews>
    <sheetView zoomScale="85" zoomScaleNormal="85" workbookViewId="0">
      <selection activeCell="C15" sqref="C15"/>
    </sheetView>
  </sheetViews>
  <sheetFormatPr defaultColWidth="12.44140625" defaultRowHeight="15.6" x14ac:dyDescent="0.3"/>
  <cols>
    <col min="1" max="1" width="4" style="6" customWidth="1"/>
    <col min="2" max="2" width="48.88671875" style="7" customWidth="1"/>
    <col min="3" max="3" width="32.44140625" style="6" customWidth="1"/>
    <col min="4" max="29" width="12.44140625" style="6"/>
    <col min="30" max="30" width="21.44140625" style="6" customWidth="1"/>
    <col min="31" max="31" width="24.109375" style="6" bestFit="1" customWidth="1"/>
    <col min="32" max="35" width="22.33203125" style="6" bestFit="1" customWidth="1"/>
    <col min="36" max="36" width="21.33203125" style="6" bestFit="1" customWidth="1"/>
    <col min="37" max="37" width="22.33203125" style="6" bestFit="1" customWidth="1"/>
    <col min="38" max="16384" width="12.44140625" style="6"/>
  </cols>
  <sheetData>
    <row r="1" spans="2:48" s="73" customFormat="1" ht="18.600000000000001" thickBot="1" x14ac:dyDescent="0.4">
      <c r="B1" s="86" t="s">
        <v>220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2:48" x14ac:dyDescent="0.3">
      <c r="B2" s="71" t="s">
        <v>219</v>
      </c>
      <c r="AD2" s="72" t="s">
        <v>219</v>
      </c>
      <c r="AE2" s="52"/>
      <c r="AF2" s="53" t="s">
        <v>179</v>
      </c>
      <c r="AG2" s="52" t="s">
        <v>178</v>
      </c>
      <c r="AH2" s="52" t="s">
        <v>177</v>
      </c>
      <c r="AI2" s="52" t="s">
        <v>176</v>
      </c>
      <c r="AJ2" s="52" t="s">
        <v>175</v>
      </c>
      <c r="AK2" s="51" t="s">
        <v>174</v>
      </c>
    </row>
    <row r="3" spans="2:48" x14ac:dyDescent="0.3">
      <c r="B3" s="71" t="s">
        <v>173</v>
      </c>
      <c r="C3" s="49" t="s">
        <v>172</v>
      </c>
      <c r="D3" s="49" t="s">
        <v>171</v>
      </c>
      <c r="E3" s="49" t="s">
        <v>170</v>
      </c>
      <c r="F3" s="49" t="s">
        <v>169</v>
      </c>
      <c r="G3" s="49" t="s">
        <v>168</v>
      </c>
      <c r="H3" s="49" t="s">
        <v>167</v>
      </c>
      <c r="I3" s="49" t="s">
        <v>166</v>
      </c>
      <c r="J3" s="49" t="s">
        <v>165</v>
      </c>
      <c r="K3" s="49" t="s">
        <v>164</v>
      </c>
      <c r="L3" s="49" t="s">
        <v>96</v>
      </c>
      <c r="M3" s="49" t="s">
        <v>87</v>
      </c>
      <c r="N3" s="49" t="s">
        <v>163</v>
      </c>
      <c r="O3" s="49" t="s">
        <v>218</v>
      </c>
      <c r="P3" s="49" t="s">
        <v>217</v>
      </c>
      <c r="Q3" s="49" t="s">
        <v>216</v>
      </c>
      <c r="R3" s="49" t="s">
        <v>215</v>
      </c>
      <c r="S3" s="49" t="s">
        <v>214</v>
      </c>
      <c r="T3" s="49" t="s">
        <v>213</v>
      </c>
      <c r="U3" s="49" t="s">
        <v>156</v>
      </c>
      <c r="V3" s="49" t="s">
        <v>155</v>
      </c>
      <c r="W3" s="49" t="s">
        <v>154</v>
      </c>
      <c r="X3" s="49" t="s">
        <v>153</v>
      </c>
      <c r="Y3" s="49" t="s">
        <v>152</v>
      </c>
      <c r="Z3" s="49" t="s">
        <v>151</v>
      </c>
      <c r="AA3" s="49" t="s">
        <v>150</v>
      </c>
      <c r="AB3" s="49" t="s">
        <v>149</v>
      </c>
      <c r="AC3" s="49" t="s">
        <v>148</v>
      </c>
      <c r="AD3" s="15" t="s">
        <v>147</v>
      </c>
      <c r="AE3" s="6" t="s">
        <v>146</v>
      </c>
      <c r="AF3" s="15" t="s">
        <v>212</v>
      </c>
      <c r="AG3" s="6" t="s">
        <v>211</v>
      </c>
      <c r="AH3" s="6" t="s">
        <v>210</v>
      </c>
      <c r="AI3" s="6" t="s">
        <v>209</v>
      </c>
      <c r="AJ3" s="6" t="s">
        <v>208</v>
      </c>
      <c r="AK3" s="19" t="s">
        <v>207</v>
      </c>
      <c r="AL3" s="49" t="s">
        <v>139</v>
      </c>
      <c r="AM3" s="49" t="s">
        <v>138</v>
      </c>
      <c r="AN3" s="49" t="s">
        <v>137</v>
      </c>
      <c r="AO3" s="49" t="s">
        <v>136</v>
      </c>
      <c r="AP3" s="49" t="s">
        <v>135</v>
      </c>
      <c r="AQ3" s="49" t="s">
        <v>134</v>
      </c>
      <c r="AR3" s="49" t="s">
        <v>133</v>
      </c>
      <c r="AS3" s="49" t="s">
        <v>132</v>
      </c>
      <c r="AT3" s="49" t="s">
        <v>131</v>
      </c>
      <c r="AU3" s="49" t="s">
        <v>130</v>
      </c>
      <c r="AV3" s="49" t="s">
        <v>129</v>
      </c>
    </row>
    <row r="4" spans="2:48" x14ac:dyDescent="0.3">
      <c r="B4" s="64" t="s">
        <v>73</v>
      </c>
      <c r="C4" s="28" t="s">
        <v>72</v>
      </c>
      <c r="D4" s="28">
        <v>1721.9716000000001</v>
      </c>
      <c r="E4" s="28">
        <v>0.97160698999999995</v>
      </c>
      <c r="F4" s="28">
        <v>88</v>
      </c>
      <c r="G4" s="28" t="s">
        <v>71</v>
      </c>
      <c r="H4" s="28" t="s">
        <v>37</v>
      </c>
      <c r="I4" s="28" t="s">
        <v>37</v>
      </c>
      <c r="J4" s="28">
        <v>0</v>
      </c>
      <c r="K4" s="28">
        <v>0</v>
      </c>
      <c r="L4" s="28">
        <v>2</v>
      </c>
      <c r="M4" s="28">
        <v>1</v>
      </c>
      <c r="N4" s="28">
        <v>0</v>
      </c>
      <c r="O4" s="28">
        <v>14</v>
      </c>
      <c r="P4" s="28">
        <v>18</v>
      </c>
      <c r="Q4" s="28">
        <v>18</v>
      </c>
      <c r="R4" s="28">
        <v>19</v>
      </c>
      <c r="S4" s="28">
        <v>7</v>
      </c>
      <c r="T4" s="28">
        <v>7</v>
      </c>
      <c r="U4" s="28">
        <v>38.941000000000003</v>
      </c>
      <c r="V4" s="28">
        <v>38.941000000000003</v>
      </c>
      <c r="W4" s="28">
        <v>2</v>
      </c>
      <c r="X4" s="33" t="s">
        <v>206</v>
      </c>
      <c r="Y4" s="28">
        <v>61384</v>
      </c>
      <c r="Z4" s="28" t="s">
        <v>188</v>
      </c>
      <c r="AA4" s="28">
        <v>121.45</v>
      </c>
      <c r="AB4" s="28">
        <v>64.921000000000006</v>
      </c>
      <c r="AC4" s="28"/>
      <c r="AD4" s="32" t="s">
        <v>23</v>
      </c>
      <c r="AE4" s="30">
        <v>1575000000000</v>
      </c>
      <c r="AF4" s="31">
        <v>400340000000</v>
      </c>
      <c r="AG4" s="30">
        <v>393970000000</v>
      </c>
      <c r="AH4" s="30">
        <v>309140000000</v>
      </c>
      <c r="AI4" s="30">
        <v>362880000000</v>
      </c>
      <c r="AJ4" s="30">
        <v>10235000000</v>
      </c>
      <c r="AK4" s="29">
        <v>98428000000</v>
      </c>
      <c r="AL4" s="28">
        <v>388</v>
      </c>
      <c r="AM4" s="28">
        <v>88</v>
      </c>
      <c r="AN4" s="28">
        <v>332</v>
      </c>
      <c r="AO4" s="28" t="s">
        <v>205</v>
      </c>
      <c r="AP4" s="28" t="s">
        <v>204</v>
      </c>
      <c r="AQ4" s="28">
        <v>7410</v>
      </c>
      <c r="AR4" s="28"/>
      <c r="AS4" s="28"/>
      <c r="AT4" s="28" t="s">
        <v>203</v>
      </c>
      <c r="AU4" s="28">
        <v>37</v>
      </c>
      <c r="AV4" s="28">
        <v>103</v>
      </c>
    </row>
    <row r="5" spans="2:48" x14ac:dyDescent="0.3">
      <c r="B5" s="64" t="s">
        <v>66</v>
      </c>
      <c r="C5" s="65" t="s">
        <v>45</v>
      </c>
      <c r="D5" s="65">
        <v>1621.9192</v>
      </c>
      <c r="E5" s="65">
        <v>0.91917749000000004</v>
      </c>
      <c r="F5" s="65">
        <v>91</v>
      </c>
      <c r="G5" s="65" t="s">
        <v>202</v>
      </c>
      <c r="H5" s="65" t="s">
        <v>37</v>
      </c>
      <c r="I5" s="65" t="s">
        <v>37</v>
      </c>
      <c r="J5" s="65">
        <v>0</v>
      </c>
      <c r="K5" s="65">
        <v>0</v>
      </c>
      <c r="L5" s="65">
        <v>1</v>
      </c>
      <c r="M5" s="65">
        <v>1</v>
      </c>
      <c r="N5" s="65">
        <v>1</v>
      </c>
      <c r="O5" s="65"/>
      <c r="P5" s="65">
        <v>1</v>
      </c>
      <c r="Q5" s="65"/>
      <c r="R5" s="65"/>
      <c r="S5" s="65"/>
      <c r="T5" s="65"/>
      <c r="U5" s="65">
        <v>35.241999999999997</v>
      </c>
      <c r="V5" s="65">
        <v>35.241999999999997</v>
      </c>
      <c r="W5" s="65">
        <v>2</v>
      </c>
      <c r="X5" s="65">
        <v>3.1330000000000003E-4</v>
      </c>
      <c r="Y5" s="65">
        <v>63128</v>
      </c>
      <c r="Z5" s="65" t="s">
        <v>201</v>
      </c>
      <c r="AA5" s="65">
        <v>58.268000000000001</v>
      </c>
      <c r="AB5" s="65">
        <v>8.3394999999999992</v>
      </c>
      <c r="AC5" s="65"/>
      <c r="AD5" s="69" t="s">
        <v>22</v>
      </c>
      <c r="AE5" s="67">
        <v>0</v>
      </c>
      <c r="AF5" s="68">
        <v>0</v>
      </c>
      <c r="AG5" s="67">
        <v>0</v>
      </c>
      <c r="AH5" s="67">
        <v>0</v>
      </c>
      <c r="AI5" s="67">
        <v>0</v>
      </c>
      <c r="AJ5" s="67">
        <v>0</v>
      </c>
      <c r="AK5" s="66">
        <v>0</v>
      </c>
      <c r="AL5" s="65">
        <v>390</v>
      </c>
      <c r="AM5" s="65">
        <v>91</v>
      </c>
      <c r="AN5" s="65">
        <v>334</v>
      </c>
      <c r="AO5" s="65">
        <v>5210</v>
      </c>
      <c r="AP5" s="65">
        <v>7516</v>
      </c>
      <c r="AQ5" s="65">
        <v>7516</v>
      </c>
      <c r="AR5" s="65"/>
      <c r="AS5" s="65"/>
      <c r="AT5" s="65">
        <v>19</v>
      </c>
      <c r="AU5" s="65">
        <v>41</v>
      </c>
      <c r="AV5" s="65">
        <v>1</v>
      </c>
    </row>
    <row r="6" spans="2:48" x14ac:dyDescent="0.3">
      <c r="B6" s="64" t="s">
        <v>62</v>
      </c>
      <c r="C6" s="65" t="s">
        <v>61</v>
      </c>
      <c r="D6" s="65">
        <v>1582.8507999999999</v>
      </c>
      <c r="E6" s="65">
        <v>0.85076357000000002</v>
      </c>
      <c r="F6" s="65" t="s">
        <v>200</v>
      </c>
      <c r="G6" s="65" t="s">
        <v>199</v>
      </c>
      <c r="H6" s="65" t="s">
        <v>37</v>
      </c>
      <c r="I6" s="65" t="s">
        <v>37</v>
      </c>
      <c r="J6" s="65">
        <v>0</v>
      </c>
      <c r="K6" s="65">
        <v>0</v>
      </c>
      <c r="L6" s="65">
        <v>0</v>
      </c>
      <c r="M6" s="65">
        <v>2</v>
      </c>
      <c r="N6" s="65">
        <v>1</v>
      </c>
      <c r="O6" s="65">
        <v>2</v>
      </c>
      <c r="P6" s="65">
        <v>1</v>
      </c>
      <c r="Q6" s="65">
        <v>2</v>
      </c>
      <c r="R6" s="65">
        <v>3</v>
      </c>
      <c r="S6" s="65">
        <v>2</v>
      </c>
      <c r="T6" s="65">
        <v>4</v>
      </c>
      <c r="U6" s="65">
        <v>28.462</v>
      </c>
      <c r="V6" s="65">
        <v>28.462</v>
      </c>
      <c r="W6" s="65" t="s">
        <v>58</v>
      </c>
      <c r="X6" s="70" t="s">
        <v>198</v>
      </c>
      <c r="Y6" s="65">
        <v>40883</v>
      </c>
      <c r="Z6" s="65" t="s">
        <v>197</v>
      </c>
      <c r="AA6" s="65">
        <v>106.4</v>
      </c>
      <c r="AB6" s="65">
        <v>49.225999999999999</v>
      </c>
      <c r="AC6" s="65"/>
      <c r="AD6" s="69" t="s">
        <v>22</v>
      </c>
      <c r="AE6" s="67">
        <v>8590000000</v>
      </c>
      <c r="AF6" s="68">
        <v>80599000</v>
      </c>
      <c r="AG6" s="67">
        <v>3796200000</v>
      </c>
      <c r="AH6" s="67">
        <v>1356100000</v>
      </c>
      <c r="AI6" s="67">
        <v>3127700000</v>
      </c>
      <c r="AJ6" s="67">
        <v>22576000</v>
      </c>
      <c r="AK6" s="66">
        <v>206770000</v>
      </c>
      <c r="AL6" s="65">
        <v>391</v>
      </c>
      <c r="AM6" s="65" t="s">
        <v>196</v>
      </c>
      <c r="AN6" s="65">
        <v>335</v>
      </c>
      <c r="AO6" s="65" t="s">
        <v>195</v>
      </c>
      <c r="AP6" s="65" t="s">
        <v>194</v>
      </c>
      <c r="AQ6" s="65">
        <v>7518</v>
      </c>
      <c r="AR6" s="65"/>
      <c r="AS6" s="65"/>
      <c r="AT6" s="65"/>
      <c r="AU6" s="65" t="s">
        <v>193</v>
      </c>
      <c r="AV6" s="65">
        <v>14</v>
      </c>
    </row>
    <row r="7" spans="2:48" x14ac:dyDescent="0.3">
      <c r="B7" s="64" t="s">
        <v>51</v>
      </c>
      <c r="C7" s="65" t="s">
        <v>45</v>
      </c>
      <c r="D7" s="65">
        <v>1621.9192</v>
      </c>
      <c r="E7" s="65">
        <v>0.91917749000000004</v>
      </c>
      <c r="F7" s="65">
        <v>97</v>
      </c>
      <c r="G7" s="65" t="s">
        <v>50</v>
      </c>
      <c r="H7" s="65" t="s">
        <v>37</v>
      </c>
      <c r="I7" s="65" t="s">
        <v>37</v>
      </c>
      <c r="J7" s="65">
        <v>0</v>
      </c>
      <c r="K7" s="65">
        <v>0</v>
      </c>
      <c r="L7" s="65">
        <v>1</v>
      </c>
      <c r="M7" s="65">
        <v>1</v>
      </c>
      <c r="N7" s="65">
        <v>1</v>
      </c>
      <c r="O7" s="65"/>
      <c r="P7" s="65"/>
      <c r="Q7" s="65">
        <v>1</v>
      </c>
      <c r="R7" s="65"/>
      <c r="S7" s="65"/>
      <c r="T7" s="65"/>
      <c r="U7" s="65">
        <v>24.622</v>
      </c>
      <c r="V7" s="65">
        <v>24.622</v>
      </c>
      <c r="W7" s="65">
        <v>3</v>
      </c>
      <c r="X7" s="65">
        <v>1.0895E-3</v>
      </c>
      <c r="Y7" s="65">
        <v>42463</v>
      </c>
      <c r="Z7" s="65" t="s">
        <v>192</v>
      </c>
      <c r="AA7" s="65">
        <v>52.569000000000003</v>
      </c>
      <c r="AB7" s="65">
        <v>7.2224000000000004</v>
      </c>
      <c r="AC7" s="65"/>
      <c r="AD7" s="69" t="s">
        <v>22</v>
      </c>
      <c r="AE7" s="67">
        <v>841120000</v>
      </c>
      <c r="AF7" s="68">
        <v>0</v>
      </c>
      <c r="AG7" s="67">
        <v>0</v>
      </c>
      <c r="AH7" s="67">
        <v>841120000</v>
      </c>
      <c r="AI7" s="67">
        <v>0</v>
      </c>
      <c r="AJ7" s="67">
        <v>0</v>
      </c>
      <c r="AK7" s="66">
        <v>0</v>
      </c>
      <c r="AL7" s="65">
        <v>393</v>
      </c>
      <c r="AM7" s="65">
        <v>97</v>
      </c>
      <c r="AN7" s="65">
        <v>337</v>
      </c>
      <c r="AO7" s="65">
        <v>5231</v>
      </c>
      <c r="AP7" s="65">
        <v>7537</v>
      </c>
      <c r="AQ7" s="65">
        <v>7537</v>
      </c>
      <c r="AR7" s="65"/>
      <c r="AS7" s="65"/>
      <c r="AT7" s="65">
        <v>22</v>
      </c>
      <c r="AU7" s="65">
        <v>48</v>
      </c>
      <c r="AV7" s="65">
        <v>0</v>
      </c>
    </row>
    <row r="8" spans="2:48" x14ac:dyDescent="0.3">
      <c r="B8" s="64" t="s">
        <v>49</v>
      </c>
      <c r="C8" s="65" t="s">
        <v>45</v>
      </c>
      <c r="D8" s="65">
        <v>1621.8828000000001</v>
      </c>
      <c r="E8" s="65">
        <v>0.88279198000000003</v>
      </c>
      <c r="F8" s="65">
        <v>98</v>
      </c>
      <c r="G8" s="65" t="s">
        <v>48</v>
      </c>
      <c r="H8" s="65" t="s">
        <v>37</v>
      </c>
      <c r="I8" s="65" t="s">
        <v>37</v>
      </c>
      <c r="J8" s="65">
        <v>0</v>
      </c>
      <c r="K8" s="65">
        <v>0</v>
      </c>
      <c r="L8" s="65">
        <v>1</v>
      </c>
      <c r="M8" s="65">
        <v>1</v>
      </c>
      <c r="N8" s="65">
        <v>0</v>
      </c>
      <c r="O8" s="65">
        <v>1</v>
      </c>
      <c r="P8" s="65"/>
      <c r="Q8" s="65"/>
      <c r="R8" s="65"/>
      <c r="S8" s="65">
        <v>1</v>
      </c>
      <c r="T8" s="65"/>
      <c r="U8" s="65">
        <v>29.117000000000001</v>
      </c>
      <c r="V8" s="65">
        <v>29.117000000000001</v>
      </c>
      <c r="W8" s="65">
        <v>2</v>
      </c>
      <c r="X8" s="65">
        <v>1.1245000000000001E-3</v>
      </c>
      <c r="Y8" s="65">
        <v>48163</v>
      </c>
      <c r="Z8" s="65" t="s">
        <v>188</v>
      </c>
      <c r="AA8" s="65">
        <v>51.436</v>
      </c>
      <c r="AB8" s="65">
        <v>15.673</v>
      </c>
      <c r="AC8" s="65"/>
      <c r="AD8" s="69" t="s">
        <v>22</v>
      </c>
      <c r="AE8" s="67">
        <v>199210000</v>
      </c>
      <c r="AF8" s="68">
        <v>183980000</v>
      </c>
      <c r="AG8" s="67">
        <v>0</v>
      </c>
      <c r="AH8" s="67">
        <v>0</v>
      </c>
      <c r="AI8" s="67">
        <v>0</v>
      </c>
      <c r="AJ8" s="67">
        <v>15231000</v>
      </c>
      <c r="AK8" s="66">
        <v>0</v>
      </c>
      <c r="AL8" s="65">
        <v>394</v>
      </c>
      <c r="AM8" s="65">
        <v>98</v>
      </c>
      <c r="AN8" s="65">
        <v>338</v>
      </c>
      <c r="AO8" s="65" t="s">
        <v>191</v>
      </c>
      <c r="AP8" s="65" t="s">
        <v>190</v>
      </c>
      <c r="AQ8" s="65">
        <v>7539</v>
      </c>
      <c r="AR8" s="65"/>
      <c r="AS8" s="65"/>
      <c r="AT8" s="65">
        <v>23</v>
      </c>
      <c r="AU8" s="65">
        <v>49</v>
      </c>
      <c r="AV8" s="65">
        <v>1</v>
      </c>
    </row>
    <row r="9" spans="2:48" x14ac:dyDescent="0.3">
      <c r="B9" s="64" t="s">
        <v>46</v>
      </c>
      <c r="C9" s="65" t="s">
        <v>45</v>
      </c>
      <c r="D9" s="65">
        <v>1656.8875</v>
      </c>
      <c r="E9" s="65">
        <v>0.88754301000000002</v>
      </c>
      <c r="F9" s="65">
        <v>99</v>
      </c>
      <c r="G9" s="65" t="s">
        <v>38</v>
      </c>
      <c r="H9" s="65" t="s">
        <v>37</v>
      </c>
      <c r="I9" s="65" t="s">
        <v>37</v>
      </c>
      <c r="J9" s="65">
        <v>0</v>
      </c>
      <c r="K9" s="65">
        <v>0</v>
      </c>
      <c r="L9" s="65">
        <v>1</v>
      </c>
      <c r="M9" s="65">
        <v>1</v>
      </c>
      <c r="N9" s="65">
        <v>0</v>
      </c>
      <c r="O9" s="65">
        <v>2</v>
      </c>
      <c r="P9" s="65">
        <v>2</v>
      </c>
      <c r="Q9" s="65">
        <v>1</v>
      </c>
      <c r="R9" s="65">
        <v>2</v>
      </c>
      <c r="S9" s="65">
        <v>2</v>
      </c>
      <c r="T9" s="65"/>
      <c r="U9" s="65">
        <v>30.966999999999999</v>
      </c>
      <c r="V9" s="65">
        <v>30.966999999999999</v>
      </c>
      <c r="W9" s="65">
        <v>2</v>
      </c>
      <c r="X9" s="70" t="s">
        <v>189</v>
      </c>
      <c r="Y9" s="65">
        <v>52763</v>
      </c>
      <c r="Z9" s="65" t="s">
        <v>188</v>
      </c>
      <c r="AA9" s="65">
        <v>88.100999999999999</v>
      </c>
      <c r="AB9" s="65">
        <v>37.878999999999998</v>
      </c>
      <c r="AC9" s="65"/>
      <c r="AD9" s="69" t="s">
        <v>22</v>
      </c>
      <c r="AE9" s="67">
        <v>2043100000</v>
      </c>
      <c r="AF9" s="68">
        <v>650290000</v>
      </c>
      <c r="AG9" s="67">
        <v>622680000</v>
      </c>
      <c r="AH9" s="67">
        <v>293640000</v>
      </c>
      <c r="AI9" s="67">
        <v>440870000</v>
      </c>
      <c r="AJ9" s="67">
        <v>35647000</v>
      </c>
      <c r="AK9" s="66">
        <v>0</v>
      </c>
      <c r="AL9" s="65">
        <v>395</v>
      </c>
      <c r="AM9" s="65">
        <v>99</v>
      </c>
      <c r="AN9" s="65">
        <v>339</v>
      </c>
      <c r="AO9" s="65" t="s">
        <v>187</v>
      </c>
      <c r="AP9" s="65" t="s">
        <v>186</v>
      </c>
      <c r="AQ9" s="65">
        <v>7545</v>
      </c>
      <c r="AR9" s="65"/>
      <c r="AS9" s="65"/>
      <c r="AT9" s="65">
        <v>24</v>
      </c>
      <c r="AU9" s="65" t="s">
        <v>181</v>
      </c>
      <c r="AV9" s="65">
        <v>22</v>
      </c>
    </row>
    <row r="10" spans="2:48" x14ac:dyDescent="0.3">
      <c r="B10" s="64" t="s">
        <v>40</v>
      </c>
      <c r="C10" s="28" t="s">
        <v>39</v>
      </c>
      <c r="D10" s="28">
        <v>1682.9032</v>
      </c>
      <c r="E10" s="28">
        <v>0.90319307000000004</v>
      </c>
      <c r="F10" s="28">
        <v>99</v>
      </c>
      <c r="G10" s="28" t="s">
        <v>38</v>
      </c>
      <c r="H10" s="28" t="s">
        <v>37</v>
      </c>
      <c r="I10" s="28" t="s">
        <v>37</v>
      </c>
      <c r="J10" s="28">
        <v>0</v>
      </c>
      <c r="K10" s="28">
        <v>0</v>
      </c>
      <c r="L10" s="28">
        <v>1</v>
      </c>
      <c r="M10" s="28">
        <v>2</v>
      </c>
      <c r="N10" s="28">
        <v>0</v>
      </c>
      <c r="O10" s="28">
        <v>1</v>
      </c>
      <c r="P10" s="28">
        <v>2</v>
      </c>
      <c r="Q10" s="28">
        <v>2</v>
      </c>
      <c r="R10" s="28">
        <v>1</v>
      </c>
      <c r="S10" s="28">
        <v>1</v>
      </c>
      <c r="T10" s="28">
        <v>1</v>
      </c>
      <c r="U10" s="28">
        <v>33.271999999999998</v>
      </c>
      <c r="V10" s="28">
        <v>33.271999999999998</v>
      </c>
      <c r="W10" s="28">
        <v>2</v>
      </c>
      <c r="X10" s="33" t="s">
        <v>185</v>
      </c>
      <c r="Y10" s="28">
        <v>60296</v>
      </c>
      <c r="Z10" s="28" t="s">
        <v>184</v>
      </c>
      <c r="AA10" s="28">
        <v>101.53</v>
      </c>
      <c r="AB10" s="28">
        <v>45.41</v>
      </c>
      <c r="AC10" s="28"/>
      <c r="AD10" s="32" t="s">
        <v>23</v>
      </c>
      <c r="AE10" s="30">
        <v>142100000000</v>
      </c>
      <c r="AF10" s="31">
        <v>35623000000</v>
      </c>
      <c r="AG10" s="30">
        <v>34955000000</v>
      </c>
      <c r="AH10" s="30">
        <v>32378000000</v>
      </c>
      <c r="AI10" s="30">
        <v>29411000000</v>
      </c>
      <c r="AJ10" s="30">
        <v>1246500000</v>
      </c>
      <c r="AK10" s="29">
        <v>8488400000</v>
      </c>
      <c r="AL10" s="28">
        <v>396</v>
      </c>
      <c r="AM10" s="28">
        <v>99</v>
      </c>
      <c r="AN10" s="28">
        <v>339</v>
      </c>
      <c r="AO10" s="28" t="s">
        <v>183</v>
      </c>
      <c r="AP10" s="28" t="s">
        <v>182</v>
      </c>
      <c r="AQ10" s="28">
        <v>7594</v>
      </c>
      <c r="AR10" s="28"/>
      <c r="AS10" s="28"/>
      <c r="AT10" s="28">
        <v>24</v>
      </c>
      <c r="AU10" s="28" t="s">
        <v>181</v>
      </c>
      <c r="AV10" s="28">
        <v>37</v>
      </c>
    </row>
    <row r="11" spans="2:48" x14ac:dyDescent="0.3">
      <c r="AD11" s="15"/>
      <c r="AF11" s="15"/>
      <c r="AK11" s="19"/>
    </row>
    <row r="12" spans="2:48" x14ac:dyDescent="0.3">
      <c r="AD12" s="32" t="s">
        <v>23</v>
      </c>
      <c r="AE12" s="62">
        <f t="shared" ref="AE12:AK12" si="0">AE4+AE10</f>
        <v>1717100000000</v>
      </c>
      <c r="AF12" s="63">
        <f t="shared" si="0"/>
        <v>435963000000</v>
      </c>
      <c r="AG12" s="62">
        <f t="shared" si="0"/>
        <v>428925000000</v>
      </c>
      <c r="AH12" s="62">
        <f t="shared" si="0"/>
        <v>341518000000</v>
      </c>
      <c r="AI12" s="62">
        <f t="shared" si="0"/>
        <v>392291000000</v>
      </c>
      <c r="AJ12" s="62">
        <f t="shared" si="0"/>
        <v>11481500000</v>
      </c>
      <c r="AK12" s="61">
        <f t="shared" si="0"/>
        <v>106916400000</v>
      </c>
    </row>
    <row r="13" spans="2:48" ht="16.2" thickBot="1" x14ac:dyDescent="0.35">
      <c r="D13" s="27" t="s">
        <v>31</v>
      </c>
      <c r="AD13" s="39" t="s">
        <v>22</v>
      </c>
      <c r="AE13" s="59">
        <f t="shared" ref="AE13:AK13" si="1">AE5+AE6+AE7+AE8+AE9</f>
        <v>11673430000</v>
      </c>
      <c r="AF13" s="60">
        <f t="shared" si="1"/>
        <v>914869000</v>
      </c>
      <c r="AG13" s="59">
        <f t="shared" si="1"/>
        <v>4418880000</v>
      </c>
      <c r="AH13" s="59">
        <f t="shared" si="1"/>
        <v>2490860000</v>
      </c>
      <c r="AI13" s="59">
        <f t="shared" si="1"/>
        <v>3568570000</v>
      </c>
      <c r="AJ13" s="59">
        <f t="shared" si="1"/>
        <v>73454000</v>
      </c>
      <c r="AK13" s="58">
        <f t="shared" si="1"/>
        <v>206770000</v>
      </c>
    </row>
    <row r="14" spans="2:48" ht="16.2" x14ac:dyDescent="0.35">
      <c r="D14" s="26"/>
      <c r="E14" s="87" t="s">
        <v>29</v>
      </c>
      <c r="F14" s="87"/>
      <c r="G14" s="87"/>
      <c r="H14" s="87"/>
      <c r="I14" s="87"/>
      <c r="J14" s="87"/>
      <c r="K14" s="87" t="s">
        <v>28</v>
      </c>
      <c r="L14" s="87"/>
      <c r="M14" s="87"/>
      <c r="N14" s="87"/>
      <c r="O14" s="87"/>
      <c r="P14" s="88"/>
      <c r="AD14" s="57" t="s">
        <v>20</v>
      </c>
      <c r="AE14" s="56">
        <v>0</v>
      </c>
      <c r="AF14" s="57">
        <v>0</v>
      </c>
      <c r="AG14" s="56">
        <v>0</v>
      </c>
      <c r="AH14" s="56">
        <v>0</v>
      </c>
      <c r="AI14" s="56">
        <v>0</v>
      </c>
      <c r="AJ14" s="56">
        <v>0</v>
      </c>
      <c r="AK14" s="55">
        <v>0</v>
      </c>
    </row>
    <row r="15" spans="2:48" x14ac:dyDescent="0.3">
      <c r="D15" s="22" t="s">
        <v>27</v>
      </c>
      <c r="E15" s="21">
        <v>93.17</v>
      </c>
      <c r="F15" s="21">
        <v>93.3</v>
      </c>
      <c r="G15" s="21">
        <v>92.01</v>
      </c>
      <c r="H15" s="21">
        <v>91.94</v>
      </c>
      <c r="I15" s="21">
        <v>94.38</v>
      </c>
      <c r="J15" s="21">
        <v>89.4</v>
      </c>
      <c r="K15" s="21">
        <v>99.79</v>
      </c>
      <c r="L15" s="21">
        <v>98.98</v>
      </c>
      <c r="M15" s="21">
        <v>99.28</v>
      </c>
      <c r="N15" s="21">
        <v>99.1</v>
      </c>
      <c r="O15" s="21">
        <v>99.36</v>
      </c>
      <c r="P15" s="20">
        <v>99.81</v>
      </c>
      <c r="AD15" s="15"/>
      <c r="AF15" s="15"/>
      <c r="AK15" s="19"/>
    </row>
    <row r="16" spans="2:48" x14ac:dyDescent="0.3">
      <c r="D16" s="22" t="s">
        <v>25</v>
      </c>
      <c r="E16" s="21">
        <v>6.41</v>
      </c>
      <c r="F16" s="21">
        <v>6.3</v>
      </c>
      <c r="G16" s="21">
        <v>7.8</v>
      </c>
      <c r="H16" s="21">
        <v>7.6</v>
      </c>
      <c r="I16" s="21">
        <v>5.48</v>
      </c>
      <c r="J16" s="21">
        <v>10.53</v>
      </c>
      <c r="K16" s="21">
        <v>0.21</v>
      </c>
      <c r="L16" s="21">
        <v>1.02</v>
      </c>
      <c r="M16" s="21">
        <v>0.72</v>
      </c>
      <c r="N16" s="21">
        <v>0.9</v>
      </c>
      <c r="O16" s="21">
        <v>0.64</v>
      </c>
      <c r="P16" s="20">
        <v>0.19</v>
      </c>
      <c r="AC16" s="6" t="s">
        <v>26</v>
      </c>
      <c r="AD16" s="15"/>
      <c r="AE16" s="24">
        <f t="shared" ref="AE16:AK16" si="2">AE12+AE13+AE14</f>
        <v>1728773430000</v>
      </c>
      <c r="AF16" s="25">
        <f t="shared" si="2"/>
        <v>436877869000</v>
      </c>
      <c r="AG16" s="24">
        <f t="shared" si="2"/>
        <v>433343880000</v>
      </c>
      <c r="AH16" s="24">
        <f t="shared" si="2"/>
        <v>344008860000</v>
      </c>
      <c r="AI16" s="24">
        <f t="shared" si="2"/>
        <v>395859570000</v>
      </c>
      <c r="AJ16" s="24">
        <f t="shared" si="2"/>
        <v>11554954000</v>
      </c>
      <c r="AK16" s="23">
        <f t="shared" si="2"/>
        <v>107123170000</v>
      </c>
    </row>
    <row r="17" spans="2:48" ht="16.2" thickBot="1" x14ac:dyDescent="0.35">
      <c r="D17" s="18" t="s">
        <v>24</v>
      </c>
      <c r="E17" s="17">
        <v>0.42</v>
      </c>
      <c r="F17" s="17">
        <v>0.4</v>
      </c>
      <c r="G17" s="17">
        <v>0.19</v>
      </c>
      <c r="H17" s="17">
        <v>0.46</v>
      </c>
      <c r="I17" s="17">
        <v>0.14000000000000001</v>
      </c>
      <c r="J17" s="17">
        <v>7.0000000000000007E-2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6">
        <v>0</v>
      </c>
      <c r="AD17" s="15"/>
      <c r="AF17" s="15"/>
      <c r="AK17" s="19"/>
    </row>
    <row r="18" spans="2:48" x14ac:dyDescent="0.3">
      <c r="AC18" s="6" t="s">
        <v>21</v>
      </c>
      <c r="AD18" s="15" t="s">
        <v>23</v>
      </c>
      <c r="AE18" s="13">
        <f t="shared" ref="AE18:AK18" si="3">AE12/AE16</f>
        <v>0.99324756512482959</v>
      </c>
      <c r="AF18" s="14">
        <f t="shared" si="3"/>
        <v>0.99790589300828147</v>
      </c>
      <c r="AG18" s="13">
        <f t="shared" si="3"/>
        <v>0.98980283279874637</v>
      </c>
      <c r="AH18" s="13">
        <f t="shared" si="3"/>
        <v>0.99275931439672804</v>
      </c>
      <c r="AI18" s="13">
        <f t="shared" si="3"/>
        <v>0.9909852627789193</v>
      </c>
      <c r="AJ18" s="13">
        <f t="shared" si="3"/>
        <v>0.99364307291919984</v>
      </c>
      <c r="AK18" s="12">
        <f t="shared" si="3"/>
        <v>0.99806979199738022</v>
      </c>
    </row>
    <row r="19" spans="2:48" x14ac:dyDescent="0.3">
      <c r="AC19" s="6" t="s">
        <v>21</v>
      </c>
      <c r="AD19" s="15" t="s">
        <v>22</v>
      </c>
      <c r="AE19" s="13">
        <f t="shared" ref="AE19:AK19" si="4">AE13/AE16</f>
        <v>6.7524348751704264E-3</v>
      </c>
      <c r="AF19" s="14">
        <f t="shared" si="4"/>
        <v>2.0941069917185481E-3</v>
      </c>
      <c r="AG19" s="13">
        <f t="shared" si="4"/>
        <v>1.0197167201253656E-2</v>
      </c>
      <c r="AH19" s="13">
        <f t="shared" si="4"/>
        <v>7.2406856032719621E-3</v>
      </c>
      <c r="AI19" s="13">
        <f t="shared" si="4"/>
        <v>9.0147372210806972E-3</v>
      </c>
      <c r="AJ19" s="13">
        <f t="shared" si="4"/>
        <v>6.3569270808001488E-3</v>
      </c>
      <c r="AK19" s="12">
        <f t="shared" si="4"/>
        <v>1.9302080026197879E-3</v>
      </c>
    </row>
    <row r="20" spans="2:48" ht="16.2" thickBot="1" x14ac:dyDescent="0.35">
      <c r="AC20" s="6" t="s">
        <v>21</v>
      </c>
      <c r="AD20" s="11" t="s">
        <v>20</v>
      </c>
      <c r="AE20" s="9">
        <f t="shared" ref="AE20:AK20" si="5">AE14/AE16</f>
        <v>0</v>
      </c>
      <c r="AF20" s="10">
        <f t="shared" si="5"/>
        <v>0</v>
      </c>
      <c r="AG20" s="9">
        <f t="shared" si="5"/>
        <v>0</v>
      </c>
      <c r="AH20" s="9">
        <f t="shared" si="5"/>
        <v>0</v>
      </c>
      <c r="AI20" s="9">
        <f t="shared" si="5"/>
        <v>0</v>
      </c>
      <c r="AJ20" s="9">
        <f t="shared" si="5"/>
        <v>0</v>
      </c>
      <c r="AK20" s="8">
        <f t="shared" si="5"/>
        <v>0</v>
      </c>
    </row>
    <row r="21" spans="2:48" x14ac:dyDescent="0.3">
      <c r="B21" s="50" t="s">
        <v>180</v>
      </c>
      <c r="AD21" s="54" t="s">
        <v>180</v>
      </c>
      <c r="AE21" s="52"/>
      <c r="AF21" s="53" t="s">
        <v>179</v>
      </c>
      <c r="AG21" s="52" t="s">
        <v>178</v>
      </c>
      <c r="AH21" s="52" t="s">
        <v>177</v>
      </c>
      <c r="AI21" s="52" t="s">
        <v>176</v>
      </c>
      <c r="AJ21" s="52" t="s">
        <v>175</v>
      </c>
      <c r="AK21" s="51" t="s">
        <v>174</v>
      </c>
    </row>
    <row r="22" spans="2:48" x14ac:dyDescent="0.3">
      <c r="B22" s="50" t="s">
        <v>173</v>
      </c>
      <c r="C22" s="49" t="s">
        <v>172</v>
      </c>
      <c r="D22" s="49" t="s">
        <v>171</v>
      </c>
      <c r="E22" s="49" t="s">
        <v>170</v>
      </c>
      <c r="F22" s="49" t="s">
        <v>169</v>
      </c>
      <c r="G22" s="49" t="s">
        <v>168</v>
      </c>
      <c r="H22" s="49" t="s">
        <v>167</v>
      </c>
      <c r="I22" s="49" t="s">
        <v>166</v>
      </c>
      <c r="J22" s="49" t="s">
        <v>165</v>
      </c>
      <c r="K22" s="49" t="s">
        <v>164</v>
      </c>
      <c r="L22" s="49" t="s">
        <v>96</v>
      </c>
      <c r="M22" s="49" t="s">
        <v>87</v>
      </c>
      <c r="N22" s="49" t="s">
        <v>163</v>
      </c>
      <c r="O22" s="49" t="s">
        <v>162</v>
      </c>
      <c r="P22" s="49" t="s">
        <v>161</v>
      </c>
      <c r="Q22" s="49" t="s">
        <v>160</v>
      </c>
      <c r="R22" s="49" t="s">
        <v>159</v>
      </c>
      <c r="S22" s="49" t="s">
        <v>158</v>
      </c>
      <c r="T22" s="49" t="s">
        <v>157</v>
      </c>
      <c r="U22" s="49" t="s">
        <v>156</v>
      </c>
      <c r="V22" s="49" t="s">
        <v>155</v>
      </c>
      <c r="W22" s="49" t="s">
        <v>154</v>
      </c>
      <c r="X22" s="49" t="s">
        <v>153</v>
      </c>
      <c r="Y22" s="49" t="s">
        <v>152</v>
      </c>
      <c r="Z22" s="49" t="s">
        <v>151</v>
      </c>
      <c r="AA22" s="49" t="s">
        <v>150</v>
      </c>
      <c r="AB22" s="49" t="s">
        <v>149</v>
      </c>
      <c r="AC22" s="49" t="s">
        <v>148</v>
      </c>
      <c r="AD22" s="15" t="s">
        <v>147</v>
      </c>
      <c r="AE22" s="6" t="s">
        <v>146</v>
      </c>
      <c r="AF22" s="15" t="s">
        <v>145</v>
      </c>
      <c r="AG22" s="6" t="s">
        <v>144</v>
      </c>
      <c r="AH22" s="6" t="s">
        <v>143</v>
      </c>
      <c r="AI22" s="6" t="s">
        <v>142</v>
      </c>
      <c r="AJ22" s="6" t="s">
        <v>141</v>
      </c>
      <c r="AK22" s="19" t="s">
        <v>140</v>
      </c>
      <c r="AL22" s="49" t="s">
        <v>139</v>
      </c>
      <c r="AM22" s="49" t="s">
        <v>138</v>
      </c>
      <c r="AN22" s="49" t="s">
        <v>137</v>
      </c>
      <c r="AO22" s="49" t="s">
        <v>136</v>
      </c>
      <c r="AP22" s="49" t="s">
        <v>135</v>
      </c>
      <c r="AQ22" s="49" t="s">
        <v>134</v>
      </c>
      <c r="AR22" s="49" t="s">
        <v>133</v>
      </c>
      <c r="AS22" s="49" t="s">
        <v>132</v>
      </c>
      <c r="AT22" s="49" t="s">
        <v>131</v>
      </c>
      <c r="AU22" s="49" t="s">
        <v>130</v>
      </c>
      <c r="AV22" s="49" t="s">
        <v>129</v>
      </c>
    </row>
    <row r="23" spans="2:48" x14ac:dyDescent="0.3">
      <c r="B23" s="41" t="s">
        <v>128</v>
      </c>
      <c r="C23" s="35" t="s">
        <v>96</v>
      </c>
      <c r="D23" s="35">
        <v>1579.9086</v>
      </c>
      <c r="E23" s="35">
        <v>0.9086128</v>
      </c>
      <c r="F23" s="35">
        <v>93</v>
      </c>
      <c r="G23" s="35" t="s">
        <v>127</v>
      </c>
      <c r="H23" s="35" t="s">
        <v>37</v>
      </c>
      <c r="I23" s="35" t="s">
        <v>37</v>
      </c>
      <c r="J23" s="35">
        <v>0</v>
      </c>
      <c r="K23" s="35">
        <v>0</v>
      </c>
      <c r="L23" s="35">
        <v>1</v>
      </c>
      <c r="M23" s="35">
        <v>0</v>
      </c>
      <c r="N23" s="35">
        <v>1</v>
      </c>
      <c r="O23" s="35"/>
      <c r="P23" s="35"/>
      <c r="Q23" s="35">
        <v>1</v>
      </c>
      <c r="R23" s="35"/>
      <c r="S23" s="35"/>
      <c r="T23" s="35"/>
      <c r="U23" s="35">
        <v>35.692</v>
      </c>
      <c r="V23" s="35">
        <v>35.692</v>
      </c>
      <c r="W23" s="35">
        <v>2</v>
      </c>
      <c r="X23" s="35">
        <v>2.2261E-2</v>
      </c>
      <c r="Y23" s="35">
        <v>62608</v>
      </c>
      <c r="Z23" s="35" t="s">
        <v>94</v>
      </c>
      <c r="AA23" s="35">
        <v>40.750999999999998</v>
      </c>
      <c r="AB23" s="35">
        <v>7.7119999999999997</v>
      </c>
      <c r="AC23" s="35"/>
      <c r="AD23" s="39" t="s">
        <v>22</v>
      </c>
      <c r="AE23" s="37">
        <v>1059700000</v>
      </c>
      <c r="AF23" s="38">
        <v>0</v>
      </c>
      <c r="AG23" s="37">
        <v>0</v>
      </c>
      <c r="AH23" s="37">
        <v>1059700000</v>
      </c>
      <c r="AI23" s="37">
        <v>0</v>
      </c>
      <c r="AJ23" s="37">
        <v>0</v>
      </c>
      <c r="AK23" s="36">
        <v>0</v>
      </c>
      <c r="AL23" s="35">
        <v>356</v>
      </c>
      <c r="AM23" s="35">
        <v>93</v>
      </c>
      <c r="AN23" s="35">
        <v>296</v>
      </c>
      <c r="AO23" s="35">
        <v>5372</v>
      </c>
      <c r="AP23" s="35">
        <v>7843</v>
      </c>
      <c r="AQ23" s="35">
        <v>7843</v>
      </c>
      <c r="AR23" s="35"/>
      <c r="AS23" s="35"/>
      <c r="AT23" s="35">
        <v>16</v>
      </c>
      <c r="AU23" s="35"/>
      <c r="AV23" s="35">
        <v>1</v>
      </c>
    </row>
    <row r="24" spans="2:48" x14ac:dyDescent="0.3">
      <c r="B24" s="41" t="s">
        <v>126</v>
      </c>
      <c r="C24" s="35" t="s">
        <v>125</v>
      </c>
      <c r="D24" s="35">
        <v>1541.7878000000001</v>
      </c>
      <c r="E24" s="35">
        <v>0.78782896999999996</v>
      </c>
      <c r="F24" s="35">
        <v>95</v>
      </c>
      <c r="G24" s="35" t="s">
        <v>124</v>
      </c>
      <c r="H24" s="35" t="s">
        <v>37</v>
      </c>
      <c r="I24" s="35" t="s">
        <v>37</v>
      </c>
      <c r="J24" s="35">
        <v>1</v>
      </c>
      <c r="K24" s="35">
        <v>0</v>
      </c>
      <c r="L24" s="35">
        <v>0</v>
      </c>
      <c r="M24" s="35">
        <v>1</v>
      </c>
      <c r="N24" s="35">
        <v>0</v>
      </c>
      <c r="O24" s="35"/>
      <c r="P24" s="35"/>
      <c r="Q24" s="35"/>
      <c r="R24" s="35"/>
      <c r="S24" s="35"/>
      <c r="T24" s="35">
        <v>1</v>
      </c>
      <c r="U24" s="35">
        <v>25.681999999999999</v>
      </c>
      <c r="V24" s="35">
        <v>25.681999999999999</v>
      </c>
      <c r="W24" s="35">
        <v>3</v>
      </c>
      <c r="X24" s="35">
        <v>7.0847E-4</v>
      </c>
      <c r="Y24" s="35">
        <v>48291</v>
      </c>
      <c r="Z24" s="35" t="s">
        <v>109</v>
      </c>
      <c r="AA24" s="35">
        <v>59.247999999999998</v>
      </c>
      <c r="AB24" s="35">
        <v>32.758000000000003</v>
      </c>
      <c r="AC24" s="35"/>
      <c r="AD24" s="39" t="s">
        <v>22</v>
      </c>
      <c r="AE24" s="37">
        <v>18167000</v>
      </c>
      <c r="AF24" s="38">
        <v>0</v>
      </c>
      <c r="AG24" s="37">
        <v>0</v>
      </c>
      <c r="AH24" s="37">
        <v>0</v>
      </c>
      <c r="AI24" s="37">
        <v>0</v>
      </c>
      <c r="AJ24" s="37">
        <v>0</v>
      </c>
      <c r="AK24" s="36">
        <v>18167000</v>
      </c>
      <c r="AL24" s="35">
        <v>357</v>
      </c>
      <c r="AM24" s="35">
        <v>95</v>
      </c>
      <c r="AN24" s="35">
        <v>297</v>
      </c>
      <c r="AO24" s="35">
        <v>5373</v>
      </c>
      <c r="AP24" s="35" t="s">
        <v>123</v>
      </c>
      <c r="AQ24" s="35">
        <v>7845</v>
      </c>
      <c r="AR24" s="35">
        <v>107</v>
      </c>
      <c r="AS24" s="35"/>
      <c r="AT24" s="35"/>
      <c r="AU24" s="35">
        <v>48</v>
      </c>
      <c r="AV24" s="35">
        <v>2</v>
      </c>
    </row>
    <row r="25" spans="2:48" x14ac:dyDescent="0.3">
      <c r="B25" s="41" t="s">
        <v>122</v>
      </c>
      <c r="C25" s="35" t="s">
        <v>45</v>
      </c>
      <c r="D25" s="35">
        <v>1640.8925999999999</v>
      </c>
      <c r="E25" s="35">
        <v>0.89262839000000005</v>
      </c>
      <c r="F25" s="35">
        <v>94</v>
      </c>
      <c r="G25" s="35" t="s">
        <v>121</v>
      </c>
      <c r="H25" s="35" t="s">
        <v>37</v>
      </c>
      <c r="I25" s="35" t="s">
        <v>37</v>
      </c>
      <c r="J25" s="35">
        <v>0</v>
      </c>
      <c r="K25" s="35">
        <v>0</v>
      </c>
      <c r="L25" s="35">
        <v>1</v>
      </c>
      <c r="M25" s="35">
        <v>1</v>
      </c>
      <c r="N25" s="35">
        <v>0</v>
      </c>
      <c r="O25" s="35"/>
      <c r="P25" s="35"/>
      <c r="Q25" s="35">
        <v>1</v>
      </c>
      <c r="R25" s="35"/>
      <c r="S25" s="35"/>
      <c r="T25" s="35"/>
      <c r="U25" s="35">
        <v>33.89</v>
      </c>
      <c r="V25" s="35">
        <v>33.89</v>
      </c>
      <c r="W25" s="35">
        <v>2</v>
      </c>
      <c r="X25" s="35">
        <v>1.4792E-2</v>
      </c>
      <c r="Y25" s="35">
        <v>59106</v>
      </c>
      <c r="Z25" s="35" t="s">
        <v>94</v>
      </c>
      <c r="AA25" s="35">
        <v>45.28</v>
      </c>
      <c r="AB25" s="35">
        <v>15.368</v>
      </c>
      <c r="AC25" s="35"/>
      <c r="AD25" s="39" t="s">
        <v>22</v>
      </c>
      <c r="AE25" s="37">
        <v>2307900000</v>
      </c>
      <c r="AF25" s="38">
        <v>0</v>
      </c>
      <c r="AG25" s="37">
        <v>0</v>
      </c>
      <c r="AH25" s="37">
        <v>2307900000</v>
      </c>
      <c r="AI25" s="37">
        <v>0</v>
      </c>
      <c r="AJ25" s="37">
        <v>0</v>
      </c>
      <c r="AK25" s="36">
        <v>0</v>
      </c>
      <c r="AL25" s="35">
        <v>358</v>
      </c>
      <c r="AM25" s="35">
        <v>94</v>
      </c>
      <c r="AN25" s="35">
        <v>298</v>
      </c>
      <c r="AO25" s="35">
        <v>5374</v>
      </c>
      <c r="AP25" s="35">
        <v>7846</v>
      </c>
      <c r="AQ25" s="35">
        <v>7846</v>
      </c>
      <c r="AR25" s="35"/>
      <c r="AS25" s="35"/>
      <c r="AT25" s="35">
        <v>17</v>
      </c>
      <c r="AU25" s="35">
        <v>47</v>
      </c>
      <c r="AV25" s="35">
        <v>1</v>
      </c>
    </row>
    <row r="26" spans="2:48" x14ac:dyDescent="0.3">
      <c r="B26" s="41" t="s">
        <v>120</v>
      </c>
      <c r="C26" s="35" t="s">
        <v>105</v>
      </c>
      <c r="D26" s="35">
        <v>1479.8561999999999</v>
      </c>
      <c r="E26" s="35">
        <v>0.85618329999999998</v>
      </c>
      <c r="F26" s="35">
        <v>104</v>
      </c>
      <c r="G26" s="35" t="s">
        <v>119</v>
      </c>
      <c r="H26" s="35" t="s">
        <v>37</v>
      </c>
      <c r="I26" s="35" t="s">
        <v>37</v>
      </c>
      <c r="J26" s="35">
        <v>0</v>
      </c>
      <c r="K26" s="35">
        <v>0</v>
      </c>
      <c r="L26" s="35">
        <v>0</v>
      </c>
      <c r="M26" s="35">
        <v>0</v>
      </c>
      <c r="N26" s="35">
        <v>2</v>
      </c>
      <c r="O26" s="35">
        <v>1</v>
      </c>
      <c r="P26" s="35">
        <v>1</v>
      </c>
      <c r="Q26" s="35">
        <v>1</v>
      </c>
      <c r="R26" s="35">
        <v>1</v>
      </c>
      <c r="S26" s="35"/>
      <c r="T26" s="35"/>
      <c r="U26" s="35">
        <v>35.694000000000003</v>
      </c>
      <c r="V26" s="35">
        <v>35.694000000000003</v>
      </c>
      <c r="W26" s="35">
        <v>2</v>
      </c>
      <c r="X26" s="40" t="s">
        <v>118</v>
      </c>
      <c r="Y26" s="35">
        <v>62327</v>
      </c>
      <c r="Z26" s="35" t="s">
        <v>43</v>
      </c>
      <c r="AA26" s="35">
        <v>83.045000000000002</v>
      </c>
      <c r="AB26" s="35">
        <v>78.891000000000005</v>
      </c>
      <c r="AC26" s="35"/>
      <c r="AD26" s="39" t="s">
        <v>22</v>
      </c>
      <c r="AE26" s="37">
        <v>5459500000</v>
      </c>
      <c r="AF26" s="38">
        <v>1549400000</v>
      </c>
      <c r="AG26" s="37">
        <v>1270800000</v>
      </c>
      <c r="AH26" s="37">
        <v>1432400000</v>
      </c>
      <c r="AI26" s="37">
        <v>1206800000</v>
      </c>
      <c r="AJ26" s="37">
        <v>0</v>
      </c>
      <c r="AK26" s="36">
        <v>0</v>
      </c>
      <c r="AL26" s="35">
        <v>360</v>
      </c>
      <c r="AM26" s="35">
        <v>104</v>
      </c>
      <c r="AN26" s="35">
        <v>300</v>
      </c>
      <c r="AO26" s="35" t="s">
        <v>117</v>
      </c>
      <c r="AP26" s="35" t="s">
        <v>116</v>
      </c>
      <c r="AQ26" s="35">
        <v>7848</v>
      </c>
      <c r="AR26" s="35"/>
      <c r="AS26" s="35"/>
      <c r="AT26" s="35"/>
      <c r="AU26" s="35"/>
      <c r="AV26" s="35">
        <v>9</v>
      </c>
    </row>
    <row r="27" spans="2:48" x14ac:dyDescent="0.3">
      <c r="B27" s="47" t="s">
        <v>115</v>
      </c>
      <c r="C27" s="42" t="s">
        <v>105</v>
      </c>
      <c r="D27" s="42">
        <v>1518.8670999999999</v>
      </c>
      <c r="E27" s="42">
        <v>0.86708233999999995</v>
      </c>
      <c r="F27" s="42">
        <v>105</v>
      </c>
      <c r="G27" s="42" t="s">
        <v>114</v>
      </c>
      <c r="H27" s="42" t="s">
        <v>37</v>
      </c>
      <c r="I27" s="42" t="s">
        <v>37</v>
      </c>
      <c r="J27" s="42">
        <v>0</v>
      </c>
      <c r="K27" s="42">
        <v>0</v>
      </c>
      <c r="L27" s="42">
        <v>0</v>
      </c>
      <c r="M27" s="42">
        <v>0</v>
      </c>
      <c r="N27" s="42">
        <v>2</v>
      </c>
      <c r="O27" s="42">
        <v>2</v>
      </c>
      <c r="P27" s="42">
        <v>1</v>
      </c>
      <c r="Q27" s="42">
        <v>1</v>
      </c>
      <c r="R27" s="42">
        <v>1</v>
      </c>
      <c r="S27" s="42"/>
      <c r="T27" s="42"/>
      <c r="U27" s="42">
        <v>35.936</v>
      </c>
      <c r="V27" s="42">
        <v>35.936</v>
      </c>
      <c r="W27" s="42">
        <v>2</v>
      </c>
      <c r="X27" s="48" t="s">
        <v>113</v>
      </c>
      <c r="Y27" s="42">
        <v>62631</v>
      </c>
      <c r="Z27" s="42" t="s">
        <v>43</v>
      </c>
      <c r="AA27" s="42">
        <v>111.27</v>
      </c>
      <c r="AB27" s="42">
        <v>110.23</v>
      </c>
      <c r="AC27" s="42"/>
      <c r="AD27" s="46" t="s">
        <v>20</v>
      </c>
      <c r="AE27" s="44">
        <v>3897400000</v>
      </c>
      <c r="AF27" s="45">
        <v>977350000</v>
      </c>
      <c r="AG27" s="44">
        <v>1009900000</v>
      </c>
      <c r="AH27" s="44">
        <v>1052100000</v>
      </c>
      <c r="AI27" s="44">
        <v>857940000</v>
      </c>
      <c r="AJ27" s="44">
        <v>0</v>
      </c>
      <c r="AK27" s="43">
        <v>0</v>
      </c>
      <c r="AL27" s="42">
        <v>361</v>
      </c>
      <c r="AM27" s="42">
        <v>105</v>
      </c>
      <c r="AN27" s="42">
        <v>301</v>
      </c>
      <c r="AO27" s="42" t="s">
        <v>112</v>
      </c>
      <c r="AP27" s="42" t="s">
        <v>111</v>
      </c>
      <c r="AQ27" s="42">
        <v>7858</v>
      </c>
      <c r="AR27" s="42"/>
      <c r="AS27" s="42"/>
      <c r="AT27" s="42"/>
      <c r="AU27" s="42"/>
      <c r="AV27" s="42">
        <v>8</v>
      </c>
    </row>
    <row r="28" spans="2:48" x14ac:dyDescent="0.3">
      <c r="B28" s="41" t="s">
        <v>106</v>
      </c>
      <c r="C28" s="35" t="s">
        <v>87</v>
      </c>
      <c r="D28" s="35">
        <v>1521.8667</v>
      </c>
      <c r="E28" s="35">
        <v>0.86674799000000002</v>
      </c>
      <c r="F28" s="35" t="s">
        <v>104</v>
      </c>
      <c r="G28" s="35" t="s">
        <v>103</v>
      </c>
      <c r="H28" s="35" t="s">
        <v>37</v>
      </c>
      <c r="I28" s="35" t="s">
        <v>37</v>
      </c>
      <c r="J28" s="35">
        <v>0</v>
      </c>
      <c r="K28" s="35">
        <v>0</v>
      </c>
      <c r="L28" s="35">
        <v>0</v>
      </c>
      <c r="M28" s="35">
        <v>1</v>
      </c>
      <c r="N28" s="35">
        <v>2</v>
      </c>
      <c r="O28" s="35">
        <v>1</v>
      </c>
      <c r="P28" s="35">
        <v>1</v>
      </c>
      <c r="Q28" s="35">
        <v>2</v>
      </c>
      <c r="R28" s="35">
        <v>1</v>
      </c>
      <c r="S28" s="35">
        <v>1</v>
      </c>
      <c r="T28" s="35">
        <v>4</v>
      </c>
      <c r="U28" s="35">
        <v>35.057000000000002</v>
      </c>
      <c r="V28" s="35">
        <v>35.057000000000002</v>
      </c>
      <c r="W28" s="35" t="s">
        <v>58</v>
      </c>
      <c r="X28" s="40" t="s">
        <v>110</v>
      </c>
      <c r="Y28" s="35">
        <v>70708</v>
      </c>
      <c r="Z28" s="35" t="s">
        <v>109</v>
      </c>
      <c r="AA28" s="35">
        <v>106.16</v>
      </c>
      <c r="AB28" s="35">
        <v>106.16</v>
      </c>
      <c r="AC28" s="35"/>
      <c r="AD28" s="39" t="s">
        <v>22</v>
      </c>
      <c r="AE28" s="37">
        <v>121130000000</v>
      </c>
      <c r="AF28" s="38">
        <v>23124000000</v>
      </c>
      <c r="AG28" s="37">
        <v>25655000000</v>
      </c>
      <c r="AH28" s="37">
        <v>31937000000</v>
      </c>
      <c r="AI28" s="37">
        <v>26037000000</v>
      </c>
      <c r="AJ28" s="37">
        <v>802340000</v>
      </c>
      <c r="AK28" s="36">
        <v>13578000000</v>
      </c>
      <c r="AL28" s="35">
        <v>363</v>
      </c>
      <c r="AM28" s="35" t="s">
        <v>102</v>
      </c>
      <c r="AN28" s="35">
        <v>303</v>
      </c>
      <c r="AO28" s="35" t="s">
        <v>108</v>
      </c>
      <c r="AP28" s="35" t="s">
        <v>107</v>
      </c>
      <c r="AQ28" s="35">
        <v>7872</v>
      </c>
      <c r="AR28" s="35"/>
      <c r="AS28" s="35"/>
      <c r="AT28" s="35"/>
      <c r="AU28" s="35">
        <v>46</v>
      </c>
      <c r="AV28" s="35">
        <v>22</v>
      </c>
    </row>
    <row r="29" spans="2:48" x14ac:dyDescent="0.3">
      <c r="B29" s="41" t="s">
        <v>106</v>
      </c>
      <c r="C29" s="35" t="s">
        <v>105</v>
      </c>
      <c r="D29" s="35">
        <v>1495.8511000000001</v>
      </c>
      <c r="E29" s="35">
        <v>0.85109791999999995</v>
      </c>
      <c r="F29" s="35" t="s">
        <v>104</v>
      </c>
      <c r="G29" s="35" t="s">
        <v>103</v>
      </c>
      <c r="H29" s="35" t="s">
        <v>37</v>
      </c>
      <c r="I29" s="35" t="s">
        <v>37</v>
      </c>
      <c r="J29" s="35">
        <v>0</v>
      </c>
      <c r="K29" s="35">
        <v>0</v>
      </c>
      <c r="L29" s="35">
        <v>0</v>
      </c>
      <c r="M29" s="35">
        <v>0</v>
      </c>
      <c r="N29" s="35">
        <v>2</v>
      </c>
      <c r="O29" s="35">
        <v>1</v>
      </c>
      <c r="P29" s="35"/>
      <c r="Q29" s="35">
        <v>1</v>
      </c>
      <c r="R29" s="35"/>
      <c r="S29" s="35"/>
      <c r="T29" s="35"/>
      <c r="U29" s="35">
        <v>33.494999999999997</v>
      </c>
      <c r="V29" s="35">
        <v>33.494999999999997</v>
      </c>
      <c r="W29" s="35">
        <v>2</v>
      </c>
      <c r="X29" s="35">
        <v>1.5501E-3</v>
      </c>
      <c r="Y29" s="35">
        <v>57937</v>
      </c>
      <c r="Z29" s="35" t="s">
        <v>43</v>
      </c>
      <c r="AA29" s="35">
        <v>67.213999999999999</v>
      </c>
      <c r="AB29" s="35">
        <v>67.213999999999999</v>
      </c>
      <c r="AC29" s="35"/>
      <c r="AD29" s="39" t="s">
        <v>22</v>
      </c>
      <c r="AE29" s="37">
        <v>0</v>
      </c>
      <c r="AF29" s="38">
        <v>0</v>
      </c>
      <c r="AG29" s="37">
        <v>0</v>
      </c>
      <c r="AH29" s="37">
        <v>0</v>
      </c>
      <c r="AI29" s="37">
        <v>0</v>
      </c>
      <c r="AJ29" s="37">
        <v>0</v>
      </c>
      <c r="AK29" s="36">
        <v>0</v>
      </c>
      <c r="AL29" s="35">
        <v>364</v>
      </c>
      <c r="AM29" s="35" t="s">
        <v>102</v>
      </c>
      <c r="AN29" s="35">
        <v>303</v>
      </c>
      <c r="AO29" s="35" t="s">
        <v>101</v>
      </c>
      <c r="AP29" s="35" t="s">
        <v>100</v>
      </c>
      <c r="AQ29" s="35">
        <v>7894</v>
      </c>
      <c r="AR29" s="35"/>
      <c r="AS29" s="35"/>
      <c r="AT29" s="35"/>
      <c r="AU29" s="35"/>
      <c r="AV29" s="35">
        <v>2</v>
      </c>
    </row>
    <row r="30" spans="2:48" x14ac:dyDescent="0.3">
      <c r="B30" s="41" t="s">
        <v>99</v>
      </c>
      <c r="C30" s="35" t="s">
        <v>87</v>
      </c>
      <c r="D30" s="35">
        <v>1521.7940000000001</v>
      </c>
      <c r="E30" s="35">
        <v>0.79397698000000005</v>
      </c>
      <c r="F30" s="35">
        <v>112</v>
      </c>
      <c r="G30" s="35" t="s">
        <v>98</v>
      </c>
      <c r="H30" s="35" t="s">
        <v>37</v>
      </c>
      <c r="I30" s="35" t="s">
        <v>37</v>
      </c>
      <c r="J30" s="35">
        <v>0</v>
      </c>
      <c r="K30" s="35">
        <v>0</v>
      </c>
      <c r="L30" s="35">
        <v>0</v>
      </c>
      <c r="M30" s="35">
        <v>1</v>
      </c>
      <c r="N30" s="35">
        <v>0</v>
      </c>
      <c r="O30" s="35">
        <v>1</v>
      </c>
      <c r="P30" s="35"/>
      <c r="Q30" s="35"/>
      <c r="R30" s="35"/>
      <c r="S30" s="35"/>
      <c r="T30" s="35"/>
      <c r="U30" s="35">
        <v>40.234999999999999</v>
      </c>
      <c r="V30" s="35">
        <v>40.234999999999999</v>
      </c>
      <c r="W30" s="35">
        <v>2</v>
      </c>
      <c r="X30" s="35">
        <v>8.8230999999999997E-4</v>
      </c>
      <c r="Y30" s="35">
        <v>72800</v>
      </c>
      <c r="Z30" s="35" t="s">
        <v>43</v>
      </c>
      <c r="AA30" s="35">
        <v>59.542000000000002</v>
      </c>
      <c r="AB30" s="35">
        <v>53.697000000000003</v>
      </c>
      <c r="AC30" s="35"/>
      <c r="AD30" s="39" t="s">
        <v>22</v>
      </c>
      <c r="AE30" s="37">
        <v>0</v>
      </c>
      <c r="AF30" s="38">
        <v>0</v>
      </c>
      <c r="AG30" s="37">
        <v>0</v>
      </c>
      <c r="AH30" s="37">
        <v>0</v>
      </c>
      <c r="AI30" s="37">
        <v>0</v>
      </c>
      <c r="AJ30" s="37">
        <v>0</v>
      </c>
      <c r="AK30" s="36">
        <v>0</v>
      </c>
      <c r="AL30" s="35">
        <v>365</v>
      </c>
      <c r="AM30" s="35">
        <v>112</v>
      </c>
      <c r="AN30" s="35">
        <v>304</v>
      </c>
      <c r="AO30" s="35">
        <v>5402</v>
      </c>
      <c r="AP30" s="35">
        <v>7896</v>
      </c>
      <c r="AQ30" s="35">
        <v>7896</v>
      </c>
      <c r="AR30" s="35"/>
      <c r="AS30" s="35"/>
      <c r="AT30" s="35"/>
      <c r="AU30" s="35">
        <v>64</v>
      </c>
      <c r="AV30" s="35">
        <v>1</v>
      </c>
    </row>
    <row r="31" spans="2:48" x14ac:dyDescent="0.3">
      <c r="B31" s="41" t="s">
        <v>97</v>
      </c>
      <c r="C31" s="35" t="s">
        <v>96</v>
      </c>
      <c r="D31" s="35">
        <v>1579.9086</v>
      </c>
      <c r="E31" s="35">
        <v>0.9086128</v>
      </c>
      <c r="F31" s="35">
        <v>96</v>
      </c>
      <c r="G31" s="35" t="s">
        <v>95</v>
      </c>
      <c r="H31" s="35" t="s">
        <v>37</v>
      </c>
      <c r="I31" s="35" t="s">
        <v>37</v>
      </c>
      <c r="J31" s="35">
        <v>0</v>
      </c>
      <c r="K31" s="35">
        <v>0</v>
      </c>
      <c r="L31" s="35">
        <v>1</v>
      </c>
      <c r="M31" s="35">
        <v>0</v>
      </c>
      <c r="N31" s="35">
        <v>1</v>
      </c>
      <c r="O31" s="35"/>
      <c r="P31" s="35"/>
      <c r="Q31" s="35">
        <v>1</v>
      </c>
      <c r="R31" s="35">
        <v>1</v>
      </c>
      <c r="S31" s="35"/>
      <c r="T31" s="35"/>
      <c r="U31" s="35">
        <v>35.673999999999999</v>
      </c>
      <c r="V31" s="35">
        <v>35.673999999999999</v>
      </c>
      <c r="W31" s="35">
        <v>2</v>
      </c>
      <c r="X31" s="35">
        <v>8.2877000000000003E-3</v>
      </c>
      <c r="Y31" s="35">
        <v>62614</v>
      </c>
      <c r="Z31" s="35" t="s">
        <v>94</v>
      </c>
      <c r="AA31" s="35">
        <v>47.189</v>
      </c>
      <c r="AB31" s="35">
        <v>18.838000000000001</v>
      </c>
      <c r="AC31" s="35"/>
      <c r="AD31" s="39" t="s">
        <v>22</v>
      </c>
      <c r="AE31" s="37">
        <v>1826400000</v>
      </c>
      <c r="AF31" s="38">
        <v>0</v>
      </c>
      <c r="AG31" s="37">
        <v>0</v>
      </c>
      <c r="AH31" s="37">
        <v>1059700000</v>
      </c>
      <c r="AI31" s="37">
        <v>766760000</v>
      </c>
      <c r="AJ31" s="37">
        <v>0</v>
      </c>
      <c r="AK31" s="36">
        <v>0</v>
      </c>
      <c r="AL31" s="35">
        <v>366</v>
      </c>
      <c r="AM31" s="35">
        <v>96</v>
      </c>
      <c r="AN31" s="35">
        <v>305</v>
      </c>
      <c r="AO31" s="35" t="s">
        <v>93</v>
      </c>
      <c r="AP31" s="35" t="s">
        <v>92</v>
      </c>
      <c r="AQ31" s="35">
        <v>7897</v>
      </c>
      <c r="AR31" s="35"/>
      <c r="AS31" s="35"/>
      <c r="AT31" s="35">
        <v>18</v>
      </c>
      <c r="AU31" s="35"/>
      <c r="AV31" s="35">
        <v>2</v>
      </c>
    </row>
    <row r="32" spans="2:48" x14ac:dyDescent="0.3">
      <c r="B32" s="41" t="s">
        <v>91</v>
      </c>
      <c r="C32" s="35" t="s">
        <v>45</v>
      </c>
      <c r="D32" s="35">
        <v>1621.9192</v>
      </c>
      <c r="E32" s="35">
        <v>0.91917749000000004</v>
      </c>
      <c r="F32" s="35">
        <v>99</v>
      </c>
      <c r="G32" s="35" t="s">
        <v>86</v>
      </c>
      <c r="H32" s="35" t="s">
        <v>37</v>
      </c>
      <c r="I32" s="35" t="s">
        <v>37</v>
      </c>
      <c r="J32" s="35">
        <v>0</v>
      </c>
      <c r="K32" s="35">
        <v>0</v>
      </c>
      <c r="L32" s="35">
        <v>1</v>
      </c>
      <c r="M32" s="35">
        <v>1</v>
      </c>
      <c r="N32" s="35">
        <v>1</v>
      </c>
      <c r="O32" s="35">
        <v>3</v>
      </c>
      <c r="P32" s="35"/>
      <c r="Q32" s="35"/>
      <c r="R32" s="35">
        <v>1</v>
      </c>
      <c r="S32" s="35">
        <v>1</v>
      </c>
      <c r="T32" s="35">
        <v>1</v>
      </c>
      <c r="U32" s="35">
        <v>30.166</v>
      </c>
      <c r="V32" s="35">
        <v>30.166</v>
      </c>
      <c r="W32" s="35" t="s">
        <v>58</v>
      </c>
      <c r="X32" s="35">
        <v>6.2412000000000003E-4</v>
      </c>
      <c r="Y32" s="35">
        <v>60689</v>
      </c>
      <c r="Z32" s="35" t="s">
        <v>43</v>
      </c>
      <c r="AA32" s="35">
        <v>63.966000000000001</v>
      </c>
      <c r="AB32" s="35">
        <v>13.856999999999999</v>
      </c>
      <c r="AC32" s="35"/>
      <c r="AD32" s="39" t="s">
        <v>22</v>
      </c>
      <c r="AE32" s="37">
        <v>7592500000</v>
      </c>
      <c r="AF32" s="38">
        <v>895860000</v>
      </c>
      <c r="AG32" s="37">
        <v>0</v>
      </c>
      <c r="AH32" s="37">
        <v>0</v>
      </c>
      <c r="AI32" s="37">
        <v>753420000</v>
      </c>
      <c r="AJ32" s="37">
        <v>48400000</v>
      </c>
      <c r="AK32" s="36">
        <v>5894800000</v>
      </c>
      <c r="AL32" s="35">
        <v>367</v>
      </c>
      <c r="AM32" s="35">
        <v>99</v>
      </c>
      <c r="AN32" s="35">
        <v>306</v>
      </c>
      <c r="AO32" s="35" t="s">
        <v>90</v>
      </c>
      <c r="AP32" s="35" t="s">
        <v>89</v>
      </c>
      <c r="AQ32" s="35">
        <v>7904</v>
      </c>
      <c r="AR32" s="35"/>
      <c r="AS32" s="35"/>
      <c r="AT32" s="35">
        <v>22</v>
      </c>
      <c r="AU32" s="35">
        <v>51</v>
      </c>
      <c r="AV32" s="35">
        <v>8</v>
      </c>
    </row>
    <row r="33" spans="2:48" x14ac:dyDescent="0.3">
      <c r="B33" s="47" t="s">
        <v>88</v>
      </c>
      <c r="C33" s="42" t="s">
        <v>87</v>
      </c>
      <c r="D33" s="42">
        <v>1579.8511000000001</v>
      </c>
      <c r="E33" s="42">
        <v>0.85109791999999995</v>
      </c>
      <c r="F33" s="42">
        <v>99</v>
      </c>
      <c r="G33" s="42" t="s">
        <v>86</v>
      </c>
      <c r="H33" s="42" t="s">
        <v>37</v>
      </c>
      <c r="I33" s="42" t="s">
        <v>37</v>
      </c>
      <c r="J33" s="42">
        <v>0</v>
      </c>
      <c r="K33" s="42">
        <v>0</v>
      </c>
      <c r="L33" s="42">
        <v>0</v>
      </c>
      <c r="M33" s="42">
        <v>1</v>
      </c>
      <c r="N33" s="42">
        <v>1</v>
      </c>
      <c r="O33" s="42"/>
      <c r="P33" s="42"/>
      <c r="Q33" s="42"/>
      <c r="R33" s="42">
        <v>1</v>
      </c>
      <c r="S33" s="42"/>
      <c r="T33" s="42"/>
      <c r="U33" s="42">
        <v>34.325000000000003</v>
      </c>
      <c r="V33" s="42">
        <v>34.325000000000003</v>
      </c>
      <c r="W33" s="42">
        <v>2</v>
      </c>
      <c r="X33" s="42">
        <v>9.2601999999999997E-3</v>
      </c>
      <c r="Y33" s="42">
        <v>59612</v>
      </c>
      <c r="Z33" s="42" t="s">
        <v>35</v>
      </c>
      <c r="AA33" s="42">
        <v>48.997999999999998</v>
      </c>
      <c r="AB33" s="42">
        <v>14.225</v>
      </c>
      <c r="AC33" s="42"/>
      <c r="AD33" s="46" t="s">
        <v>20</v>
      </c>
      <c r="AE33" s="44">
        <v>0</v>
      </c>
      <c r="AF33" s="45">
        <v>0</v>
      </c>
      <c r="AG33" s="44">
        <v>0</v>
      </c>
      <c r="AH33" s="44">
        <v>0</v>
      </c>
      <c r="AI33" s="44">
        <v>0</v>
      </c>
      <c r="AJ33" s="44">
        <v>0</v>
      </c>
      <c r="AK33" s="43">
        <v>0</v>
      </c>
      <c r="AL33" s="42">
        <v>368</v>
      </c>
      <c r="AM33" s="42">
        <v>99</v>
      </c>
      <c r="AN33" s="42">
        <v>306</v>
      </c>
      <c r="AO33" s="42">
        <v>5411</v>
      </c>
      <c r="AP33" s="42">
        <v>7907</v>
      </c>
      <c r="AQ33" s="42">
        <v>7907</v>
      </c>
      <c r="AR33" s="42"/>
      <c r="AS33" s="42"/>
      <c r="AT33" s="42"/>
      <c r="AU33" s="42">
        <v>51</v>
      </c>
      <c r="AV33" s="42">
        <v>1</v>
      </c>
    </row>
    <row r="34" spans="2:48" x14ac:dyDescent="0.3">
      <c r="B34" s="41" t="s">
        <v>85</v>
      </c>
      <c r="C34" s="35" t="s">
        <v>45</v>
      </c>
      <c r="D34" s="35">
        <v>1640.8925999999999</v>
      </c>
      <c r="E34" s="35">
        <v>0.89262839000000005</v>
      </c>
      <c r="F34" s="35">
        <v>97</v>
      </c>
      <c r="G34" s="35" t="s">
        <v>84</v>
      </c>
      <c r="H34" s="35" t="s">
        <v>37</v>
      </c>
      <c r="I34" s="35" t="s">
        <v>37</v>
      </c>
      <c r="J34" s="35">
        <v>0</v>
      </c>
      <c r="K34" s="35">
        <v>0</v>
      </c>
      <c r="L34" s="35">
        <v>1</v>
      </c>
      <c r="M34" s="35">
        <v>1</v>
      </c>
      <c r="N34" s="35">
        <v>0</v>
      </c>
      <c r="O34" s="35">
        <v>1</v>
      </c>
      <c r="P34" s="35"/>
      <c r="Q34" s="35">
        <v>1</v>
      </c>
      <c r="R34" s="35">
        <v>1</v>
      </c>
      <c r="S34" s="35"/>
      <c r="T34" s="35"/>
      <c r="U34" s="35">
        <v>33.878999999999998</v>
      </c>
      <c r="V34" s="35">
        <v>33.878999999999998</v>
      </c>
      <c r="W34" s="35">
        <v>2</v>
      </c>
      <c r="X34" s="35">
        <v>5.9795999999999998E-3</v>
      </c>
      <c r="Y34" s="35">
        <v>58390</v>
      </c>
      <c r="Z34" s="35" t="s">
        <v>35</v>
      </c>
      <c r="AA34" s="35">
        <v>51.612000000000002</v>
      </c>
      <c r="AB34" s="35">
        <v>37.101999999999997</v>
      </c>
      <c r="AC34" s="35"/>
      <c r="AD34" s="39" t="s">
        <v>22</v>
      </c>
      <c r="AE34" s="37">
        <v>8460100000</v>
      </c>
      <c r="AF34" s="38">
        <v>3278100000</v>
      </c>
      <c r="AG34" s="37">
        <v>0</v>
      </c>
      <c r="AH34" s="37">
        <v>2307900000</v>
      </c>
      <c r="AI34" s="37">
        <v>2874200000</v>
      </c>
      <c r="AJ34" s="37">
        <v>0</v>
      </c>
      <c r="AK34" s="36">
        <v>0</v>
      </c>
      <c r="AL34" s="35">
        <v>369</v>
      </c>
      <c r="AM34" s="35">
        <v>97</v>
      </c>
      <c r="AN34" s="35">
        <v>307</v>
      </c>
      <c r="AO34" s="35" t="s">
        <v>83</v>
      </c>
      <c r="AP34" s="35" t="s">
        <v>82</v>
      </c>
      <c r="AQ34" s="35">
        <v>7910</v>
      </c>
      <c r="AR34" s="35"/>
      <c r="AS34" s="35"/>
      <c r="AT34" s="35">
        <v>19</v>
      </c>
      <c r="AU34" s="35">
        <v>49</v>
      </c>
      <c r="AV34" s="35">
        <v>3</v>
      </c>
    </row>
    <row r="35" spans="2:48" x14ac:dyDescent="0.3">
      <c r="B35" s="41" t="s">
        <v>81</v>
      </c>
      <c r="C35" s="35" t="s">
        <v>80</v>
      </c>
      <c r="D35" s="35">
        <v>1695.9559999999999</v>
      </c>
      <c r="E35" s="35">
        <v>0.95595693000000004</v>
      </c>
      <c r="F35" s="35">
        <v>98</v>
      </c>
      <c r="G35" s="35" t="s">
        <v>71</v>
      </c>
      <c r="H35" s="35" t="s">
        <v>37</v>
      </c>
      <c r="I35" s="35" t="s">
        <v>37</v>
      </c>
      <c r="J35" s="35">
        <v>0</v>
      </c>
      <c r="K35" s="35">
        <v>0</v>
      </c>
      <c r="L35" s="35">
        <v>2</v>
      </c>
      <c r="M35" s="35">
        <v>0</v>
      </c>
      <c r="N35" s="35">
        <v>0</v>
      </c>
      <c r="O35" s="35">
        <v>1</v>
      </c>
      <c r="P35" s="35">
        <v>2</v>
      </c>
      <c r="Q35" s="35">
        <v>2</v>
      </c>
      <c r="R35" s="35">
        <v>2</v>
      </c>
      <c r="S35" s="35">
        <v>1</v>
      </c>
      <c r="T35" s="35">
        <v>1</v>
      </c>
      <c r="U35" s="35">
        <v>33.581000000000003</v>
      </c>
      <c r="V35" s="35">
        <v>33.581000000000003</v>
      </c>
      <c r="W35" s="35">
        <v>2</v>
      </c>
      <c r="X35" s="40" t="s">
        <v>79</v>
      </c>
      <c r="Y35" s="35">
        <v>59217</v>
      </c>
      <c r="Z35" s="35" t="s">
        <v>56</v>
      </c>
      <c r="AA35" s="35">
        <v>108.97</v>
      </c>
      <c r="AB35" s="35">
        <v>71.313999999999993</v>
      </c>
      <c r="AC35" s="35"/>
      <c r="AD35" s="39" t="s">
        <v>22</v>
      </c>
      <c r="AE35" s="37">
        <v>16978000000</v>
      </c>
      <c r="AF35" s="38">
        <v>4044300000</v>
      </c>
      <c r="AG35" s="37">
        <v>3537400000</v>
      </c>
      <c r="AH35" s="37">
        <v>3949000000</v>
      </c>
      <c r="AI35" s="37">
        <v>4275900000</v>
      </c>
      <c r="AJ35" s="37">
        <v>234610000</v>
      </c>
      <c r="AK35" s="36">
        <v>936950000</v>
      </c>
      <c r="AL35" s="35">
        <v>370</v>
      </c>
      <c r="AM35" s="35">
        <v>98</v>
      </c>
      <c r="AN35" s="35">
        <v>308</v>
      </c>
      <c r="AO35" s="35" t="s">
        <v>78</v>
      </c>
      <c r="AP35" s="35" t="s">
        <v>77</v>
      </c>
      <c r="AQ35" s="35">
        <v>7918</v>
      </c>
      <c r="AR35" s="35"/>
      <c r="AS35" s="35"/>
      <c r="AT35" s="35" t="s">
        <v>67</v>
      </c>
      <c r="AU35" s="35"/>
      <c r="AV35" s="35">
        <v>13</v>
      </c>
    </row>
    <row r="36" spans="2:48" x14ac:dyDescent="0.3">
      <c r="B36" s="47" t="s">
        <v>76</v>
      </c>
      <c r="C36" s="42" t="s">
        <v>45</v>
      </c>
      <c r="D36" s="42">
        <v>1679.9034999999999</v>
      </c>
      <c r="E36" s="42">
        <v>0.90352741999999997</v>
      </c>
      <c r="F36" s="42">
        <v>98</v>
      </c>
      <c r="G36" s="42" t="s">
        <v>71</v>
      </c>
      <c r="H36" s="42" t="s">
        <v>37</v>
      </c>
      <c r="I36" s="42" t="s">
        <v>37</v>
      </c>
      <c r="J36" s="42">
        <v>0</v>
      </c>
      <c r="K36" s="42">
        <v>0</v>
      </c>
      <c r="L36" s="42">
        <v>1</v>
      </c>
      <c r="M36" s="42">
        <v>1</v>
      </c>
      <c r="N36" s="42">
        <v>0</v>
      </c>
      <c r="O36" s="42">
        <v>1</v>
      </c>
      <c r="P36" s="42">
        <v>1</v>
      </c>
      <c r="Q36" s="42"/>
      <c r="R36" s="42">
        <v>1</v>
      </c>
      <c r="S36" s="42">
        <v>2</v>
      </c>
      <c r="T36" s="42">
        <v>1</v>
      </c>
      <c r="U36" s="42">
        <v>34.283999999999999</v>
      </c>
      <c r="V36" s="42">
        <v>34.283999999999999</v>
      </c>
      <c r="W36" s="42">
        <v>2</v>
      </c>
      <c r="X36" s="42">
        <v>1.7801000000000001E-4</v>
      </c>
      <c r="Y36" s="42">
        <v>58842</v>
      </c>
      <c r="Z36" s="42" t="s">
        <v>35</v>
      </c>
      <c r="AA36" s="42">
        <v>69.03</v>
      </c>
      <c r="AB36" s="42">
        <v>22.960999999999999</v>
      </c>
      <c r="AC36" s="42"/>
      <c r="AD36" s="46" t="s">
        <v>20</v>
      </c>
      <c r="AE36" s="44">
        <v>3567100000</v>
      </c>
      <c r="AF36" s="45">
        <v>1155400000</v>
      </c>
      <c r="AG36" s="44">
        <v>943220000</v>
      </c>
      <c r="AH36" s="44">
        <v>0</v>
      </c>
      <c r="AI36" s="44">
        <v>1303200000</v>
      </c>
      <c r="AJ36" s="44">
        <v>28695000</v>
      </c>
      <c r="AK36" s="43">
        <v>136560000</v>
      </c>
      <c r="AL36" s="42">
        <v>371</v>
      </c>
      <c r="AM36" s="42">
        <v>98</v>
      </c>
      <c r="AN36" s="42">
        <v>308</v>
      </c>
      <c r="AO36" s="42" t="s">
        <v>75</v>
      </c>
      <c r="AP36" s="42" t="s">
        <v>74</v>
      </c>
      <c r="AQ36" s="42">
        <v>7932</v>
      </c>
      <c r="AR36" s="42"/>
      <c r="AS36" s="42"/>
      <c r="AT36" s="42" t="s">
        <v>67</v>
      </c>
      <c r="AU36" s="42">
        <v>50</v>
      </c>
      <c r="AV36" s="42">
        <v>8</v>
      </c>
    </row>
    <row r="37" spans="2:48" x14ac:dyDescent="0.3">
      <c r="B37" s="34" t="s">
        <v>73</v>
      </c>
      <c r="C37" s="28" t="s">
        <v>72</v>
      </c>
      <c r="D37" s="28">
        <v>1721.9716000000001</v>
      </c>
      <c r="E37" s="28">
        <v>0.97160698999999995</v>
      </c>
      <c r="F37" s="28">
        <v>98</v>
      </c>
      <c r="G37" s="28" t="s">
        <v>71</v>
      </c>
      <c r="H37" s="28" t="s">
        <v>37</v>
      </c>
      <c r="I37" s="28" t="s">
        <v>37</v>
      </c>
      <c r="J37" s="28">
        <v>0</v>
      </c>
      <c r="K37" s="28">
        <v>0</v>
      </c>
      <c r="L37" s="28">
        <v>2</v>
      </c>
      <c r="M37" s="28">
        <v>1</v>
      </c>
      <c r="N37" s="28">
        <v>0</v>
      </c>
      <c r="O37" s="28">
        <v>13</v>
      </c>
      <c r="P37" s="28">
        <v>28</v>
      </c>
      <c r="Q37" s="28">
        <v>20</v>
      </c>
      <c r="R37" s="28">
        <v>19</v>
      </c>
      <c r="S37" s="28">
        <v>11</v>
      </c>
      <c r="T37" s="28">
        <v>10</v>
      </c>
      <c r="U37" s="28">
        <v>38.475000000000001</v>
      </c>
      <c r="V37" s="28">
        <v>38.475000000000001</v>
      </c>
      <c r="W37" s="28">
        <v>2</v>
      </c>
      <c r="X37" s="33" t="s">
        <v>70</v>
      </c>
      <c r="Y37" s="28">
        <v>85208</v>
      </c>
      <c r="Z37" s="28" t="s">
        <v>56</v>
      </c>
      <c r="AA37" s="28">
        <v>131.66</v>
      </c>
      <c r="AB37" s="28">
        <v>78.364000000000004</v>
      </c>
      <c r="AC37" s="28"/>
      <c r="AD37" s="32" t="s">
        <v>23</v>
      </c>
      <c r="AE37" s="30">
        <v>1862800000000</v>
      </c>
      <c r="AF37" s="31">
        <v>418520000000</v>
      </c>
      <c r="AG37" s="30">
        <v>399570000000</v>
      </c>
      <c r="AH37" s="30">
        <v>474920000000</v>
      </c>
      <c r="AI37" s="30">
        <v>392850000000</v>
      </c>
      <c r="AJ37" s="30">
        <v>17303000000</v>
      </c>
      <c r="AK37" s="29">
        <v>159660000000</v>
      </c>
      <c r="AL37" s="28">
        <v>372</v>
      </c>
      <c r="AM37" s="28">
        <v>98</v>
      </c>
      <c r="AN37" s="28">
        <v>308</v>
      </c>
      <c r="AO37" s="28" t="s">
        <v>69</v>
      </c>
      <c r="AP37" s="28" t="s">
        <v>68</v>
      </c>
      <c r="AQ37" s="28">
        <v>8089</v>
      </c>
      <c r="AR37" s="28"/>
      <c r="AS37" s="28"/>
      <c r="AT37" s="28" t="s">
        <v>67</v>
      </c>
      <c r="AU37" s="28">
        <v>50</v>
      </c>
      <c r="AV37" s="28">
        <v>202</v>
      </c>
    </row>
    <row r="38" spans="2:48" x14ac:dyDescent="0.3">
      <c r="B38" s="41" t="s">
        <v>66</v>
      </c>
      <c r="C38" s="35" t="s">
        <v>45</v>
      </c>
      <c r="D38" s="35">
        <v>1621.9192</v>
      </c>
      <c r="E38" s="35">
        <v>0.91917749000000004</v>
      </c>
      <c r="F38" s="35" t="s">
        <v>65</v>
      </c>
      <c r="G38" s="35" t="s">
        <v>64</v>
      </c>
      <c r="H38" s="35" t="s">
        <v>37</v>
      </c>
      <c r="I38" s="35" t="s">
        <v>37</v>
      </c>
      <c r="J38" s="35">
        <v>0</v>
      </c>
      <c r="K38" s="35">
        <v>0</v>
      </c>
      <c r="L38" s="35">
        <v>1</v>
      </c>
      <c r="M38" s="35">
        <v>1</v>
      </c>
      <c r="N38" s="35">
        <v>1</v>
      </c>
      <c r="O38" s="35"/>
      <c r="P38" s="35">
        <v>1</v>
      </c>
      <c r="Q38" s="35"/>
      <c r="R38" s="35"/>
      <c r="S38" s="35"/>
      <c r="T38" s="35"/>
      <c r="U38" s="35">
        <v>35.179000000000002</v>
      </c>
      <c r="V38" s="35">
        <v>35.179000000000002</v>
      </c>
      <c r="W38" s="35">
        <v>2</v>
      </c>
      <c r="X38" s="35">
        <v>1.9775000000000001E-3</v>
      </c>
      <c r="Y38" s="35">
        <v>63089</v>
      </c>
      <c r="Z38" s="35" t="s">
        <v>56</v>
      </c>
      <c r="AA38" s="35">
        <v>58.116</v>
      </c>
      <c r="AB38" s="35">
        <v>8.8722999999999992</v>
      </c>
      <c r="AC38" s="35"/>
      <c r="AD38" s="39" t="s">
        <v>22</v>
      </c>
      <c r="AE38" s="37">
        <v>0</v>
      </c>
      <c r="AF38" s="38">
        <v>0</v>
      </c>
      <c r="AG38" s="37">
        <v>0</v>
      </c>
      <c r="AH38" s="37">
        <v>0</v>
      </c>
      <c r="AI38" s="37">
        <v>0</v>
      </c>
      <c r="AJ38" s="37">
        <v>0</v>
      </c>
      <c r="AK38" s="36">
        <v>0</v>
      </c>
      <c r="AL38" s="35">
        <v>374</v>
      </c>
      <c r="AM38" s="35" t="s">
        <v>63</v>
      </c>
      <c r="AN38" s="35">
        <v>310</v>
      </c>
      <c r="AO38" s="35">
        <v>5535</v>
      </c>
      <c r="AP38" s="35">
        <v>8145</v>
      </c>
      <c r="AQ38" s="35">
        <v>8145</v>
      </c>
      <c r="AR38" s="35"/>
      <c r="AS38" s="35"/>
      <c r="AT38" s="35">
        <v>23</v>
      </c>
      <c r="AU38" s="35">
        <v>53</v>
      </c>
      <c r="AV38" s="35">
        <v>1</v>
      </c>
    </row>
    <row r="39" spans="2:48" x14ac:dyDescent="0.3">
      <c r="B39" s="41" t="s">
        <v>62</v>
      </c>
      <c r="C39" s="35" t="s">
        <v>61</v>
      </c>
      <c r="D39" s="35">
        <v>1582.8507999999999</v>
      </c>
      <c r="E39" s="35">
        <v>0.85076357000000002</v>
      </c>
      <c r="F39" s="35" t="s">
        <v>60</v>
      </c>
      <c r="G39" s="35" t="s">
        <v>59</v>
      </c>
      <c r="H39" s="35" t="s">
        <v>37</v>
      </c>
      <c r="I39" s="35" t="s">
        <v>37</v>
      </c>
      <c r="J39" s="35">
        <v>0</v>
      </c>
      <c r="K39" s="35">
        <v>0</v>
      </c>
      <c r="L39" s="35">
        <v>0</v>
      </c>
      <c r="M39" s="35">
        <v>2</v>
      </c>
      <c r="N39" s="35">
        <v>1</v>
      </c>
      <c r="O39" s="35">
        <v>4</v>
      </c>
      <c r="P39" s="35">
        <v>1</v>
      </c>
      <c r="Q39" s="35">
        <v>1</v>
      </c>
      <c r="R39" s="35">
        <v>1</v>
      </c>
      <c r="S39" s="35">
        <v>2</v>
      </c>
      <c r="T39" s="35">
        <v>2</v>
      </c>
      <c r="U39" s="35">
        <v>31.326000000000001</v>
      </c>
      <c r="V39" s="35">
        <v>31.326000000000001</v>
      </c>
      <c r="W39" s="35" t="s">
        <v>58</v>
      </c>
      <c r="X39" s="40" t="s">
        <v>57</v>
      </c>
      <c r="Y39" s="35">
        <v>58175</v>
      </c>
      <c r="Z39" s="35" t="s">
        <v>56</v>
      </c>
      <c r="AA39" s="35">
        <v>110.38</v>
      </c>
      <c r="AB39" s="35">
        <v>46.008000000000003</v>
      </c>
      <c r="AC39" s="35"/>
      <c r="AD39" s="39" t="s">
        <v>22</v>
      </c>
      <c r="AE39" s="37">
        <v>24872000000</v>
      </c>
      <c r="AF39" s="38">
        <v>9147400000</v>
      </c>
      <c r="AG39" s="37">
        <v>5864400000</v>
      </c>
      <c r="AH39" s="37">
        <v>4449600000</v>
      </c>
      <c r="AI39" s="37">
        <v>5229500000</v>
      </c>
      <c r="AJ39" s="37">
        <v>0</v>
      </c>
      <c r="AK39" s="36">
        <v>180890000</v>
      </c>
      <c r="AL39" s="35">
        <v>375</v>
      </c>
      <c r="AM39" s="35" t="s">
        <v>55</v>
      </c>
      <c r="AN39" s="35">
        <v>311</v>
      </c>
      <c r="AO39" s="35" t="s">
        <v>54</v>
      </c>
      <c r="AP39" s="35" t="s">
        <v>53</v>
      </c>
      <c r="AQ39" s="35">
        <v>8156</v>
      </c>
      <c r="AR39" s="35"/>
      <c r="AS39" s="35"/>
      <c r="AT39" s="35"/>
      <c r="AU39" s="35" t="s">
        <v>52</v>
      </c>
      <c r="AV39" s="35">
        <v>14</v>
      </c>
    </row>
    <row r="40" spans="2:48" x14ac:dyDescent="0.3">
      <c r="B40" s="41" t="s">
        <v>51</v>
      </c>
      <c r="C40" s="35" t="s">
        <v>45</v>
      </c>
      <c r="D40" s="35">
        <v>1621.9192</v>
      </c>
      <c r="E40" s="35">
        <v>0.91917749000000004</v>
      </c>
      <c r="F40" s="35">
        <v>107</v>
      </c>
      <c r="G40" s="35" t="s">
        <v>50</v>
      </c>
      <c r="H40" s="35" t="s">
        <v>37</v>
      </c>
      <c r="I40" s="35" t="s">
        <v>37</v>
      </c>
      <c r="J40" s="35">
        <v>0</v>
      </c>
      <c r="K40" s="35">
        <v>0</v>
      </c>
      <c r="L40" s="35">
        <v>1</v>
      </c>
      <c r="M40" s="35">
        <v>1</v>
      </c>
      <c r="N40" s="35">
        <v>1</v>
      </c>
      <c r="O40" s="35">
        <v>1</v>
      </c>
      <c r="P40" s="35"/>
      <c r="Q40" s="35"/>
      <c r="R40" s="35"/>
      <c r="S40" s="35"/>
      <c r="T40" s="35"/>
      <c r="U40" s="35">
        <v>24.63</v>
      </c>
      <c r="V40" s="35">
        <v>24.63</v>
      </c>
      <c r="W40" s="35">
        <v>3</v>
      </c>
      <c r="X40" s="35">
        <v>2.0823000000000001E-2</v>
      </c>
      <c r="Y40" s="35">
        <v>39558</v>
      </c>
      <c r="Z40" s="35" t="s">
        <v>43</v>
      </c>
      <c r="AA40" s="35">
        <v>40.692999999999998</v>
      </c>
      <c r="AB40" s="35">
        <v>8.1820000000000004</v>
      </c>
      <c r="AC40" s="35"/>
      <c r="AD40" s="39" t="s">
        <v>22</v>
      </c>
      <c r="AE40" s="37">
        <v>909290000</v>
      </c>
      <c r="AF40" s="38">
        <v>909290000</v>
      </c>
      <c r="AG40" s="37">
        <v>0</v>
      </c>
      <c r="AH40" s="37">
        <v>0</v>
      </c>
      <c r="AI40" s="37">
        <v>0</v>
      </c>
      <c r="AJ40" s="37">
        <v>0</v>
      </c>
      <c r="AK40" s="36">
        <v>0</v>
      </c>
      <c r="AL40" s="35">
        <v>377</v>
      </c>
      <c r="AM40" s="35">
        <v>107</v>
      </c>
      <c r="AN40" s="35">
        <v>313</v>
      </c>
      <c r="AO40" s="35">
        <v>5554</v>
      </c>
      <c r="AP40" s="35">
        <v>8167</v>
      </c>
      <c r="AQ40" s="35">
        <v>8167</v>
      </c>
      <c r="AR40" s="35"/>
      <c r="AS40" s="35"/>
      <c r="AT40" s="35">
        <v>26</v>
      </c>
      <c r="AU40" s="35">
        <v>59</v>
      </c>
      <c r="AV40" s="35">
        <v>1</v>
      </c>
    </row>
    <row r="41" spans="2:48" x14ac:dyDescent="0.3">
      <c r="B41" s="41" t="s">
        <v>49</v>
      </c>
      <c r="C41" s="35" t="s">
        <v>45</v>
      </c>
      <c r="D41" s="35">
        <v>1621.8828000000001</v>
      </c>
      <c r="E41" s="35">
        <v>0.88279198000000003</v>
      </c>
      <c r="F41" s="35">
        <v>108</v>
      </c>
      <c r="G41" s="35" t="s">
        <v>48</v>
      </c>
      <c r="H41" s="35" t="s">
        <v>37</v>
      </c>
      <c r="I41" s="35" t="s">
        <v>37</v>
      </c>
      <c r="J41" s="35">
        <v>0</v>
      </c>
      <c r="K41" s="35">
        <v>0</v>
      </c>
      <c r="L41" s="35">
        <v>1</v>
      </c>
      <c r="M41" s="35">
        <v>1</v>
      </c>
      <c r="N41" s="35">
        <v>0</v>
      </c>
      <c r="O41" s="35"/>
      <c r="P41" s="35"/>
      <c r="Q41" s="35"/>
      <c r="R41" s="35"/>
      <c r="S41" s="35">
        <v>1</v>
      </c>
      <c r="T41" s="35"/>
      <c r="U41" s="35">
        <v>29.370999999999999</v>
      </c>
      <c r="V41" s="35">
        <v>29.370999999999999</v>
      </c>
      <c r="W41" s="35">
        <v>2</v>
      </c>
      <c r="X41" s="35">
        <v>1.3103E-2</v>
      </c>
      <c r="Y41" s="35">
        <v>33887</v>
      </c>
      <c r="Z41" s="35" t="s">
        <v>47</v>
      </c>
      <c r="AA41" s="35">
        <v>46.069000000000003</v>
      </c>
      <c r="AB41" s="35">
        <v>9.3980999999999995</v>
      </c>
      <c r="AC41" s="35"/>
      <c r="AD41" s="39" t="s">
        <v>22</v>
      </c>
      <c r="AE41" s="37">
        <v>25444000</v>
      </c>
      <c r="AF41" s="38">
        <v>0</v>
      </c>
      <c r="AG41" s="37">
        <v>0</v>
      </c>
      <c r="AH41" s="37">
        <v>0</v>
      </c>
      <c r="AI41" s="37">
        <v>0</v>
      </c>
      <c r="AJ41" s="37">
        <v>25444000</v>
      </c>
      <c r="AK41" s="36">
        <v>0</v>
      </c>
      <c r="AL41" s="35">
        <v>378</v>
      </c>
      <c r="AM41" s="35">
        <v>108</v>
      </c>
      <c r="AN41" s="35">
        <v>314</v>
      </c>
      <c r="AO41" s="35">
        <v>5555</v>
      </c>
      <c r="AP41" s="35">
        <v>8168</v>
      </c>
      <c r="AQ41" s="35">
        <v>8168</v>
      </c>
      <c r="AR41" s="35"/>
      <c r="AS41" s="35"/>
      <c r="AT41" s="35">
        <v>27</v>
      </c>
      <c r="AU41" s="35">
        <v>60</v>
      </c>
      <c r="AV41" s="35">
        <v>1</v>
      </c>
    </row>
    <row r="42" spans="2:48" x14ac:dyDescent="0.3">
      <c r="B42" s="41" t="s">
        <v>46</v>
      </c>
      <c r="C42" s="35" t="s">
        <v>45</v>
      </c>
      <c r="D42" s="35">
        <v>1656.8875</v>
      </c>
      <c r="E42" s="35">
        <v>0.88754301000000002</v>
      </c>
      <c r="F42" s="35">
        <v>109</v>
      </c>
      <c r="G42" s="35" t="s">
        <v>38</v>
      </c>
      <c r="H42" s="35" t="s">
        <v>37</v>
      </c>
      <c r="I42" s="35" t="s">
        <v>37</v>
      </c>
      <c r="J42" s="35">
        <v>0</v>
      </c>
      <c r="K42" s="35">
        <v>0</v>
      </c>
      <c r="L42" s="35">
        <v>1</v>
      </c>
      <c r="M42" s="35">
        <v>1</v>
      </c>
      <c r="N42" s="35">
        <v>0</v>
      </c>
      <c r="O42" s="35">
        <v>2</v>
      </c>
      <c r="P42" s="35">
        <v>2</v>
      </c>
      <c r="Q42" s="35">
        <v>2</v>
      </c>
      <c r="R42" s="35">
        <v>2</v>
      </c>
      <c r="S42" s="35">
        <v>2</v>
      </c>
      <c r="T42" s="35">
        <v>1</v>
      </c>
      <c r="U42" s="35">
        <v>30.923999999999999</v>
      </c>
      <c r="V42" s="35">
        <v>30.923999999999999</v>
      </c>
      <c r="W42" s="35">
        <v>2</v>
      </c>
      <c r="X42" s="40" t="s">
        <v>44</v>
      </c>
      <c r="Y42" s="35">
        <v>51491</v>
      </c>
      <c r="Z42" s="35" t="s">
        <v>43</v>
      </c>
      <c r="AA42" s="35">
        <v>104.59</v>
      </c>
      <c r="AB42" s="35">
        <v>60.999000000000002</v>
      </c>
      <c r="AC42" s="35"/>
      <c r="AD42" s="39" t="s">
        <v>22</v>
      </c>
      <c r="AE42" s="37">
        <v>3486400000</v>
      </c>
      <c r="AF42" s="38">
        <v>951510000</v>
      </c>
      <c r="AG42" s="37">
        <v>734530000</v>
      </c>
      <c r="AH42" s="37">
        <v>788230000</v>
      </c>
      <c r="AI42" s="37">
        <v>770980000</v>
      </c>
      <c r="AJ42" s="37">
        <v>27614000</v>
      </c>
      <c r="AK42" s="36">
        <v>213570000</v>
      </c>
      <c r="AL42" s="35">
        <v>379</v>
      </c>
      <c r="AM42" s="35">
        <v>109</v>
      </c>
      <c r="AN42" s="35">
        <v>315</v>
      </c>
      <c r="AO42" s="35" t="s">
        <v>42</v>
      </c>
      <c r="AP42" s="35" t="s">
        <v>41</v>
      </c>
      <c r="AQ42" s="35">
        <v>8176</v>
      </c>
      <c r="AR42" s="35"/>
      <c r="AS42" s="35"/>
      <c r="AT42" s="35">
        <v>28</v>
      </c>
      <c r="AU42" s="35" t="s">
        <v>32</v>
      </c>
      <c r="AV42" s="35">
        <v>25</v>
      </c>
    </row>
    <row r="43" spans="2:48" x14ac:dyDescent="0.3">
      <c r="B43" s="34" t="s">
        <v>40</v>
      </c>
      <c r="C43" s="28" t="s">
        <v>39</v>
      </c>
      <c r="D43" s="28">
        <v>1682.9032</v>
      </c>
      <c r="E43" s="28">
        <v>0.90319307000000004</v>
      </c>
      <c r="F43" s="28">
        <v>109</v>
      </c>
      <c r="G43" s="28" t="s">
        <v>38</v>
      </c>
      <c r="H43" s="28" t="s">
        <v>37</v>
      </c>
      <c r="I43" s="28" t="s">
        <v>37</v>
      </c>
      <c r="J43" s="28">
        <v>0</v>
      </c>
      <c r="K43" s="28">
        <v>0</v>
      </c>
      <c r="L43" s="28">
        <v>1</v>
      </c>
      <c r="M43" s="28">
        <v>2</v>
      </c>
      <c r="N43" s="28">
        <v>0</v>
      </c>
      <c r="O43" s="28">
        <v>3</v>
      </c>
      <c r="P43" s="28">
        <v>1</v>
      </c>
      <c r="Q43" s="28">
        <v>2</v>
      </c>
      <c r="R43" s="28">
        <v>1</v>
      </c>
      <c r="S43" s="28">
        <v>1</v>
      </c>
      <c r="T43" s="28">
        <v>1</v>
      </c>
      <c r="U43" s="28">
        <v>35.951999999999998</v>
      </c>
      <c r="V43" s="28">
        <v>35.951999999999998</v>
      </c>
      <c r="W43" s="28">
        <v>2</v>
      </c>
      <c r="X43" s="33" t="s">
        <v>36</v>
      </c>
      <c r="Y43" s="28">
        <v>56408</v>
      </c>
      <c r="Z43" s="28" t="s">
        <v>35</v>
      </c>
      <c r="AA43" s="28">
        <v>109.84</v>
      </c>
      <c r="AB43" s="28">
        <v>34.366</v>
      </c>
      <c r="AC43" s="28"/>
      <c r="AD43" s="32" t="s">
        <v>23</v>
      </c>
      <c r="AE43" s="30">
        <v>213050000000</v>
      </c>
      <c r="AF43" s="31">
        <v>59981000000</v>
      </c>
      <c r="AG43" s="30">
        <v>51438000000</v>
      </c>
      <c r="AH43" s="30">
        <v>44462000000</v>
      </c>
      <c r="AI43" s="30">
        <v>41909000000</v>
      </c>
      <c r="AJ43" s="30">
        <v>1397700000</v>
      </c>
      <c r="AK43" s="29">
        <v>13860000000</v>
      </c>
      <c r="AL43" s="28">
        <v>380</v>
      </c>
      <c r="AM43" s="28">
        <v>109</v>
      </c>
      <c r="AN43" s="28">
        <v>315</v>
      </c>
      <c r="AO43" s="28" t="s">
        <v>34</v>
      </c>
      <c r="AP43" s="28" t="s">
        <v>33</v>
      </c>
      <c r="AQ43" s="28">
        <v>8219</v>
      </c>
      <c r="AR43" s="28"/>
      <c r="AS43" s="28"/>
      <c r="AT43" s="28">
        <v>28</v>
      </c>
      <c r="AU43" s="28" t="s">
        <v>32</v>
      </c>
      <c r="AV43" s="28">
        <v>30</v>
      </c>
    </row>
    <row r="44" spans="2:48" x14ac:dyDescent="0.3">
      <c r="AD44" s="15"/>
      <c r="AF44" s="15"/>
      <c r="AK44" s="19"/>
    </row>
    <row r="45" spans="2:48" x14ac:dyDescent="0.3">
      <c r="AC45" s="6" t="s">
        <v>30</v>
      </c>
      <c r="AD45" s="15" t="s">
        <v>23</v>
      </c>
      <c r="AE45" s="24">
        <f t="shared" ref="AE45:AK45" si="6">AE37+AE43</f>
        <v>2075850000000</v>
      </c>
      <c r="AF45" s="25">
        <f t="shared" si="6"/>
        <v>478501000000</v>
      </c>
      <c r="AG45" s="24">
        <f t="shared" si="6"/>
        <v>451008000000</v>
      </c>
      <c r="AH45" s="24">
        <f t="shared" si="6"/>
        <v>519382000000</v>
      </c>
      <c r="AI45" s="24">
        <f t="shared" si="6"/>
        <v>434759000000</v>
      </c>
      <c r="AJ45" s="24">
        <f t="shared" si="6"/>
        <v>18700700000</v>
      </c>
      <c r="AK45" s="23">
        <f t="shared" si="6"/>
        <v>173520000000</v>
      </c>
    </row>
    <row r="46" spans="2:48" x14ac:dyDescent="0.3">
      <c r="AC46" s="6" t="s">
        <v>30</v>
      </c>
      <c r="AD46" s="15" t="s">
        <v>22</v>
      </c>
      <c r="AE46" s="24">
        <f t="shared" ref="AE46:AK46" si="7">AE23+AE24+AE25+AE26+AE28+AE29+AE30+AE31+AE32+AE34+AE35</f>
        <v>164832267000</v>
      </c>
      <c r="AF46" s="25">
        <f t="shared" si="7"/>
        <v>32891660000</v>
      </c>
      <c r="AG46" s="24">
        <f t="shared" si="7"/>
        <v>30463200000</v>
      </c>
      <c r="AH46" s="24">
        <f t="shared" si="7"/>
        <v>44053600000</v>
      </c>
      <c r="AI46" s="24">
        <f t="shared" si="7"/>
        <v>35914080000</v>
      </c>
      <c r="AJ46" s="24">
        <f t="shared" si="7"/>
        <v>1085350000</v>
      </c>
      <c r="AK46" s="23">
        <f t="shared" si="7"/>
        <v>20427917000</v>
      </c>
    </row>
    <row r="47" spans="2:48" x14ac:dyDescent="0.3">
      <c r="AC47" s="6" t="s">
        <v>30</v>
      </c>
      <c r="AD47" s="15" t="s">
        <v>20</v>
      </c>
      <c r="AE47" s="24">
        <f t="shared" ref="AE47:AK47" si="8">AE27+AE33+AE36</f>
        <v>7464500000</v>
      </c>
      <c r="AF47" s="25">
        <f t="shared" si="8"/>
        <v>2132750000</v>
      </c>
      <c r="AG47" s="24">
        <f t="shared" si="8"/>
        <v>1953120000</v>
      </c>
      <c r="AH47" s="24">
        <f t="shared" si="8"/>
        <v>1052100000</v>
      </c>
      <c r="AI47" s="24">
        <f t="shared" si="8"/>
        <v>2161140000</v>
      </c>
      <c r="AJ47" s="24">
        <f t="shared" si="8"/>
        <v>28695000</v>
      </c>
      <c r="AK47" s="23">
        <f t="shared" si="8"/>
        <v>136560000</v>
      </c>
    </row>
    <row r="48" spans="2:48" x14ac:dyDescent="0.3">
      <c r="AD48" s="15"/>
      <c r="AF48" s="15"/>
      <c r="AK48" s="19"/>
    </row>
    <row r="49" spans="29:37" x14ac:dyDescent="0.3">
      <c r="AC49" s="6" t="s">
        <v>26</v>
      </c>
      <c r="AD49" s="15"/>
      <c r="AE49" s="24">
        <f t="shared" ref="AE49:AK49" si="9">AE45+AE46+AE47</f>
        <v>2248146767000</v>
      </c>
      <c r="AF49" s="25">
        <f t="shared" si="9"/>
        <v>513525410000</v>
      </c>
      <c r="AG49" s="24">
        <f t="shared" si="9"/>
        <v>483424320000</v>
      </c>
      <c r="AH49" s="24">
        <f t="shared" si="9"/>
        <v>564487700000</v>
      </c>
      <c r="AI49" s="24">
        <f t="shared" si="9"/>
        <v>472834220000</v>
      </c>
      <c r="AJ49" s="24">
        <f t="shared" si="9"/>
        <v>19814745000</v>
      </c>
      <c r="AK49" s="23">
        <f t="shared" si="9"/>
        <v>194084477000</v>
      </c>
    </row>
    <row r="50" spans="29:37" x14ac:dyDescent="0.3">
      <c r="AD50" s="15"/>
      <c r="AF50" s="15"/>
      <c r="AK50" s="19"/>
    </row>
    <row r="51" spans="29:37" x14ac:dyDescent="0.3">
      <c r="AC51" s="6" t="s">
        <v>21</v>
      </c>
      <c r="AD51" s="15" t="s">
        <v>23</v>
      </c>
      <c r="AE51" s="13">
        <f t="shared" ref="AE51:AK51" si="10">AE45/AE49</f>
        <v>0.92336053431693055</v>
      </c>
      <c r="AF51" s="14">
        <f t="shared" si="10"/>
        <v>0.93179615006782235</v>
      </c>
      <c r="AG51" s="13">
        <f t="shared" si="10"/>
        <v>0.93294437482996306</v>
      </c>
      <c r="AH51" s="13">
        <f t="shared" si="10"/>
        <v>0.92009445024222847</v>
      </c>
      <c r="AI51" s="13">
        <f t="shared" si="10"/>
        <v>0.91947448304397261</v>
      </c>
      <c r="AJ51" s="13">
        <f t="shared" si="10"/>
        <v>0.94377697013007233</v>
      </c>
      <c r="AK51" s="12">
        <f t="shared" si="10"/>
        <v>0.89404367975291499</v>
      </c>
    </row>
    <row r="52" spans="29:37" x14ac:dyDescent="0.3">
      <c r="AC52" s="6" t="s">
        <v>21</v>
      </c>
      <c r="AD52" s="15" t="s">
        <v>22</v>
      </c>
      <c r="AE52" s="13">
        <f t="shared" ref="AE52:AK52" si="11">AE46/AE49</f>
        <v>7.3319175340121376E-2</v>
      </c>
      <c r="AF52" s="14">
        <f t="shared" si="11"/>
        <v>6.4050696147635616E-2</v>
      </c>
      <c r="AG52" s="13">
        <f t="shared" si="11"/>
        <v>6.3015447795427421E-2</v>
      </c>
      <c r="AH52" s="13">
        <f t="shared" si="11"/>
        <v>7.8041735896105441E-2</v>
      </c>
      <c r="AI52" s="13">
        <f t="shared" si="11"/>
        <v>7.5954908678140934E-2</v>
      </c>
      <c r="AJ52" s="13">
        <f t="shared" si="11"/>
        <v>5.4774865889013459E-2</v>
      </c>
      <c r="AK52" s="12">
        <f t="shared" si="11"/>
        <v>0.10525270910769438</v>
      </c>
    </row>
    <row r="53" spans="29:37" ht="16.2" thickBot="1" x14ac:dyDescent="0.35">
      <c r="AC53" s="6" t="s">
        <v>21</v>
      </c>
      <c r="AD53" s="11" t="s">
        <v>20</v>
      </c>
      <c r="AE53" s="9">
        <f t="shared" ref="AE53:AK53" si="12">AE47/AE49</f>
        <v>3.3202903429480589E-3</v>
      </c>
      <c r="AF53" s="10">
        <f t="shared" si="12"/>
        <v>4.1531537845420343E-3</v>
      </c>
      <c r="AG53" s="9">
        <f t="shared" si="12"/>
        <v>4.0401773746095359E-3</v>
      </c>
      <c r="AH53" s="9">
        <f t="shared" si="12"/>
        <v>1.8638138616660735E-3</v>
      </c>
      <c r="AI53" s="9">
        <f t="shared" si="12"/>
        <v>4.5706082778864867E-3</v>
      </c>
      <c r="AJ53" s="9">
        <f t="shared" si="12"/>
        <v>1.4481639809142131E-3</v>
      </c>
      <c r="AK53" s="8">
        <f t="shared" si="12"/>
        <v>7.0361113939060673E-4</v>
      </c>
    </row>
  </sheetData>
  <mergeCells count="3">
    <mergeCell ref="B1:S1"/>
    <mergeCell ref="E14:J14"/>
    <mergeCell ref="K14:P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SourceData_Fig6b-d</vt:lpstr>
      <vt:lpstr>SourceData_Fig6f-h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Grome, Michael</dc:creator>
  <cp:lastModifiedBy>Grome, Michael</cp:lastModifiedBy>
  <dcterms:created xsi:type="dcterms:W3CDTF">2024-11-09T22:38:32Z</dcterms:created>
  <dcterms:modified xsi:type="dcterms:W3CDTF">2024-11-14T02:38:05Z</dcterms:modified>
</cp:coreProperties>
</file>